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charles167\Downloads\Final maize root proteome analysis\"/>
    </mc:Choice>
  </mc:AlternateContent>
  <xr:revisionPtr revIDLastSave="0" documentId="13_ncr:1_{1897F34A-9EFE-4366-A546-D33B827AB699}" xr6:coauthVersionLast="47" xr6:coauthVersionMax="47" xr10:uidLastSave="{00000000-0000-0000-0000-000000000000}"/>
  <bookViews>
    <workbookView xWindow="-120" yWindow="-120" windowWidth="20730" windowHeight="11160" tabRatio="733" xr2:uid="{00000000-000D-0000-FFFF-FFFF00000000}"/>
  </bookViews>
  <sheets>
    <sheet name="40 VS 20 DEPs" sheetId="5" r:id="rId1"/>
    <sheet name="60 VS 40 DEPs" sheetId="8" r:id="rId2"/>
    <sheet name="60 VS 20 DEPS" sheetId="7" r:id="rId3"/>
    <sheet name="ANOVA" sheetId="4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2" i="8" l="1"/>
  <c r="U42" i="8"/>
  <c r="T42" i="8"/>
  <c r="S42" i="8"/>
  <c r="R42" i="8"/>
  <c r="Q42" i="8"/>
  <c r="P42" i="8"/>
  <c r="T206" i="8"/>
  <c r="V206" i="8" s="1"/>
  <c r="S206" i="8"/>
  <c r="R206" i="8"/>
  <c r="Q206" i="8"/>
  <c r="P206" i="8"/>
  <c r="X34" i="8"/>
  <c r="U34" i="8"/>
  <c r="T34" i="8"/>
  <c r="S34" i="8"/>
  <c r="R34" i="8"/>
  <c r="Q34" i="8"/>
  <c r="P34" i="8"/>
  <c r="T205" i="8"/>
  <c r="V205" i="8" s="1"/>
  <c r="R205" i="8"/>
  <c r="Q205" i="8"/>
  <c r="P205" i="8"/>
  <c r="T204" i="8"/>
  <c r="V204" i="8" s="1"/>
  <c r="S204" i="8"/>
  <c r="R204" i="8"/>
  <c r="Q204" i="8"/>
  <c r="P204" i="8"/>
  <c r="U268" i="8"/>
  <c r="V268" i="8" s="1"/>
  <c r="R268" i="8"/>
  <c r="Q268" i="8"/>
  <c r="P268" i="8"/>
  <c r="U267" i="8"/>
  <c r="V267" i="8" s="1"/>
  <c r="S267" i="8"/>
  <c r="R267" i="8"/>
  <c r="Q267" i="8"/>
  <c r="P267" i="8"/>
  <c r="X18" i="8"/>
  <c r="U18" i="8"/>
  <c r="T18" i="8"/>
  <c r="R18" i="8"/>
  <c r="Q18" i="8"/>
  <c r="P18" i="8"/>
  <c r="T203" i="8"/>
  <c r="V203" i="8" s="1"/>
  <c r="R203" i="8"/>
  <c r="Q203" i="8"/>
  <c r="P203" i="8"/>
  <c r="T202" i="8"/>
  <c r="V202" i="8" s="1"/>
  <c r="S202" i="8"/>
  <c r="R202" i="8"/>
  <c r="Q202" i="8"/>
  <c r="P202" i="8"/>
  <c r="T201" i="8"/>
  <c r="V201" i="8" s="1"/>
  <c r="R201" i="8"/>
  <c r="Q201" i="8"/>
  <c r="P201" i="8"/>
  <c r="U266" i="8"/>
  <c r="V266" i="8" s="1"/>
  <c r="R266" i="8"/>
  <c r="Q266" i="8"/>
  <c r="P266" i="8"/>
  <c r="U265" i="8"/>
  <c r="V265" i="8" s="1"/>
  <c r="R265" i="8"/>
  <c r="Q265" i="8"/>
  <c r="P265" i="8"/>
  <c r="T200" i="8"/>
  <c r="V200" i="8" s="1"/>
  <c r="R200" i="8"/>
  <c r="Q200" i="8"/>
  <c r="P200" i="8"/>
  <c r="X28" i="8"/>
  <c r="U28" i="8"/>
  <c r="T28" i="8"/>
  <c r="S28" i="8"/>
  <c r="R28" i="8"/>
  <c r="Q28" i="8"/>
  <c r="P28" i="8"/>
  <c r="U264" i="8"/>
  <c r="V264" i="8" s="1"/>
  <c r="R264" i="8"/>
  <c r="Q264" i="8"/>
  <c r="P264" i="8"/>
  <c r="U263" i="8"/>
  <c r="V263" i="8" s="1"/>
  <c r="R263" i="8"/>
  <c r="Q263" i="8"/>
  <c r="P263" i="8"/>
  <c r="X5" i="8"/>
  <c r="U5" i="8"/>
  <c r="V5" i="8" s="1"/>
  <c r="T5" i="8"/>
  <c r="S5" i="8"/>
  <c r="R5" i="8"/>
  <c r="Q5" i="8"/>
  <c r="P5" i="8"/>
  <c r="X6" i="8"/>
  <c r="U6" i="8"/>
  <c r="V6" i="8" s="1"/>
  <c r="T6" i="8"/>
  <c r="S6" i="8"/>
  <c r="R6" i="8"/>
  <c r="Q6" i="8"/>
  <c r="P6" i="8"/>
  <c r="U262" i="8"/>
  <c r="V262" i="8" s="1"/>
  <c r="R262" i="8"/>
  <c r="Q262" i="8"/>
  <c r="P262" i="8"/>
  <c r="T199" i="8"/>
  <c r="V199" i="8" s="1"/>
  <c r="R199" i="8"/>
  <c r="Q199" i="8"/>
  <c r="P199" i="8"/>
  <c r="T198" i="8"/>
  <c r="V198" i="8" s="1"/>
  <c r="R198" i="8"/>
  <c r="Q198" i="8"/>
  <c r="P198" i="8"/>
  <c r="T197" i="8"/>
  <c r="V197" i="8" s="1"/>
  <c r="S197" i="8"/>
  <c r="R197" i="8"/>
  <c r="Q197" i="8"/>
  <c r="P197" i="8"/>
  <c r="T196" i="8"/>
  <c r="V196" i="8" s="1"/>
  <c r="R196" i="8"/>
  <c r="Q196" i="8"/>
  <c r="P196" i="8"/>
  <c r="X38" i="8"/>
  <c r="U38" i="8"/>
  <c r="V38" i="8" s="1"/>
  <c r="T38" i="8"/>
  <c r="S38" i="8"/>
  <c r="R38" i="8"/>
  <c r="Q38" i="8"/>
  <c r="P38" i="8"/>
  <c r="U261" i="8"/>
  <c r="V261" i="8" s="1"/>
  <c r="R261" i="8"/>
  <c r="Q261" i="8"/>
  <c r="P261" i="8"/>
  <c r="T195" i="8"/>
  <c r="V195" i="8" s="1"/>
  <c r="S195" i="8"/>
  <c r="R195" i="8"/>
  <c r="Q195" i="8"/>
  <c r="P195" i="8"/>
  <c r="U260" i="8"/>
  <c r="V260" i="8" s="1"/>
  <c r="R260" i="8"/>
  <c r="Q260" i="8"/>
  <c r="P260" i="8"/>
  <c r="T194" i="8"/>
  <c r="V194" i="8" s="1"/>
  <c r="R194" i="8"/>
  <c r="Q194" i="8"/>
  <c r="P194" i="8"/>
  <c r="T193" i="8"/>
  <c r="V193" i="8" s="1"/>
  <c r="S193" i="8"/>
  <c r="R193" i="8"/>
  <c r="Q193" i="8"/>
  <c r="P193" i="8"/>
  <c r="X31" i="8"/>
  <c r="U31" i="8"/>
  <c r="T31" i="8"/>
  <c r="S31" i="8"/>
  <c r="R31" i="8"/>
  <c r="Q31" i="8"/>
  <c r="P31" i="8"/>
  <c r="U259" i="8"/>
  <c r="V259" i="8" s="1"/>
  <c r="R259" i="8"/>
  <c r="Q259" i="8"/>
  <c r="P259" i="8"/>
  <c r="U258" i="8"/>
  <c r="V258" i="8" s="1"/>
  <c r="R258" i="8"/>
  <c r="Q258" i="8"/>
  <c r="P258" i="8"/>
  <c r="T192" i="8"/>
  <c r="V192" i="8" s="1"/>
  <c r="R192" i="8"/>
  <c r="Q192" i="8"/>
  <c r="P192" i="8"/>
  <c r="T191" i="8"/>
  <c r="V191" i="8" s="1"/>
  <c r="S191" i="8"/>
  <c r="R191" i="8"/>
  <c r="Q191" i="8"/>
  <c r="P191" i="8"/>
  <c r="T190" i="8"/>
  <c r="V190" i="8" s="1"/>
  <c r="R190" i="8"/>
  <c r="Q190" i="8"/>
  <c r="P190" i="8"/>
  <c r="T189" i="8"/>
  <c r="V189" i="8" s="1"/>
  <c r="R189" i="8"/>
  <c r="Q189" i="8"/>
  <c r="P189" i="8"/>
  <c r="X21" i="8"/>
  <c r="U21" i="8"/>
  <c r="V21" i="8" s="1"/>
  <c r="T21" i="8"/>
  <c r="S21" i="8"/>
  <c r="R21" i="8"/>
  <c r="Q21" i="8"/>
  <c r="P21" i="8"/>
  <c r="U257" i="8"/>
  <c r="V257" i="8" s="1"/>
  <c r="R257" i="8"/>
  <c r="Q257" i="8"/>
  <c r="P257" i="8"/>
  <c r="U256" i="8"/>
  <c r="V256" i="8" s="1"/>
  <c r="R256" i="8"/>
  <c r="Q256" i="8"/>
  <c r="P256" i="8"/>
  <c r="T188" i="8"/>
  <c r="V188" i="8" s="1"/>
  <c r="S188" i="8"/>
  <c r="R188" i="8"/>
  <c r="Q188" i="8"/>
  <c r="P188" i="8"/>
  <c r="T187" i="8"/>
  <c r="V187" i="8" s="1"/>
  <c r="R187" i="8"/>
  <c r="Q187" i="8"/>
  <c r="P187" i="8"/>
  <c r="T186" i="8"/>
  <c r="V186" i="8" s="1"/>
  <c r="S186" i="8"/>
  <c r="R186" i="8"/>
  <c r="Q186" i="8"/>
  <c r="P186" i="8"/>
  <c r="X24" i="8"/>
  <c r="U24" i="8"/>
  <c r="T24" i="8"/>
  <c r="S24" i="8"/>
  <c r="R24" i="8"/>
  <c r="Q24" i="8"/>
  <c r="P24" i="8"/>
  <c r="U255" i="8"/>
  <c r="V255" i="8" s="1"/>
  <c r="R255" i="8"/>
  <c r="Q255" i="8"/>
  <c r="P255" i="8"/>
  <c r="T185" i="8"/>
  <c r="V185" i="8" s="1"/>
  <c r="S185" i="8"/>
  <c r="R185" i="8"/>
  <c r="Q185" i="8"/>
  <c r="P185" i="8"/>
  <c r="T184" i="8"/>
  <c r="V184" i="8" s="1"/>
  <c r="S184" i="8"/>
  <c r="R184" i="8"/>
  <c r="Q184" i="8"/>
  <c r="P184" i="8"/>
  <c r="U254" i="8"/>
  <c r="V254" i="8" s="1"/>
  <c r="R254" i="8"/>
  <c r="Q254" i="8"/>
  <c r="P254" i="8"/>
  <c r="U253" i="8"/>
  <c r="V253" i="8" s="1"/>
  <c r="R253" i="8"/>
  <c r="Q253" i="8"/>
  <c r="P253" i="8"/>
  <c r="T183" i="8"/>
  <c r="V183" i="8" s="1"/>
  <c r="S183" i="8"/>
  <c r="R183" i="8"/>
  <c r="Q183" i="8"/>
  <c r="P183" i="8"/>
  <c r="X49" i="8"/>
  <c r="U49" i="8"/>
  <c r="V49" i="8" s="1"/>
  <c r="T49" i="8"/>
  <c r="S49" i="8"/>
  <c r="R49" i="8"/>
  <c r="Q49" i="8"/>
  <c r="P49" i="8"/>
  <c r="T182" i="8"/>
  <c r="V182" i="8" s="1"/>
  <c r="S182" i="8"/>
  <c r="R182" i="8"/>
  <c r="Q182" i="8"/>
  <c r="P182" i="8"/>
  <c r="U252" i="8"/>
  <c r="V252" i="8" s="1"/>
  <c r="R252" i="8"/>
  <c r="Q252" i="8"/>
  <c r="P252" i="8"/>
  <c r="T181" i="8"/>
  <c r="V181" i="8" s="1"/>
  <c r="R181" i="8"/>
  <c r="Q181" i="8"/>
  <c r="P181" i="8"/>
  <c r="X23" i="8"/>
  <c r="U23" i="8"/>
  <c r="V23" i="8" s="1"/>
  <c r="T23" i="8"/>
  <c r="S23" i="8"/>
  <c r="R23" i="8"/>
  <c r="Q23" i="8"/>
  <c r="P23" i="8"/>
  <c r="X8" i="8"/>
  <c r="U8" i="8"/>
  <c r="T8" i="8"/>
  <c r="S8" i="8"/>
  <c r="R8" i="8"/>
  <c r="Q8" i="8"/>
  <c r="P8" i="8"/>
  <c r="T180" i="8"/>
  <c r="V180" i="8" s="1"/>
  <c r="S180" i="8"/>
  <c r="R180" i="8"/>
  <c r="Q180" i="8"/>
  <c r="P180" i="8"/>
  <c r="X10" i="8"/>
  <c r="U10" i="8"/>
  <c r="T10" i="8"/>
  <c r="S10" i="8"/>
  <c r="R10" i="8"/>
  <c r="Q10" i="8"/>
  <c r="P10" i="8"/>
  <c r="X25" i="8"/>
  <c r="U25" i="8"/>
  <c r="T25" i="8"/>
  <c r="S25" i="8"/>
  <c r="R25" i="8"/>
  <c r="Q25" i="8"/>
  <c r="P25" i="8"/>
  <c r="X4" i="8"/>
  <c r="U4" i="8"/>
  <c r="T4" i="8"/>
  <c r="R4" i="8"/>
  <c r="Q4" i="8"/>
  <c r="P4" i="8"/>
  <c r="X33" i="8"/>
  <c r="U33" i="8"/>
  <c r="T33" i="8"/>
  <c r="S33" i="8"/>
  <c r="R33" i="8"/>
  <c r="Q33" i="8"/>
  <c r="P33" i="8"/>
  <c r="U251" i="8"/>
  <c r="V251" i="8" s="1"/>
  <c r="R251" i="8"/>
  <c r="Q251" i="8"/>
  <c r="P251" i="8"/>
  <c r="U250" i="8"/>
  <c r="V250" i="8" s="1"/>
  <c r="R250" i="8"/>
  <c r="Q250" i="8"/>
  <c r="P250" i="8"/>
  <c r="T179" i="8"/>
  <c r="V179" i="8" s="1"/>
  <c r="S179" i="8"/>
  <c r="R179" i="8"/>
  <c r="Q179" i="8"/>
  <c r="P179" i="8"/>
  <c r="X50" i="8"/>
  <c r="U50" i="8"/>
  <c r="T50" i="8"/>
  <c r="S50" i="8"/>
  <c r="R50" i="8"/>
  <c r="Q50" i="8"/>
  <c r="P50" i="8"/>
  <c r="T178" i="8"/>
  <c r="V178" i="8" s="1"/>
  <c r="S178" i="8"/>
  <c r="R178" i="8"/>
  <c r="Q178" i="8"/>
  <c r="P178" i="8"/>
  <c r="T177" i="8"/>
  <c r="V177" i="8" s="1"/>
  <c r="R177" i="8"/>
  <c r="Q177" i="8"/>
  <c r="P177" i="8"/>
  <c r="T176" i="8"/>
  <c r="V176" i="8" s="1"/>
  <c r="S176" i="8"/>
  <c r="R176" i="8"/>
  <c r="Q176" i="8"/>
  <c r="P176" i="8"/>
  <c r="T175" i="8"/>
  <c r="V175" i="8" s="1"/>
  <c r="S175" i="8"/>
  <c r="R175" i="8"/>
  <c r="Q175" i="8"/>
  <c r="P175" i="8"/>
  <c r="T174" i="8"/>
  <c r="V174" i="8" s="1"/>
  <c r="R174" i="8"/>
  <c r="Q174" i="8"/>
  <c r="P174" i="8"/>
  <c r="X17" i="8"/>
  <c r="U17" i="8"/>
  <c r="T17" i="8"/>
  <c r="S17" i="8"/>
  <c r="R17" i="8"/>
  <c r="Q17" i="8"/>
  <c r="P17" i="8"/>
  <c r="T173" i="8"/>
  <c r="V173" i="8" s="1"/>
  <c r="R173" i="8"/>
  <c r="Q173" i="8"/>
  <c r="P173" i="8"/>
  <c r="U249" i="8"/>
  <c r="V249" i="8" s="1"/>
  <c r="R249" i="8"/>
  <c r="Q249" i="8"/>
  <c r="P249" i="8"/>
  <c r="U248" i="8"/>
  <c r="V248" i="8" s="1"/>
  <c r="R248" i="8"/>
  <c r="Q248" i="8"/>
  <c r="P248" i="8"/>
  <c r="U247" i="8"/>
  <c r="V247" i="8" s="1"/>
  <c r="R247" i="8"/>
  <c r="Q247" i="8"/>
  <c r="P247" i="8"/>
  <c r="X51" i="8"/>
  <c r="U51" i="8"/>
  <c r="V51" i="8" s="1"/>
  <c r="T51" i="8"/>
  <c r="S51" i="8"/>
  <c r="R51" i="8"/>
  <c r="Q51" i="8"/>
  <c r="P51" i="8"/>
  <c r="T172" i="8"/>
  <c r="V172" i="8" s="1"/>
  <c r="R172" i="8"/>
  <c r="Q172" i="8"/>
  <c r="P172" i="8"/>
  <c r="T171" i="8"/>
  <c r="V171" i="8" s="1"/>
  <c r="S171" i="8"/>
  <c r="R171" i="8"/>
  <c r="Q171" i="8"/>
  <c r="P171" i="8"/>
  <c r="T170" i="8"/>
  <c r="V170" i="8" s="1"/>
  <c r="S170" i="8"/>
  <c r="R170" i="8"/>
  <c r="Q170" i="8"/>
  <c r="P170" i="8"/>
  <c r="T169" i="8"/>
  <c r="V169" i="8" s="1"/>
  <c r="R169" i="8"/>
  <c r="Q169" i="8"/>
  <c r="P169" i="8"/>
  <c r="T168" i="8"/>
  <c r="V168" i="8" s="1"/>
  <c r="R168" i="8"/>
  <c r="Q168" i="8"/>
  <c r="P168" i="8"/>
  <c r="T167" i="8"/>
  <c r="V167" i="8" s="1"/>
  <c r="S167" i="8"/>
  <c r="R167" i="8"/>
  <c r="Q167" i="8"/>
  <c r="P167" i="8"/>
  <c r="T166" i="8"/>
  <c r="V166" i="8" s="1"/>
  <c r="R166" i="8"/>
  <c r="Q166" i="8"/>
  <c r="P166" i="8"/>
  <c r="U246" i="8"/>
  <c r="V246" i="8" s="1"/>
  <c r="R246" i="8"/>
  <c r="Q246" i="8"/>
  <c r="P246" i="8"/>
  <c r="T165" i="8"/>
  <c r="V165" i="8" s="1"/>
  <c r="R165" i="8"/>
  <c r="Q165" i="8"/>
  <c r="P165" i="8"/>
  <c r="T164" i="8"/>
  <c r="V164" i="8" s="1"/>
  <c r="S164" i="8"/>
  <c r="R164" i="8"/>
  <c r="Q164" i="8"/>
  <c r="P164" i="8"/>
  <c r="T163" i="8"/>
  <c r="V163" i="8" s="1"/>
  <c r="R163" i="8"/>
  <c r="Q163" i="8"/>
  <c r="P163" i="8"/>
  <c r="U245" i="8"/>
  <c r="V245" i="8" s="1"/>
  <c r="R245" i="8"/>
  <c r="Q245" i="8"/>
  <c r="P245" i="8"/>
  <c r="U244" i="8"/>
  <c r="V244" i="8" s="1"/>
  <c r="R244" i="8"/>
  <c r="Q244" i="8"/>
  <c r="P244" i="8"/>
  <c r="T162" i="8"/>
  <c r="V162" i="8" s="1"/>
  <c r="R162" i="8"/>
  <c r="Q162" i="8"/>
  <c r="P162" i="8"/>
  <c r="T161" i="8"/>
  <c r="V161" i="8" s="1"/>
  <c r="S161" i="8"/>
  <c r="R161" i="8"/>
  <c r="Q161" i="8"/>
  <c r="P161" i="8"/>
  <c r="U243" i="8"/>
  <c r="V243" i="8" s="1"/>
  <c r="R243" i="8"/>
  <c r="Q243" i="8"/>
  <c r="P243" i="8"/>
  <c r="T160" i="8"/>
  <c r="V160" i="8" s="1"/>
  <c r="S160" i="8"/>
  <c r="R160" i="8"/>
  <c r="Q160" i="8"/>
  <c r="P160" i="8"/>
  <c r="T159" i="8"/>
  <c r="V159" i="8" s="1"/>
  <c r="S159" i="8"/>
  <c r="R159" i="8"/>
  <c r="Q159" i="8"/>
  <c r="P159" i="8"/>
  <c r="T158" i="8"/>
  <c r="V158" i="8" s="1"/>
  <c r="S158" i="8"/>
  <c r="R158" i="8"/>
  <c r="Q158" i="8"/>
  <c r="P158" i="8"/>
  <c r="T157" i="8"/>
  <c r="V157" i="8" s="1"/>
  <c r="S157" i="8"/>
  <c r="R157" i="8"/>
  <c r="Q157" i="8"/>
  <c r="P157" i="8"/>
  <c r="T156" i="8"/>
  <c r="V156" i="8" s="1"/>
  <c r="S156" i="8"/>
  <c r="R156" i="8"/>
  <c r="Q156" i="8"/>
  <c r="P156" i="8"/>
  <c r="U242" i="8"/>
  <c r="V242" i="8" s="1"/>
  <c r="R242" i="8"/>
  <c r="Q242" i="8"/>
  <c r="P242" i="8"/>
  <c r="T155" i="8"/>
  <c r="V155" i="8" s="1"/>
  <c r="R155" i="8"/>
  <c r="Q155" i="8"/>
  <c r="P155" i="8"/>
  <c r="X9" i="8"/>
  <c r="U9" i="8"/>
  <c r="T9" i="8"/>
  <c r="S9" i="8"/>
  <c r="R9" i="8"/>
  <c r="Q9" i="8"/>
  <c r="P9" i="8"/>
  <c r="U241" i="8"/>
  <c r="V241" i="8" s="1"/>
  <c r="R241" i="8"/>
  <c r="Q241" i="8"/>
  <c r="P241" i="8"/>
  <c r="X3" i="8"/>
  <c r="U3" i="8"/>
  <c r="V3" i="8" s="1"/>
  <c r="T3" i="8"/>
  <c r="S3" i="8"/>
  <c r="R3" i="8"/>
  <c r="Q3" i="8"/>
  <c r="P3" i="8"/>
  <c r="U240" i="8"/>
  <c r="V240" i="8" s="1"/>
  <c r="R240" i="8"/>
  <c r="Q240" i="8"/>
  <c r="P240" i="8"/>
  <c r="T154" i="8"/>
  <c r="V154" i="8" s="1"/>
  <c r="R154" i="8"/>
  <c r="Q154" i="8"/>
  <c r="P154" i="8"/>
  <c r="T153" i="8"/>
  <c r="V153" i="8" s="1"/>
  <c r="R153" i="8"/>
  <c r="Q153" i="8"/>
  <c r="P153" i="8"/>
  <c r="T152" i="8"/>
  <c r="V152" i="8" s="1"/>
  <c r="S152" i="8"/>
  <c r="R152" i="8"/>
  <c r="Q152" i="8"/>
  <c r="P152" i="8"/>
  <c r="T151" i="8"/>
  <c r="V151" i="8" s="1"/>
  <c r="S151" i="8"/>
  <c r="R151" i="8"/>
  <c r="Q151" i="8"/>
  <c r="P151" i="8"/>
  <c r="T150" i="8"/>
  <c r="V150" i="8" s="1"/>
  <c r="R150" i="8"/>
  <c r="Q150" i="8"/>
  <c r="P150" i="8"/>
  <c r="X41" i="8"/>
  <c r="U41" i="8"/>
  <c r="T41" i="8"/>
  <c r="S41" i="8"/>
  <c r="R41" i="8"/>
  <c r="Q41" i="8"/>
  <c r="P41" i="8"/>
  <c r="T149" i="8"/>
  <c r="V149" i="8" s="1"/>
  <c r="R149" i="8"/>
  <c r="Q149" i="8"/>
  <c r="P149" i="8"/>
  <c r="T148" i="8"/>
  <c r="V148" i="8" s="1"/>
  <c r="R148" i="8"/>
  <c r="Q148" i="8"/>
  <c r="P148" i="8"/>
  <c r="U239" i="8"/>
  <c r="V239" i="8" s="1"/>
  <c r="R239" i="8"/>
  <c r="Q239" i="8"/>
  <c r="P239" i="8"/>
  <c r="X27" i="8"/>
  <c r="U27" i="8"/>
  <c r="V27" i="8" s="1"/>
  <c r="T27" i="8"/>
  <c r="S27" i="8"/>
  <c r="R27" i="8"/>
  <c r="Q27" i="8"/>
  <c r="P27" i="8"/>
  <c r="T147" i="8"/>
  <c r="V147" i="8" s="1"/>
  <c r="S147" i="8"/>
  <c r="R147" i="8"/>
  <c r="Q147" i="8"/>
  <c r="P147" i="8"/>
  <c r="T146" i="8"/>
  <c r="V146" i="8" s="1"/>
  <c r="R146" i="8"/>
  <c r="Q146" i="8"/>
  <c r="P146" i="8"/>
  <c r="X22" i="8"/>
  <c r="U22" i="8"/>
  <c r="V22" i="8" s="1"/>
  <c r="T22" i="8"/>
  <c r="S22" i="8"/>
  <c r="R22" i="8"/>
  <c r="Q22" i="8"/>
  <c r="P22" i="8"/>
  <c r="U238" i="8"/>
  <c r="V238" i="8" s="1"/>
  <c r="R238" i="8"/>
  <c r="Q238" i="8"/>
  <c r="P238" i="8"/>
  <c r="T145" i="8"/>
  <c r="V145" i="8" s="1"/>
  <c r="S145" i="8"/>
  <c r="R145" i="8"/>
  <c r="Q145" i="8"/>
  <c r="P145" i="8"/>
  <c r="T144" i="8"/>
  <c r="V144" i="8" s="1"/>
  <c r="S144" i="8"/>
  <c r="R144" i="8"/>
  <c r="Q144" i="8"/>
  <c r="P144" i="8"/>
  <c r="T143" i="8"/>
  <c r="V143" i="8" s="1"/>
  <c r="R143" i="8"/>
  <c r="Q143" i="8"/>
  <c r="P143" i="8"/>
  <c r="U237" i="8"/>
  <c r="V237" i="8" s="1"/>
  <c r="R237" i="8"/>
  <c r="Q237" i="8"/>
  <c r="P237" i="8"/>
  <c r="T142" i="8"/>
  <c r="V142" i="8" s="1"/>
  <c r="R142" i="8"/>
  <c r="Q142" i="8"/>
  <c r="P142" i="8"/>
  <c r="U236" i="8"/>
  <c r="V236" i="8" s="1"/>
  <c r="R236" i="8"/>
  <c r="Q236" i="8"/>
  <c r="P236" i="8"/>
  <c r="U235" i="8"/>
  <c r="V235" i="8" s="1"/>
  <c r="R235" i="8"/>
  <c r="Q235" i="8"/>
  <c r="P235" i="8"/>
  <c r="T141" i="8"/>
  <c r="V141" i="8" s="1"/>
  <c r="R141" i="8"/>
  <c r="Q141" i="8"/>
  <c r="P141" i="8"/>
  <c r="X12" i="8"/>
  <c r="U12" i="8"/>
  <c r="T12" i="8"/>
  <c r="S12" i="8"/>
  <c r="R12" i="8"/>
  <c r="Q12" i="8"/>
  <c r="P12" i="8"/>
  <c r="T140" i="8"/>
  <c r="V140" i="8" s="1"/>
  <c r="R140" i="8"/>
  <c r="Q140" i="8"/>
  <c r="P140" i="8"/>
  <c r="U234" i="8"/>
  <c r="V234" i="8" s="1"/>
  <c r="R234" i="8"/>
  <c r="Q234" i="8"/>
  <c r="P234" i="8"/>
  <c r="T139" i="8"/>
  <c r="V139" i="8" s="1"/>
  <c r="S139" i="8"/>
  <c r="R139" i="8"/>
  <c r="Q139" i="8"/>
  <c r="P139" i="8"/>
  <c r="U233" i="8"/>
  <c r="V233" i="8" s="1"/>
  <c r="R233" i="8"/>
  <c r="Q233" i="8"/>
  <c r="P233" i="8"/>
  <c r="T138" i="8"/>
  <c r="V138" i="8" s="1"/>
  <c r="S138" i="8"/>
  <c r="R138" i="8"/>
  <c r="Q138" i="8"/>
  <c r="P138" i="8"/>
  <c r="T137" i="8"/>
  <c r="V137" i="8" s="1"/>
  <c r="R137" i="8"/>
  <c r="Q137" i="8"/>
  <c r="P137" i="8"/>
  <c r="T136" i="8"/>
  <c r="V136" i="8" s="1"/>
  <c r="R136" i="8"/>
  <c r="Q136" i="8"/>
  <c r="P136" i="8"/>
  <c r="T135" i="8"/>
  <c r="V135" i="8" s="1"/>
  <c r="R135" i="8"/>
  <c r="Q135" i="8"/>
  <c r="P135" i="8"/>
  <c r="T134" i="8"/>
  <c r="V134" i="8" s="1"/>
  <c r="S134" i="8"/>
  <c r="R134" i="8"/>
  <c r="Q134" i="8"/>
  <c r="P134" i="8"/>
  <c r="T133" i="8"/>
  <c r="V133" i="8" s="1"/>
  <c r="S133" i="8"/>
  <c r="R133" i="8"/>
  <c r="Q133" i="8"/>
  <c r="P133" i="8"/>
  <c r="T132" i="8"/>
  <c r="V132" i="8" s="1"/>
  <c r="S132" i="8"/>
  <c r="R132" i="8"/>
  <c r="Q132" i="8"/>
  <c r="P132" i="8"/>
  <c r="T131" i="8"/>
  <c r="V131" i="8" s="1"/>
  <c r="S131" i="8"/>
  <c r="R131" i="8"/>
  <c r="Q131" i="8"/>
  <c r="P131" i="8"/>
  <c r="T130" i="8"/>
  <c r="V130" i="8" s="1"/>
  <c r="R130" i="8"/>
  <c r="Q130" i="8"/>
  <c r="P130" i="8"/>
  <c r="T129" i="8"/>
  <c r="V129" i="8" s="1"/>
  <c r="S129" i="8"/>
  <c r="R129" i="8"/>
  <c r="Q129" i="8"/>
  <c r="P129" i="8"/>
  <c r="T128" i="8"/>
  <c r="V128" i="8" s="1"/>
  <c r="R128" i="8"/>
  <c r="Q128" i="8"/>
  <c r="P128" i="8"/>
  <c r="X7" i="8"/>
  <c r="U7" i="8"/>
  <c r="T7" i="8"/>
  <c r="S7" i="8"/>
  <c r="R7" i="8"/>
  <c r="Q7" i="8"/>
  <c r="P7" i="8"/>
  <c r="T127" i="8"/>
  <c r="V127" i="8" s="1"/>
  <c r="S127" i="8"/>
  <c r="R127" i="8"/>
  <c r="Q127" i="8"/>
  <c r="P127" i="8"/>
  <c r="T126" i="8"/>
  <c r="V126" i="8" s="1"/>
  <c r="R126" i="8"/>
  <c r="Q126" i="8"/>
  <c r="P126" i="8"/>
  <c r="X13" i="8"/>
  <c r="U13" i="8"/>
  <c r="T13" i="8"/>
  <c r="S13" i="8"/>
  <c r="R13" i="8"/>
  <c r="Q13" i="8"/>
  <c r="P13" i="8"/>
  <c r="T125" i="8"/>
  <c r="V125" i="8" s="1"/>
  <c r="R125" i="8"/>
  <c r="Q125" i="8"/>
  <c r="P125" i="8"/>
  <c r="X37" i="8"/>
  <c r="U37" i="8"/>
  <c r="T37" i="8"/>
  <c r="S37" i="8"/>
  <c r="R37" i="8"/>
  <c r="Q37" i="8"/>
  <c r="P37" i="8"/>
  <c r="T124" i="8"/>
  <c r="V124" i="8" s="1"/>
  <c r="R124" i="8"/>
  <c r="Q124" i="8"/>
  <c r="P124" i="8"/>
  <c r="T123" i="8"/>
  <c r="V123" i="8" s="1"/>
  <c r="R123" i="8"/>
  <c r="Q123" i="8"/>
  <c r="P123" i="8"/>
  <c r="T122" i="8"/>
  <c r="V122" i="8" s="1"/>
  <c r="R122" i="8"/>
  <c r="Q122" i="8"/>
  <c r="P122" i="8"/>
  <c r="T121" i="8"/>
  <c r="V121" i="8" s="1"/>
  <c r="R121" i="8"/>
  <c r="Q121" i="8"/>
  <c r="P121" i="8"/>
  <c r="X45" i="8"/>
  <c r="U45" i="8"/>
  <c r="T45" i="8"/>
  <c r="S45" i="8"/>
  <c r="R45" i="8"/>
  <c r="Q45" i="8"/>
  <c r="P45" i="8"/>
  <c r="T120" i="8"/>
  <c r="V120" i="8" s="1"/>
  <c r="S120" i="8"/>
  <c r="R120" i="8"/>
  <c r="Q120" i="8"/>
  <c r="P120" i="8"/>
  <c r="T119" i="8"/>
  <c r="V119" i="8" s="1"/>
  <c r="R119" i="8"/>
  <c r="Q119" i="8"/>
  <c r="P119" i="8"/>
  <c r="T118" i="8"/>
  <c r="V118" i="8" s="1"/>
  <c r="S118" i="8"/>
  <c r="R118" i="8"/>
  <c r="Q118" i="8"/>
  <c r="P118" i="8"/>
  <c r="T117" i="8"/>
  <c r="V117" i="8" s="1"/>
  <c r="S117" i="8"/>
  <c r="R117" i="8"/>
  <c r="Q117" i="8"/>
  <c r="P117" i="8"/>
  <c r="T116" i="8"/>
  <c r="V116" i="8" s="1"/>
  <c r="R116" i="8"/>
  <c r="Q116" i="8"/>
  <c r="P116" i="8"/>
  <c r="T115" i="8"/>
  <c r="V115" i="8" s="1"/>
  <c r="R115" i="8"/>
  <c r="Q115" i="8"/>
  <c r="P115" i="8"/>
  <c r="T114" i="8"/>
  <c r="V114" i="8" s="1"/>
  <c r="R114" i="8"/>
  <c r="Q114" i="8"/>
  <c r="P114" i="8"/>
  <c r="T113" i="8"/>
  <c r="V113" i="8" s="1"/>
  <c r="R113" i="8"/>
  <c r="Q113" i="8"/>
  <c r="P113" i="8"/>
  <c r="X55" i="8"/>
  <c r="U55" i="8"/>
  <c r="T55" i="8"/>
  <c r="S55" i="8"/>
  <c r="R55" i="8"/>
  <c r="Q55" i="8"/>
  <c r="P55" i="8"/>
  <c r="U232" i="8"/>
  <c r="V232" i="8" s="1"/>
  <c r="R232" i="8"/>
  <c r="Q232" i="8"/>
  <c r="P232" i="8"/>
  <c r="T112" i="8"/>
  <c r="V112" i="8" s="1"/>
  <c r="R112" i="8"/>
  <c r="Q112" i="8"/>
  <c r="P112" i="8"/>
  <c r="T111" i="8"/>
  <c r="V111" i="8" s="1"/>
  <c r="S111" i="8"/>
  <c r="R111" i="8"/>
  <c r="Q111" i="8"/>
  <c r="P111" i="8"/>
  <c r="U231" i="8"/>
  <c r="V231" i="8" s="1"/>
  <c r="S231" i="8"/>
  <c r="R231" i="8"/>
  <c r="Q231" i="8"/>
  <c r="P231" i="8"/>
  <c r="X35" i="8"/>
  <c r="U35" i="8"/>
  <c r="V35" i="8" s="1"/>
  <c r="T35" i="8"/>
  <c r="S35" i="8"/>
  <c r="R35" i="8"/>
  <c r="Q35" i="8"/>
  <c r="P35" i="8"/>
  <c r="T110" i="8"/>
  <c r="V110" i="8" s="1"/>
  <c r="S110" i="8"/>
  <c r="R110" i="8"/>
  <c r="Q110" i="8"/>
  <c r="P110" i="8"/>
  <c r="X32" i="8"/>
  <c r="U32" i="8"/>
  <c r="V32" i="8" s="1"/>
  <c r="T32" i="8"/>
  <c r="S32" i="8"/>
  <c r="R32" i="8"/>
  <c r="Q32" i="8"/>
  <c r="P32" i="8"/>
  <c r="T109" i="8"/>
  <c r="V109" i="8" s="1"/>
  <c r="R109" i="8"/>
  <c r="Q109" i="8"/>
  <c r="P109" i="8"/>
  <c r="T108" i="8"/>
  <c r="V108" i="8" s="1"/>
  <c r="R108" i="8"/>
  <c r="Q108" i="8"/>
  <c r="P108" i="8"/>
  <c r="T107" i="8"/>
  <c r="V107" i="8" s="1"/>
  <c r="R107" i="8"/>
  <c r="Q107" i="8"/>
  <c r="P107" i="8"/>
  <c r="T106" i="8"/>
  <c r="V106" i="8" s="1"/>
  <c r="S106" i="8"/>
  <c r="R106" i="8"/>
  <c r="Q106" i="8"/>
  <c r="P106" i="8"/>
  <c r="X30" i="8"/>
  <c r="U30" i="8"/>
  <c r="V30" i="8" s="1"/>
  <c r="T30" i="8"/>
  <c r="S30" i="8"/>
  <c r="R30" i="8"/>
  <c r="Q30" i="8"/>
  <c r="P30" i="8"/>
  <c r="T105" i="8"/>
  <c r="V105" i="8" s="1"/>
  <c r="R105" i="8"/>
  <c r="Q105" i="8"/>
  <c r="P105" i="8"/>
  <c r="U230" i="8"/>
  <c r="V230" i="8" s="1"/>
  <c r="R230" i="8"/>
  <c r="Q230" i="8"/>
  <c r="P230" i="8"/>
  <c r="T104" i="8"/>
  <c r="V104" i="8" s="1"/>
  <c r="S104" i="8"/>
  <c r="R104" i="8"/>
  <c r="Q104" i="8"/>
  <c r="P104" i="8"/>
  <c r="T103" i="8"/>
  <c r="V103" i="8" s="1"/>
  <c r="R103" i="8"/>
  <c r="Q103" i="8"/>
  <c r="P103" i="8"/>
  <c r="U229" i="8"/>
  <c r="V229" i="8" s="1"/>
  <c r="R229" i="8"/>
  <c r="Q229" i="8"/>
  <c r="P229" i="8"/>
  <c r="X43" i="8"/>
  <c r="U43" i="8"/>
  <c r="V43" i="8" s="1"/>
  <c r="T43" i="8"/>
  <c r="S43" i="8"/>
  <c r="R43" i="8"/>
  <c r="Q43" i="8"/>
  <c r="P43" i="8"/>
  <c r="T102" i="8"/>
  <c r="V102" i="8" s="1"/>
  <c r="R102" i="8"/>
  <c r="Q102" i="8"/>
  <c r="P102" i="8"/>
  <c r="X2" i="8"/>
  <c r="U2" i="8"/>
  <c r="T2" i="8"/>
  <c r="S2" i="8"/>
  <c r="R2" i="8"/>
  <c r="Q2" i="8"/>
  <c r="P2" i="8"/>
  <c r="T101" i="8"/>
  <c r="V101" i="8" s="1"/>
  <c r="S101" i="8"/>
  <c r="R101" i="8"/>
  <c r="Q101" i="8"/>
  <c r="P101" i="8"/>
  <c r="T100" i="8"/>
  <c r="V100" i="8" s="1"/>
  <c r="S100" i="8"/>
  <c r="R100" i="8"/>
  <c r="Q100" i="8"/>
  <c r="P100" i="8"/>
  <c r="T99" i="8"/>
  <c r="V99" i="8" s="1"/>
  <c r="S99" i="8"/>
  <c r="R99" i="8"/>
  <c r="Q99" i="8"/>
  <c r="P99" i="8"/>
  <c r="X36" i="8"/>
  <c r="U36" i="8"/>
  <c r="T36" i="8"/>
  <c r="S36" i="8"/>
  <c r="R36" i="8"/>
  <c r="Q36" i="8"/>
  <c r="P36" i="8"/>
  <c r="T98" i="8"/>
  <c r="V98" i="8" s="1"/>
  <c r="S98" i="8"/>
  <c r="R98" i="8"/>
  <c r="Q98" i="8"/>
  <c r="P98" i="8"/>
  <c r="X52" i="8"/>
  <c r="U52" i="8"/>
  <c r="T52" i="8"/>
  <c r="S52" i="8"/>
  <c r="R52" i="8"/>
  <c r="Q52" i="8"/>
  <c r="P52" i="8"/>
  <c r="T97" i="8"/>
  <c r="V97" i="8" s="1"/>
  <c r="R97" i="8"/>
  <c r="Q97" i="8"/>
  <c r="P97" i="8"/>
  <c r="T96" i="8"/>
  <c r="V96" i="8" s="1"/>
  <c r="S96" i="8"/>
  <c r="R96" i="8"/>
  <c r="Q96" i="8"/>
  <c r="P96" i="8"/>
  <c r="T95" i="8"/>
  <c r="V95" i="8" s="1"/>
  <c r="R95" i="8"/>
  <c r="Q95" i="8"/>
  <c r="P95" i="8"/>
  <c r="X14" i="8"/>
  <c r="U14" i="8"/>
  <c r="T14" i="8"/>
  <c r="S14" i="8"/>
  <c r="R14" i="8"/>
  <c r="Q14" i="8"/>
  <c r="P14" i="8"/>
  <c r="U228" i="8"/>
  <c r="V228" i="8" s="1"/>
  <c r="R228" i="8"/>
  <c r="Q228" i="8"/>
  <c r="P228" i="8"/>
  <c r="T94" i="8"/>
  <c r="V94" i="8" s="1"/>
  <c r="S94" i="8"/>
  <c r="R94" i="8"/>
  <c r="Q94" i="8"/>
  <c r="P94" i="8"/>
  <c r="U227" i="8"/>
  <c r="V227" i="8" s="1"/>
  <c r="S227" i="8"/>
  <c r="R227" i="8"/>
  <c r="Q227" i="8"/>
  <c r="P227" i="8"/>
  <c r="X26" i="8"/>
  <c r="U26" i="8"/>
  <c r="T26" i="8"/>
  <c r="S26" i="8"/>
  <c r="R26" i="8"/>
  <c r="Q26" i="8"/>
  <c r="P26" i="8"/>
  <c r="T93" i="8"/>
  <c r="V93" i="8" s="1"/>
  <c r="R93" i="8"/>
  <c r="Q93" i="8"/>
  <c r="P93" i="8"/>
  <c r="T92" i="8"/>
  <c r="V92" i="8" s="1"/>
  <c r="R92" i="8"/>
  <c r="Q92" i="8"/>
  <c r="P92" i="8"/>
  <c r="U226" i="8"/>
  <c r="V226" i="8" s="1"/>
  <c r="R226" i="8"/>
  <c r="Q226" i="8"/>
  <c r="P226" i="8"/>
  <c r="T91" i="8"/>
  <c r="V91" i="8" s="1"/>
  <c r="R91" i="8"/>
  <c r="Q91" i="8"/>
  <c r="P91" i="8"/>
  <c r="T90" i="8"/>
  <c r="V90" i="8" s="1"/>
  <c r="R90" i="8"/>
  <c r="Q90" i="8"/>
  <c r="P90" i="8"/>
  <c r="T89" i="8"/>
  <c r="V89" i="8" s="1"/>
  <c r="S89" i="8"/>
  <c r="R89" i="8"/>
  <c r="Q89" i="8"/>
  <c r="P89" i="8"/>
  <c r="X11" i="8"/>
  <c r="U11" i="8"/>
  <c r="T11" i="8"/>
  <c r="S11" i="8"/>
  <c r="R11" i="8"/>
  <c r="Q11" i="8"/>
  <c r="P11" i="8"/>
  <c r="U225" i="8"/>
  <c r="V225" i="8" s="1"/>
  <c r="R225" i="8"/>
  <c r="Q225" i="8"/>
  <c r="P225" i="8"/>
  <c r="T88" i="8"/>
  <c r="V88" i="8" s="1"/>
  <c r="S88" i="8"/>
  <c r="R88" i="8"/>
  <c r="Q88" i="8"/>
  <c r="P88" i="8"/>
  <c r="T87" i="8"/>
  <c r="V87" i="8" s="1"/>
  <c r="S87" i="8"/>
  <c r="R87" i="8"/>
  <c r="Q87" i="8"/>
  <c r="P87" i="8"/>
  <c r="T86" i="8"/>
  <c r="V86" i="8" s="1"/>
  <c r="S86" i="8"/>
  <c r="R86" i="8"/>
  <c r="Q86" i="8"/>
  <c r="P86" i="8"/>
  <c r="T85" i="8"/>
  <c r="V85" i="8" s="1"/>
  <c r="S85" i="8"/>
  <c r="R85" i="8"/>
  <c r="Q85" i="8"/>
  <c r="P85" i="8"/>
  <c r="T84" i="8"/>
  <c r="V84" i="8" s="1"/>
  <c r="R84" i="8"/>
  <c r="Q84" i="8"/>
  <c r="P84" i="8"/>
  <c r="X53" i="8"/>
  <c r="U53" i="8"/>
  <c r="T53" i="8"/>
  <c r="S53" i="8"/>
  <c r="R53" i="8"/>
  <c r="Q53" i="8"/>
  <c r="P53" i="8"/>
  <c r="U224" i="8"/>
  <c r="V224" i="8" s="1"/>
  <c r="R224" i="8"/>
  <c r="Q224" i="8"/>
  <c r="P224" i="8"/>
  <c r="X56" i="8"/>
  <c r="U56" i="8"/>
  <c r="V56" i="8" s="1"/>
  <c r="T56" i="8"/>
  <c r="R56" i="8"/>
  <c r="Q56" i="8"/>
  <c r="P56" i="8"/>
  <c r="T83" i="8"/>
  <c r="V83" i="8" s="1"/>
  <c r="R83" i="8"/>
  <c r="Q83" i="8"/>
  <c r="P83" i="8"/>
  <c r="X20" i="8"/>
  <c r="U20" i="8"/>
  <c r="T20" i="8"/>
  <c r="S20" i="8"/>
  <c r="R20" i="8"/>
  <c r="Q20" i="8"/>
  <c r="P20" i="8"/>
  <c r="X46" i="8"/>
  <c r="U46" i="8"/>
  <c r="V46" i="8" s="1"/>
  <c r="T46" i="8"/>
  <c r="S46" i="8"/>
  <c r="R46" i="8"/>
  <c r="Q46" i="8"/>
  <c r="P46" i="8"/>
  <c r="U223" i="8"/>
  <c r="V223" i="8" s="1"/>
  <c r="R223" i="8"/>
  <c r="Q223" i="8"/>
  <c r="P223" i="8"/>
  <c r="T82" i="8"/>
  <c r="V82" i="8" s="1"/>
  <c r="R82" i="8"/>
  <c r="Q82" i="8"/>
  <c r="P82" i="8"/>
  <c r="T81" i="8"/>
  <c r="V81" i="8" s="1"/>
  <c r="R81" i="8"/>
  <c r="Q81" i="8"/>
  <c r="P81" i="8"/>
  <c r="U222" i="8"/>
  <c r="V222" i="8" s="1"/>
  <c r="R222" i="8"/>
  <c r="Q222" i="8"/>
  <c r="P222" i="8"/>
  <c r="T80" i="8"/>
  <c r="V80" i="8" s="1"/>
  <c r="S80" i="8"/>
  <c r="R80" i="8"/>
  <c r="Q80" i="8"/>
  <c r="P80" i="8"/>
  <c r="U221" i="8"/>
  <c r="V221" i="8" s="1"/>
  <c r="R221" i="8"/>
  <c r="Q221" i="8"/>
  <c r="P221" i="8"/>
  <c r="U220" i="8"/>
  <c r="V220" i="8" s="1"/>
  <c r="R220" i="8"/>
  <c r="Q220" i="8"/>
  <c r="P220" i="8"/>
  <c r="T79" i="8"/>
  <c r="V79" i="8" s="1"/>
  <c r="S79" i="8"/>
  <c r="R79" i="8"/>
  <c r="Q79" i="8"/>
  <c r="P79" i="8"/>
  <c r="U219" i="8"/>
  <c r="V219" i="8" s="1"/>
  <c r="R219" i="8"/>
  <c r="Q219" i="8"/>
  <c r="P219" i="8"/>
  <c r="T78" i="8"/>
  <c r="V78" i="8" s="1"/>
  <c r="R78" i="8"/>
  <c r="Q78" i="8"/>
  <c r="P78" i="8"/>
  <c r="T77" i="8"/>
  <c r="V77" i="8" s="1"/>
  <c r="R77" i="8"/>
  <c r="Q77" i="8"/>
  <c r="P77" i="8"/>
  <c r="T76" i="8"/>
  <c r="V76" i="8" s="1"/>
  <c r="R76" i="8"/>
  <c r="Q76" i="8"/>
  <c r="P76" i="8"/>
  <c r="X47" i="8"/>
  <c r="U47" i="8"/>
  <c r="T47" i="8"/>
  <c r="S47" i="8"/>
  <c r="R47" i="8"/>
  <c r="Q47" i="8"/>
  <c r="P47" i="8"/>
  <c r="T75" i="8"/>
  <c r="V75" i="8" s="1"/>
  <c r="S75" i="8"/>
  <c r="R75" i="8"/>
  <c r="Q75" i="8"/>
  <c r="P75" i="8"/>
  <c r="T74" i="8"/>
  <c r="V74" i="8" s="1"/>
  <c r="S74" i="8"/>
  <c r="R74" i="8"/>
  <c r="Q74" i="8"/>
  <c r="P74" i="8"/>
  <c r="U218" i="8"/>
  <c r="V218" i="8" s="1"/>
  <c r="R218" i="8"/>
  <c r="Q218" i="8"/>
  <c r="P218" i="8"/>
  <c r="T73" i="8"/>
  <c r="V73" i="8" s="1"/>
  <c r="S73" i="8"/>
  <c r="R73" i="8"/>
  <c r="Q73" i="8"/>
  <c r="P73" i="8"/>
  <c r="X40" i="8"/>
  <c r="U40" i="8"/>
  <c r="V40" i="8" s="1"/>
  <c r="T40" i="8"/>
  <c r="S40" i="8"/>
  <c r="R40" i="8"/>
  <c r="Q40" i="8"/>
  <c r="P40" i="8"/>
  <c r="U217" i="8"/>
  <c r="V217" i="8" s="1"/>
  <c r="R217" i="8"/>
  <c r="Q217" i="8"/>
  <c r="P217" i="8"/>
  <c r="T72" i="8"/>
  <c r="V72" i="8" s="1"/>
  <c r="R72" i="8"/>
  <c r="Q72" i="8"/>
  <c r="P72" i="8"/>
  <c r="T71" i="8"/>
  <c r="V71" i="8" s="1"/>
  <c r="S71" i="8"/>
  <c r="R71" i="8"/>
  <c r="Q71" i="8"/>
  <c r="P71" i="8"/>
  <c r="U216" i="8"/>
  <c r="V216" i="8" s="1"/>
  <c r="R216" i="8"/>
  <c r="Q216" i="8"/>
  <c r="P216" i="8"/>
  <c r="X44" i="8"/>
  <c r="U44" i="8"/>
  <c r="V44" i="8" s="1"/>
  <c r="T44" i="8"/>
  <c r="S44" i="8"/>
  <c r="R44" i="8"/>
  <c r="Q44" i="8"/>
  <c r="P44" i="8"/>
  <c r="U215" i="8"/>
  <c r="V215" i="8" s="1"/>
  <c r="R215" i="8"/>
  <c r="Q215" i="8"/>
  <c r="P215" i="8"/>
  <c r="T70" i="8"/>
  <c r="V70" i="8" s="1"/>
  <c r="R70" i="8"/>
  <c r="Q70" i="8"/>
  <c r="P70" i="8"/>
  <c r="X54" i="8"/>
  <c r="U54" i="8"/>
  <c r="T54" i="8"/>
  <c r="S54" i="8"/>
  <c r="R54" i="8"/>
  <c r="Q54" i="8"/>
  <c r="P54" i="8"/>
  <c r="T69" i="8"/>
  <c r="V69" i="8" s="1"/>
  <c r="S69" i="8"/>
  <c r="R69" i="8"/>
  <c r="Q69" i="8"/>
  <c r="P69" i="8"/>
  <c r="U214" i="8"/>
  <c r="V214" i="8" s="1"/>
  <c r="R214" i="8"/>
  <c r="Q214" i="8"/>
  <c r="P214" i="8"/>
  <c r="T68" i="8"/>
  <c r="V68" i="8" s="1"/>
  <c r="R68" i="8"/>
  <c r="Q68" i="8"/>
  <c r="P68" i="8"/>
  <c r="U213" i="8"/>
  <c r="V213" i="8" s="1"/>
  <c r="S213" i="8"/>
  <c r="R213" i="8"/>
  <c r="Q213" i="8"/>
  <c r="P213" i="8"/>
  <c r="U212" i="8"/>
  <c r="V212" i="8" s="1"/>
  <c r="R212" i="8"/>
  <c r="Q212" i="8"/>
  <c r="P212" i="8"/>
  <c r="T67" i="8"/>
  <c r="V67" i="8" s="1"/>
  <c r="R67" i="8"/>
  <c r="Q67" i="8"/>
  <c r="P67" i="8"/>
  <c r="T66" i="8"/>
  <c r="V66" i="8" s="1"/>
  <c r="R66" i="8"/>
  <c r="Q66" i="8"/>
  <c r="P66" i="8"/>
  <c r="U211" i="8"/>
  <c r="V211" i="8" s="1"/>
  <c r="R211" i="8"/>
  <c r="Q211" i="8"/>
  <c r="P211" i="8"/>
  <c r="T65" i="8"/>
  <c r="V65" i="8" s="1"/>
  <c r="S65" i="8"/>
  <c r="R65" i="8"/>
  <c r="Q65" i="8"/>
  <c r="P65" i="8"/>
  <c r="X48" i="8"/>
  <c r="U48" i="8"/>
  <c r="T48" i="8"/>
  <c r="R48" i="8"/>
  <c r="Q48" i="8"/>
  <c r="P48" i="8"/>
  <c r="T64" i="8"/>
  <c r="V64" i="8" s="1"/>
  <c r="R64" i="8"/>
  <c r="Q64" i="8"/>
  <c r="P64" i="8"/>
  <c r="T63" i="8"/>
  <c r="V63" i="8" s="1"/>
  <c r="S63" i="8"/>
  <c r="R63" i="8"/>
  <c r="Q63" i="8"/>
  <c r="P63" i="8"/>
  <c r="U210" i="8"/>
  <c r="V210" i="8" s="1"/>
  <c r="S210" i="8"/>
  <c r="R210" i="8"/>
  <c r="Q210" i="8"/>
  <c r="P210" i="8"/>
  <c r="X19" i="8"/>
  <c r="U19" i="8"/>
  <c r="T19" i="8"/>
  <c r="S19" i="8"/>
  <c r="R19" i="8"/>
  <c r="Q19" i="8"/>
  <c r="P19" i="8"/>
  <c r="X15" i="8"/>
  <c r="U15" i="8"/>
  <c r="V15" i="8" s="1"/>
  <c r="T15" i="8"/>
  <c r="S15" i="8"/>
  <c r="R15" i="8"/>
  <c r="Q15" i="8"/>
  <c r="P15" i="8"/>
  <c r="X29" i="8"/>
  <c r="U29" i="8"/>
  <c r="T29" i="8"/>
  <c r="S29" i="8"/>
  <c r="R29" i="8"/>
  <c r="Q29" i="8"/>
  <c r="P29" i="8"/>
  <c r="U209" i="8"/>
  <c r="V209" i="8" s="1"/>
  <c r="R209" i="8"/>
  <c r="Q209" i="8"/>
  <c r="P209" i="8"/>
  <c r="U208" i="8"/>
  <c r="V208" i="8" s="1"/>
  <c r="S208" i="8"/>
  <c r="R208" i="8"/>
  <c r="Q208" i="8"/>
  <c r="P208" i="8"/>
  <c r="T62" i="8"/>
  <c r="V62" i="8" s="1"/>
  <c r="S62" i="8"/>
  <c r="R62" i="8"/>
  <c r="Q62" i="8"/>
  <c r="P62" i="8"/>
  <c r="X39" i="8"/>
  <c r="U39" i="8"/>
  <c r="V39" i="8" s="1"/>
  <c r="T39" i="8"/>
  <c r="R39" i="8"/>
  <c r="Q39" i="8"/>
  <c r="P39" i="8"/>
  <c r="T61" i="8"/>
  <c r="V61" i="8" s="1"/>
  <c r="S61" i="8"/>
  <c r="R61" i="8"/>
  <c r="Q61" i="8"/>
  <c r="P61" i="8"/>
  <c r="U207" i="8"/>
  <c r="V207" i="8" s="1"/>
  <c r="S207" i="8"/>
  <c r="R207" i="8"/>
  <c r="Q207" i="8"/>
  <c r="P207" i="8"/>
  <c r="X16" i="8"/>
  <c r="U16" i="8"/>
  <c r="V16" i="8" s="1"/>
  <c r="T16" i="8"/>
  <c r="S16" i="8"/>
  <c r="R16" i="8"/>
  <c r="Q16" i="8"/>
  <c r="P16" i="8"/>
  <c r="T60" i="8"/>
  <c r="V60" i="8" s="1"/>
  <c r="R60" i="8"/>
  <c r="Q60" i="8"/>
  <c r="P60" i="8"/>
  <c r="T59" i="8"/>
  <c r="V59" i="8" s="1"/>
  <c r="S59" i="8"/>
  <c r="R59" i="8"/>
  <c r="Q59" i="8"/>
  <c r="P59" i="8"/>
  <c r="T58" i="8"/>
  <c r="V58" i="8" s="1"/>
  <c r="R58" i="8"/>
  <c r="Q58" i="8"/>
  <c r="P58" i="8"/>
  <c r="T57" i="8"/>
  <c r="V57" i="8" s="1"/>
  <c r="S57" i="8"/>
  <c r="R57" i="8"/>
  <c r="Q57" i="8"/>
  <c r="P57" i="8"/>
  <c r="V29" i="8" l="1"/>
  <c r="V2" i="8"/>
  <c r="V13" i="8"/>
  <c r="V50" i="8"/>
  <c r="V33" i="8"/>
  <c r="V10" i="8"/>
  <c r="V8" i="8"/>
  <c r="V18" i="8"/>
  <c r="V54" i="8"/>
  <c r="V55" i="8"/>
  <c r="V7" i="8"/>
  <c r="V47" i="8"/>
  <c r="V20" i="8"/>
  <c r="V11" i="8"/>
  <c r="V26" i="8"/>
  <c r="V37" i="8"/>
  <c r="V25" i="8"/>
  <c r="V24" i="8"/>
  <c r="V28" i="8"/>
  <c r="V34" i="8"/>
  <c r="V42" i="8"/>
  <c r="V19" i="8"/>
  <c r="V48" i="8"/>
  <c r="V53" i="8"/>
  <c r="V14" i="8"/>
  <c r="V52" i="8"/>
  <c r="V36" i="8"/>
  <c r="V45" i="8"/>
  <c r="V12" i="8"/>
  <c r="V41" i="8"/>
  <c r="V9" i="8"/>
  <c r="V17" i="8"/>
  <c r="V4" i="8"/>
  <c r="V31" i="8"/>
  <c r="T263" i="7"/>
  <c r="S263" i="7"/>
  <c r="R263" i="7"/>
  <c r="Q263" i="7"/>
  <c r="P263" i="7"/>
  <c r="W14" i="7"/>
  <c r="U14" i="7"/>
  <c r="T14" i="7"/>
  <c r="S14" i="7"/>
  <c r="R14" i="7"/>
  <c r="Q14" i="7"/>
  <c r="P14" i="7"/>
  <c r="W25" i="7"/>
  <c r="U25" i="7"/>
  <c r="T25" i="7"/>
  <c r="S25" i="7"/>
  <c r="R25" i="7"/>
  <c r="Q25" i="7"/>
  <c r="P25" i="7"/>
  <c r="W27" i="7"/>
  <c r="U27" i="7"/>
  <c r="T27" i="7"/>
  <c r="S27" i="7"/>
  <c r="R27" i="7"/>
  <c r="Q27" i="7"/>
  <c r="P27" i="7"/>
  <c r="T262" i="7"/>
  <c r="S262" i="7"/>
  <c r="R262" i="7"/>
  <c r="Q262" i="7"/>
  <c r="P262" i="7"/>
  <c r="U147" i="7"/>
  <c r="R147" i="7"/>
  <c r="Q147" i="7"/>
  <c r="P147" i="7"/>
  <c r="U146" i="7"/>
  <c r="T146" i="7"/>
  <c r="R146" i="7"/>
  <c r="Q146" i="7"/>
  <c r="P146" i="7"/>
  <c r="T261" i="7"/>
  <c r="S261" i="7"/>
  <c r="R261" i="7"/>
  <c r="Q261" i="7"/>
  <c r="P261" i="7"/>
  <c r="S260" i="7"/>
  <c r="R260" i="7"/>
  <c r="Q260" i="7"/>
  <c r="P260" i="7"/>
  <c r="U145" i="7"/>
  <c r="R145" i="7"/>
  <c r="Q145" i="7"/>
  <c r="P145" i="7"/>
  <c r="U144" i="7"/>
  <c r="R144" i="7"/>
  <c r="Q144" i="7"/>
  <c r="P144" i="7"/>
  <c r="U143" i="7"/>
  <c r="T143" i="7"/>
  <c r="R143" i="7"/>
  <c r="Q143" i="7"/>
  <c r="P143" i="7"/>
  <c r="S259" i="7"/>
  <c r="R259" i="7"/>
  <c r="Q259" i="7"/>
  <c r="P259" i="7"/>
  <c r="U142" i="7"/>
  <c r="T142" i="7"/>
  <c r="R142" i="7"/>
  <c r="Q142" i="7"/>
  <c r="P142" i="7"/>
  <c r="W40" i="7"/>
  <c r="U40" i="7"/>
  <c r="T40" i="7"/>
  <c r="S40" i="7"/>
  <c r="R40" i="7"/>
  <c r="Q40" i="7"/>
  <c r="P40" i="7"/>
  <c r="U141" i="7"/>
  <c r="R141" i="7"/>
  <c r="Q141" i="7"/>
  <c r="P141" i="7"/>
  <c r="U140" i="7"/>
  <c r="R140" i="7"/>
  <c r="Q140" i="7"/>
  <c r="P140" i="7"/>
  <c r="U139" i="7"/>
  <c r="R139" i="7"/>
  <c r="Q139" i="7"/>
  <c r="P139" i="7"/>
  <c r="T258" i="7"/>
  <c r="S258" i="7"/>
  <c r="R258" i="7"/>
  <c r="Q258" i="7"/>
  <c r="P258" i="7"/>
  <c r="U138" i="7"/>
  <c r="R138" i="7"/>
  <c r="Q138" i="7"/>
  <c r="P138" i="7"/>
  <c r="U137" i="7"/>
  <c r="T137" i="7"/>
  <c r="R137" i="7"/>
  <c r="Q137" i="7"/>
  <c r="P137" i="7"/>
  <c r="U136" i="7"/>
  <c r="T136" i="7"/>
  <c r="R136" i="7"/>
  <c r="Q136" i="7"/>
  <c r="P136" i="7"/>
  <c r="U135" i="7"/>
  <c r="R135" i="7"/>
  <c r="Q135" i="7"/>
  <c r="P135" i="7"/>
  <c r="T257" i="7"/>
  <c r="S257" i="7"/>
  <c r="R257" i="7"/>
  <c r="Q257" i="7"/>
  <c r="P257" i="7"/>
  <c r="U134" i="7"/>
  <c r="R134" i="7"/>
  <c r="Q134" i="7"/>
  <c r="P134" i="7"/>
  <c r="S256" i="7"/>
  <c r="R256" i="7"/>
  <c r="Q256" i="7"/>
  <c r="P256" i="7"/>
  <c r="U133" i="7"/>
  <c r="R133" i="7"/>
  <c r="Q133" i="7"/>
  <c r="P133" i="7"/>
  <c r="T255" i="7"/>
  <c r="S255" i="7"/>
  <c r="R255" i="7"/>
  <c r="Q255" i="7"/>
  <c r="P255" i="7"/>
  <c r="S254" i="7"/>
  <c r="R254" i="7"/>
  <c r="Q254" i="7"/>
  <c r="P254" i="7"/>
  <c r="U132" i="7"/>
  <c r="R132" i="7"/>
  <c r="Q132" i="7"/>
  <c r="P132" i="7"/>
  <c r="U131" i="7"/>
  <c r="R131" i="7"/>
  <c r="Q131" i="7"/>
  <c r="P131" i="7"/>
  <c r="W46" i="7"/>
  <c r="U46" i="7"/>
  <c r="T46" i="7"/>
  <c r="S46" i="7"/>
  <c r="R46" i="7"/>
  <c r="Q46" i="7"/>
  <c r="P46" i="7"/>
  <c r="W47" i="7"/>
  <c r="U47" i="7"/>
  <c r="S47" i="7"/>
  <c r="R47" i="7"/>
  <c r="Q47" i="7"/>
  <c r="P47" i="7"/>
  <c r="W44" i="7"/>
  <c r="U44" i="7"/>
  <c r="T44" i="7"/>
  <c r="S44" i="7"/>
  <c r="R44" i="7"/>
  <c r="Q44" i="7"/>
  <c r="P44" i="7"/>
  <c r="U130" i="7"/>
  <c r="R130" i="7"/>
  <c r="Q130" i="7"/>
  <c r="P130" i="7"/>
  <c r="W12" i="7"/>
  <c r="U12" i="7"/>
  <c r="S12" i="7"/>
  <c r="R12" i="7"/>
  <c r="Q12" i="7"/>
  <c r="P12" i="7"/>
  <c r="T253" i="7"/>
  <c r="S253" i="7"/>
  <c r="R253" i="7"/>
  <c r="Q253" i="7"/>
  <c r="P253" i="7"/>
  <c r="W32" i="7"/>
  <c r="U32" i="7"/>
  <c r="T32" i="7"/>
  <c r="S32" i="7"/>
  <c r="R32" i="7"/>
  <c r="Q32" i="7"/>
  <c r="P32" i="7"/>
  <c r="W22" i="7"/>
  <c r="U22" i="7"/>
  <c r="T22" i="7"/>
  <c r="S22" i="7"/>
  <c r="R22" i="7"/>
  <c r="Q22" i="7"/>
  <c r="P22" i="7"/>
  <c r="S252" i="7"/>
  <c r="R252" i="7"/>
  <c r="Q252" i="7"/>
  <c r="P252" i="7"/>
  <c r="S251" i="7"/>
  <c r="R251" i="7"/>
  <c r="Q251" i="7"/>
  <c r="P251" i="7"/>
  <c r="U129" i="7"/>
  <c r="R129" i="7"/>
  <c r="Q129" i="7"/>
  <c r="P129" i="7"/>
  <c r="T250" i="7"/>
  <c r="S250" i="7"/>
  <c r="R250" i="7"/>
  <c r="Q250" i="7"/>
  <c r="P250" i="7"/>
  <c r="W23" i="7"/>
  <c r="U23" i="7"/>
  <c r="T23" i="7"/>
  <c r="S23" i="7"/>
  <c r="R23" i="7"/>
  <c r="Q23" i="7"/>
  <c r="P23" i="7"/>
  <c r="T249" i="7"/>
  <c r="S249" i="7"/>
  <c r="R249" i="7"/>
  <c r="Q249" i="7"/>
  <c r="P249" i="7"/>
  <c r="W21" i="7"/>
  <c r="U21" i="7"/>
  <c r="T21" i="7"/>
  <c r="S21" i="7"/>
  <c r="R21" i="7"/>
  <c r="Q21" i="7"/>
  <c r="P21" i="7"/>
  <c r="U128" i="7"/>
  <c r="T128" i="7"/>
  <c r="R128" i="7"/>
  <c r="Q128" i="7"/>
  <c r="P128" i="7"/>
  <c r="S248" i="7"/>
  <c r="R248" i="7"/>
  <c r="Q248" i="7"/>
  <c r="P248" i="7"/>
  <c r="U127" i="7"/>
  <c r="R127" i="7"/>
  <c r="Q127" i="7"/>
  <c r="P127" i="7"/>
  <c r="T247" i="7"/>
  <c r="S247" i="7"/>
  <c r="R247" i="7"/>
  <c r="Q247" i="7"/>
  <c r="P247" i="7"/>
  <c r="T246" i="7"/>
  <c r="S246" i="7"/>
  <c r="R246" i="7"/>
  <c r="Q246" i="7"/>
  <c r="P246" i="7"/>
  <c r="U126" i="7"/>
  <c r="R126" i="7"/>
  <c r="Q126" i="7"/>
  <c r="P126" i="7"/>
  <c r="U125" i="7"/>
  <c r="R125" i="7"/>
  <c r="Q125" i="7"/>
  <c r="P125" i="7"/>
  <c r="T245" i="7"/>
  <c r="S245" i="7"/>
  <c r="R245" i="7"/>
  <c r="Q245" i="7"/>
  <c r="P245" i="7"/>
  <c r="S244" i="7"/>
  <c r="R244" i="7"/>
  <c r="Q244" i="7"/>
  <c r="P244" i="7"/>
  <c r="T243" i="7"/>
  <c r="S243" i="7"/>
  <c r="R243" i="7"/>
  <c r="Q243" i="7"/>
  <c r="P243" i="7"/>
  <c r="U124" i="7"/>
  <c r="R124" i="7"/>
  <c r="Q124" i="7"/>
  <c r="P124" i="7"/>
  <c r="S242" i="7"/>
  <c r="R242" i="7"/>
  <c r="Q242" i="7"/>
  <c r="P242" i="7"/>
  <c r="U123" i="7"/>
  <c r="R123" i="7"/>
  <c r="Q123" i="7"/>
  <c r="P123" i="7"/>
  <c r="W30" i="7"/>
  <c r="U30" i="7"/>
  <c r="T30" i="7"/>
  <c r="S30" i="7"/>
  <c r="R30" i="7"/>
  <c r="Q30" i="7"/>
  <c r="P30" i="7"/>
  <c r="S241" i="7"/>
  <c r="R241" i="7"/>
  <c r="Q241" i="7"/>
  <c r="P241" i="7"/>
  <c r="U122" i="7"/>
  <c r="R122" i="7"/>
  <c r="Q122" i="7"/>
  <c r="P122" i="7"/>
  <c r="U121" i="7"/>
  <c r="R121" i="7"/>
  <c r="Q121" i="7"/>
  <c r="P121" i="7"/>
  <c r="W17" i="7"/>
  <c r="U17" i="7"/>
  <c r="T17" i="7"/>
  <c r="S17" i="7"/>
  <c r="R17" i="7"/>
  <c r="Q17" i="7"/>
  <c r="P17" i="7"/>
  <c r="T240" i="7"/>
  <c r="S240" i="7"/>
  <c r="R240" i="7"/>
  <c r="Q240" i="7"/>
  <c r="P240" i="7"/>
  <c r="W45" i="7"/>
  <c r="U45" i="7"/>
  <c r="T45" i="7"/>
  <c r="S45" i="7"/>
  <c r="R45" i="7"/>
  <c r="Q45" i="7"/>
  <c r="P45" i="7"/>
  <c r="W43" i="7"/>
  <c r="U43" i="7"/>
  <c r="T43" i="7"/>
  <c r="S43" i="7"/>
  <c r="R43" i="7"/>
  <c r="Q43" i="7"/>
  <c r="P43" i="7"/>
  <c r="W13" i="7"/>
  <c r="U13" i="7"/>
  <c r="T13" i="7"/>
  <c r="S13" i="7"/>
  <c r="R13" i="7"/>
  <c r="Q13" i="7"/>
  <c r="P13" i="7"/>
  <c r="W38" i="7"/>
  <c r="U38" i="7"/>
  <c r="T38" i="7"/>
  <c r="S38" i="7"/>
  <c r="R38" i="7"/>
  <c r="Q38" i="7"/>
  <c r="P38" i="7"/>
  <c r="U120" i="7"/>
  <c r="T120" i="7"/>
  <c r="R120" i="7"/>
  <c r="Q120" i="7"/>
  <c r="P120" i="7"/>
  <c r="U119" i="7"/>
  <c r="T119" i="7"/>
  <c r="R119" i="7"/>
  <c r="Q119" i="7"/>
  <c r="P119" i="7"/>
  <c r="S239" i="7"/>
  <c r="R239" i="7"/>
  <c r="Q239" i="7"/>
  <c r="P239" i="7"/>
  <c r="U118" i="7"/>
  <c r="T118" i="7"/>
  <c r="R118" i="7"/>
  <c r="Q118" i="7"/>
  <c r="P118" i="7"/>
  <c r="W26" i="7"/>
  <c r="U26" i="7"/>
  <c r="T26" i="7"/>
  <c r="S26" i="7"/>
  <c r="R26" i="7"/>
  <c r="Q26" i="7"/>
  <c r="P26" i="7"/>
  <c r="U117" i="7"/>
  <c r="R117" i="7"/>
  <c r="Q117" i="7"/>
  <c r="P117" i="7"/>
  <c r="U116" i="7"/>
  <c r="R116" i="7"/>
  <c r="Q116" i="7"/>
  <c r="P116" i="7"/>
  <c r="T238" i="7"/>
  <c r="S238" i="7"/>
  <c r="R238" i="7"/>
  <c r="Q238" i="7"/>
  <c r="P238" i="7"/>
  <c r="S237" i="7"/>
  <c r="R237" i="7"/>
  <c r="Q237" i="7"/>
  <c r="P237" i="7"/>
  <c r="T236" i="7"/>
  <c r="S236" i="7"/>
  <c r="R236" i="7"/>
  <c r="Q236" i="7"/>
  <c r="P236" i="7"/>
  <c r="T235" i="7"/>
  <c r="S235" i="7"/>
  <c r="R235" i="7"/>
  <c r="Q235" i="7"/>
  <c r="P235" i="7"/>
  <c r="T234" i="7"/>
  <c r="S234" i="7"/>
  <c r="R234" i="7"/>
  <c r="Q234" i="7"/>
  <c r="P234" i="7"/>
  <c r="U115" i="7"/>
  <c r="R115" i="7"/>
  <c r="Q115" i="7"/>
  <c r="P115" i="7"/>
  <c r="W15" i="7"/>
  <c r="U15" i="7"/>
  <c r="T15" i="7"/>
  <c r="S15" i="7"/>
  <c r="R15" i="7"/>
  <c r="Q15" i="7"/>
  <c r="P15" i="7"/>
  <c r="U114" i="7"/>
  <c r="T114" i="7"/>
  <c r="R114" i="7"/>
  <c r="Q114" i="7"/>
  <c r="P114" i="7"/>
  <c r="U113" i="7"/>
  <c r="R113" i="7"/>
  <c r="Q113" i="7"/>
  <c r="P113" i="7"/>
  <c r="U112" i="7"/>
  <c r="R112" i="7"/>
  <c r="Q112" i="7"/>
  <c r="P112" i="7"/>
  <c r="U111" i="7"/>
  <c r="R111" i="7"/>
  <c r="Q111" i="7"/>
  <c r="P111" i="7"/>
  <c r="U110" i="7"/>
  <c r="T110" i="7"/>
  <c r="R110" i="7"/>
  <c r="Q110" i="7"/>
  <c r="P110" i="7"/>
  <c r="S233" i="7"/>
  <c r="R233" i="7"/>
  <c r="Q233" i="7"/>
  <c r="P233" i="7"/>
  <c r="U109" i="7"/>
  <c r="R109" i="7"/>
  <c r="Q109" i="7"/>
  <c r="P109" i="7"/>
  <c r="T232" i="7"/>
  <c r="S232" i="7"/>
  <c r="R232" i="7"/>
  <c r="Q232" i="7"/>
  <c r="P232" i="7"/>
  <c r="S231" i="7"/>
  <c r="R231" i="7"/>
  <c r="Q231" i="7"/>
  <c r="P231" i="7"/>
  <c r="S230" i="7"/>
  <c r="R230" i="7"/>
  <c r="Q230" i="7"/>
  <c r="P230" i="7"/>
  <c r="T229" i="7"/>
  <c r="S229" i="7"/>
  <c r="R229" i="7"/>
  <c r="Q229" i="7"/>
  <c r="P229" i="7"/>
  <c r="T228" i="7"/>
  <c r="S228" i="7"/>
  <c r="R228" i="7"/>
  <c r="Q228" i="7"/>
  <c r="P228" i="7"/>
  <c r="U108" i="7"/>
  <c r="R108" i="7"/>
  <c r="Q108" i="7"/>
  <c r="P108" i="7"/>
  <c r="W29" i="7"/>
  <c r="U29" i="7"/>
  <c r="T29" i="7"/>
  <c r="S29" i="7"/>
  <c r="R29" i="7"/>
  <c r="Q29" i="7"/>
  <c r="P29" i="7"/>
  <c r="S227" i="7"/>
  <c r="R227" i="7"/>
  <c r="Q227" i="7"/>
  <c r="P227" i="7"/>
  <c r="T226" i="7"/>
  <c r="S226" i="7"/>
  <c r="R226" i="7"/>
  <c r="Q226" i="7"/>
  <c r="P226" i="7"/>
  <c r="U107" i="7"/>
  <c r="T107" i="7"/>
  <c r="R107" i="7"/>
  <c r="Q107" i="7"/>
  <c r="P107" i="7"/>
  <c r="U106" i="7"/>
  <c r="R106" i="7"/>
  <c r="Q106" i="7"/>
  <c r="P106" i="7"/>
  <c r="S225" i="7"/>
  <c r="R225" i="7"/>
  <c r="Q225" i="7"/>
  <c r="P225" i="7"/>
  <c r="T224" i="7"/>
  <c r="S224" i="7"/>
  <c r="R224" i="7"/>
  <c r="Q224" i="7"/>
  <c r="P224" i="7"/>
  <c r="U105" i="7"/>
  <c r="R105" i="7"/>
  <c r="Q105" i="7"/>
  <c r="P105" i="7"/>
  <c r="T223" i="7"/>
  <c r="S223" i="7"/>
  <c r="R223" i="7"/>
  <c r="Q223" i="7"/>
  <c r="P223" i="7"/>
  <c r="T222" i="7"/>
  <c r="S222" i="7"/>
  <c r="R222" i="7"/>
  <c r="Q222" i="7"/>
  <c r="P222" i="7"/>
  <c r="T221" i="7"/>
  <c r="S221" i="7"/>
  <c r="R221" i="7"/>
  <c r="Q221" i="7"/>
  <c r="P221" i="7"/>
  <c r="T220" i="7"/>
  <c r="S220" i="7"/>
  <c r="R220" i="7"/>
  <c r="Q220" i="7"/>
  <c r="P220" i="7"/>
  <c r="T219" i="7"/>
  <c r="S219" i="7"/>
  <c r="R219" i="7"/>
  <c r="Q219" i="7"/>
  <c r="P219" i="7"/>
  <c r="S218" i="7"/>
  <c r="R218" i="7"/>
  <c r="Q218" i="7"/>
  <c r="P218" i="7"/>
  <c r="U104" i="7"/>
  <c r="R104" i="7"/>
  <c r="Q104" i="7"/>
  <c r="P104" i="7"/>
  <c r="W9" i="7"/>
  <c r="U9" i="7"/>
  <c r="T9" i="7"/>
  <c r="S9" i="7"/>
  <c r="R9" i="7"/>
  <c r="Q9" i="7"/>
  <c r="P9" i="7"/>
  <c r="W33" i="7"/>
  <c r="U33" i="7"/>
  <c r="T33" i="7"/>
  <c r="S33" i="7"/>
  <c r="R33" i="7"/>
  <c r="Q33" i="7"/>
  <c r="P33" i="7"/>
  <c r="W2" i="7"/>
  <c r="U2" i="7"/>
  <c r="T2" i="7"/>
  <c r="S2" i="7"/>
  <c r="R2" i="7"/>
  <c r="Q2" i="7"/>
  <c r="P2" i="7"/>
  <c r="U103" i="7"/>
  <c r="R103" i="7"/>
  <c r="Q103" i="7"/>
  <c r="P103" i="7"/>
  <c r="U102" i="7"/>
  <c r="R102" i="7"/>
  <c r="Q102" i="7"/>
  <c r="P102" i="7"/>
  <c r="W37" i="7"/>
  <c r="U37" i="7"/>
  <c r="T37" i="7"/>
  <c r="S37" i="7"/>
  <c r="R37" i="7"/>
  <c r="Q37" i="7"/>
  <c r="P37" i="7"/>
  <c r="T217" i="7"/>
  <c r="S217" i="7"/>
  <c r="R217" i="7"/>
  <c r="Q217" i="7"/>
  <c r="P217" i="7"/>
  <c r="S216" i="7"/>
  <c r="R216" i="7"/>
  <c r="Q216" i="7"/>
  <c r="P216" i="7"/>
  <c r="T215" i="7"/>
  <c r="S215" i="7"/>
  <c r="R215" i="7"/>
  <c r="Q215" i="7"/>
  <c r="P215" i="7"/>
  <c r="S214" i="7"/>
  <c r="R214" i="7"/>
  <c r="Q214" i="7"/>
  <c r="P214" i="7"/>
  <c r="U101" i="7"/>
  <c r="R101" i="7"/>
  <c r="Q101" i="7"/>
  <c r="P101" i="7"/>
  <c r="U100" i="7"/>
  <c r="T100" i="7"/>
  <c r="R100" i="7"/>
  <c r="Q100" i="7"/>
  <c r="P100" i="7"/>
  <c r="U99" i="7"/>
  <c r="R99" i="7"/>
  <c r="Q99" i="7"/>
  <c r="P99" i="7"/>
  <c r="S213" i="7"/>
  <c r="R213" i="7"/>
  <c r="Q213" i="7"/>
  <c r="P213" i="7"/>
  <c r="U98" i="7"/>
  <c r="T98" i="7"/>
  <c r="R98" i="7"/>
  <c r="Q98" i="7"/>
  <c r="P98" i="7"/>
  <c r="T212" i="7"/>
  <c r="S212" i="7"/>
  <c r="R212" i="7"/>
  <c r="Q212" i="7"/>
  <c r="P212" i="7"/>
  <c r="U97" i="7"/>
  <c r="R97" i="7"/>
  <c r="Q97" i="7"/>
  <c r="P97" i="7"/>
  <c r="U96" i="7"/>
  <c r="T96" i="7"/>
  <c r="R96" i="7"/>
  <c r="Q96" i="7"/>
  <c r="P96" i="7"/>
  <c r="W8" i="7"/>
  <c r="U8" i="7"/>
  <c r="T8" i="7"/>
  <c r="S8" i="7"/>
  <c r="R8" i="7"/>
  <c r="Q8" i="7"/>
  <c r="P8" i="7"/>
  <c r="U95" i="7"/>
  <c r="R95" i="7"/>
  <c r="Q95" i="7"/>
  <c r="P95" i="7"/>
  <c r="T211" i="7"/>
  <c r="S211" i="7"/>
  <c r="R211" i="7"/>
  <c r="Q211" i="7"/>
  <c r="P211" i="7"/>
  <c r="T210" i="7"/>
  <c r="S210" i="7"/>
  <c r="R210" i="7"/>
  <c r="Q210" i="7"/>
  <c r="P210" i="7"/>
  <c r="U94" i="7"/>
  <c r="R94" i="7"/>
  <c r="Q94" i="7"/>
  <c r="P94" i="7"/>
  <c r="W41" i="7"/>
  <c r="U41" i="7"/>
  <c r="T41" i="7"/>
  <c r="S41" i="7"/>
  <c r="R41" i="7"/>
  <c r="Q41" i="7"/>
  <c r="P41" i="7"/>
  <c r="U93" i="7"/>
  <c r="R93" i="7"/>
  <c r="Q93" i="7"/>
  <c r="P93" i="7"/>
  <c r="S209" i="7"/>
  <c r="R209" i="7"/>
  <c r="Q209" i="7"/>
  <c r="P209" i="7"/>
  <c r="S208" i="7"/>
  <c r="R208" i="7"/>
  <c r="Q208" i="7"/>
  <c r="P208" i="7"/>
  <c r="U92" i="7"/>
  <c r="R92" i="7"/>
  <c r="Q92" i="7"/>
  <c r="P92" i="7"/>
  <c r="W3" i="7"/>
  <c r="U3" i="7"/>
  <c r="T3" i="7"/>
  <c r="S3" i="7"/>
  <c r="R3" i="7"/>
  <c r="Q3" i="7"/>
  <c r="P3" i="7"/>
  <c r="W7" i="7"/>
  <c r="U7" i="7"/>
  <c r="T7" i="7"/>
  <c r="S7" i="7"/>
  <c r="R7" i="7"/>
  <c r="Q7" i="7"/>
  <c r="P7" i="7"/>
  <c r="U91" i="7"/>
  <c r="T91" i="7"/>
  <c r="R91" i="7"/>
  <c r="Q91" i="7"/>
  <c r="P91" i="7"/>
  <c r="S207" i="7"/>
  <c r="R207" i="7"/>
  <c r="Q207" i="7"/>
  <c r="P207" i="7"/>
  <c r="U90" i="7"/>
  <c r="R90" i="7"/>
  <c r="Q90" i="7"/>
  <c r="P90" i="7"/>
  <c r="T206" i="7"/>
  <c r="S206" i="7"/>
  <c r="R206" i="7"/>
  <c r="Q206" i="7"/>
  <c r="P206" i="7"/>
  <c r="S205" i="7"/>
  <c r="R205" i="7"/>
  <c r="Q205" i="7"/>
  <c r="P205" i="7"/>
  <c r="U89" i="7"/>
  <c r="R89" i="7"/>
  <c r="Q89" i="7"/>
  <c r="P89" i="7"/>
  <c r="S204" i="7"/>
  <c r="R204" i="7"/>
  <c r="Q204" i="7"/>
  <c r="P204" i="7"/>
  <c r="T203" i="7"/>
  <c r="S203" i="7"/>
  <c r="R203" i="7"/>
  <c r="Q203" i="7"/>
  <c r="P203" i="7"/>
  <c r="S202" i="7"/>
  <c r="R202" i="7"/>
  <c r="Q202" i="7"/>
  <c r="P202" i="7"/>
  <c r="T201" i="7"/>
  <c r="S201" i="7"/>
  <c r="R201" i="7"/>
  <c r="Q201" i="7"/>
  <c r="P201" i="7"/>
  <c r="T200" i="7"/>
  <c r="S200" i="7"/>
  <c r="R200" i="7"/>
  <c r="Q200" i="7"/>
  <c r="P200" i="7"/>
  <c r="T199" i="7"/>
  <c r="S199" i="7"/>
  <c r="R199" i="7"/>
  <c r="Q199" i="7"/>
  <c r="P199" i="7"/>
  <c r="T198" i="7"/>
  <c r="S198" i="7"/>
  <c r="R198" i="7"/>
  <c r="Q198" i="7"/>
  <c r="P198" i="7"/>
  <c r="S197" i="7"/>
  <c r="R197" i="7"/>
  <c r="Q197" i="7"/>
  <c r="P197" i="7"/>
  <c r="T196" i="7"/>
  <c r="S196" i="7"/>
  <c r="R196" i="7"/>
  <c r="Q196" i="7"/>
  <c r="P196" i="7"/>
  <c r="W5" i="7"/>
  <c r="U5" i="7"/>
  <c r="T5" i="7"/>
  <c r="S5" i="7"/>
  <c r="R5" i="7"/>
  <c r="Q5" i="7"/>
  <c r="P5" i="7"/>
  <c r="S195" i="7"/>
  <c r="R195" i="7"/>
  <c r="Q195" i="7"/>
  <c r="P195" i="7"/>
  <c r="S194" i="7"/>
  <c r="R194" i="7"/>
  <c r="Q194" i="7"/>
  <c r="P194" i="7"/>
  <c r="T193" i="7"/>
  <c r="S193" i="7"/>
  <c r="R193" i="7"/>
  <c r="Q193" i="7"/>
  <c r="P193" i="7"/>
  <c r="S192" i="7"/>
  <c r="R192" i="7"/>
  <c r="Q192" i="7"/>
  <c r="P192" i="7"/>
  <c r="W42" i="7"/>
  <c r="U42" i="7"/>
  <c r="S42" i="7"/>
  <c r="R42" i="7"/>
  <c r="Q42" i="7"/>
  <c r="P42" i="7"/>
  <c r="W31" i="7"/>
  <c r="U31" i="7"/>
  <c r="T31" i="7"/>
  <c r="S31" i="7"/>
  <c r="R31" i="7"/>
  <c r="Q31" i="7"/>
  <c r="P31" i="7"/>
  <c r="U88" i="7"/>
  <c r="R88" i="7"/>
  <c r="Q88" i="7"/>
  <c r="P88" i="7"/>
  <c r="W24" i="7"/>
  <c r="U24" i="7"/>
  <c r="T24" i="7"/>
  <c r="S24" i="7"/>
  <c r="R24" i="7"/>
  <c r="Q24" i="7"/>
  <c r="P24" i="7"/>
  <c r="T191" i="7"/>
  <c r="S191" i="7"/>
  <c r="R191" i="7"/>
  <c r="Q191" i="7"/>
  <c r="P191" i="7"/>
  <c r="U87" i="7"/>
  <c r="T87" i="7"/>
  <c r="R87" i="7"/>
  <c r="Q87" i="7"/>
  <c r="P87" i="7"/>
  <c r="T190" i="7"/>
  <c r="S190" i="7"/>
  <c r="R190" i="7"/>
  <c r="Q190" i="7"/>
  <c r="P190" i="7"/>
  <c r="T189" i="7"/>
  <c r="S189" i="7"/>
  <c r="R189" i="7"/>
  <c r="Q189" i="7"/>
  <c r="P189" i="7"/>
  <c r="U86" i="7"/>
  <c r="T86" i="7"/>
  <c r="R86" i="7"/>
  <c r="Q86" i="7"/>
  <c r="P86" i="7"/>
  <c r="W28" i="7"/>
  <c r="U28" i="7"/>
  <c r="T28" i="7"/>
  <c r="S28" i="7"/>
  <c r="R28" i="7"/>
  <c r="Q28" i="7"/>
  <c r="P28" i="7"/>
  <c r="U85" i="7"/>
  <c r="R85" i="7"/>
  <c r="Q85" i="7"/>
  <c r="P85" i="7"/>
  <c r="S188" i="7"/>
  <c r="R188" i="7"/>
  <c r="Q188" i="7"/>
  <c r="P188" i="7"/>
  <c r="T187" i="7"/>
  <c r="S187" i="7"/>
  <c r="R187" i="7"/>
  <c r="Q187" i="7"/>
  <c r="P187" i="7"/>
  <c r="S186" i="7"/>
  <c r="R186" i="7"/>
  <c r="Q186" i="7"/>
  <c r="P186" i="7"/>
  <c r="T185" i="7"/>
  <c r="S185" i="7"/>
  <c r="R185" i="7"/>
  <c r="Q185" i="7"/>
  <c r="P185" i="7"/>
  <c r="T184" i="7"/>
  <c r="S184" i="7"/>
  <c r="R184" i="7"/>
  <c r="Q184" i="7"/>
  <c r="P184" i="7"/>
  <c r="U84" i="7"/>
  <c r="R84" i="7"/>
  <c r="Q84" i="7"/>
  <c r="P84" i="7"/>
  <c r="U83" i="7"/>
  <c r="T83" i="7"/>
  <c r="R83" i="7"/>
  <c r="Q83" i="7"/>
  <c r="P83" i="7"/>
  <c r="T183" i="7"/>
  <c r="S183" i="7"/>
  <c r="R183" i="7"/>
  <c r="Q183" i="7"/>
  <c r="P183" i="7"/>
  <c r="U82" i="7"/>
  <c r="R82" i="7"/>
  <c r="Q82" i="7"/>
  <c r="P82" i="7"/>
  <c r="W4" i="7"/>
  <c r="U4" i="7"/>
  <c r="T4" i="7"/>
  <c r="S4" i="7"/>
  <c r="R4" i="7"/>
  <c r="Q4" i="7"/>
  <c r="P4" i="7"/>
  <c r="T182" i="7"/>
  <c r="S182" i="7"/>
  <c r="R182" i="7"/>
  <c r="Q182" i="7"/>
  <c r="P182" i="7"/>
  <c r="W18" i="7"/>
  <c r="U18" i="7"/>
  <c r="T18" i="7"/>
  <c r="S18" i="7"/>
  <c r="R18" i="7"/>
  <c r="Q18" i="7"/>
  <c r="P18" i="7"/>
  <c r="S181" i="7"/>
  <c r="R181" i="7"/>
  <c r="Q181" i="7"/>
  <c r="P181" i="7"/>
  <c r="T180" i="7"/>
  <c r="S180" i="7"/>
  <c r="R180" i="7"/>
  <c r="Q180" i="7"/>
  <c r="P180" i="7"/>
  <c r="S179" i="7"/>
  <c r="R179" i="7"/>
  <c r="Q179" i="7"/>
  <c r="P179" i="7"/>
  <c r="U81" i="7"/>
  <c r="R81" i="7"/>
  <c r="Q81" i="7"/>
  <c r="P81" i="7"/>
  <c r="T178" i="7"/>
  <c r="S178" i="7"/>
  <c r="R178" i="7"/>
  <c r="Q178" i="7"/>
  <c r="P178" i="7"/>
  <c r="T177" i="7"/>
  <c r="S177" i="7"/>
  <c r="R177" i="7"/>
  <c r="Q177" i="7"/>
  <c r="P177" i="7"/>
  <c r="U80" i="7"/>
  <c r="R80" i="7"/>
  <c r="Q80" i="7"/>
  <c r="P80" i="7"/>
  <c r="T176" i="7"/>
  <c r="S176" i="7"/>
  <c r="R176" i="7"/>
  <c r="Q176" i="7"/>
  <c r="P176" i="7"/>
  <c r="W16" i="7"/>
  <c r="U16" i="7"/>
  <c r="T16" i="7"/>
  <c r="S16" i="7"/>
  <c r="R16" i="7"/>
  <c r="Q16" i="7"/>
  <c r="P16" i="7"/>
  <c r="U79" i="7"/>
  <c r="R79" i="7"/>
  <c r="Q79" i="7"/>
  <c r="P79" i="7"/>
  <c r="S175" i="7"/>
  <c r="R175" i="7"/>
  <c r="Q175" i="7"/>
  <c r="P175" i="7"/>
  <c r="T174" i="7"/>
  <c r="S174" i="7"/>
  <c r="R174" i="7"/>
  <c r="Q174" i="7"/>
  <c r="P174" i="7"/>
  <c r="U78" i="7"/>
  <c r="T78" i="7"/>
  <c r="R78" i="7"/>
  <c r="Q78" i="7"/>
  <c r="P78" i="7"/>
  <c r="U77" i="7"/>
  <c r="R77" i="7"/>
  <c r="Q77" i="7"/>
  <c r="P77" i="7"/>
  <c r="U76" i="7"/>
  <c r="R76" i="7"/>
  <c r="Q76" i="7"/>
  <c r="P76" i="7"/>
  <c r="U75" i="7"/>
  <c r="T75" i="7"/>
  <c r="R75" i="7"/>
  <c r="Q75" i="7"/>
  <c r="P75" i="7"/>
  <c r="U74" i="7"/>
  <c r="T74" i="7"/>
  <c r="R74" i="7"/>
  <c r="Q74" i="7"/>
  <c r="P74" i="7"/>
  <c r="S173" i="7"/>
  <c r="R173" i="7"/>
  <c r="Q173" i="7"/>
  <c r="P173" i="7"/>
  <c r="U73" i="7"/>
  <c r="R73" i="7"/>
  <c r="Q73" i="7"/>
  <c r="P73" i="7"/>
  <c r="T172" i="7"/>
  <c r="S172" i="7"/>
  <c r="R172" i="7"/>
  <c r="Q172" i="7"/>
  <c r="P172" i="7"/>
  <c r="U72" i="7"/>
  <c r="T72" i="7"/>
  <c r="R72" i="7"/>
  <c r="Q72" i="7"/>
  <c r="P72" i="7"/>
  <c r="U71" i="7"/>
  <c r="R71" i="7"/>
  <c r="Q71" i="7"/>
  <c r="P71" i="7"/>
  <c r="T171" i="7"/>
  <c r="S171" i="7"/>
  <c r="R171" i="7"/>
  <c r="Q171" i="7"/>
  <c r="P171" i="7"/>
  <c r="U70" i="7"/>
  <c r="R70" i="7"/>
  <c r="Q70" i="7"/>
  <c r="P70" i="7"/>
  <c r="T170" i="7"/>
  <c r="S170" i="7"/>
  <c r="R170" i="7"/>
  <c r="Q170" i="7"/>
  <c r="P170" i="7"/>
  <c r="T169" i="7"/>
  <c r="S169" i="7"/>
  <c r="R169" i="7"/>
  <c r="Q169" i="7"/>
  <c r="P169" i="7"/>
  <c r="U69" i="7"/>
  <c r="T69" i="7"/>
  <c r="R69" i="7"/>
  <c r="Q69" i="7"/>
  <c r="P69" i="7"/>
  <c r="T168" i="7"/>
  <c r="S168" i="7"/>
  <c r="R168" i="7"/>
  <c r="Q168" i="7"/>
  <c r="P168" i="7"/>
  <c r="U68" i="7"/>
  <c r="R68" i="7"/>
  <c r="Q68" i="7"/>
  <c r="P68" i="7"/>
  <c r="U67" i="7"/>
  <c r="R67" i="7"/>
  <c r="Q67" i="7"/>
  <c r="P67" i="7"/>
  <c r="U66" i="7"/>
  <c r="T66" i="7"/>
  <c r="R66" i="7"/>
  <c r="Q66" i="7"/>
  <c r="P66" i="7"/>
  <c r="S167" i="7"/>
  <c r="R167" i="7"/>
  <c r="Q167" i="7"/>
  <c r="P167" i="7"/>
  <c r="W35" i="7"/>
  <c r="U35" i="7"/>
  <c r="T35" i="7"/>
  <c r="S35" i="7"/>
  <c r="R35" i="7"/>
  <c r="Q35" i="7"/>
  <c r="P35" i="7"/>
  <c r="U65" i="7"/>
  <c r="R65" i="7"/>
  <c r="Q65" i="7"/>
  <c r="P65" i="7"/>
  <c r="U64" i="7"/>
  <c r="T64" i="7"/>
  <c r="R64" i="7"/>
  <c r="Q64" i="7"/>
  <c r="P64" i="7"/>
  <c r="S166" i="7"/>
  <c r="R166" i="7"/>
  <c r="Q166" i="7"/>
  <c r="P166" i="7"/>
  <c r="U63" i="7"/>
  <c r="R63" i="7"/>
  <c r="Q63" i="7"/>
  <c r="P63" i="7"/>
  <c r="W19" i="7"/>
  <c r="U19" i="7"/>
  <c r="T19" i="7"/>
  <c r="S19" i="7"/>
  <c r="R19" i="7"/>
  <c r="Q19" i="7"/>
  <c r="P19" i="7"/>
  <c r="T165" i="7"/>
  <c r="S165" i="7"/>
  <c r="R165" i="7"/>
  <c r="Q165" i="7"/>
  <c r="P165" i="7"/>
  <c r="U62" i="7"/>
  <c r="R62" i="7"/>
  <c r="Q62" i="7"/>
  <c r="P62" i="7"/>
  <c r="U61" i="7"/>
  <c r="R61" i="7"/>
  <c r="Q61" i="7"/>
  <c r="P61" i="7"/>
  <c r="T164" i="7"/>
  <c r="S164" i="7"/>
  <c r="R164" i="7"/>
  <c r="Q164" i="7"/>
  <c r="P164" i="7"/>
  <c r="S163" i="7"/>
  <c r="R163" i="7"/>
  <c r="Q163" i="7"/>
  <c r="P163" i="7"/>
  <c r="U60" i="7"/>
  <c r="T60" i="7"/>
  <c r="R60" i="7"/>
  <c r="Q60" i="7"/>
  <c r="P60" i="7"/>
  <c r="W34" i="7"/>
  <c r="U34" i="7"/>
  <c r="T34" i="7"/>
  <c r="S34" i="7"/>
  <c r="R34" i="7"/>
  <c r="Q34" i="7"/>
  <c r="P34" i="7"/>
  <c r="S162" i="7"/>
  <c r="R162" i="7"/>
  <c r="Q162" i="7"/>
  <c r="P162" i="7"/>
  <c r="T161" i="7"/>
  <c r="S161" i="7"/>
  <c r="R161" i="7"/>
  <c r="Q161" i="7"/>
  <c r="P161" i="7"/>
  <c r="T160" i="7"/>
  <c r="S160" i="7"/>
  <c r="R160" i="7"/>
  <c r="Q160" i="7"/>
  <c r="P160" i="7"/>
  <c r="W6" i="7"/>
  <c r="U6" i="7"/>
  <c r="T6" i="7"/>
  <c r="S6" i="7"/>
  <c r="R6" i="7"/>
  <c r="Q6" i="7"/>
  <c r="P6" i="7"/>
  <c r="U59" i="7"/>
  <c r="R59" i="7"/>
  <c r="Q59" i="7"/>
  <c r="P59" i="7"/>
  <c r="T159" i="7"/>
  <c r="S159" i="7"/>
  <c r="R159" i="7"/>
  <c r="Q159" i="7"/>
  <c r="P159" i="7"/>
  <c r="U58" i="7"/>
  <c r="R58" i="7"/>
  <c r="Q58" i="7"/>
  <c r="P58" i="7"/>
  <c r="T158" i="7"/>
  <c r="S158" i="7"/>
  <c r="R158" i="7"/>
  <c r="Q158" i="7"/>
  <c r="P158" i="7"/>
  <c r="U57" i="7"/>
  <c r="R57" i="7"/>
  <c r="Q57" i="7"/>
  <c r="P57" i="7"/>
  <c r="T157" i="7"/>
  <c r="S157" i="7"/>
  <c r="R157" i="7"/>
  <c r="Q157" i="7"/>
  <c r="P157" i="7"/>
  <c r="U56" i="7"/>
  <c r="R56" i="7"/>
  <c r="Q56" i="7"/>
  <c r="P56" i="7"/>
  <c r="W36" i="7"/>
  <c r="U36" i="7"/>
  <c r="T36" i="7"/>
  <c r="S36" i="7"/>
  <c r="R36" i="7"/>
  <c r="Q36" i="7"/>
  <c r="P36" i="7"/>
  <c r="S156" i="7"/>
  <c r="R156" i="7"/>
  <c r="Q156" i="7"/>
  <c r="P156" i="7"/>
  <c r="U55" i="7"/>
  <c r="R55" i="7"/>
  <c r="Q55" i="7"/>
  <c r="P55" i="7"/>
  <c r="W39" i="7"/>
  <c r="U39" i="7"/>
  <c r="T39" i="7"/>
  <c r="S39" i="7"/>
  <c r="R39" i="7"/>
  <c r="Q39" i="7"/>
  <c r="P39" i="7"/>
  <c r="U54" i="7"/>
  <c r="T54" i="7"/>
  <c r="R54" i="7"/>
  <c r="Q54" i="7"/>
  <c r="P54" i="7"/>
  <c r="U53" i="7"/>
  <c r="R53" i="7"/>
  <c r="Q53" i="7"/>
  <c r="P53" i="7"/>
  <c r="T155" i="7"/>
  <c r="S155" i="7"/>
  <c r="R155" i="7"/>
  <c r="Q155" i="7"/>
  <c r="P155" i="7"/>
  <c r="U52" i="7"/>
  <c r="R52" i="7"/>
  <c r="Q52" i="7"/>
  <c r="P52" i="7"/>
  <c r="S154" i="7"/>
  <c r="R154" i="7"/>
  <c r="Q154" i="7"/>
  <c r="P154" i="7"/>
  <c r="U51" i="7"/>
  <c r="T51" i="7"/>
  <c r="R51" i="7"/>
  <c r="Q51" i="7"/>
  <c r="P51" i="7"/>
  <c r="U50" i="7"/>
  <c r="T50" i="7"/>
  <c r="R50" i="7"/>
  <c r="Q50" i="7"/>
  <c r="P50" i="7"/>
  <c r="T153" i="7"/>
  <c r="S153" i="7"/>
  <c r="R153" i="7"/>
  <c r="Q153" i="7"/>
  <c r="P153" i="7"/>
  <c r="W20" i="7"/>
  <c r="U20" i="7"/>
  <c r="T20" i="7"/>
  <c r="S20" i="7"/>
  <c r="R20" i="7"/>
  <c r="Q20" i="7"/>
  <c r="P20" i="7"/>
  <c r="W11" i="7"/>
  <c r="U11" i="7"/>
  <c r="T11" i="7"/>
  <c r="S11" i="7"/>
  <c r="R11" i="7"/>
  <c r="Q11" i="7"/>
  <c r="P11" i="7"/>
  <c r="S152" i="7"/>
  <c r="R152" i="7"/>
  <c r="Q152" i="7"/>
  <c r="P152" i="7"/>
  <c r="T151" i="7"/>
  <c r="S151" i="7"/>
  <c r="R151" i="7"/>
  <c r="Q151" i="7"/>
  <c r="P151" i="7"/>
  <c r="U49" i="7"/>
  <c r="R49" i="7"/>
  <c r="Q49" i="7"/>
  <c r="P49" i="7"/>
  <c r="T150" i="7"/>
  <c r="S150" i="7"/>
  <c r="R150" i="7"/>
  <c r="Q150" i="7"/>
  <c r="P150" i="7"/>
  <c r="U48" i="7"/>
  <c r="T48" i="7"/>
  <c r="R48" i="7"/>
  <c r="Q48" i="7"/>
  <c r="P48" i="7"/>
  <c r="W10" i="7"/>
  <c r="U10" i="7"/>
  <c r="T10" i="7"/>
  <c r="S10" i="7"/>
  <c r="R10" i="7"/>
  <c r="Q10" i="7"/>
  <c r="P10" i="7"/>
  <c r="T149" i="7"/>
  <c r="S149" i="7"/>
  <c r="R149" i="7"/>
  <c r="Q149" i="7"/>
  <c r="P149" i="7"/>
  <c r="T148" i="7"/>
  <c r="S148" i="7"/>
  <c r="R148" i="7"/>
  <c r="Q148" i="7"/>
  <c r="P148" i="7"/>
  <c r="W55" i="5"/>
  <c r="U55" i="5"/>
  <c r="T55" i="5"/>
  <c r="S55" i="5"/>
  <c r="R55" i="5"/>
  <c r="Q55" i="5"/>
  <c r="P55" i="5"/>
  <c r="W14" i="5"/>
  <c r="U14" i="5"/>
  <c r="T14" i="5"/>
  <c r="S14" i="5"/>
  <c r="R14" i="5"/>
  <c r="Q14" i="5"/>
  <c r="P14" i="5"/>
  <c r="W50" i="5"/>
  <c r="U50" i="5"/>
  <c r="T50" i="5"/>
  <c r="S50" i="5"/>
  <c r="R50" i="5"/>
  <c r="Q50" i="5"/>
  <c r="P50" i="5"/>
  <c r="U104" i="5"/>
  <c r="S104" i="5"/>
  <c r="R104" i="5"/>
  <c r="Q104" i="5"/>
  <c r="P104" i="5"/>
  <c r="U228" i="5"/>
  <c r="T228" i="5"/>
  <c r="R228" i="5"/>
  <c r="Q228" i="5"/>
  <c r="P228" i="5"/>
  <c r="T227" i="5"/>
  <c r="R227" i="5"/>
  <c r="Q227" i="5"/>
  <c r="P227" i="5"/>
  <c r="W41" i="5"/>
  <c r="U41" i="5"/>
  <c r="T41" i="5"/>
  <c r="S41" i="5"/>
  <c r="R41" i="5"/>
  <c r="Q41" i="5"/>
  <c r="P41" i="5"/>
  <c r="S103" i="5"/>
  <c r="R103" i="5"/>
  <c r="Q103" i="5"/>
  <c r="P103" i="5"/>
  <c r="T226" i="5"/>
  <c r="R226" i="5"/>
  <c r="Q226" i="5"/>
  <c r="P226" i="5"/>
  <c r="T225" i="5"/>
  <c r="R225" i="5"/>
  <c r="Q225" i="5"/>
  <c r="P225" i="5"/>
  <c r="T224" i="5"/>
  <c r="R224" i="5"/>
  <c r="Q224" i="5"/>
  <c r="P224" i="5"/>
  <c r="W32" i="5"/>
  <c r="U32" i="5"/>
  <c r="T32" i="5"/>
  <c r="S32" i="5"/>
  <c r="R32" i="5"/>
  <c r="Q32" i="5"/>
  <c r="P32" i="5"/>
  <c r="W59" i="5"/>
  <c r="U59" i="5"/>
  <c r="T59" i="5"/>
  <c r="S59" i="5"/>
  <c r="R59" i="5"/>
  <c r="Q59" i="5"/>
  <c r="P59" i="5"/>
  <c r="W57" i="5"/>
  <c r="U57" i="5"/>
  <c r="T57" i="5"/>
  <c r="S57" i="5"/>
  <c r="R57" i="5"/>
  <c r="Q57" i="5"/>
  <c r="P57" i="5"/>
  <c r="U223" i="5"/>
  <c r="T223" i="5"/>
  <c r="R223" i="5"/>
  <c r="Q223" i="5"/>
  <c r="P223" i="5"/>
  <c r="U222" i="5"/>
  <c r="T222" i="5"/>
  <c r="R222" i="5"/>
  <c r="Q222" i="5"/>
  <c r="P222" i="5"/>
  <c r="T221" i="5"/>
  <c r="R221" i="5"/>
  <c r="Q221" i="5"/>
  <c r="P221" i="5"/>
  <c r="T220" i="5"/>
  <c r="R220" i="5"/>
  <c r="Q220" i="5"/>
  <c r="P220" i="5"/>
  <c r="T219" i="5"/>
  <c r="R219" i="5"/>
  <c r="Q219" i="5"/>
  <c r="P219" i="5"/>
  <c r="W5" i="5"/>
  <c r="U5" i="5"/>
  <c r="T5" i="5"/>
  <c r="S5" i="5"/>
  <c r="R5" i="5"/>
  <c r="Q5" i="5"/>
  <c r="P5" i="5"/>
  <c r="U218" i="5"/>
  <c r="T218" i="5"/>
  <c r="R218" i="5"/>
  <c r="Q218" i="5"/>
  <c r="P218" i="5"/>
  <c r="T217" i="5"/>
  <c r="R217" i="5"/>
  <c r="Q217" i="5"/>
  <c r="P217" i="5"/>
  <c r="W53" i="5"/>
  <c r="U53" i="5"/>
  <c r="T53" i="5"/>
  <c r="S53" i="5"/>
  <c r="R53" i="5"/>
  <c r="Q53" i="5"/>
  <c r="P53" i="5"/>
  <c r="U216" i="5"/>
  <c r="T216" i="5"/>
  <c r="R216" i="5"/>
  <c r="Q216" i="5"/>
  <c r="P216" i="5"/>
  <c r="W60" i="5"/>
  <c r="U60" i="5"/>
  <c r="T60" i="5"/>
  <c r="S60" i="5"/>
  <c r="R60" i="5"/>
  <c r="Q60" i="5"/>
  <c r="P60" i="5"/>
  <c r="T215" i="5"/>
  <c r="R215" i="5"/>
  <c r="Q215" i="5"/>
  <c r="P215" i="5"/>
  <c r="T214" i="5"/>
  <c r="R214" i="5"/>
  <c r="Q214" i="5"/>
  <c r="P214" i="5"/>
  <c r="T213" i="5"/>
  <c r="R213" i="5"/>
  <c r="Q213" i="5"/>
  <c r="P213" i="5"/>
  <c r="W64" i="5"/>
  <c r="U64" i="5"/>
  <c r="T64" i="5"/>
  <c r="S64" i="5"/>
  <c r="R64" i="5"/>
  <c r="Q64" i="5"/>
  <c r="P64" i="5"/>
  <c r="W69" i="5"/>
  <c r="U69" i="5"/>
  <c r="T69" i="5"/>
  <c r="S69" i="5"/>
  <c r="R69" i="5"/>
  <c r="Q69" i="5"/>
  <c r="P69" i="5"/>
  <c r="W38" i="5"/>
  <c r="U38" i="5"/>
  <c r="T38" i="5"/>
  <c r="S38" i="5"/>
  <c r="R38" i="5"/>
  <c r="Q38" i="5"/>
  <c r="P38" i="5"/>
  <c r="S102" i="5"/>
  <c r="R102" i="5"/>
  <c r="Q102" i="5"/>
  <c r="P102" i="5"/>
  <c r="T212" i="5"/>
  <c r="R212" i="5"/>
  <c r="Q212" i="5"/>
  <c r="P212" i="5"/>
  <c r="S101" i="5"/>
  <c r="R101" i="5"/>
  <c r="Q101" i="5"/>
  <c r="P101" i="5"/>
  <c r="T211" i="5"/>
  <c r="R211" i="5"/>
  <c r="Q211" i="5"/>
  <c r="P211" i="5"/>
  <c r="U210" i="5"/>
  <c r="T210" i="5"/>
  <c r="R210" i="5"/>
  <c r="Q210" i="5"/>
  <c r="P210" i="5"/>
  <c r="T209" i="5"/>
  <c r="R209" i="5"/>
  <c r="Q209" i="5"/>
  <c r="P209" i="5"/>
  <c r="W34" i="5"/>
  <c r="U34" i="5"/>
  <c r="T34" i="5"/>
  <c r="S34" i="5"/>
  <c r="R34" i="5"/>
  <c r="Q34" i="5"/>
  <c r="P34" i="5"/>
  <c r="W58" i="5"/>
  <c r="T58" i="5"/>
  <c r="S58" i="5"/>
  <c r="R58" i="5"/>
  <c r="Q58" i="5"/>
  <c r="P58" i="5"/>
  <c r="W17" i="5"/>
  <c r="U17" i="5"/>
  <c r="T17" i="5"/>
  <c r="S17" i="5"/>
  <c r="R17" i="5"/>
  <c r="Q17" i="5"/>
  <c r="P17" i="5"/>
  <c r="S100" i="5"/>
  <c r="R100" i="5"/>
  <c r="Q100" i="5"/>
  <c r="P100" i="5"/>
  <c r="W70" i="5"/>
  <c r="U70" i="5"/>
  <c r="T70" i="5"/>
  <c r="S70" i="5"/>
  <c r="R70" i="5"/>
  <c r="Q70" i="5"/>
  <c r="P70" i="5"/>
  <c r="T208" i="5"/>
  <c r="R208" i="5"/>
  <c r="Q208" i="5"/>
  <c r="P208" i="5"/>
  <c r="T207" i="5"/>
  <c r="R207" i="5"/>
  <c r="Q207" i="5"/>
  <c r="P207" i="5"/>
  <c r="W25" i="5"/>
  <c r="U25" i="5"/>
  <c r="T25" i="5"/>
  <c r="S25" i="5"/>
  <c r="R25" i="5"/>
  <c r="Q25" i="5"/>
  <c r="P25" i="5"/>
  <c r="T206" i="5"/>
  <c r="R206" i="5"/>
  <c r="Q206" i="5"/>
  <c r="P206" i="5"/>
  <c r="W36" i="5"/>
  <c r="U36" i="5"/>
  <c r="T36" i="5"/>
  <c r="S36" i="5"/>
  <c r="R36" i="5"/>
  <c r="Q36" i="5"/>
  <c r="P36" i="5"/>
  <c r="W71" i="5"/>
  <c r="U71" i="5"/>
  <c r="T71" i="5"/>
  <c r="S71" i="5"/>
  <c r="R71" i="5"/>
  <c r="Q71" i="5"/>
  <c r="P71" i="5"/>
  <c r="W73" i="5"/>
  <c r="U73" i="5"/>
  <c r="T73" i="5"/>
  <c r="S73" i="5"/>
  <c r="R73" i="5"/>
  <c r="Q73" i="5"/>
  <c r="P73" i="5"/>
  <c r="W65" i="5"/>
  <c r="U65" i="5"/>
  <c r="T65" i="5"/>
  <c r="S65" i="5"/>
  <c r="R65" i="5"/>
  <c r="Q65" i="5"/>
  <c r="P65" i="5"/>
  <c r="T205" i="5"/>
  <c r="R205" i="5"/>
  <c r="Q205" i="5"/>
  <c r="P205" i="5"/>
  <c r="T204" i="5"/>
  <c r="R204" i="5"/>
  <c r="Q204" i="5"/>
  <c r="P204" i="5"/>
  <c r="T203" i="5"/>
  <c r="R203" i="5"/>
  <c r="Q203" i="5"/>
  <c r="P203" i="5"/>
  <c r="U202" i="5"/>
  <c r="T202" i="5"/>
  <c r="R202" i="5"/>
  <c r="Q202" i="5"/>
  <c r="P202" i="5"/>
  <c r="U201" i="5"/>
  <c r="T201" i="5"/>
  <c r="R201" i="5"/>
  <c r="Q201" i="5"/>
  <c r="P201" i="5"/>
  <c r="W47" i="5"/>
  <c r="U47" i="5"/>
  <c r="T47" i="5"/>
  <c r="S47" i="5"/>
  <c r="R47" i="5"/>
  <c r="Q47" i="5"/>
  <c r="P47" i="5"/>
  <c r="S99" i="5"/>
  <c r="R99" i="5"/>
  <c r="Q99" i="5"/>
  <c r="P99" i="5"/>
  <c r="U200" i="5"/>
  <c r="T200" i="5"/>
  <c r="R200" i="5"/>
  <c r="Q200" i="5"/>
  <c r="P200" i="5"/>
  <c r="T199" i="5"/>
  <c r="R199" i="5"/>
  <c r="Q199" i="5"/>
  <c r="P199" i="5"/>
  <c r="T198" i="5"/>
  <c r="R198" i="5"/>
  <c r="Q198" i="5"/>
  <c r="P198" i="5"/>
  <c r="T197" i="5"/>
  <c r="R197" i="5"/>
  <c r="Q197" i="5"/>
  <c r="P197" i="5"/>
  <c r="T196" i="5"/>
  <c r="R196" i="5"/>
  <c r="Q196" i="5"/>
  <c r="P196" i="5"/>
  <c r="W16" i="5"/>
  <c r="U16" i="5"/>
  <c r="T16" i="5"/>
  <c r="S16" i="5"/>
  <c r="R16" i="5"/>
  <c r="Q16" i="5"/>
  <c r="P16" i="5"/>
  <c r="U195" i="5"/>
  <c r="T195" i="5"/>
  <c r="R195" i="5"/>
  <c r="Q195" i="5"/>
  <c r="P195" i="5"/>
  <c r="T194" i="5"/>
  <c r="R194" i="5"/>
  <c r="Q194" i="5"/>
  <c r="P194" i="5"/>
  <c r="W43" i="5"/>
  <c r="U43" i="5"/>
  <c r="T43" i="5"/>
  <c r="S43" i="5"/>
  <c r="R43" i="5"/>
  <c r="Q43" i="5"/>
  <c r="P43" i="5"/>
  <c r="U193" i="5"/>
  <c r="T193" i="5"/>
  <c r="R193" i="5"/>
  <c r="Q193" i="5"/>
  <c r="P193" i="5"/>
  <c r="W42" i="5"/>
  <c r="U42" i="5"/>
  <c r="T42" i="5"/>
  <c r="S42" i="5"/>
  <c r="R42" i="5"/>
  <c r="Q42" i="5"/>
  <c r="P42" i="5"/>
  <c r="T192" i="5"/>
  <c r="R192" i="5"/>
  <c r="Q192" i="5"/>
  <c r="P192" i="5"/>
  <c r="S98" i="5"/>
  <c r="R98" i="5"/>
  <c r="Q98" i="5"/>
  <c r="P98" i="5"/>
  <c r="T191" i="5"/>
  <c r="R191" i="5"/>
  <c r="Q191" i="5"/>
  <c r="P191" i="5"/>
  <c r="W26" i="5"/>
  <c r="T26" i="5"/>
  <c r="S26" i="5"/>
  <c r="R26" i="5"/>
  <c r="Q26" i="5"/>
  <c r="P26" i="5"/>
  <c r="T190" i="5"/>
  <c r="R190" i="5"/>
  <c r="Q190" i="5"/>
  <c r="P190" i="5"/>
  <c r="T189" i="5"/>
  <c r="R189" i="5"/>
  <c r="Q189" i="5"/>
  <c r="P189" i="5"/>
  <c r="T188" i="5"/>
  <c r="R188" i="5"/>
  <c r="Q188" i="5"/>
  <c r="P188" i="5"/>
  <c r="T187" i="5"/>
  <c r="R187" i="5"/>
  <c r="Q187" i="5"/>
  <c r="P187" i="5"/>
  <c r="U186" i="5"/>
  <c r="T186" i="5"/>
  <c r="R186" i="5"/>
  <c r="Q186" i="5"/>
  <c r="P186" i="5"/>
  <c r="T185" i="5"/>
  <c r="R185" i="5"/>
  <c r="Q185" i="5"/>
  <c r="P185" i="5"/>
  <c r="T184" i="5"/>
  <c r="R184" i="5"/>
  <c r="Q184" i="5"/>
  <c r="P184" i="5"/>
  <c r="S97" i="5"/>
  <c r="R97" i="5"/>
  <c r="Q97" i="5"/>
  <c r="P97" i="5"/>
  <c r="T183" i="5"/>
  <c r="R183" i="5"/>
  <c r="Q183" i="5"/>
  <c r="P183" i="5"/>
  <c r="W46" i="5"/>
  <c r="U46" i="5"/>
  <c r="T46" i="5"/>
  <c r="S46" i="5"/>
  <c r="R46" i="5"/>
  <c r="Q46" i="5"/>
  <c r="P46" i="5"/>
  <c r="W54" i="5"/>
  <c r="U54" i="5"/>
  <c r="T54" i="5"/>
  <c r="S54" i="5"/>
  <c r="R54" i="5"/>
  <c r="Q54" i="5"/>
  <c r="P54" i="5"/>
  <c r="T182" i="5"/>
  <c r="R182" i="5"/>
  <c r="Q182" i="5"/>
  <c r="P182" i="5"/>
  <c r="T181" i="5"/>
  <c r="R181" i="5"/>
  <c r="Q181" i="5"/>
  <c r="P181" i="5"/>
  <c r="T180" i="5"/>
  <c r="R180" i="5"/>
  <c r="Q180" i="5"/>
  <c r="P180" i="5"/>
  <c r="T179" i="5"/>
  <c r="R179" i="5"/>
  <c r="Q179" i="5"/>
  <c r="P179" i="5"/>
  <c r="W13" i="5"/>
  <c r="U13" i="5"/>
  <c r="T13" i="5"/>
  <c r="S13" i="5"/>
  <c r="R13" i="5"/>
  <c r="Q13" i="5"/>
  <c r="P13" i="5"/>
  <c r="W12" i="5"/>
  <c r="U12" i="5"/>
  <c r="T12" i="5"/>
  <c r="S12" i="5"/>
  <c r="R12" i="5"/>
  <c r="Q12" i="5"/>
  <c r="P12" i="5"/>
  <c r="W45" i="5"/>
  <c r="U45" i="5"/>
  <c r="T45" i="5"/>
  <c r="S45" i="5"/>
  <c r="R45" i="5"/>
  <c r="Q45" i="5"/>
  <c r="P45" i="5"/>
  <c r="T178" i="5"/>
  <c r="R178" i="5"/>
  <c r="Q178" i="5"/>
  <c r="P178" i="5"/>
  <c r="T177" i="5"/>
  <c r="R177" i="5"/>
  <c r="Q177" i="5"/>
  <c r="P177" i="5"/>
  <c r="S96" i="5"/>
  <c r="R96" i="5"/>
  <c r="Q96" i="5"/>
  <c r="P96" i="5"/>
  <c r="W52" i="5"/>
  <c r="U52" i="5"/>
  <c r="T52" i="5"/>
  <c r="S52" i="5"/>
  <c r="R52" i="5"/>
  <c r="Q52" i="5"/>
  <c r="P52" i="5"/>
  <c r="T176" i="5"/>
  <c r="R176" i="5"/>
  <c r="Q176" i="5"/>
  <c r="P176" i="5"/>
  <c r="U175" i="5"/>
  <c r="T175" i="5"/>
  <c r="R175" i="5"/>
  <c r="Q175" i="5"/>
  <c r="P175" i="5"/>
  <c r="T174" i="5"/>
  <c r="R174" i="5"/>
  <c r="Q174" i="5"/>
  <c r="P174" i="5"/>
  <c r="T173" i="5"/>
  <c r="R173" i="5"/>
  <c r="Q173" i="5"/>
  <c r="P173" i="5"/>
  <c r="T172" i="5"/>
  <c r="R172" i="5"/>
  <c r="Q172" i="5"/>
  <c r="P172" i="5"/>
  <c r="T171" i="5"/>
  <c r="R171" i="5"/>
  <c r="Q171" i="5"/>
  <c r="P171" i="5"/>
  <c r="U170" i="5"/>
  <c r="T170" i="5"/>
  <c r="R170" i="5"/>
  <c r="Q170" i="5"/>
  <c r="P170" i="5"/>
  <c r="W39" i="5"/>
  <c r="U39" i="5"/>
  <c r="T39" i="5"/>
  <c r="S39" i="5"/>
  <c r="R39" i="5"/>
  <c r="Q39" i="5"/>
  <c r="P39" i="5"/>
  <c r="U169" i="5"/>
  <c r="T169" i="5"/>
  <c r="R169" i="5"/>
  <c r="Q169" i="5"/>
  <c r="P169" i="5"/>
  <c r="W30" i="5"/>
  <c r="U30" i="5"/>
  <c r="T30" i="5"/>
  <c r="S30" i="5"/>
  <c r="R30" i="5"/>
  <c r="Q30" i="5"/>
  <c r="P30" i="5"/>
  <c r="W56" i="5"/>
  <c r="T56" i="5"/>
  <c r="S56" i="5"/>
  <c r="R56" i="5"/>
  <c r="Q56" i="5"/>
  <c r="P56" i="5"/>
  <c r="T168" i="5"/>
  <c r="R168" i="5"/>
  <c r="Q168" i="5"/>
  <c r="P168" i="5"/>
  <c r="T167" i="5"/>
  <c r="R167" i="5"/>
  <c r="Q167" i="5"/>
  <c r="P167" i="5"/>
  <c r="W3" i="5"/>
  <c r="U3" i="5"/>
  <c r="T3" i="5"/>
  <c r="S3" i="5"/>
  <c r="R3" i="5"/>
  <c r="Q3" i="5"/>
  <c r="P3" i="5"/>
  <c r="U166" i="5"/>
  <c r="T166" i="5"/>
  <c r="R166" i="5"/>
  <c r="Q166" i="5"/>
  <c r="P166" i="5"/>
  <c r="T165" i="5"/>
  <c r="R165" i="5"/>
  <c r="Q165" i="5"/>
  <c r="P165" i="5"/>
  <c r="S95" i="5"/>
  <c r="R95" i="5"/>
  <c r="Q95" i="5"/>
  <c r="P95" i="5"/>
  <c r="W68" i="5"/>
  <c r="U68" i="5"/>
  <c r="T68" i="5"/>
  <c r="S68" i="5"/>
  <c r="R68" i="5"/>
  <c r="Q68" i="5"/>
  <c r="P68" i="5"/>
  <c r="T164" i="5"/>
  <c r="R164" i="5"/>
  <c r="Q164" i="5"/>
  <c r="P164" i="5"/>
  <c r="T163" i="5"/>
  <c r="R163" i="5"/>
  <c r="Q163" i="5"/>
  <c r="P163" i="5"/>
  <c r="T162" i="5"/>
  <c r="R162" i="5"/>
  <c r="Q162" i="5"/>
  <c r="P162" i="5"/>
  <c r="T161" i="5"/>
  <c r="R161" i="5"/>
  <c r="Q161" i="5"/>
  <c r="P161" i="5"/>
  <c r="W4" i="5"/>
  <c r="U4" i="5"/>
  <c r="T4" i="5"/>
  <c r="S4" i="5"/>
  <c r="R4" i="5"/>
  <c r="Q4" i="5"/>
  <c r="P4" i="5"/>
  <c r="T160" i="5"/>
  <c r="R160" i="5"/>
  <c r="Q160" i="5"/>
  <c r="P160" i="5"/>
  <c r="S94" i="5"/>
  <c r="R94" i="5"/>
  <c r="Q94" i="5"/>
  <c r="P94" i="5"/>
  <c r="W40" i="5"/>
  <c r="U40" i="5"/>
  <c r="T40" i="5"/>
  <c r="S40" i="5"/>
  <c r="R40" i="5"/>
  <c r="Q40" i="5"/>
  <c r="P40" i="5"/>
  <c r="T159" i="5"/>
  <c r="R159" i="5"/>
  <c r="Q159" i="5"/>
  <c r="P159" i="5"/>
  <c r="S93" i="5"/>
  <c r="R93" i="5"/>
  <c r="Q93" i="5"/>
  <c r="P93" i="5"/>
  <c r="T158" i="5"/>
  <c r="R158" i="5"/>
  <c r="Q158" i="5"/>
  <c r="P158" i="5"/>
  <c r="W35" i="5"/>
  <c r="U35" i="5"/>
  <c r="T35" i="5"/>
  <c r="S35" i="5"/>
  <c r="R35" i="5"/>
  <c r="Q35" i="5"/>
  <c r="P35" i="5"/>
  <c r="W61" i="5"/>
  <c r="U61" i="5"/>
  <c r="T61" i="5"/>
  <c r="S61" i="5"/>
  <c r="R61" i="5"/>
  <c r="Q61" i="5"/>
  <c r="P61" i="5"/>
  <c r="S92" i="5"/>
  <c r="R92" i="5"/>
  <c r="Q92" i="5"/>
  <c r="P92" i="5"/>
  <c r="W28" i="5"/>
  <c r="T28" i="5"/>
  <c r="S28" i="5"/>
  <c r="R28" i="5"/>
  <c r="Q28" i="5"/>
  <c r="P28" i="5"/>
  <c r="S91" i="5"/>
  <c r="R91" i="5"/>
  <c r="Q91" i="5"/>
  <c r="P91" i="5"/>
  <c r="S90" i="5"/>
  <c r="R90" i="5"/>
  <c r="Q90" i="5"/>
  <c r="P90" i="5"/>
  <c r="T157" i="5"/>
  <c r="R157" i="5"/>
  <c r="Q157" i="5"/>
  <c r="P157" i="5"/>
  <c r="S89" i="5"/>
  <c r="R89" i="5"/>
  <c r="Q89" i="5"/>
  <c r="P89" i="5"/>
  <c r="T156" i="5"/>
  <c r="R156" i="5"/>
  <c r="Q156" i="5"/>
  <c r="P156" i="5"/>
  <c r="T155" i="5"/>
  <c r="R155" i="5"/>
  <c r="Q155" i="5"/>
  <c r="P155" i="5"/>
  <c r="T154" i="5"/>
  <c r="R154" i="5"/>
  <c r="Q154" i="5"/>
  <c r="P154" i="5"/>
  <c r="W49" i="5"/>
  <c r="T49" i="5"/>
  <c r="S49" i="5"/>
  <c r="R49" i="5"/>
  <c r="Q49" i="5"/>
  <c r="P49" i="5"/>
  <c r="W7" i="5"/>
  <c r="T7" i="5"/>
  <c r="S7" i="5"/>
  <c r="R7" i="5"/>
  <c r="Q7" i="5"/>
  <c r="P7" i="5"/>
  <c r="U153" i="5"/>
  <c r="T153" i="5"/>
  <c r="R153" i="5"/>
  <c r="Q153" i="5"/>
  <c r="P153" i="5"/>
  <c r="T152" i="5"/>
  <c r="R152" i="5"/>
  <c r="Q152" i="5"/>
  <c r="P152" i="5"/>
  <c r="T151" i="5"/>
  <c r="R151" i="5"/>
  <c r="Q151" i="5"/>
  <c r="P151" i="5"/>
  <c r="T150" i="5"/>
  <c r="R150" i="5"/>
  <c r="Q150" i="5"/>
  <c r="P150" i="5"/>
  <c r="U149" i="5"/>
  <c r="T149" i="5"/>
  <c r="R149" i="5"/>
  <c r="Q149" i="5"/>
  <c r="P149" i="5"/>
  <c r="W24" i="5"/>
  <c r="U24" i="5"/>
  <c r="T24" i="5"/>
  <c r="S24" i="5"/>
  <c r="R24" i="5"/>
  <c r="Q24" i="5"/>
  <c r="P24" i="5"/>
  <c r="T148" i="5"/>
  <c r="R148" i="5"/>
  <c r="Q148" i="5"/>
  <c r="P148" i="5"/>
  <c r="W9" i="5"/>
  <c r="U9" i="5"/>
  <c r="T9" i="5"/>
  <c r="S9" i="5"/>
  <c r="R9" i="5"/>
  <c r="Q9" i="5"/>
  <c r="P9" i="5"/>
  <c r="S88" i="5"/>
  <c r="R88" i="5"/>
  <c r="Q88" i="5"/>
  <c r="P88" i="5"/>
  <c r="T147" i="5"/>
  <c r="R147" i="5"/>
  <c r="Q147" i="5"/>
  <c r="P147" i="5"/>
  <c r="U87" i="5"/>
  <c r="S87" i="5"/>
  <c r="R87" i="5"/>
  <c r="Q87" i="5"/>
  <c r="P87" i="5"/>
  <c r="T146" i="5"/>
  <c r="R146" i="5"/>
  <c r="Q146" i="5"/>
  <c r="P146" i="5"/>
  <c r="T145" i="5"/>
  <c r="R145" i="5"/>
  <c r="Q145" i="5"/>
  <c r="P145" i="5"/>
  <c r="T144" i="5"/>
  <c r="R144" i="5"/>
  <c r="Q144" i="5"/>
  <c r="P144" i="5"/>
  <c r="S86" i="5"/>
  <c r="R86" i="5"/>
  <c r="Q86" i="5"/>
  <c r="P86" i="5"/>
  <c r="U143" i="5"/>
  <c r="T143" i="5"/>
  <c r="R143" i="5"/>
  <c r="Q143" i="5"/>
  <c r="P143" i="5"/>
  <c r="T142" i="5"/>
  <c r="R142" i="5"/>
  <c r="Q142" i="5"/>
  <c r="P142" i="5"/>
  <c r="W33" i="5"/>
  <c r="T33" i="5"/>
  <c r="S33" i="5"/>
  <c r="R33" i="5"/>
  <c r="Q33" i="5"/>
  <c r="P33" i="5"/>
  <c r="W19" i="5"/>
  <c r="U19" i="5"/>
  <c r="T19" i="5"/>
  <c r="S19" i="5"/>
  <c r="R19" i="5"/>
  <c r="Q19" i="5"/>
  <c r="P19" i="5"/>
  <c r="T141" i="5"/>
  <c r="R141" i="5"/>
  <c r="Q141" i="5"/>
  <c r="P141" i="5"/>
  <c r="W22" i="5"/>
  <c r="U22" i="5"/>
  <c r="T22" i="5"/>
  <c r="S22" i="5"/>
  <c r="R22" i="5"/>
  <c r="Q22" i="5"/>
  <c r="P22" i="5"/>
  <c r="W63" i="5"/>
  <c r="U63" i="5"/>
  <c r="T63" i="5"/>
  <c r="S63" i="5"/>
  <c r="R63" i="5"/>
  <c r="Q63" i="5"/>
  <c r="P63" i="5"/>
  <c r="W51" i="5"/>
  <c r="U51" i="5"/>
  <c r="T51" i="5"/>
  <c r="S51" i="5"/>
  <c r="R51" i="5"/>
  <c r="Q51" i="5"/>
  <c r="P51" i="5"/>
  <c r="S85" i="5"/>
  <c r="R85" i="5"/>
  <c r="Q85" i="5"/>
  <c r="P85" i="5"/>
  <c r="S84" i="5"/>
  <c r="R84" i="5"/>
  <c r="Q84" i="5"/>
  <c r="P84" i="5"/>
  <c r="T140" i="5"/>
  <c r="R140" i="5"/>
  <c r="Q140" i="5"/>
  <c r="P140" i="5"/>
  <c r="W48" i="5"/>
  <c r="U48" i="5"/>
  <c r="T48" i="5"/>
  <c r="S48" i="5"/>
  <c r="R48" i="5"/>
  <c r="Q48" i="5"/>
  <c r="P48" i="5"/>
  <c r="T139" i="5"/>
  <c r="R139" i="5"/>
  <c r="Q139" i="5"/>
  <c r="P139" i="5"/>
  <c r="W15" i="5"/>
  <c r="U15" i="5"/>
  <c r="T15" i="5"/>
  <c r="S15" i="5"/>
  <c r="R15" i="5"/>
  <c r="Q15" i="5"/>
  <c r="P15" i="5"/>
  <c r="U83" i="5"/>
  <c r="S83" i="5"/>
  <c r="R83" i="5"/>
  <c r="Q83" i="5"/>
  <c r="P83" i="5"/>
  <c r="T138" i="5"/>
  <c r="R138" i="5"/>
  <c r="Q138" i="5"/>
  <c r="P138" i="5"/>
  <c r="U137" i="5"/>
  <c r="T137" i="5"/>
  <c r="R137" i="5"/>
  <c r="Q137" i="5"/>
  <c r="P137" i="5"/>
  <c r="W6" i="5"/>
  <c r="T6" i="5"/>
  <c r="S6" i="5"/>
  <c r="R6" i="5"/>
  <c r="Q6" i="5"/>
  <c r="P6" i="5"/>
  <c r="T136" i="5"/>
  <c r="R136" i="5"/>
  <c r="Q136" i="5"/>
  <c r="P136" i="5"/>
  <c r="T135" i="5"/>
  <c r="R135" i="5"/>
  <c r="Q135" i="5"/>
  <c r="P135" i="5"/>
  <c r="U134" i="5"/>
  <c r="T134" i="5"/>
  <c r="R134" i="5"/>
  <c r="Q134" i="5"/>
  <c r="P134" i="5"/>
  <c r="U133" i="5"/>
  <c r="T133" i="5"/>
  <c r="R133" i="5"/>
  <c r="Q133" i="5"/>
  <c r="P133" i="5"/>
  <c r="T132" i="5"/>
  <c r="R132" i="5"/>
  <c r="Q132" i="5"/>
  <c r="P132" i="5"/>
  <c r="S82" i="5"/>
  <c r="R82" i="5"/>
  <c r="Q82" i="5"/>
  <c r="P82" i="5"/>
  <c r="T131" i="5"/>
  <c r="R131" i="5"/>
  <c r="Q131" i="5"/>
  <c r="P131" i="5"/>
  <c r="W72" i="5"/>
  <c r="U72" i="5"/>
  <c r="T72" i="5"/>
  <c r="S72" i="5"/>
  <c r="R72" i="5"/>
  <c r="Q72" i="5"/>
  <c r="P72" i="5"/>
  <c r="U130" i="5"/>
  <c r="T130" i="5"/>
  <c r="R130" i="5"/>
  <c r="Q130" i="5"/>
  <c r="P130" i="5"/>
  <c r="W29" i="5"/>
  <c r="T29" i="5"/>
  <c r="S29" i="5"/>
  <c r="R29" i="5"/>
  <c r="Q29" i="5"/>
  <c r="P29" i="5"/>
  <c r="U129" i="5"/>
  <c r="T129" i="5"/>
  <c r="R129" i="5"/>
  <c r="Q129" i="5"/>
  <c r="P129" i="5"/>
  <c r="W66" i="5"/>
  <c r="U66" i="5"/>
  <c r="T66" i="5"/>
  <c r="S66" i="5"/>
  <c r="R66" i="5"/>
  <c r="Q66" i="5"/>
  <c r="P66" i="5"/>
  <c r="T128" i="5"/>
  <c r="R128" i="5"/>
  <c r="Q128" i="5"/>
  <c r="P128" i="5"/>
  <c r="T127" i="5"/>
  <c r="R127" i="5"/>
  <c r="Q127" i="5"/>
  <c r="P127" i="5"/>
  <c r="U126" i="5"/>
  <c r="T126" i="5"/>
  <c r="R126" i="5"/>
  <c r="Q126" i="5"/>
  <c r="P126" i="5"/>
  <c r="W21" i="5"/>
  <c r="U21" i="5"/>
  <c r="T21" i="5"/>
  <c r="S21" i="5"/>
  <c r="R21" i="5"/>
  <c r="Q21" i="5"/>
  <c r="P21" i="5"/>
  <c r="T125" i="5"/>
  <c r="R125" i="5"/>
  <c r="Q125" i="5"/>
  <c r="P125" i="5"/>
  <c r="T124" i="5"/>
  <c r="R124" i="5"/>
  <c r="Q124" i="5"/>
  <c r="P124" i="5"/>
  <c r="T123" i="5"/>
  <c r="R123" i="5"/>
  <c r="Q123" i="5"/>
  <c r="P123" i="5"/>
  <c r="U122" i="5"/>
  <c r="T122" i="5"/>
  <c r="R122" i="5"/>
  <c r="Q122" i="5"/>
  <c r="P122" i="5"/>
  <c r="W44" i="5"/>
  <c r="U44" i="5"/>
  <c r="T44" i="5"/>
  <c r="S44" i="5"/>
  <c r="R44" i="5"/>
  <c r="Q44" i="5"/>
  <c r="P44" i="5"/>
  <c r="W8" i="5"/>
  <c r="U8" i="5"/>
  <c r="T8" i="5"/>
  <c r="S8" i="5"/>
  <c r="R8" i="5"/>
  <c r="Q8" i="5"/>
  <c r="P8" i="5"/>
  <c r="T121" i="5"/>
  <c r="R121" i="5"/>
  <c r="Q121" i="5"/>
  <c r="P121" i="5"/>
  <c r="W62" i="5"/>
  <c r="U62" i="5"/>
  <c r="T62" i="5"/>
  <c r="S62" i="5"/>
  <c r="R62" i="5"/>
  <c r="Q62" i="5"/>
  <c r="P62" i="5"/>
  <c r="S81" i="5"/>
  <c r="R81" i="5"/>
  <c r="Q81" i="5"/>
  <c r="P81" i="5"/>
  <c r="T120" i="5"/>
  <c r="R120" i="5"/>
  <c r="Q120" i="5"/>
  <c r="P120" i="5"/>
  <c r="W37" i="5"/>
  <c r="U37" i="5"/>
  <c r="T37" i="5"/>
  <c r="S37" i="5"/>
  <c r="R37" i="5"/>
  <c r="Q37" i="5"/>
  <c r="P37" i="5"/>
  <c r="T119" i="5"/>
  <c r="R119" i="5"/>
  <c r="Q119" i="5"/>
  <c r="P119" i="5"/>
  <c r="U118" i="5"/>
  <c r="T118" i="5"/>
  <c r="R118" i="5"/>
  <c r="Q118" i="5"/>
  <c r="P118" i="5"/>
  <c r="T117" i="5"/>
  <c r="R117" i="5"/>
  <c r="Q117" i="5"/>
  <c r="P117" i="5"/>
  <c r="W11" i="5"/>
  <c r="U11" i="5"/>
  <c r="T11" i="5"/>
  <c r="S11" i="5"/>
  <c r="R11" i="5"/>
  <c r="Q11" i="5"/>
  <c r="P11" i="5"/>
  <c r="W20" i="5"/>
  <c r="U20" i="5"/>
  <c r="T20" i="5"/>
  <c r="S20" i="5"/>
  <c r="R20" i="5"/>
  <c r="Q20" i="5"/>
  <c r="P20" i="5"/>
  <c r="T116" i="5"/>
  <c r="R116" i="5"/>
  <c r="Q116" i="5"/>
  <c r="P116" i="5"/>
  <c r="W2" i="5"/>
  <c r="U2" i="5"/>
  <c r="T2" i="5"/>
  <c r="S2" i="5"/>
  <c r="R2" i="5"/>
  <c r="Q2" i="5"/>
  <c r="P2" i="5"/>
  <c r="T115" i="5"/>
  <c r="R115" i="5"/>
  <c r="Q115" i="5"/>
  <c r="P115" i="5"/>
  <c r="W27" i="5"/>
  <c r="U27" i="5"/>
  <c r="T27" i="5"/>
  <c r="S27" i="5"/>
  <c r="R27" i="5"/>
  <c r="Q27" i="5"/>
  <c r="P27" i="5"/>
  <c r="W10" i="5"/>
  <c r="U10" i="5"/>
  <c r="T10" i="5"/>
  <c r="S10" i="5"/>
  <c r="R10" i="5"/>
  <c r="Q10" i="5"/>
  <c r="P10" i="5"/>
  <c r="U80" i="5"/>
  <c r="S80" i="5"/>
  <c r="R80" i="5"/>
  <c r="Q80" i="5"/>
  <c r="P80" i="5"/>
  <c r="S79" i="5"/>
  <c r="R79" i="5"/>
  <c r="Q79" i="5"/>
  <c r="P79" i="5"/>
  <c r="T114" i="5"/>
  <c r="R114" i="5"/>
  <c r="Q114" i="5"/>
  <c r="P114" i="5"/>
  <c r="U113" i="5"/>
  <c r="T113" i="5"/>
  <c r="R113" i="5"/>
  <c r="Q113" i="5"/>
  <c r="P113" i="5"/>
  <c r="T112" i="5"/>
  <c r="R112" i="5"/>
  <c r="Q112" i="5"/>
  <c r="P112" i="5"/>
  <c r="W31" i="5"/>
  <c r="U31" i="5"/>
  <c r="T31" i="5"/>
  <c r="S31" i="5"/>
  <c r="R31" i="5"/>
  <c r="Q31" i="5"/>
  <c r="P31" i="5"/>
  <c r="U111" i="5"/>
  <c r="T111" i="5"/>
  <c r="R111" i="5"/>
  <c r="Q111" i="5"/>
  <c r="P111" i="5"/>
  <c r="U110" i="5"/>
  <c r="T110" i="5"/>
  <c r="R110" i="5"/>
  <c r="Q110" i="5"/>
  <c r="P110" i="5"/>
  <c r="T109" i="5"/>
  <c r="R109" i="5"/>
  <c r="Q109" i="5"/>
  <c r="P109" i="5"/>
  <c r="T108" i="5"/>
  <c r="R108" i="5"/>
  <c r="Q108" i="5"/>
  <c r="P108" i="5"/>
  <c r="S78" i="5"/>
  <c r="R78" i="5"/>
  <c r="Q78" i="5"/>
  <c r="P78" i="5"/>
  <c r="W23" i="5"/>
  <c r="U23" i="5"/>
  <c r="T23" i="5"/>
  <c r="S23" i="5"/>
  <c r="R23" i="5"/>
  <c r="Q23" i="5"/>
  <c r="P23" i="5"/>
  <c r="U77" i="5"/>
  <c r="S77" i="5"/>
  <c r="R77" i="5"/>
  <c r="Q77" i="5"/>
  <c r="P77" i="5"/>
  <c r="W67" i="5"/>
  <c r="U67" i="5"/>
  <c r="T67" i="5"/>
  <c r="S67" i="5"/>
  <c r="R67" i="5"/>
  <c r="Q67" i="5"/>
  <c r="P67" i="5"/>
  <c r="W18" i="5"/>
  <c r="U18" i="5"/>
  <c r="T18" i="5"/>
  <c r="S18" i="5"/>
  <c r="R18" i="5"/>
  <c r="Q18" i="5"/>
  <c r="P18" i="5"/>
  <c r="S76" i="5"/>
  <c r="R76" i="5"/>
  <c r="Q76" i="5"/>
  <c r="P76" i="5"/>
  <c r="U75" i="5"/>
  <c r="S75" i="5"/>
  <c r="R75" i="5"/>
  <c r="Q75" i="5"/>
  <c r="P75" i="5"/>
  <c r="U74" i="5"/>
  <c r="S74" i="5"/>
  <c r="R74" i="5"/>
  <c r="Q74" i="5"/>
  <c r="P74" i="5"/>
  <c r="U107" i="5"/>
  <c r="T107" i="5"/>
  <c r="R107" i="5"/>
  <c r="Q107" i="5"/>
  <c r="P107" i="5"/>
  <c r="T106" i="5"/>
  <c r="R106" i="5"/>
  <c r="Q106" i="5"/>
  <c r="P106" i="5"/>
  <c r="T105" i="5"/>
  <c r="R105" i="5"/>
  <c r="Q105" i="5"/>
  <c r="P105" i="5"/>
  <c r="V2" i="7" l="1"/>
  <c r="V36" i="7"/>
  <c r="V9" i="7"/>
  <c r="V16" i="7"/>
  <c r="V6" i="7"/>
  <c r="V45" i="7"/>
  <c r="V33" i="7"/>
  <c r="V4" i="7"/>
  <c r="V18" i="7"/>
  <c r="V41" i="7"/>
  <c r="V38" i="7"/>
  <c r="V23" i="7"/>
  <c r="V28" i="7"/>
  <c r="V26" i="7"/>
  <c r="V19" i="7"/>
  <c r="V8" i="7"/>
  <c r="V47" i="7"/>
  <c r="V22" i="7"/>
  <c r="V13" i="7"/>
  <c r="V34" i="7"/>
  <c r="V15" i="7"/>
  <c r="V21" i="7"/>
  <c r="V37" i="7"/>
  <c r="V17" i="7"/>
  <c r="V24" i="7"/>
  <c r="V10" i="7"/>
  <c r="V7" i="7"/>
  <c r="V3" i="7"/>
  <c r="V20" i="7"/>
  <c r="V46" i="7"/>
  <c r="V12" i="7"/>
  <c r="V14" i="7"/>
  <c r="V39" i="7"/>
  <c r="V35" i="7"/>
  <c r="V5" i="7"/>
  <c r="V29" i="7"/>
  <c r="V30" i="7"/>
  <c r="V43" i="7"/>
  <c r="V31" i="7"/>
  <c r="V25" i="7"/>
  <c r="V11" i="7"/>
  <c r="V44" i="7"/>
  <c r="V27" i="7"/>
  <c r="V42" i="7"/>
  <c r="V40" i="7"/>
  <c r="V32" i="7"/>
  <c r="V55" i="5"/>
  <c r="V53" i="5"/>
  <c r="V49" i="5"/>
  <c r="V60" i="5"/>
  <c r="V2" i="5"/>
  <c r="V61" i="5"/>
  <c r="V16" i="5"/>
  <c r="V48" i="5"/>
  <c r="V13" i="5"/>
  <c r="V20" i="5"/>
  <c r="V67" i="5"/>
  <c r="V25" i="5"/>
  <c r="V69" i="5"/>
  <c r="V17" i="5"/>
  <c r="V33" i="5"/>
  <c r="V39" i="5"/>
  <c r="V46" i="5"/>
  <c r="V54" i="5"/>
  <c r="V38" i="5"/>
  <c r="V3" i="5"/>
  <c r="V32" i="5"/>
  <c r="V68" i="5"/>
  <c r="V45" i="5"/>
  <c r="V18" i="5"/>
  <c r="V63" i="5"/>
  <c r="V26" i="5"/>
  <c r="V72" i="5"/>
  <c r="V22" i="5"/>
  <c r="V24" i="5"/>
  <c r="V15" i="5"/>
  <c r="V51" i="5"/>
  <c r="V28" i="5"/>
  <c r="V9" i="5"/>
  <c r="V41" i="5"/>
  <c r="V44" i="5"/>
  <c r="V19" i="5"/>
  <c r="V34" i="5"/>
  <c r="V70" i="5"/>
  <c r="V42" i="5"/>
  <c r="V21" i="5"/>
  <c r="V8" i="5"/>
  <c r="V11" i="5"/>
  <c r="V36" i="5"/>
  <c r="V30" i="5"/>
  <c r="V59" i="5"/>
  <c r="V31" i="5"/>
  <c r="V27" i="5"/>
  <c r="V40" i="5"/>
  <c r="V37" i="5"/>
  <c r="V62" i="5"/>
  <c r="V35" i="5"/>
  <c r="V57" i="5"/>
  <c r="V52" i="5"/>
  <c r="V12" i="5"/>
  <c r="V64" i="5"/>
  <c r="V5" i="5"/>
  <c r="V4" i="5"/>
  <c r="V66" i="5"/>
  <c r="V47" i="5"/>
  <c r="V10" i="5"/>
  <c r="V73" i="5"/>
  <c r="V23" i="5"/>
  <c r="V29" i="5"/>
  <c r="V71" i="5"/>
  <c r="V43" i="5"/>
  <c r="V6" i="5"/>
  <c r="V56" i="5"/>
  <c r="V65" i="5"/>
  <c r="V14" i="5"/>
  <c r="V7" i="5"/>
  <c r="V50" i="5"/>
  <c r="V58" i="5"/>
  <c r="AC470" i="4"/>
  <c r="AC497" i="4"/>
  <c r="AC483" i="4"/>
  <c r="AC341" i="4"/>
  <c r="AC491" i="4"/>
  <c r="AC458" i="4"/>
  <c r="AC425" i="4"/>
  <c r="AC366" i="4"/>
  <c r="AC464" i="4"/>
  <c r="AC407" i="4"/>
  <c r="AC368" i="4"/>
  <c r="AC236" i="4"/>
  <c r="AC498" i="4"/>
  <c r="AC408" i="4"/>
  <c r="AC534" i="4"/>
  <c r="AC229" i="4"/>
  <c r="AC215" i="4"/>
  <c r="AC416" i="4"/>
  <c r="AC566" i="4"/>
  <c r="AC562" i="4"/>
  <c r="AC524" i="4"/>
  <c r="AC410" i="4"/>
  <c r="AC342" i="4"/>
  <c r="AC504" i="4"/>
  <c r="AC218" i="4"/>
  <c r="AC227" i="4"/>
  <c r="AC618" i="4"/>
  <c r="AC609" i="4"/>
  <c r="AC561" i="4"/>
  <c r="AC487" i="4"/>
  <c r="AC286" i="4"/>
  <c r="AC238" i="4"/>
  <c r="AC441" i="4"/>
  <c r="AC508" i="4"/>
  <c r="AC471" i="4"/>
  <c r="AC438" i="4"/>
  <c r="AC582" i="4"/>
  <c r="AC610" i="4"/>
  <c r="AC289" i="4"/>
  <c r="AC413" i="4"/>
  <c r="AC583" i="4"/>
  <c r="AC608" i="4"/>
  <c r="AC781" i="4"/>
  <c r="AC237" i="4"/>
  <c r="AC396" i="4"/>
  <c r="AC522" i="4"/>
  <c r="AC374" i="4"/>
  <c r="AC453" i="4"/>
  <c r="AC701" i="4"/>
  <c r="AC635" i="4"/>
  <c r="AC370" i="4"/>
  <c r="AC463" i="4"/>
  <c r="AC381" i="4"/>
  <c r="AC606" i="4"/>
  <c r="AC638" i="4"/>
  <c r="AC691" i="4"/>
  <c r="AC620" i="4"/>
  <c r="AC277" i="4"/>
  <c r="AC241" i="4"/>
  <c r="AC654" i="4"/>
  <c r="AC439" i="4"/>
  <c r="AC382" i="4"/>
  <c r="AC418" i="4"/>
  <c r="AC713" i="4"/>
  <c r="AC324" i="4"/>
  <c r="AC224" i="4"/>
  <c r="AC486" i="4"/>
  <c r="AC329" i="4"/>
  <c r="AC404" i="4"/>
  <c r="AC661" i="4"/>
  <c r="AC393" i="4"/>
  <c r="AC674" i="4"/>
  <c r="AC669" i="4"/>
  <c r="AC687" i="4"/>
  <c r="AC601" i="4"/>
  <c r="AC354" i="4"/>
  <c r="AC231" i="4"/>
  <c r="AC547" i="4"/>
  <c r="AC686" i="4"/>
  <c r="AC481" i="4"/>
  <c r="AC586" i="4"/>
  <c r="AC660" i="4"/>
  <c r="AC662" i="4"/>
  <c r="AC409" i="4"/>
  <c r="AC688" i="4"/>
  <c r="AC502" i="4"/>
  <c r="AC300" i="4"/>
  <c r="AC339" i="4"/>
  <c r="AC278" i="4"/>
  <c r="AC451" i="4"/>
  <c r="AC625" i="4"/>
  <c r="AC249" i="4"/>
  <c r="AC473" i="4"/>
  <c r="AC581" i="4"/>
  <c r="AC656" i="4"/>
  <c r="AC462" i="4"/>
  <c r="AC477" i="4"/>
  <c r="AC343" i="4"/>
  <c r="AC598" i="4"/>
  <c r="AC352" i="4"/>
  <c r="AC454" i="4"/>
  <c r="AC703" i="4"/>
  <c r="AC706" i="4"/>
  <c r="AC697" i="4"/>
  <c r="AC751" i="4"/>
  <c r="AC628" i="4"/>
  <c r="AC401" i="4"/>
  <c r="AC358" i="4"/>
  <c r="AC389" i="4"/>
  <c r="AC392" i="4"/>
  <c r="AC391" i="4"/>
  <c r="AC350" i="4"/>
  <c r="AC217" i="4"/>
  <c r="AC432" i="4"/>
  <c r="AC621" i="4"/>
  <c r="AC604" i="4"/>
  <c r="AC750" i="4"/>
  <c r="AC233" i="4"/>
  <c r="AC214" i="4"/>
  <c r="AC514" i="4"/>
  <c r="AC485" i="4"/>
  <c r="AC708" i="4"/>
  <c r="AC680" i="4"/>
  <c r="AC490" i="4"/>
  <c r="AC735" i="4"/>
  <c r="AC472" i="4"/>
  <c r="AC436" i="4"/>
  <c r="AC271" i="4"/>
  <c r="AC642" i="4"/>
  <c r="AC297" i="4"/>
  <c r="AC557" i="4"/>
  <c r="AC809" i="4"/>
  <c r="AC730" i="4"/>
  <c r="AC666" i="4"/>
  <c r="AC489" i="4"/>
  <c r="AC484" i="4"/>
  <c r="AC535" i="4"/>
  <c r="AC239" i="4"/>
  <c r="AC673" i="4"/>
  <c r="AC714" i="4"/>
  <c r="AC733" i="4"/>
  <c r="AC754" i="4"/>
  <c r="AC223" i="4"/>
  <c r="AC758" i="4"/>
  <c r="AC590" i="4"/>
  <c r="AC384" i="4"/>
  <c r="AC533" i="4"/>
  <c r="AC385" i="4"/>
  <c r="AC325" i="4"/>
  <c r="AC573" i="4"/>
  <c r="AC475" i="4"/>
  <c r="AC335" i="4"/>
  <c r="AC572" i="4"/>
  <c r="AC677" i="4"/>
  <c r="AC304" i="4"/>
  <c r="AC299" i="4"/>
  <c r="AC747" i="4"/>
  <c r="AC541" i="4"/>
  <c r="AC248" i="4"/>
  <c r="AC626" i="4"/>
  <c r="AC334" i="4"/>
  <c r="AC554" i="4"/>
  <c r="AC622" i="4"/>
  <c r="AC336" i="4"/>
  <c r="AC518" i="4"/>
  <c r="AC301" i="4"/>
  <c r="AC627" i="4"/>
  <c r="AC302" i="4"/>
  <c r="AC440" i="4"/>
  <c r="AC455" i="4"/>
  <c r="AC668" i="4"/>
  <c r="AC243" i="4"/>
  <c r="AC734" i="4"/>
  <c r="AC290" i="4"/>
  <c r="AC565" i="4"/>
  <c r="AC585" i="4"/>
  <c r="AC287" i="4"/>
  <c r="AC424" i="4"/>
  <c r="AC515" i="4"/>
  <c r="AC593" i="4"/>
  <c r="AC682" i="4"/>
  <c r="AC784" i="4"/>
  <c r="AC760" i="4"/>
  <c r="AC326" i="4"/>
  <c r="AC808" i="4"/>
  <c r="AC570" i="4"/>
  <c r="AC307" i="4"/>
  <c r="AC378" i="4"/>
  <c r="AC402" i="4"/>
  <c r="AC551" i="4"/>
  <c r="AC521" i="4"/>
  <c r="AC648" i="4"/>
  <c r="AC597" i="4"/>
  <c r="AC553" i="4"/>
  <c r="AC445" i="4"/>
  <c r="AC709" i="4"/>
  <c r="AC560" i="4"/>
  <c r="AC222" i="4"/>
  <c r="AC338" i="4"/>
  <c r="AC468" i="4"/>
  <c r="AC263" i="4"/>
  <c r="AC228" i="4"/>
  <c r="AC461" i="4"/>
  <c r="AC614" i="4"/>
  <c r="AC450" i="4"/>
  <c r="AC488" i="4"/>
  <c r="AC232" i="4"/>
  <c r="AC511" i="4"/>
  <c r="AC459" i="4"/>
  <c r="AC527" i="4"/>
  <c r="AC449" i="4"/>
  <c r="AC653" i="4"/>
  <c r="AC698" i="4"/>
  <c r="AC681" i="4"/>
  <c r="AC296" i="4"/>
  <c r="AC348" i="4"/>
  <c r="AC707" i="4"/>
  <c r="AC748" i="4"/>
  <c r="AC744" i="4"/>
  <c r="AC755" i="4"/>
  <c r="AC599" i="4"/>
  <c r="AC546" i="4"/>
  <c r="AC355" i="4"/>
  <c r="AC749" i="4"/>
  <c r="AC584" i="4"/>
  <c r="AC552" i="4"/>
  <c r="AC448" i="4"/>
  <c r="AC817" i="4"/>
  <c r="AC643" i="4"/>
  <c r="AC815" i="4"/>
  <c r="AC740" i="4"/>
  <c r="AC501" i="4"/>
  <c r="AC623" i="4"/>
  <c r="AC739" i="4"/>
  <c r="AC403" i="4"/>
  <c r="AC256" i="4"/>
  <c r="AC345" i="4"/>
  <c r="AC371" i="4"/>
  <c r="AC257" i="4"/>
  <c r="AC298" i="4"/>
  <c r="AC321" i="4"/>
  <c r="AC544" i="4"/>
  <c r="AC309" i="4"/>
  <c r="AC665" i="4"/>
  <c r="AC435" i="4"/>
  <c r="AC264" i="4"/>
  <c r="AC548" i="4"/>
  <c r="AC254" i="4"/>
  <c r="AC430" i="4"/>
  <c r="AC646" i="4"/>
  <c r="AC480" i="4"/>
  <c r="AC225" i="4"/>
  <c r="AC689" i="4"/>
  <c r="AC696" i="4"/>
  <c r="AC281" i="4"/>
  <c r="AC152" i="4"/>
  <c r="AC777" i="4"/>
  <c r="AC519" i="4"/>
  <c r="AC273" i="4"/>
  <c r="AC323" i="4"/>
  <c r="AC732" i="4"/>
  <c r="AC532" i="4"/>
  <c r="AC419" i="4"/>
  <c r="AC567" i="4"/>
  <c r="AC330" i="4"/>
  <c r="AC294" i="4"/>
  <c r="AC719" i="4"/>
  <c r="AC639" i="4"/>
  <c r="AC320" i="4"/>
  <c r="AC399" i="4"/>
  <c r="AC578" i="4"/>
  <c r="AC423" i="4"/>
  <c r="AC742" i="4"/>
  <c r="AC415" i="4"/>
  <c r="AC467" i="4"/>
  <c r="AC641" i="4"/>
  <c r="AC634" i="4"/>
  <c r="AC722" i="4"/>
  <c r="AC651" i="4"/>
  <c r="AC678" i="4"/>
  <c r="AC538" i="4"/>
  <c r="AC558" i="4"/>
  <c r="AC513" i="4"/>
  <c r="AC414" i="4"/>
  <c r="AC574" i="4"/>
  <c r="AC347" i="4"/>
  <c r="AC267" i="4"/>
  <c r="AC715" i="4"/>
  <c r="AC785" i="4"/>
  <c r="AC663" i="4"/>
  <c r="AC818" i="4"/>
  <c r="AC510" i="4"/>
  <c r="AC314" i="4"/>
  <c r="AC291" i="4"/>
  <c r="AC457" i="4"/>
  <c r="AC779" i="4"/>
  <c r="AC285" i="4"/>
  <c r="AC275" i="4"/>
  <c r="AC718" i="4"/>
  <c r="AC266" i="4"/>
  <c r="AC474" i="4"/>
  <c r="AC596" i="4"/>
  <c r="AC594" i="4"/>
  <c r="AC556" i="4"/>
  <c r="AC727" i="4"/>
  <c r="AC794" i="4"/>
  <c r="AC245" i="4"/>
  <c r="AC506" i="4"/>
  <c r="AC776" i="4"/>
  <c r="AC769" i="4"/>
  <c r="AC536" i="4"/>
  <c r="AC800" i="4"/>
  <c r="AC530" i="4"/>
  <c r="AC757" i="4"/>
  <c r="AC437" i="4"/>
  <c r="AC658" i="4"/>
  <c r="AC814" i="4"/>
  <c r="AC797" i="4"/>
  <c r="AC265" i="4"/>
  <c r="AC737" i="4"/>
  <c r="AC741" i="4"/>
  <c r="AC683" i="4"/>
  <c r="AC694" i="4"/>
  <c r="AC671" i="4"/>
  <c r="AC431" i="4"/>
  <c r="AC429" i="4"/>
  <c r="AC492" i="4"/>
  <c r="AC787" i="4"/>
  <c r="AC796" i="4"/>
  <c r="AC250" i="4"/>
  <c r="AC731" i="4"/>
  <c r="AC712" i="4"/>
  <c r="AC790" i="4"/>
  <c r="AC603" i="4"/>
  <c r="AC636" i="4"/>
  <c r="AC526" i="4"/>
  <c r="AC479" i="4"/>
  <c r="AC253" i="4"/>
  <c r="AC380" i="4"/>
  <c r="AC427" i="4"/>
  <c r="AC724" i="4"/>
  <c r="AC322" i="4"/>
  <c r="AC580" i="4"/>
  <c r="AC549" i="4"/>
  <c r="AC738" i="4"/>
  <c r="AC376" i="4"/>
  <c r="AC516" i="4"/>
  <c r="AC587" i="4"/>
  <c r="AC704" i="4"/>
  <c r="AC588" i="4"/>
  <c r="AC428" i="4"/>
  <c r="AC312" i="4"/>
  <c r="AC765" i="4"/>
  <c r="AC555" i="4"/>
  <c r="AC775" i="4"/>
  <c r="AC364" i="4"/>
  <c r="AC397" i="4"/>
  <c r="AC802" i="4"/>
  <c r="AC591" i="4"/>
  <c r="AC772" i="4"/>
  <c r="AC745" i="4"/>
  <c r="AC684" i="4"/>
  <c r="AC756" i="4"/>
  <c r="AC315" i="4"/>
  <c r="AC766" i="4"/>
  <c r="AC746" i="4"/>
  <c r="AC495" i="4"/>
  <c r="AC452" i="4"/>
  <c r="AC539" i="4"/>
  <c r="AC559" i="4"/>
  <c r="AC235" i="4"/>
  <c r="AC655" i="4"/>
  <c r="AC512" i="4"/>
  <c r="AC659" i="4"/>
  <c r="AC805" i="4"/>
  <c r="AC244" i="4"/>
  <c r="AC710" i="4"/>
  <c r="AC242" i="4"/>
  <c r="AC246" i="4"/>
  <c r="AC258" i="4"/>
  <c r="AC763" i="4"/>
  <c r="AC493" i="4"/>
  <c r="AC692" i="4"/>
  <c r="AC308" i="4"/>
  <c r="AC619" i="4"/>
  <c r="AC318" i="4"/>
  <c r="AC637" i="4"/>
  <c r="AC234" i="4"/>
  <c r="AC344" i="4"/>
  <c r="AC433" i="4"/>
  <c r="AC676" i="4"/>
  <c r="AC305" i="4"/>
  <c r="AC550" i="4"/>
  <c r="AC303" i="4"/>
  <c r="AC220" i="4"/>
  <c r="AC221" i="4"/>
  <c r="AC762" i="4"/>
  <c r="AC353" i="4"/>
  <c r="AC517" i="4"/>
  <c r="AC279" i="4"/>
  <c r="AC726" i="4"/>
  <c r="AC647" i="4"/>
  <c r="AC540" i="4"/>
  <c r="AC644" i="4"/>
  <c r="AC822" i="4"/>
  <c r="AC400" i="4"/>
  <c r="AC340" i="4"/>
  <c r="AC672" i="4"/>
  <c r="AC219" i="4"/>
  <c r="AC729" i="4"/>
  <c r="AC695" i="4"/>
  <c r="AC771" i="4"/>
  <c r="AC379" i="4"/>
  <c r="AC394" i="4"/>
  <c r="AC390" i="4"/>
  <c r="AC313" i="4"/>
  <c r="AC420" i="4"/>
  <c r="AC782" i="4"/>
  <c r="AC328" i="4"/>
  <c r="AC525" i="4"/>
  <c r="AC327" i="4"/>
  <c r="AC716" i="4"/>
  <c r="AC293" i="4"/>
  <c r="AC274" i="4"/>
  <c r="AC612" i="4"/>
  <c r="AC255" i="4"/>
  <c r="AC212" i="4"/>
  <c r="AC363" i="4"/>
  <c r="AC509" i="4"/>
  <c r="AC331" i="4"/>
  <c r="AC447" i="4"/>
  <c r="AC577" i="4"/>
  <c r="AC507" i="4"/>
  <c r="AC821" i="4"/>
  <c r="AC360" i="4"/>
  <c r="AC807" i="4"/>
  <c r="AC803" i="4"/>
  <c r="AC494" i="4"/>
  <c r="AC820" i="4"/>
  <c r="AC793" i="4"/>
  <c r="AC679" i="4"/>
  <c r="AC176" i="4"/>
  <c r="AC377" i="4"/>
  <c r="AC720" i="4"/>
  <c r="AC282" i="4"/>
  <c r="AC770" i="4"/>
  <c r="AC482" i="4"/>
  <c r="AC811" i="4"/>
  <c r="AC563" i="4"/>
  <c r="AC575" i="4"/>
  <c r="AC773" i="4"/>
  <c r="AC717" i="4"/>
  <c r="AC705" i="4"/>
  <c r="AC711" i="4"/>
  <c r="AC795" i="4"/>
  <c r="AC247" i="4"/>
  <c r="AC386" i="4"/>
  <c r="AC476" i="4"/>
  <c r="AC523" i="4"/>
  <c r="AC496" i="4"/>
  <c r="AC640" i="4"/>
  <c r="AC158" i="4"/>
  <c r="AC798" i="4"/>
  <c r="AC611" i="4"/>
  <c r="AC426" i="4"/>
  <c r="AC652" i="4"/>
  <c r="AC657" i="4"/>
  <c r="AC725" i="4"/>
  <c r="AC700" i="4"/>
  <c r="AC372" i="4"/>
  <c r="AC788" i="4"/>
  <c r="AC259" i="4"/>
  <c r="AC699" i="4"/>
  <c r="AC444" i="4"/>
  <c r="AC789" i="4"/>
  <c r="AC579" i="4"/>
  <c r="AC466" i="4"/>
  <c r="AC460" i="4"/>
  <c r="AC545" i="4"/>
  <c r="AC721" i="4"/>
  <c r="AC503" i="4"/>
  <c r="AC806" i="4"/>
  <c r="AC529" i="4"/>
  <c r="AC172" i="4"/>
  <c r="AC812" i="4"/>
  <c r="AC780" i="4"/>
  <c r="AC398" i="4"/>
  <c r="AC310" i="4"/>
  <c r="AC362" i="4"/>
  <c r="AC819" i="4"/>
  <c r="AC629" i="4"/>
  <c r="AC262" i="4"/>
  <c r="AC702" i="4"/>
  <c r="AC617" i="4"/>
  <c r="AC664" i="4"/>
  <c r="AC478" i="4"/>
  <c r="AC316" i="4"/>
  <c r="AC759" i="4"/>
  <c r="AC607" i="4"/>
  <c r="AC804" i="4"/>
  <c r="AC723" i="4"/>
  <c r="AC600" i="4"/>
  <c r="AC505" i="4"/>
  <c r="AC252" i="4"/>
  <c r="AC743" i="4"/>
  <c r="AC786" i="4"/>
  <c r="AC568" i="4"/>
  <c r="AC155" i="4"/>
  <c r="AC778" i="4"/>
  <c r="AC226" i="4"/>
  <c r="AC649" i="4"/>
  <c r="AC388" i="4"/>
  <c r="AC613" i="4"/>
  <c r="AC813" i="4"/>
  <c r="AC753" i="4"/>
  <c r="AC801" i="4"/>
  <c r="AC359" i="4"/>
  <c r="AC589" i="4"/>
  <c r="AC810" i="4"/>
  <c r="AC240" i="4"/>
  <c r="AC616" i="4"/>
  <c r="AC261" i="4"/>
  <c r="AC317" i="4"/>
  <c r="AC685" i="4"/>
  <c r="AC752" i="4"/>
  <c r="AC153" i="4"/>
  <c r="AC361" i="4"/>
  <c r="AC633" i="4"/>
  <c r="AC816" i="4"/>
  <c r="AC650" i="4"/>
  <c r="AC537" i="4"/>
  <c r="AC767" i="4"/>
  <c r="AC624" i="4"/>
  <c r="AC520" i="4"/>
  <c r="AC632" i="4"/>
  <c r="AC675" i="4"/>
  <c r="AC799" i="4"/>
  <c r="AC791" i="4"/>
  <c r="AC768" i="4"/>
  <c r="AC465" i="4"/>
  <c r="AC792" i="4"/>
  <c r="Z470" i="4"/>
  <c r="Z497" i="4"/>
  <c r="Z483" i="4"/>
  <c r="Z341" i="4"/>
  <c r="Z491" i="4"/>
  <c r="Z458" i="4"/>
  <c r="Z425" i="4"/>
  <c r="Z366" i="4"/>
  <c r="Z464" i="4"/>
  <c r="Z407" i="4"/>
  <c r="Z368" i="4"/>
  <c r="Z236" i="4"/>
  <c r="Z498" i="4"/>
  <c r="Z408" i="4"/>
  <c r="Z534" i="4"/>
  <c r="Z229" i="4"/>
  <c r="Z215" i="4"/>
  <c r="Z416" i="4"/>
  <c r="Z566" i="4"/>
  <c r="Z562" i="4"/>
  <c r="Z524" i="4"/>
  <c r="Z410" i="4"/>
  <c r="Z342" i="4"/>
  <c r="Z504" i="4"/>
  <c r="Z218" i="4"/>
  <c r="Z227" i="4"/>
  <c r="Z618" i="4"/>
  <c r="Z411" i="4"/>
  <c r="Z609" i="4"/>
  <c r="Z561" i="4"/>
  <c r="Z487" i="4"/>
  <c r="Z286" i="4"/>
  <c r="Z238" i="4"/>
  <c r="Z441" i="4"/>
  <c r="Z508" i="4"/>
  <c r="Z471" i="4"/>
  <c r="Z438" i="4"/>
  <c r="Z582" i="4"/>
  <c r="Z610" i="4"/>
  <c r="Z289" i="4"/>
  <c r="Z413" i="4"/>
  <c r="Z583" i="4"/>
  <c r="Z608" i="4"/>
  <c r="Z781" i="4"/>
  <c r="Z237" i="4"/>
  <c r="Z396" i="4"/>
  <c r="Z522" i="4"/>
  <c r="Z374" i="4"/>
  <c r="Z453" i="4"/>
  <c r="Z701" i="4"/>
  <c r="Z635" i="4"/>
  <c r="Z370" i="4"/>
  <c r="Z463" i="4"/>
  <c r="Z381" i="4"/>
  <c r="Z606" i="4"/>
  <c r="Z638" i="4"/>
  <c r="Z691" i="4"/>
  <c r="Z620" i="4"/>
  <c r="Z277" i="4"/>
  <c r="Z241" i="4"/>
  <c r="Z654" i="4"/>
  <c r="Z439" i="4"/>
  <c r="Z382" i="4"/>
  <c r="Z418" i="4"/>
  <c r="Z713" i="4"/>
  <c r="Z324" i="4"/>
  <c r="Z224" i="4"/>
  <c r="Z270" i="4"/>
  <c r="Z486" i="4"/>
  <c r="Z329" i="4"/>
  <c r="Z404" i="4"/>
  <c r="Z661" i="4"/>
  <c r="Z393" i="4"/>
  <c r="Z674" i="4"/>
  <c r="Z669" i="4"/>
  <c r="Z687" i="4"/>
  <c r="Z601" i="4"/>
  <c r="Z354" i="4"/>
  <c r="Z231" i="4"/>
  <c r="Z547" i="4"/>
  <c r="Z686" i="4"/>
  <c r="Z481" i="4"/>
  <c r="Z586" i="4"/>
  <c r="Z660" i="4"/>
  <c r="Z662" i="4"/>
  <c r="Z409" i="4"/>
  <c r="Z688" i="4"/>
  <c r="Z502" i="4"/>
  <c r="Z300" i="4"/>
  <c r="Z339" i="4"/>
  <c r="Z278" i="4"/>
  <c r="Z216" i="4"/>
  <c r="Z451" i="4"/>
  <c r="Z625" i="4"/>
  <c r="Z249" i="4"/>
  <c r="Z473" i="4"/>
  <c r="Z581" i="4"/>
  <c r="Z656" i="4"/>
  <c r="Z462" i="4"/>
  <c r="Z346" i="4"/>
  <c r="Z477" i="4"/>
  <c r="Z343" i="4"/>
  <c r="Z598" i="4"/>
  <c r="Z352" i="4"/>
  <c r="Z454" i="4"/>
  <c r="Z703" i="4"/>
  <c r="Z706" i="4"/>
  <c r="Z697" i="4"/>
  <c r="Z751" i="4"/>
  <c r="Z628" i="4"/>
  <c r="Z401" i="4"/>
  <c r="Z358" i="4"/>
  <c r="Z389" i="4"/>
  <c r="Z392" i="4"/>
  <c r="Z391" i="4"/>
  <c r="Z350" i="4"/>
  <c r="Z217" i="4"/>
  <c r="Z432" i="4"/>
  <c r="Z621" i="4"/>
  <c r="Z604" i="4"/>
  <c r="Z750" i="4"/>
  <c r="Z233" i="4"/>
  <c r="Z214" i="4"/>
  <c r="Z514" i="4"/>
  <c r="Z485" i="4"/>
  <c r="Z708" i="4"/>
  <c r="Z680" i="4"/>
  <c r="Z490" i="4"/>
  <c r="Z735" i="4"/>
  <c r="Z472" i="4"/>
  <c r="Z436" i="4"/>
  <c r="Z271" i="4"/>
  <c r="Z642" i="4"/>
  <c r="Z297" i="4"/>
  <c r="Z557" i="4"/>
  <c r="Z730" i="4"/>
  <c r="Z666" i="4"/>
  <c r="Z489" i="4"/>
  <c r="Z484" i="4"/>
  <c r="Z535" i="4"/>
  <c r="Z239" i="4"/>
  <c r="Z673" i="4"/>
  <c r="Z714" i="4"/>
  <c r="Z733" i="4"/>
  <c r="Z754" i="4"/>
  <c r="Z223" i="4"/>
  <c r="Z758" i="4"/>
  <c r="Z590" i="4"/>
  <c r="Z384" i="4"/>
  <c r="Z533" i="4"/>
  <c r="Z385" i="4"/>
  <c r="Z325" i="4"/>
  <c r="Z573" i="4"/>
  <c r="Z475" i="4"/>
  <c r="Z335" i="4"/>
  <c r="Z572" i="4"/>
  <c r="Z677" i="4"/>
  <c r="Z304" i="4"/>
  <c r="Z299" i="4"/>
  <c r="Z747" i="4"/>
  <c r="Z541" i="4"/>
  <c r="Z283" i="4"/>
  <c r="Z248" i="4"/>
  <c r="Z626" i="4"/>
  <c r="Z334" i="4"/>
  <c r="Z554" i="4"/>
  <c r="Z622" i="4"/>
  <c r="Z336" i="4"/>
  <c r="Z518" i="4"/>
  <c r="Z301" i="4"/>
  <c r="Z627" i="4"/>
  <c r="Z302" i="4"/>
  <c r="Z440" i="4"/>
  <c r="Z455" i="4"/>
  <c r="Z668" i="4"/>
  <c r="Z243" i="4"/>
  <c r="Z734" i="4"/>
  <c r="Z290" i="4"/>
  <c r="Z565" i="4"/>
  <c r="Z585" i="4"/>
  <c r="Z287" i="4"/>
  <c r="Z424" i="4"/>
  <c r="Z515" i="4"/>
  <c r="Z593" i="4"/>
  <c r="Z682" i="4"/>
  <c r="Z784" i="4"/>
  <c r="Z760" i="4"/>
  <c r="Z326" i="4"/>
  <c r="Z570" i="4"/>
  <c r="Z280" i="4"/>
  <c r="Z307" i="4"/>
  <c r="Z378" i="4"/>
  <c r="Z402" i="4"/>
  <c r="Z551" i="4"/>
  <c r="Z521" i="4"/>
  <c r="Z648" i="4"/>
  <c r="Z597" i="4"/>
  <c r="Z553" i="4"/>
  <c r="Z417" i="4"/>
  <c r="Z276" i="4"/>
  <c r="Z445" i="4"/>
  <c r="Z456" i="4"/>
  <c r="Z709" i="4"/>
  <c r="Z560" i="4"/>
  <c r="Z222" i="4"/>
  <c r="Z338" i="4"/>
  <c r="Z468" i="4"/>
  <c r="Z263" i="4"/>
  <c r="Z228" i="4"/>
  <c r="Z461" i="4"/>
  <c r="Z614" i="4"/>
  <c r="Z450" i="4"/>
  <c r="Z488" i="4"/>
  <c r="Z349" i="4"/>
  <c r="Z232" i="4"/>
  <c r="Z511" i="4"/>
  <c r="Z459" i="4"/>
  <c r="Z527" i="4"/>
  <c r="Z449" i="4"/>
  <c r="Z653" i="4"/>
  <c r="Z698" i="4"/>
  <c r="Z681" i="4"/>
  <c r="Z296" i="4"/>
  <c r="Z348" i="4"/>
  <c r="Z707" i="4"/>
  <c r="Z748" i="4"/>
  <c r="Z744" i="4"/>
  <c r="Z755" i="4"/>
  <c r="Z599" i="4"/>
  <c r="Z546" i="4"/>
  <c r="Z355" i="4"/>
  <c r="Z749" i="4"/>
  <c r="Z584" i="4"/>
  <c r="Z552" i="4"/>
  <c r="Z448" i="4"/>
  <c r="Z643" i="4"/>
  <c r="Z740" i="4"/>
  <c r="Z501" i="4"/>
  <c r="Z623" i="4"/>
  <c r="Z739" i="4"/>
  <c r="Z403" i="4"/>
  <c r="Z256" i="4"/>
  <c r="Z345" i="4"/>
  <c r="Z371" i="4"/>
  <c r="Z257" i="4"/>
  <c r="Z298" i="4"/>
  <c r="Z321" i="4"/>
  <c r="Z544" i="4"/>
  <c r="Z309" i="4"/>
  <c r="Z665" i="4"/>
  <c r="Z435" i="4"/>
  <c r="Z592" i="4"/>
  <c r="Z264" i="4"/>
  <c r="Z548" i="4"/>
  <c r="Z499" i="4"/>
  <c r="Z254" i="4"/>
  <c r="Z430" i="4"/>
  <c r="Z646" i="4"/>
  <c r="Z480" i="4"/>
  <c r="Z225" i="4"/>
  <c r="Z356" i="4"/>
  <c r="Z689" i="4"/>
  <c r="Z696" i="4"/>
  <c r="Z281" i="4"/>
  <c r="Z777" i="4"/>
  <c r="Z519" i="4"/>
  <c r="Z273" i="4"/>
  <c r="Z442" i="4"/>
  <c r="Z323" i="4"/>
  <c r="Z732" i="4"/>
  <c r="Z532" i="4"/>
  <c r="Z419" i="4"/>
  <c r="Z567" i="4"/>
  <c r="Z330" i="4"/>
  <c r="Z736" i="4"/>
  <c r="Z294" i="4"/>
  <c r="Z719" i="4"/>
  <c r="Z639" i="4"/>
  <c r="Z320" i="4"/>
  <c r="Z399" i="4"/>
  <c r="Z578" i="4"/>
  <c r="Z423" i="4"/>
  <c r="Z742" i="4"/>
  <c r="Z415" i="4"/>
  <c r="Z467" i="4"/>
  <c r="Z641" i="4"/>
  <c r="Z634" i="4"/>
  <c r="Z722" i="4"/>
  <c r="Z406" i="4"/>
  <c r="Z651" i="4"/>
  <c r="Z678" i="4"/>
  <c r="Z538" i="4"/>
  <c r="Z558" i="4"/>
  <c r="Z513" i="4"/>
  <c r="Z414" i="4"/>
  <c r="Z574" i="4"/>
  <c r="Z347" i="4"/>
  <c r="Z267" i="4"/>
  <c r="Z715" i="4"/>
  <c r="Z785" i="4"/>
  <c r="Z395" i="4"/>
  <c r="Z663" i="4"/>
  <c r="Z510" i="4"/>
  <c r="Z576" i="4"/>
  <c r="Z314" i="4"/>
  <c r="Z291" i="4"/>
  <c r="Z457" i="4"/>
  <c r="Z779" i="4"/>
  <c r="Z285" i="4"/>
  <c r="Z275" i="4"/>
  <c r="Z718" i="4"/>
  <c r="Z266" i="4"/>
  <c r="Z474" i="4"/>
  <c r="Z596" i="4"/>
  <c r="Z594" i="4"/>
  <c r="Z556" i="4"/>
  <c r="Z727" i="4"/>
  <c r="Z794" i="4"/>
  <c r="Z245" i="4"/>
  <c r="Z506" i="4"/>
  <c r="Z776" i="4"/>
  <c r="Z769" i="4"/>
  <c r="Z443" i="4"/>
  <c r="Z536" i="4"/>
  <c r="Z530" i="4"/>
  <c r="Z757" i="4"/>
  <c r="Z437" i="4"/>
  <c r="Z658" i="4"/>
  <c r="Z265" i="4"/>
  <c r="Z737" i="4"/>
  <c r="Z741" i="4"/>
  <c r="Z683" i="4"/>
  <c r="Z690" i="4"/>
  <c r="Z694" i="4"/>
  <c r="Z671" i="4"/>
  <c r="Z667" i="4"/>
  <c r="Z333" i="4"/>
  <c r="Z431" i="4"/>
  <c r="Z383" i="4"/>
  <c r="Z429" i="4"/>
  <c r="Z492" i="4"/>
  <c r="Z787" i="4"/>
  <c r="Z796" i="4"/>
  <c r="Z250" i="4"/>
  <c r="Z731" i="4"/>
  <c r="Z712" i="4"/>
  <c r="Z790" i="4"/>
  <c r="Z603" i="4"/>
  <c r="Z636" i="4"/>
  <c r="Z526" i="4"/>
  <c r="Z479" i="4"/>
  <c r="Z253" i="4"/>
  <c r="Z380" i="4"/>
  <c r="Z427" i="4"/>
  <c r="Z724" i="4"/>
  <c r="Z322" i="4"/>
  <c r="Z580" i="4"/>
  <c r="Z549" i="4"/>
  <c r="Z738" i="4"/>
  <c r="Z376" i="4"/>
  <c r="Z516" i="4"/>
  <c r="Z587" i="4"/>
  <c r="Z704" i="4"/>
  <c r="Z588" i="4"/>
  <c r="Z428" i="4"/>
  <c r="Z312" i="4"/>
  <c r="Z765" i="4"/>
  <c r="Z367" i="4"/>
  <c r="Z555" i="4"/>
  <c r="Z542" i="4"/>
  <c r="Z775" i="4"/>
  <c r="Z364" i="4"/>
  <c r="Z397" i="4"/>
  <c r="Z591" i="4"/>
  <c r="Z772" i="4"/>
  <c r="Z745" i="4"/>
  <c r="Z684" i="4"/>
  <c r="Z756" i="4"/>
  <c r="Z315" i="4"/>
  <c r="Z766" i="4"/>
  <c r="Z746" i="4"/>
  <c r="Z495" i="4"/>
  <c r="Z452" i="4"/>
  <c r="Z251" i="4"/>
  <c r="Z539" i="4"/>
  <c r="Z559" i="4"/>
  <c r="Z235" i="4"/>
  <c r="Z655" i="4"/>
  <c r="Z512" i="4"/>
  <c r="Z659" i="4"/>
  <c r="Z365" i="4"/>
  <c r="Z244" i="4"/>
  <c r="Z710" i="4"/>
  <c r="Z242" i="4"/>
  <c r="Z246" i="4"/>
  <c r="Z258" i="4"/>
  <c r="Z763" i="4"/>
  <c r="Z493" i="4"/>
  <c r="Z692" i="4"/>
  <c r="Z269" i="4"/>
  <c r="Z308" i="4"/>
  <c r="Z619" i="4"/>
  <c r="Z318" i="4"/>
  <c r="Z637" i="4"/>
  <c r="Z234" i="4"/>
  <c r="Z344" i="4"/>
  <c r="Z433" i="4"/>
  <c r="Z676" i="4"/>
  <c r="Z332" i="4"/>
  <c r="Z434" i="4"/>
  <c r="Z305" i="4"/>
  <c r="Z550" i="4"/>
  <c r="Z373" i="4"/>
  <c r="Z303" i="4"/>
  <c r="Z220" i="4"/>
  <c r="Z221" i="4"/>
  <c r="Z762" i="4"/>
  <c r="Z353" i="4"/>
  <c r="Z528" i="4"/>
  <c r="Z421" i="4"/>
  <c r="Z517" i="4"/>
  <c r="Z279" i="4"/>
  <c r="Z726" i="4"/>
  <c r="Z647" i="4"/>
  <c r="Z540" i="4"/>
  <c r="Z644" i="4"/>
  <c r="Z400" i="4"/>
  <c r="Z340" i="4"/>
  <c r="Z531" i="4"/>
  <c r="Z672" i="4"/>
  <c r="Z219" i="4"/>
  <c r="Z319" i="4"/>
  <c r="Z729" i="4"/>
  <c r="Z695" i="4"/>
  <c r="Z771" i="4"/>
  <c r="Z379" i="4"/>
  <c r="Z394" i="4"/>
  <c r="Z390" i="4"/>
  <c r="Z313" i="4"/>
  <c r="Z571" i="4"/>
  <c r="Z764" i="4"/>
  <c r="Z420" i="4"/>
  <c r="Z631" i="4"/>
  <c r="Z782" i="4"/>
  <c r="Z328" i="4"/>
  <c r="Z525" i="4"/>
  <c r="Z327" i="4"/>
  <c r="Z292" i="4"/>
  <c r="Z716" i="4"/>
  <c r="Z272" i="4"/>
  <c r="Z293" i="4"/>
  <c r="Z274" i="4"/>
  <c r="Z612" i="4"/>
  <c r="Z422" i="4"/>
  <c r="Z255" i="4"/>
  <c r="Z288" i="4"/>
  <c r="Z569" i="4"/>
  <c r="Z363" i="4"/>
  <c r="Z509" i="4"/>
  <c r="Z331" i="4"/>
  <c r="Z595" i="4"/>
  <c r="Z447" i="4"/>
  <c r="Z577" i="4"/>
  <c r="Z564" i="4"/>
  <c r="Z507" i="4"/>
  <c r="Z360" i="4"/>
  <c r="Z494" i="4"/>
  <c r="Z793" i="4"/>
  <c r="Z679" i="4"/>
  <c r="Z284" i="4"/>
  <c r="Z377" i="4"/>
  <c r="Z720" i="4"/>
  <c r="Z282" i="4"/>
  <c r="Z645" i="4"/>
  <c r="Z770" i="4"/>
  <c r="Z482" i="4"/>
  <c r="Z387" i="4"/>
  <c r="Z563" i="4"/>
  <c r="Z670" i="4"/>
  <c r="Z575" i="4"/>
  <c r="Z773" i="4"/>
  <c r="Z375" i="4"/>
  <c r="Z717" i="4"/>
  <c r="Z705" i="4"/>
  <c r="Z711" i="4"/>
  <c r="Z795" i="4"/>
  <c r="Z247" i="4"/>
  <c r="Z337" i="4"/>
  <c r="Z369" i="4"/>
  <c r="Z386" i="4"/>
  <c r="Z476" i="4"/>
  <c r="Z523" i="4"/>
  <c r="Z496" i="4"/>
  <c r="Z640" i="4"/>
  <c r="Z611" i="4"/>
  <c r="Z693" i="4"/>
  <c r="Z543" i="4"/>
  <c r="Z426" i="4"/>
  <c r="Z230" i="4"/>
  <c r="Z652" i="4"/>
  <c r="Z657" i="4"/>
  <c r="Z446" i="4"/>
  <c r="Z725" i="4"/>
  <c r="Z700" i="4"/>
  <c r="Z268" i="4"/>
  <c r="Z372" i="4"/>
  <c r="Z788" i="4"/>
  <c r="Z259" i="4"/>
  <c r="Z699" i="4"/>
  <c r="Z444" i="4"/>
  <c r="Z774" i="4"/>
  <c r="Z789" i="4"/>
  <c r="Z295" i="4"/>
  <c r="Z311" i="4"/>
  <c r="Z579" i="4"/>
  <c r="Z466" i="4"/>
  <c r="Z460" i="4"/>
  <c r="Z545" i="4"/>
  <c r="Z721" i="4"/>
  <c r="Z405" i="4"/>
  <c r="Z503" i="4"/>
  <c r="Z529" i="4"/>
  <c r="Z780" i="4"/>
  <c r="Z398" i="4"/>
  <c r="Z412" i="4"/>
  <c r="Z310" i="4"/>
  <c r="Z362" i="4"/>
  <c r="Z629" i="4"/>
  <c r="Z262" i="4"/>
  <c r="Z351" i="4"/>
  <c r="Z702" i="4"/>
  <c r="Z617" i="4"/>
  <c r="Z664" i="4"/>
  <c r="Z478" i="4"/>
  <c r="Z316" i="4"/>
  <c r="Z759" i="4"/>
  <c r="Z607" i="4"/>
  <c r="Z728" i="4"/>
  <c r="Z723" i="4"/>
  <c r="Z600" i="4"/>
  <c r="Z469" i="4"/>
  <c r="Z505" i="4"/>
  <c r="Z252" i="4"/>
  <c r="Z260" i="4"/>
  <c r="Z743" i="4"/>
  <c r="Z786" i="4"/>
  <c r="Z357" i="4"/>
  <c r="Z568" i="4"/>
  <c r="Z306" i="4"/>
  <c r="Z778" i="4"/>
  <c r="Z226" i="4"/>
  <c r="Z649" i="4"/>
  <c r="Z388" i="4"/>
  <c r="Z613" i="4"/>
  <c r="Z753" i="4"/>
  <c r="Z359" i="4"/>
  <c r="Z589" i="4"/>
  <c r="Z615" i="4"/>
  <c r="Z500" i="4"/>
  <c r="Z240" i="4"/>
  <c r="Z616" i="4"/>
  <c r="Z602" i="4"/>
  <c r="Z261" i="4"/>
  <c r="Z317" i="4"/>
  <c r="Z685" i="4"/>
  <c r="Z752" i="4"/>
  <c r="Z361" i="4"/>
  <c r="Z761" i="4"/>
  <c r="Z783" i="4"/>
  <c r="Z605" i="4"/>
  <c r="Z633" i="4"/>
  <c r="Z650" i="4"/>
  <c r="Z537" i="4"/>
  <c r="Z767" i="4"/>
  <c r="Z624" i="4"/>
  <c r="Z520" i="4"/>
  <c r="Z632" i="4"/>
  <c r="Z675" i="4"/>
  <c r="Z630" i="4"/>
  <c r="Z791" i="4"/>
  <c r="Z768" i="4"/>
  <c r="Z465" i="4"/>
  <c r="Z792" i="4"/>
  <c r="W470" i="4"/>
  <c r="W497" i="4"/>
  <c r="W483" i="4"/>
  <c r="W341" i="4"/>
  <c r="W491" i="4"/>
  <c r="W458" i="4"/>
  <c r="W425" i="4"/>
  <c r="W366" i="4"/>
  <c r="W464" i="4"/>
  <c r="W407" i="4"/>
  <c r="W368" i="4"/>
  <c r="W236" i="4"/>
  <c r="W498" i="4"/>
  <c r="W408" i="4"/>
  <c r="W534" i="4"/>
  <c r="W229" i="4"/>
  <c r="W215" i="4"/>
  <c r="W416" i="4"/>
  <c r="W566" i="4"/>
  <c r="W562" i="4"/>
  <c r="W524" i="4"/>
  <c r="W410" i="4"/>
  <c r="W342" i="4"/>
  <c r="W504" i="4"/>
  <c r="W218" i="4"/>
  <c r="W227" i="4"/>
  <c r="W618" i="4"/>
  <c r="W609" i="4"/>
  <c r="W561" i="4"/>
  <c r="W487" i="4"/>
  <c r="W286" i="4"/>
  <c r="W238" i="4"/>
  <c r="W441" i="4"/>
  <c r="W508" i="4"/>
  <c r="W471" i="4"/>
  <c r="W438" i="4"/>
  <c r="W582" i="4"/>
  <c r="W610" i="4"/>
  <c r="W289" i="4"/>
  <c r="W413" i="4"/>
  <c r="W583" i="4"/>
  <c r="W608" i="4"/>
  <c r="W781" i="4"/>
  <c r="W237" i="4"/>
  <c r="W396" i="4"/>
  <c r="W522" i="4"/>
  <c r="W374" i="4"/>
  <c r="W453" i="4"/>
  <c r="W701" i="4"/>
  <c r="W635" i="4"/>
  <c r="W370" i="4"/>
  <c r="W463" i="4"/>
  <c r="W381" i="4"/>
  <c r="W606" i="4"/>
  <c r="W638" i="4"/>
  <c r="W691" i="4"/>
  <c r="W620" i="4"/>
  <c r="W277" i="4"/>
  <c r="W241" i="4"/>
  <c r="W654" i="4"/>
  <c r="W439" i="4"/>
  <c r="W382" i="4"/>
  <c r="W418" i="4"/>
  <c r="W713" i="4"/>
  <c r="W324" i="4"/>
  <c r="W224" i="4"/>
  <c r="W486" i="4"/>
  <c r="W329" i="4"/>
  <c r="W404" i="4"/>
  <c r="W661" i="4"/>
  <c r="W393" i="4"/>
  <c r="W674" i="4"/>
  <c r="W669" i="4"/>
  <c r="W687" i="4"/>
  <c r="W601" i="4"/>
  <c r="W354" i="4"/>
  <c r="W231" i="4"/>
  <c r="W547" i="4"/>
  <c r="W686" i="4"/>
  <c r="W481" i="4"/>
  <c r="W586" i="4"/>
  <c r="W660" i="4"/>
  <c r="W662" i="4"/>
  <c r="W409" i="4"/>
  <c r="W688" i="4"/>
  <c r="W502" i="4"/>
  <c r="W300" i="4"/>
  <c r="W339" i="4"/>
  <c r="W278" i="4"/>
  <c r="W451" i="4"/>
  <c r="W625" i="4"/>
  <c r="W249" i="4"/>
  <c r="W473" i="4"/>
  <c r="W581" i="4"/>
  <c r="W656" i="4"/>
  <c r="W462" i="4"/>
  <c r="W477" i="4"/>
  <c r="W343" i="4"/>
  <c r="W598" i="4"/>
  <c r="W352" i="4"/>
  <c r="W454" i="4"/>
  <c r="W703" i="4"/>
  <c r="W706" i="4"/>
  <c r="W697" i="4"/>
  <c r="W751" i="4"/>
  <c r="W628" i="4"/>
  <c r="W401" i="4"/>
  <c r="W358" i="4"/>
  <c r="W389" i="4"/>
  <c r="W392" i="4"/>
  <c r="W391" i="4"/>
  <c r="W350" i="4"/>
  <c r="W217" i="4"/>
  <c r="W432" i="4"/>
  <c r="W621" i="4"/>
  <c r="W604" i="4"/>
  <c r="W750" i="4"/>
  <c r="W233" i="4"/>
  <c r="W214" i="4"/>
  <c r="W514" i="4"/>
  <c r="W485" i="4"/>
  <c r="W708" i="4"/>
  <c r="W680" i="4"/>
  <c r="W490" i="4"/>
  <c r="W735" i="4"/>
  <c r="W472" i="4"/>
  <c r="W436" i="4"/>
  <c r="W271" i="4"/>
  <c r="W642" i="4"/>
  <c r="W297" i="4"/>
  <c r="W557" i="4"/>
  <c r="W730" i="4"/>
  <c r="W666" i="4"/>
  <c r="W489" i="4"/>
  <c r="W484" i="4"/>
  <c r="W535" i="4"/>
  <c r="W239" i="4"/>
  <c r="W673" i="4"/>
  <c r="W714" i="4"/>
  <c r="W733" i="4"/>
  <c r="W754" i="4"/>
  <c r="W223" i="4"/>
  <c r="W758" i="4"/>
  <c r="W590" i="4"/>
  <c r="W384" i="4"/>
  <c r="W533" i="4"/>
  <c r="W385" i="4"/>
  <c r="W325" i="4"/>
  <c r="W573" i="4"/>
  <c r="W475" i="4"/>
  <c r="W335" i="4"/>
  <c r="W572" i="4"/>
  <c r="W677" i="4"/>
  <c r="W304" i="4"/>
  <c r="W299" i="4"/>
  <c r="W747" i="4"/>
  <c r="W541" i="4"/>
  <c r="W248" i="4"/>
  <c r="W626" i="4"/>
  <c r="W334" i="4"/>
  <c r="W554" i="4"/>
  <c r="W622" i="4"/>
  <c r="W336" i="4"/>
  <c r="W518" i="4"/>
  <c r="W301" i="4"/>
  <c r="W627" i="4"/>
  <c r="W302" i="4"/>
  <c r="W440" i="4"/>
  <c r="W455" i="4"/>
  <c r="W668" i="4"/>
  <c r="W243" i="4"/>
  <c r="W734" i="4"/>
  <c r="W290" i="4"/>
  <c r="W565" i="4"/>
  <c r="W585" i="4"/>
  <c r="W287" i="4"/>
  <c r="W424" i="4"/>
  <c r="W515" i="4"/>
  <c r="W593" i="4"/>
  <c r="W682" i="4"/>
  <c r="W784" i="4"/>
  <c r="W760" i="4"/>
  <c r="W326" i="4"/>
  <c r="W570" i="4"/>
  <c r="W307" i="4"/>
  <c r="W378" i="4"/>
  <c r="W402" i="4"/>
  <c r="W551" i="4"/>
  <c r="W521" i="4"/>
  <c r="W648" i="4"/>
  <c r="W597" i="4"/>
  <c r="W553" i="4"/>
  <c r="W445" i="4"/>
  <c r="W709" i="4"/>
  <c r="W560" i="4"/>
  <c r="W222" i="4"/>
  <c r="W338" i="4"/>
  <c r="W468" i="4"/>
  <c r="W263" i="4"/>
  <c r="W228" i="4"/>
  <c r="W461" i="4"/>
  <c r="W614" i="4"/>
  <c r="W450" i="4"/>
  <c r="W488" i="4"/>
  <c r="W232" i="4"/>
  <c r="W511" i="4"/>
  <c r="W459" i="4"/>
  <c r="W527" i="4"/>
  <c r="W449" i="4"/>
  <c r="W653" i="4"/>
  <c r="W698" i="4"/>
  <c r="W681" i="4"/>
  <c r="W296" i="4"/>
  <c r="W348" i="4"/>
  <c r="W707" i="4"/>
  <c r="W748" i="4"/>
  <c r="W744" i="4"/>
  <c r="W755" i="4"/>
  <c r="W599" i="4"/>
  <c r="W546" i="4"/>
  <c r="W355" i="4"/>
  <c r="W749" i="4"/>
  <c r="W584" i="4"/>
  <c r="W552" i="4"/>
  <c r="W448" i="4"/>
  <c r="W643" i="4"/>
  <c r="W740" i="4"/>
  <c r="W501" i="4"/>
  <c r="W623" i="4"/>
  <c r="W739" i="4"/>
  <c r="W403" i="4"/>
  <c r="W256" i="4"/>
  <c r="W345" i="4"/>
  <c r="W371" i="4"/>
  <c r="W257" i="4"/>
  <c r="W298" i="4"/>
  <c r="W321" i="4"/>
  <c r="W544" i="4"/>
  <c r="W309" i="4"/>
  <c r="W665" i="4"/>
  <c r="W435" i="4"/>
  <c r="W264" i="4"/>
  <c r="W548" i="4"/>
  <c r="W254" i="4"/>
  <c r="W430" i="4"/>
  <c r="W646" i="4"/>
  <c r="W480" i="4"/>
  <c r="W225" i="4"/>
  <c r="W689" i="4"/>
  <c r="W696" i="4"/>
  <c r="W281" i="4"/>
  <c r="W777" i="4"/>
  <c r="W519" i="4"/>
  <c r="W273" i="4"/>
  <c r="W323" i="4"/>
  <c r="W732" i="4"/>
  <c r="W532" i="4"/>
  <c r="W419" i="4"/>
  <c r="W567" i="4"/>
  <c r="W330" i="4"/>
  <c r="W294" i="4"/>
  <c r="W719" i="4"/>
  <c r="W639" i="4"/>
  <c r="W320" i="4"/>
  <c r="W399" i="4"/>
  <c r="W578" i="4"/>
  <c r="W423" i="4"/>
  <c r="W742" i="4"/>
  <c r="W415" i="4"/>
  <c r="W467" i="4"/>
  <c r="W641" i="4"/>
  <c r="W634" i="4"/>
  <c r="W722" i="4"/>
  <c r="W651" i="4"/>
  <c r="W678" i="4"/>
  <c r="W538" i="4"/>
  <c r="W558" i="4"/>
  <c r="W513" i="4"/>
  <c r="W414" i="4"/>
  <c r="W574" i="4"/>
  <c r="W347" i="4"/>
  <c r="W267" i="4"/>
  <c r="W715" i="4"/>
  <c r="W785" i="4"/>
  <c r="W663" i="4"/>
  <c r="W510" i="4"/>
  <c r="W314" i="4"/>
  <c r="W291" i="4"/>
  <c r="W457" i="4"/>
  <c r="W779" i="4"/>
  <c r="W285" i="4"/>
  <c r="W275" i="4"/>
  <c r="W718" i="4"/>
  <c r="W266" i="4"/>
  <c r="W474" i="4"/>
  <c r="W596" i="4"/>
  <c r="W594" i="4"/>
  <c r="W556" i="4"/>
  <c r="W727" i="4"/>
  <c r="W794" i="4"/>
  <c r="W245" i="4"/>
  <c r="W506" i="4"/>
  <c r="W776" i="4"/>
  <c r="W769" i="4"/>
  <c r="W536" i="4"/>
  <c r="W530" i="4"/>
  <c r="W757" i="4"/>
  <c r="W437" i="4"/>
  <c r="W658" i="4"/>
  <c r="W265" i="4"/>
  <c r="W737" i="4"/>
  <c r="W741" i="4"/>
  <c r="W683" i="4"/>
  <c r="W694" i="4"/>
  <c r="W671" i="4"/>
  <c r="W431" i="4"/>
  <c r="W429" i="4"/>
  <c r="W492" i="4"/>
  <c r="W787" i="4"/>
  <c r="W796" i="4"/>
  <c r="W250" i="4"/>
  <c r="W731" i="4"/>
  <c r="W712" i="4"/>
  <c r="W790" i="4"/>
  <c r="W603" i="4"/>
  <c r="W636" i="4"/>
  <c r="W526" i="4"/>
  <c r="W479" i="4"/>
  <c r="W253" i="4"/>
  <c r="W380" i="4"/>
  <c r="W427" i="4"/>
  <c r="W724" i="4"/>
  <c r="W322" i="4"/>
  <c r="W580" i="4"/>
  <c r="W549" i="4"/>
  <c r="W738" i="4"/>
  <c r="W376" i="4"/>
  <c r="W516" i="4"/>
  <c r="W587" i="4"/>
  <c r="W704" i="4"/>
  <c r="W588" i="4"/>
  <c r="W428" i="4"/>
  <c r="W312" i="4"/>
  <c r="W765" i="4"/>
  <c r="W555" i="4"/>
  <c r="W775" i="4"/>
  <c r="W364" i="4"/>
  <c r="W397" i="4"/>
  <c r="W591" i="4"/>
  <c r="W772" i="4"/>
  <c r="W745" i="4"/>
  <c r="W684" i="4"/>
  <c r="W756" i="4"/>
  <c r="W315" i="4"/>
  <c r="W766" i="4"/>
  <c r="W746" i="4"/>
  <c r="W495" i="4"/>
  <c r="W452" i="4"/>
  <c r="W539" i="4"/>
  <c r="W559" i="4"/>
  <c r="W235" i="4"/>
  <c r="W655" i="4"/>
  <c r="W512" i="4"/>
  <c r="W659" i="4"/>
  <c r="W244" i="4"/>
  <c r="W710" i="4"/>
  <c r="W242" i="4"/>
  <c r="W246" i="4"/>
  <c r="W258" i="4"/>
  <c r="W763" i="4"/>
  <c r="W493" i="4"/>
  <c r="W692" i="4"/>
  <c r="W308" i="4"/>
  <c r="W619" i="4"/>
  <c r="W318" i="4"/>
  <c r="W637" i="4"/>
  <c r="W234" i="4"/>
  <c r="W344" i="4"/>
  <c r="W433" i="4"/>
  <c r="W676" i="4"/>
  <c r="W305" i="4"/>
  <c r="W550" i="4"/>
  <c r="W303" i="4"/>
  <c r="W220" i="4"/>
  <c r="W221" i="4"/>
  <c r="W762" i="4"/>
  <c r="W353" i="4"/>
  <c r="W517" i="4"/>
  <c r="W279" i="4"/>
  <c r="W726" i="4"/>
  <c r="W647" i="4"/>
  <c r="W540" i="4"/>
  <c r="W644" i="4"/>
  <c r="W400" i="4"/>
  <c r="W340" i="4"/>
  <c r="W672" i="4"/>
  <c r="W219" i="4"/>
  <c r="W729" i="4"/>
  <c r="W695" i="4"/>
  <c r="W771" i="4"/>
  <c r="W379" i="4"/>
  <c r="W394" i="4"/>
  <c r="W390" i="4"/>
  <c r="W313" i="4"/>
  <c r="W420" i="4"/>
  <c r="W782" i="4"/>
  <c r="W328" i="4"/>
  <c r="W525" i="4"/>
  <c r="W327" i="4"/>
  <c r="W716" i="4"/>
  <c r="W293" i="4"/>
  <c r="W274" i="4"/>
  <c r="W612" i="4"/>
  <c r="W255" i="4"/>
  <c r="W363" i="4"/>
  <c r="W509" i="4"/>
  <c r="W331" i="4"/>
  <c r="W447" i="4"/>
  <c r="W577" i="4"/>
  <c r="W507" i="4"/>
  <c r="W360" i="4"/>
  <c r="W494" i="4"/>
  <c r="W793" i="4"/>
  <c r="W679" i="4"/>
  <c r="W377" i="4"/>
  <c r="W720" i="4"/>
  <c r="W282" i="4"/>
  <c r="W770" i="4"/>
  <c r="W482" i="4"/>
  <c r="W563" i="4"/>
  <c r="W575" i="4"/>
  <c r="W773" i="4"/>
  <c r="W717" i="4"/>
  <c r="W705" i="4"/>
  <c r="W711" i="4"/>
  <c r="W795" i="4"/>
  <c r="W247" i="4"/>
  <c r="W386" i="4"/>
  <c r="W476" i="4"/>
  <c r="W523" i="4"/>
  <c r="W496" i="4"/>
  <c r="W640" i="4"/>
  <c r="W611" i="4"/>
  <c r="W426" i="4"/>
  <c r="W652" i="4"/>
  <c r="W657" i="4"/>
  <c r="W725" i="4"/>
  <c r="W700" i="4"/>
  <c r="W372" i="4"/>
  <c r="W788" i="4"/>
  <c r="W259" i="4"/>
  <c r="W699" i="4"/>
  <c r="W444" i="4"/>
  <c r="W789" i="4"/>
  <c r="W579" i="4"/>
  <c r="W466" i="4"/>
  <c r="W460" i="4"/>
  <c r="W545" i="4"/>
  <c r="W721" i="4"/>
  <c r="W503" i="4"/>
  <c r="W529" i="4"/>
  <c r="W780" i="4"/>
  <c r="W398" i="4"/>
  <c r="W310" i="4"/>
  <c r="W362" i="4"/>
  <c r="W629" i="4"/>
  <c r="W262" i="4"/>
  <c r="W702" i="4"/>
  <c r="W617" i="4"/>
  <c r="W664" i="4"/>
  <c r="W478" i="4"/>
  <c r="W316" i="4"/>
  <c r="W759" i="4"/>
  <c r="W607" i="4"/>
  <c r="W723" i="4"/>
  <c r="W600" i="4"/>
  <c r="W505" i="4"/>
  <c r="W252" i="4"/>
  <c r="W743" i="4"/>
  <c r="W786" i="4"/>
  <c r="W568" i="4"/>
  <c r="W778" i="4"/>
  <c r="W226" i="4"/>
  <c r="W649" i="4"/>
  <c r="W388" i="4"/>
  <c r="W613" i="4"/>
  <c r="W753" i="4"/>
  <c r="W359" i="4"/>
  <c r="W589" i="4"/>
  <c r="W240" i="4"/>
  <c r="W616" i="4"/>
  <c r="W261" i="4"/>
  <c r="W317" i="4"/>
  <c r="W685" i="4"/>
  <c r="W752" i="4"/>
  <c r="W361" i="4"/>
  <c r="W633" i="4"/>
  <c r="W650" i="4"/>
  <c r="W537" i="4"/>
  <c r="W767" i="4"/>
  <c r="W624" i="4"/>
  <c r="W520" i="4"/>
  <c r="W632" i="4"/>
  <c r="W675" i="4"/>
  <c r="W791" i="4"/>
  <c r="W768" i="4"/>
  <c r="W465" i="4"/>
  <c r="W792" i="4"/>
  <c r="W1082" i="4"/>
  <c r="W974" i="4"/>
  <c r="W924" i="4"/>
  <c r="W828" i="4"/>
  <c r="W935" i="4"/>
  <c r="W1234" i="4"/>
  <c r="W858" i="4"/>
  <c r="W985" i="4"/>
  <c r="W1355" i="4"/>
  <c r="W1349" i="4"/>
  <c r="W981" i="4"/>
  <c r="W1266" i="4"/>
  <c r="W1162" i="4"/>
  <c r="W1135" i="4"/>
  <c r="W1013" i="4"/>
  <c r="W1229" i="4"/>
  <c r="W1361" i="4"/>
  <c r="W1352" i="4"/>
  <c r="W1239" i="4"/>
  <c r="W1148" i="4"/>
  <c r="W1227" i="4"/>
  <c r="W1014" i="4"/>
  <c r="W1127" i="4"/>
  <c r="W1019" i="4"/>
  <c r="W1086" i="4"/>
  <c r="W1179" i="4"/>
  <c r="W1087" i="4"/>
  <c r="W1230" i="4"/>
  <c r="W1311" i="4"/>
  <c r="W1112" i="4"/>
  <c r="W1120" i="4"/>
  <c r="W1176" i="4"/>
  <c r="W867" i="4"/>
  <c r="W1280" i="4"/>
  <c r="W1058" i="4"/>
  <c r="W1062" i="4"/>
  <c r="W1292" i="4"/>
  <c r="W1278" i="4"/>
  <c r="W943" i="4"/>
  <c r="W1060" i="4"/>
  <c r="W1295" i="4"/>
  <c r="W905" i="4"/>
  <c r="W1386" i="4"/>
  <c r="W966" i="4"/>
  <c r="W901" i="4"/>
  <c r="W1166" i="4"/>
  <c r="W1165" i="4"/>
  <c r="W1149" i="4"/>
  <c r="W965" i="4"/>
  <c r="W1318" i="4"/>
  <c r="W919" i="4"/>
  <c r="W833" i="4"/>
  <c r="W1132" i="4"/>
  <c r="W1043" i="4"/>
  <c r="W1137" i="4"/>
  <c r="W944" i="4"/>
  <c r="W1125" i="4"/>
  <c r="W1108" i="4"/>
  <c r="W862" i="4"/>
  <c r="W857" i="4"/>
  <c r="W973" i="4"/>
  <c r="W979" i="4"/>
  <c r="W888" i="4"/>
  <c r="W936" i="4"/>
  <c r="W873" i="4"/>
  <c r="W1151" i="4"/>
  <c r="W955" i="4"/>
  <c r="W1070" i="4"/>
  <c r="W890" i="4"/>
  <c r="W1167" i="4"/>
  <c r="W893" i="4"/>
  <c r="W1327" i="4"/>
  <c r="W1126" i="4"/>
  <c r="W1226" i="4"/>
  <c r="W909" i="4"/>
  <c r="W1195" i="4"/>
  <c r="W1074" i="4"/>
  <c r="W1267" i="4"/>
  <c r="W1128" i="4"/>
  <c r="W1107" i="4"/>
  <c r="W1312" i="4"/>
  <c r="W851" i="4"/>
  <c r="W987" i="4"/>
  <c r="W1017" i="4"/>
  <c r="W1018" i="4"/>
  <c r="W1389" i="4"/>
  <c r="W1283" i="4"/>
  <c r="W1212" i="4"/>
  <c r="W928" i="4"/>
  <c r="W902" i="4"/>
  <c r="W1265" i="4"/>
  <c r="W1378" i="4"/>
  <c r="W1333" i="4"/>
  <c r="W1033" i="4"/>
  <c r="W1146" i="4"/>
  <c r="W1205" i="4"/>
  <c r="W1160" i="4"/>
  <c r="W1326" i="4"/>
  <c r="W1299" i="4"/>
  <c r="W1207" i="4"/>
  <c r="W1072" i="4"/>
  <c r="W1358" i="4"/>
  <c r="W1329" i="4"/>
  <c r="W1270" i="4"/>
  <c r="W1259" i="4"/>
  <c r="W133" i="4"/>
  <c r="W25" i="4"/>
  <c r="W128" i="4"/>
  <c r="W83" i="4"/>
  <c r="W33" i="4"/>
  <c r="W109" i="4"/>
  <c r="W136" i="4"/>
  <c r="W106" i="4"/>
  <c r="W142" i="4"/>
  <c r="W6" i="4"/>
  <c r="W121" i="4"/>
  <c r="W10" i="4"/>
  <c r="W34" i="4"/>
  <c r="W77" i="4"/>
  <c r="W120" i="4"/>
  <c r="W19" i="4"/>
  <c r="W20" i="4"/>
  <c r="W39" i="4"/>
  <c r="W55" i="4"/>
  <c r="W151" i="4"/>
  <c r="W115" i="4"/>
  <c r="W105" i="4"/>
  <c r="W62" i="4"/>
  <c r="W84" i="4"/>
  <c r="W44" i="4"/>
  <c r="W63" i="4"/>
  <c r="W45" i="4"/>
  <c r="W49" i="4"/>
  <c r="W140" i="4"/>
  <c r="W41" i="4"/>
  <c r="W103" i="4"/>
  <c r="W24" i="4"/>
  <c r="W97" i="4"/>
  <c r="W104" i="4"/>
  <c r="W138" i="4"/>
  <c r="W56" i="4"/>
  <c r="W90" i="4"/>
  <c r="W96" i="4"/>
  <c r="W130" i="4"/>
  <c r="W123" i="4"/>
  <c r="W89" i="4"/>
  <c r="W74" i="4"/>
  <c r="W8" i="4"/>
  <c r="W32" i="4"/>
  <c r="W51" i="4"/>
  <c r="W112" i="4"/>
  <c r="W125" i="4"/>
  <c r="W116" i="4"/>
  <c r="W78" i="4"/>
  <c r="W131" i="4"/>
  <c r="W129" i="4"/>
  <c r="W124" i="4"/>
  <c r="W102" i="4"/>
  <c r="W2" i="4"/>
  <c r="W30" i="4"/>
  <c r="W147" i="4"/>
  <c r="W7" i="4"/>
  <c r="W101" i="4"/>
  <c r="W16" i="4"/>
  <c r="W72" i="4"/>
  <c r="W65" i="4"/>
  <c r="W76" i="4"/>
  <c r="W92" i="4"/>
  <c r="W46" i="4"/>
  <c r="W18" i="4"/>
  <c r="W79" i="4"/>
  <c r="W127" i="4"/>
  <c r="W14" i="4"/>
  <c r="W149" i="4"/>
  <c r="W4" i="4"/>
  <c r="W43" i="4"/>
  <c r="W31" i="4"/>
  <c r="U470" i="4"/>
  <c r="U341" i="4"/>
  <c r="U483" i="4"/>
  <c r="U497" i="4"/>
  <c r="U425" i="4"/>
  <c r="Y425" i="4" s="1"/>
  <c r="U491" i="4"/>
  <c r="U366" i="4"/>
  <c r="U498" i="4"/>
  <c r="U464" i="4"/>
  <c r="U368" i="4"/>
  <c r="U408" i="4"/>
  <c r="U236" i="4"/>
  <c r="U534" i="4"/>
  <c r="U458" i="4"/>
  <c r="U229" i="4"/>
  <c r="U407" i="4"/>
  <c r="U504" i="4"/>
  <c r="Y504" i="4" s="1"/>
  <c r="U566" i="4"/>
  <c r="U215" i="4"/>
  <c r="U286" i="4"/>
  <c r="U411" i="4"/>
  <c r="U416" i="4"/>
  <c r="U562" i="4"/>
  <c r="U238" i="4"/>
  <c r="U227" i="4"/>
  <c r="U618" i="4"/>
  <c r="U508" i="4"/>
  <c r="U269" i="4"/>
  <c r="U342" i="4"/>
  <c r="Y342" i="4" s="1"/>
  <c r="U160" i="4"/>
  <c r="U582" i="4"/>
  <c r="U410" i="4"/>
  <c r="U370" i="4"/>
  <c r="U218" i="4"/>
  <c r="U438" i="4"/>
  <c r="U441" i="4"/>
  <c r="U289" i="4"/>
  <c r="U610" i="4"/>
  <c r="U463" i="4"/>
  <c r="U583" i="4"/>
  <c r="U413" i="4"/>
  <c r="U609" i="4"/>
  <c r="U439" i="4"/>
  <c r="U638" i="4"/>
  <c r="U706" i="4"/>
  <c r="U487" i="4"/>
  <c r="U237" i="4"/>
  <c r="U396" i="4"/>
  <c r="U453" i="4"/>
  <c r="U687" i="4"/>
  <c r="U404" i="4"/>
  <c r="U561" i="4"/>
  <c r="U524" i="4"/>
  <c r="U381" i="4"/>
  <c r="U620" i="4"/>
  <c r="U270" i="4"/>
  <c r="U1113" i="4"/>
  <c r="U374" i="4"/>
  <c r="U486" i="4"/>
  <c r="U619" i="4"/>
  <c r="U277" i="4"/>
  <c r="U781" i="4"/>
  <c r="U606" i="4"/>
  <c r="U635" i="4"/>
  <c r="U608" i="4"/>
  <c r="U701" i="4"/>
  <c r="U654" i="4"/>
  <c r="U669" i="4"/>
  <c r="U300" i="4"/>
  <c r="U382" i="4"/>
  <c r="U224" i="4"/>
  <c r="U231" i="4"/>
  <c r="U249" i="4"/>
  <c r="U308" i="4"/>
  <c r="U339" i="4"/>
  <c r="U547" i="4"/>
  <c r="U502" i="4"/>
  <c r="U392" i="4"/>
  <c r="U216" i="4"/>
  <c r="U433" i="4"/>
  <c r="U418" i="4"/>
  <c r="U241" i="4"/>
  <c r="U354" i="4"/>
  <c r="U409" i="4"/>
  <c r="U662" i="4"/>
  <c r="U234" i="4"/>
  <c r="U750" i="4"/>
  <c r="U661" i="4"/>
  <c r="U586" i="4"/>
  <c r="U473" i="4"/>
  <c r="U471" i="4"/>
  <c r="U628" i="4"/>
  <c r="U217" i="4"/>
  <c r="U384" i="4"/>
  <c r="U703" i="4"/>
  <c r="U324" i="4"/>
  <c r="U343" i="4"/>
  <c r="U233" i="4"/>
  <c r="U601" i="4"/>
  <c r="U391" i="4"/>
  <c r="U329" i="4"/>
  <c r="U393" i="4"/>
  <c r="U528" i="4"/>
  <c r="U625" i="4"/>
  <c r="U346" i="4"/>
  <c r="U477" i="4"/>
  <c r="U550" i="4"/>
  <c r="U522" i="4"/>
  <c r="U660" i="4"/>
  <c r="U454" i="4"/>
  <c r="U674" i="4"/>
  <c r="U557" i="4"/>
  <c r="U714" i="4"/>
  <c r="U214" i="4"/>
  <c r="U332" i="4"/>
  <c r="U573" i="4"/>
  <c r="U808" i="4"/>
  <c r="U335" i="4"/>
  <c r="U697" i="4"/>
  <c r="U221" i="4"/>
  <c r="U730" i="4"/>
  <c r="U581" i="4"/>
  <c r="U688" i="4"/>
  <c r="U301" i="4"/>
  <c r="U642" i="4"/>
  <c r="U481" i="4"/>
  <c r="U168" i="4"/>
  <c r="U751" i="4"/>
  <c r="U179" i="4"/>
  <c r="U401" i="4"/>
  <c r="U385" i="4"/>
  <c r="U1343" i="4"/>
  <c r="U297" i="4"/>
  <c r="U283" i="4"/>
  <c r="U553" i="4"/>
  <c r="U713" i="4"/>
  <c r="U182" i="4"/>
  <c r="U673" i="4"/>
  <c r="U334" i="4"/>
  <c r="U307" i="4"/>
  <c r="U490" i="4"/>
  <c r="U598" i="4"/>
  <c r="U436" i="4"/>
  <c r="U475" i="4"/>
  <c r="U621" i="4"/>
  <c r="U220" i="4"/>
  <c r="U686" i="4"/>
  <c r="U733" i="4"/>
  <c r="Y733" i="4" s="1"/>
  <c r="U604" i="4"/>
  <c r="U755" i="4"/>
  <c r="U248" i="4"/>
  <c r="U189" i="4"/>
  <c r="U239" i="4"/>
  <c r="U445" i="4"/>
  <c r="U223" i="4"/>
  <c r="U344" i="4"/>
  <c r="U484" i="4"/>
  <c r="U533" i="4"/>
  <c r="U622" i="4"/>
  <c r="U677" i="4"/>
  <c r="U403" i="4"/>
  <c r="Y403" i="4" s="1"/>
  <c r="U350" i="4"/>
  <c r="U517" i="4"/>
  <c r="U358" i="4"/>
  <c r="U590" i="4"/>
  <c r="U166" i="4"/>
  <c r="U734" i="4"/>
  <c r="U434" i="4"/>
  <c r="U271" i="4"/>
  <c r="U758" i="4"/>
  <c r="U432" i="4"/>
  <c r="U682" i="4"/>
  <c r="U181" i="4"/>
  <c r="U318" i="4"/>
  <c r="U472" i="4"/>
  <c r="U672" i="4"/>
  <c r="U338" i="4"/>
  <c r="U340" i="4"/>
  <c r="U627" i="4"/>
  <c r="U837" i="4"/>
  <c r="U191" i="4"/>
  <c r="U278" i="4"/>
  <c r="U565" i="4"/>
  <c r="U302" i="4"/>
  <c r="U571" i="4"/>
  <c r="Y571" i="4" s="1"/>
  <c r="U593" i="4"/>
  <c r="U708" i="4"/>
  <c r="U817" i="4"/>
  <c r="U691" i="4"/>
  <c r="U417" i="4"/>
  <c r="U455" i="4"/>
  <c r="U698" i="4"/>
  <c r="U203" i="4"/>
  <c r="U647" i="4"/>
  <c r="U440" i="4"/>
  <c r="U352" i="4"/>
  <c r="U744" i="4"/>
  <c r="Y744" i="4" s="1"/>
  <c r="U716" i="4"/>
  <c r="U459" i="4"/>
  <c r="U462" i="4"/>
  <c r="U809" i="4"/>
  <c r="U170" i="4"/>
  <c r="U336" i="4"/>
  <c r="U646" i="4"/>
  <c r="U290" i="4"/>
  <c r="U435" i="4"/>
  <c r="U735" i="4"/>
  <c r="U304" i="4"/>
  <c r="U760" i="4"/>
  <c r="Y760" i="4" s="1"/>
  <c r="U656" i="4"/>
  <c r="U228" i="4"/>
  <c r="U298" i="4"/>
  <c r="U450" i="4"/>
  <c r="U535" i="4"/>
  <c r="U276" i="4"/>
  <c r="U195" i="4"/>
  <c r="U518" i="4"/>
  <c r="U256" i="4"/>
  <c r="U782" i="4"/>
  <c r="U456" i="4"/>
  <c r="U515" i="4"/>
  <c r="Y515" i="4" s="1"/>
  <c r="U648" i="4"/>
  <c r="U480" i="4"/>
  <c r="U822" i="4"/>
  <c r="U762" i="4"/>
  <c r="U748" i="4"/>
  <c r="U279" i="4"/>
  <c r="U219" i="4"/>
  <c r="U325" i="4"/>
  <c r="U546" i="4"/>
  <c r="U348" i="4"/>
  <c r="U514" i="4"/>
  <c r="U643" i="4"/>
  <c r="U551" i="4"/>
  <c r="U519" i="4"/>
  <c r="U668" i="4"/>
  <c r="U353" i="4"/>
  <c r="U681" i="4"/>
  <c r="U554" i="4"/>
  <c r="U378" i="4"/>
  <c r="U521" i="4"/>
  <c r="U371" i="4"/>
  <c r="U263" i="4"/>
  <c r="U754" i="4"/>
  <c r="U552" i="4"/>
  <c r="U222" i="4"/>
  <c r="U198" i="4"/>
  <c r="U614" i="4"/>
  <c r="U572" i="4"/>
  <c r="U639" i="4"/>
  <c r="U163" i="4"/>
  <c r="U461" i="4"/>
  <c r="U299" i="4"/>
  <c r="U225" i="4"/>
  <c r="U666" i="4"/>
  <c r="U511" i="4"/>
  <c r="U485" i="4"/>
  <c r="U570" i="4"/>
  <c r="U540" i="4"/>
  <c r="U448" i="4"/>
  <c r="U254" i="4"/>
  <c r="U680" i="4"/>
  <c r="U468" i="4"/>
  <c r="U328" i="4"/>
  <c r="U319" i="4"/>
  <c r="U489" i="4"/>
  <c r="U282" i="4"/>
  <c r="U719" i="4"/>
  <c r="U257" i="4"/>
  <c r="U527" i="4"/>
  <c r="U595" i="4"/>
  <c r="U355" i="4"/>
  <c r="U803" i="4"/>
  <c r="U281" i="4"/>
  <c r="U167" i="4"/>
  <c r="U320" i="4"/>
  <c r="U232" i="4"/>
  <c r="U449" i="4"/>
  <c r="U451" i="4"/>
  <c r="U707" i="4"/>
  <c r="Y707" i="4" s="1"/>
  <c r="U164" i="4"/>
  <c r="U599" i="4"/>
  <c r="U280" i="4"/>
  <c r="U597" i="4"/>
  <c r="U689" i="4"/>
  <c r="U541" i="4"/>
  <c r="U419" i="4"/>
  <c r="U159" i="4"/>
  <c r="U695" i="4"/>
  <c r="U1124" i="4"/>
  <c r="U544" i="4"/>
  <c r="U956" i="4"/>
  <c r="U576" i="4"/>
  <c r="U736" i="4"/>
  <c r="U742" i="4"/>
  <c r="U349" i="4"/>
  <c r="U696" i="4"/>
  <c r="U390" i="4"/>
  <c r="U294" i="4"/>
  <c r="U379" i="4"/>
  <c r="U798" i="4"/>
  <c r="U732" i="4"/>
  <c r="U770" i="4"/>
  <c r="U1139" i="4"/>
  <c r="U243" i="4"/>
  <c r="U347" i="4"/>
  <c r="U1286" i="4"/>
  <c r="U667" i="4"/>
  <c r="U292" i="4"/>
  <c r="U321" i="4"/>
  <c r="U264" i="4"/>
  <c r="U747" i="4"/>
  <c r="U612" i="4"/>
  <c r="U488" i="4"/>
  <c r="U665" i="4"/>
  <c r="U784" i="4"/>
  <c r="U272" i="4"/>
  <c r="Y272" i="4" s="1"/>
  <c r="U564" i="4"/>
  <c r="U739" i="4"/>
  <c r="U169" i="4"/>
  <c r="U977" i="4"/>
  <c r="U769" i="4"/>
  <c r="U1363" i="4"/>
  <c r="U501" i="4"/>
  <c r="U670" i="4"/>
  <c r="U389" i="4"/>
  <c r="U268" i="4"/>
  <c r="U623" i="4"/>
  <c r="U821" i="4"/>
  <c r="U467" i="4"/>
  <c r="U423" i="4"/>
  <c r="U442" i="4"/>
  <c r="U267" i="4"/>
  <c r="U429" i="4"/>
  <c r="U274" i="4"/>
  <c r="U513" i="4"/>
  <c r="U364" i="4"/>
  <c r="U729" i="4"/>
  <c r="U288" i="4"/>
  <c r="U626" i="4"/>
  <c r="U420" i="4"/>
  <c r="U569" i="4"/>
  <c r="U180" i="4"/>
  <c r="U496" i="4"/>
  <c r="U717" i="4"/>
  <c r="U820" i="4"/>
  <c r="U538" i="4"/>
  <c r="U156" i="4"/>
  <c r="U536" i="4"/>
  <c r="U584" i="4"/>
  <c r="U402" i="4"/>
  <c r="U406" i="4"/>
  <c r="U641" i="4"/>
  <c r="Y641" i="4" s="1"/>
  <c r="U431" i="4"/>
  <c r="U657" i="4"/>
  <c r="U309" i="4"/>
  <c r="U652" i="4"/>
  <c r="U811" i="4"/>
  <c r="U796" i="4"/>
  <c r="U154" i="4"/>
  <c r="U699" i="4"/>
  <c r="U152" i="4"/>
  <c r="U640" i="4"/>
  <c r="U815" i="4"/>
  <c r="U847" i="4"/>
  <c r="U275" i="4"/>
  <c r="U510" i="4"/>
  <c r="U548" i="4"/>
  <c r="U415" i="4"/>
  <c r="U284" i="4"/>
  <c r="U165" i="4"/>
  <c r="U807" i="4"/>
  <c r="U645" i="4"/>
  <c r="U596" i="4"/>
  <c r="U788" i="4"/>
  <c r="U1290" i="4"/>
  <c r="U709" i="4"/>
  <c r="Y709" i="4" s="1"/>
  <c r="U204" i="4"/>
  <c r="U575" i="4"/>
  <c r="U293" i="4"/>
  <c r="U383" i="4"/>
  <c r="U722" i="4"/>
  <c r="U356" i="4"/>
  <c r="U634" i="4"/>
  <c r="U326" i="4"/>
  <c r="U651" i="4"/>
  <c r="U585" i="4"/>
  <c r="U287" i="4"/>
  <c r="U259" i="4"/>
  <c r="U414" i="4"/>
  <c r="U188" i="4"/>
  <c r="U700" i="4"/>
  <c r="U558" i="4"/>
  <c r="U678" i="4"/>
  <c r="U333" i="4"/>
  <c r="U192" i="4"/>
  <c r="U375" i="4"/>
  <c r="U184" i="4"/>
  <c r="U579" i="4"/>
  <c r="U369" i="4"/>
  <c r="U1298" i="4"/>
  <c r="U718" i="4"/>
  <c r="U603" i="4"/>
  <c r="U542" i="4"/>
  <c r="U230" i="4"/>
  <c r="U789" i="4"/>
  <c r="U532" i="4"/>
  <c r="U266" i="4"/>
  <c r="U556" i="4"/>
  <c r="U797" i="4"/>
  <c r="U790" i="4"/>
  <c r="U322" i="4"/>
  <c r="U331" i="4"/>
  <c r="Y331" i="4" s="1"/>
  <c r="U671" i="4"/>
  <c r="U818" i="4"/>
  <c r="U694" i="4"/>
  <c r="U323" i="4"/>
  <c r="U636" i="4"/>
  <c r="U574" i="4"/>
  <c r="U653" i="4"/>
  <c r="U247" i="4"/>
  <c r="U509" i="4"/>
  <c r="U1180" i="4"/>
  <c r="U757" i="4"/>
  <c r="U795" i="4"/>
  <c r="Y795" i="4" s="1"/>
  <c r="U679" i="4"/>
  <c r="U724" i="4"/>
  <c r="U506" i="4"/>
  <c r="U592" i="4"/>
  <c r="U395" i="4"/>
  <c r="U314" i="4"/>
  <c r="U187" i="4"/>
  <c r="U446" i="4"/>
  <c r="U563" i="4"/>
  <c r="U443" i="4"/>
  <c r="U578" i="4"/>
  <c r="U702" i="4"/>
  <c r="Y702" i="4" s="1"/>
  <c r="U580" i="4"/>
  <c r="U577" i="4"/>
  <c r="U777" i="4"/>
  <c r="U658" i="4"/>
  <c r="U205" i="4"/>
  <c r="U311" i="4"/>
  <c r="U262" i="4"/>
  <c r="U516" i="4"/>
  <c r="U452" i="4"/>
  <c r="U447" i="4"/>
  <c r="U157" i="4"/>
  <c r="U543" i="4"/>
  <c r="Y543" i="4" s="1"/>
  <c r="U351" i="4"/>
  <c r="U1354" i="4"/>
  <c r="U479" i="4"/>
  <c r="U720" i="4"/>
  <c r="U312" i="4"/>
  <c r="U296" i="4"/>
  <c r="U245" i="4"/>
  <c r="U255" i="4"/>
  <c r="U800" i="4"/>
  <c r="U964" i="4"/>
  <c r="U499" i="4"/>
  <c r="U211" i="4"/>
  <c r="U523" i="4"/>
  <c r="U549" i="4"/>
  <c r="U460" i="4"/>
  <c r="U765" i="4"/>
  <c r="U424" i="4"/>
  <c r="U594" i="4"/>
  <c r="U772" i="4"/>
  <c r="U737" i="4"/>
  <c r="U530" i="4"/>
  <c r="U474" i="4"/>
  <c r="U715" i="4"/>
  <c r="U172" i="4"/>
  <c r="U704" i="4"/>
  <c r="U663" i="4"/>
  <c r="U437" i="4"/>
  <c r="U649" i="4"/>
  <c r="U430" i="4"/>
  <c r="U731" i="4"/>
  <c r="U253" i="4"/>
  <c r="U786" i="4"/>
  <c r="U387" i="4"/>
  <c r="U611" i="4"/>
  <c r="U250" i="4"/>
  <c r="U749" i="4"/>
  <c r="U555" i="4"/>
  <c r="U183" i="4"/>
  <c r="U492" i="4"/>
  <c r="U177" i="4"/>
  <c r="U399" i="4"/>
  <c r="U291" i="4"/>
  <c r="U787" i="4"/>
  <c r="U193" i="4"/>
  <c r="U1064" i="4"/>
  <c r="U466" i="4"/>
  <c r="U1115" i="4"/>
  <c r="U756" i="4"/>
  <c r="Y756" i="4" s="1"/>
  <c r="U812" i="4"/>
  <c r="U664" i="4"/>
  <c r="U683" i="4"/>
  <c r="U775" i="4"/>
  <c r="U879" i="4"/>
  <c r="U196" i="4"/>
  <c r="U376" i="4"/>
  <c r="U199" i="4"/>
  <c r="U265" i="4"/>
  <c r="U779" i="4"/>
  <c r="U938" i="4"/>
  <c r="U617" i="4"/>
  <c r="Y617" i="4" s="1"/>
  <c r="U208" i="4"/>
  <c r="U365" i="4"/>
  <c r="U1368" i="4"/>
  <c r="U330" i="4"/>
  <c r="U529" i="4"/>
  <c r="U457" i="4"/>
  <c r="U186" i="4"/>
  <c r="U1003" i="4"/>
  <c r="U171" i="4"/>
  <c r="U412" i="4"/>
  <c r="U273" i="4"/>
  <c r="U295" i="4"/>
  <c r="Y295" i="4" s="1"/>
  <c r="U372" i="4"/>
  <c r="U526" i="4"/>
  <c r="U469" i="4"/>
  <c r="U600" i="4"/>
  <c r="U185" i="4"/>
  <c r="U712" i="4"/>
  <c r="U197" i="4"/>
  <c r="U206" i="4"/>
  <c r="U776" i="4"/>
  <c r="U495" i="4"/>
  <c r="U745" i="4"/>
  <c r="U1159" i="4"/>
  <c r="U361" i="4"/>
  <c r="U251" i="4"/>
  <c r="U260" i="4"/>
  <c r="U785" i="4"/>
  <c r="U723" i="4"/>
  <c r="U175" i="4"/>
  <c r="U194" i="4"/>
  <c r="U591" i="4"/>
  <c r="U567" i="4"/>
  <c r="U200" i="4"/>
  <c r="U743" i="4"/>
  <c r="U428" i="4"/>
  <c r="Y428" i="4" s="1"/>
  <c r="U380" i="4"/>
  <c r="U588" i="4"/>
  <c r="U759" i="4"/>
  <c r="U316" i="4"/>
  <c r="U740" i="4"/>
  <c r="U794" i="4"/>
  <c r="U804" i="4"/>
  <c r="U285" i="4"/>
  <c r="U345" i="4"/>
  <c r="U397" i="4"/>
  <c r="U213" i="4"/>
  <c r="U738" i="4"/>
  <c r="U367" i="4"/>
  <c r="U427" i="4"/>
  <c r="U377" i="4"/>
  <c r="U201" i="4"/>
  <c r="U252" i="4"/>
  <c r="U478" i="4"/>
  <c r="U1255" i="4"/>
  <c r="U560" i="4"/>
  <c r="U655" i="4"/>
  <c r="U814" i="4"/>
  <c r="U226" i="4"/>
  <c r="U242" i="4"/>
  <c r="Y242" i="4" s="1"/>
  <c r="U153" i="4"/>
  <c r="U207" i="4"/>
  <c r="U805" i="4"/>
  <c r="U539" i="4"/>
  <c r="U512" i="4"/>
  <c r="U161" i="4"/>
  <c r="U766" i="4"/>
  <c r="U684" i="4"/>
  <c r="U802" i="4"/>
  <c r="U690" i="4"/>
  <c r="U587" i="4"/>
  <c r="U1387" i="4"/>
  <c r="U357" i="4"/>
  <c r="U235" i="4"/>
  <c r="U725" i="4"/>
  <c r="U753" i="4"/>
  <c r="U173" i="4"/>
  <c r="U813" i="4"/>
  <c r="U310" i="4"/>
  <c r="U210" i="4"/>
  <c r="U244" i="4"/>
  <c r="U727" i="4"/>
  <c r="U659" i="4"/>
  <c r="U746" i="4"/>
  <c r="Y746" i="4" s="1"/>
  <c r="U752" i="4"/>
  <c r="U520" i="4"/>
  <c r="U190" i="4"/>
  <c r="U388" i="4"/>
  <c r="U602" i="4"/>
  <c r="U741" i="4"/>
  <c r="U493" i="4"/>
  <c r="U559" i="4"/>
  <c r="U624" i="4"/>
  <c r="U816" i="4"/>
  <c r="U1331" i="4"/>
  <c r="U710" i="4"/>
  <c r="U1044" i="4"/>
  <c r="U315" i="4"/>
  <c r="U258" i="4"/>
  <c r="U246" i="4"/>
  <c r="U773" i="4"/>
  <c r="U1244" i="4"/>
  <c r="U500" i="4"/>
  <c r="U763" i="4"/>
  <c r="U768" i="4"/>
  <c r="U767" i="4"/>
  <c r="U675" i="4"/>
  <c r="U692" i="4"/>
  <c r="U465" i="4"/>
  <c r="U632" i="4"/>
  <c r="U1203" i="4"/>
  <c r="U637" i="4"/>
  <c r="U676" i="4"/>
  <c r="U421" i="4"/>
  <c r="U644" i="4"/>
  <c r="U726" i="4"/>
  <c r="U303" i="4"/>
  <c r="U400" i="4"/>
  <c r="U305" i="4"/>
  <c r="U525" i="4"/>
  <c r="Y525" i="4" s="1"/>
  <c r="U1248" i="4"/>
  <c r="U394" i="4"/>
  <c r="U327" i="4"/>
  <c r="U1245" i="4"/>
  <c r="U373" i="4"/>
  <c r="U212" i="4"/>
  <c r="U771" i="4"/>
  <c r="U793" i="4"/>
  <c r="U631" i="4"/>
  <c r="U531" i="4"/>
  <c r="U158" i="4"/>
  <c r="U360" i="4"/>
  <c r="Y360" i="4" s="1"/>
  <c r="U422" i="4"/>
  <c r="U482" i="4"/>
  <c r="U764" i="4"/>
  <c r="U209" i="4"/>
  <c r="U162" i="4"/>
  <c r="U386" i="4"/>
  <c r="U705" i="4"/>
  <c r="U507" i="4"/>
  <c r="U693" i="4"/>
  <c r="U363" i="4"/>
  <c r="U494" i="4"/>
  <c r="U545" i="4"/>
  <c r="Y545" i="4" s="1"/>
  <c r="U721" i="4"/>
  <c r="U202" i="4"/>
  <c r="U362" i="4"/>
  <c r="U728" i="4"/>
  <c r="U405" i="4"/>
  <c r="U780" i="4"/>
  <c r="U503" i="4"/>
  <c r="U806" i="4"/>
  <c r="U337" i="4"/>
  <c r="U426" i="4"/>
  <c r="U774" i="4"/>
  <c r="U444" i="4"/>
  <c r="U476" i="4"/>
  <c r="U629" i="4"/>
  <c r="U313" i="4"/>
  <c r="U607" i="4"/>
  <c r="U615" i="4"/>
  <c r="U176" i="4"/>
  <c r="U778" i="4"/>
  <c r="U801" i="4"/>
  <c r="U317" i="4"/>
  <c r="U398" i="4"/>
  <c r="U685" i="4"/>
  <c r="U810" i="4"/>
  <c r="U819" i="4"/>
  <c r="U1009" i="4"/>
  <c r="U616" i="4"/>
  <c r="U261" i="4"/>
  <c r="U633" i="4"/>
  <c r="U505" i="4"/>
  <c r="U613" i="4"/>
  <c r="U761" i="4"/>
  <c r="U240" i="4"/>
  <c r="U178" i="4"/>
  <c r="U605" i="4"/>
  <c r="U537" i="4"/>
  <c r="U799" i="4"/>
  <c r="U359" i="4"/>
  <c r="U589" i="4"/>
  <c r="U568" i="4"/>
  <c r="U711" i="4"/>
  <c r="U830" i="4"/>
  <c r="U306" i="4"/>
  <c r="U155" i="4"/>
  <c r="U174" i="4"/>
  <c r="U791" i="4"/>
  <c r="U650" i="4"/>
  <c r="U783" i="4"/>
  <c r="U792" i="4"/>
  <c r="U630" i="4"/>
  <c r="T470" i="4"/>
  <c r="T341" i="4"/>
  <c r="T483" i="4"/>
  <c r="T497" i="4"/>
  <c r="T425" i="4"/>
  <c r="T491" i="4"/>
  <c r="T366" i="4"/>
  <c r="T498" i="4"/>
  <c r="T464" i="4"/>
  <c r="T368" i="4"/>
  <c r="T408" i="4"/>
  <c r="T236" i="4"/>
  <c r="T534" i="4"/>
  <c r="T458" i="4"/>
  <c r="T229" i="4"/>
  <c r="T407" i="4"/>
  <c r="T504" i="4"/>
  <c r="T566" i="4"/>
  <c r="T215" i="4"/>
  <c r="T286" i="4"/>
  <c r="T411" i="4"/>
  <c r="T416" i="4"/>
  <c r="T562" i="4"/>
  <c r="T238" i="4"/>
  <c r="T227" i="4"/>
  <c r="T618" i="4"/>
  <c r="T508" i="4"/>
  <c r="T269" i="4"/>
  <c r="T342" i="4"/>
  <c r="T582" i="4"/>
  <c r="T410" i="4"/>
  <c r="T370" i="4"/>
  <c r="T218" i="4"/>
  <c r="T438" i="4"/>
  <c r="T441" i="4"/>
  <c r="T289" i="4"/>
  <c r="T610" i="4"/>
  <c r="T463" i="4"/>
  <c r="T583" i="4"/>
  <c r="T413" i="4"/>
  <c r="T609" i="4"/>
  <c r="T439" i="4"/>
  <c r="T638" i="4"/>
  <c r="T706" i="4"/>
  <c r="T487" i="4"/>
  <c r="T237" i="4"/>
  <c r="T396" i="4"/>
  <c r="T453" i="4"/>
  <c r="T687" i="4"/>
  <c r="T404" i="4"/>
  <c r="T561" i="4"/>
  <c r="T524" i="4"/>
  <c r="T381" i="4"/>
  <c r="T620" i="4"/>
  <c r="T270" i="4"/>
  <c r="T374" i="4"/>
  <c r="T486" i="4"/>
  <c r="T619" i="4"/>
  <c r="T277" i="4"/>
  <c r="T781" i="4"/>
  <c r="T606" i="4"/>
  <c r="T635" i="4"/>
  <c r="T608" i="4"/>
  <c r="T701" i="4"/>
  <c r="T654" i="4"/>
  <c r="T669" i="4"/>
  <c r="T300" i="4"/>
  <c r="T924" i="4"/>
  <c r="T382" i="4"/>
  <c r="T224" i="4"/>
  <c r="T231" i="4"/>
  <c r="T249" i="4"/>
  <c r="T308" i="4"/>
  <c r="T339" i="4"/>
  <c r="T547" i="4"/>
  <c r="T502" i="4"/>
  <c r="T392" i="4"/>
  <c r="T216" i="4"/>
  <c r="T433" i="4"/>
  <c r="T418" i="4"/>
  <c r="T241" i="4"/>
  <c r="T354" i="4"/>
  <c r="T409" i="4"/>
  <c r="T662" i="4"/>
  <c r="T234" i="4"/>
  <c r="T750" i="4"/>
  <c r="T661" i="4"/>
  <c r="T586" i="4"/>
  <c r="T473" i="4"/>
  <c r="T471" i="4"/>
  <c r="T628" i="4"/>
  <c r="T217" i="4"/>
  <c r="T384" i="4"/>
  <c r="T703" i="4"/>
  <c r="T324" i="4"/>
  <c r="T343" i="4"/>
  <c r="T233" i="4"/>
  <c r="T601" i="4"/>
  <c r="T391" i="4"/>
  <c r="T329" i="4"/>
  <c r="T393" i="4"/>
  <c r="T528" i="4"/>
  <c r="T625" i="4"/>
  <c r="T346" i="4"/>
  <c r="T477" i="4"/>
  <c r="T550" i="4"/>
  <c r="T522" i="4"/>
  <c r="T660" i="4"/>
  <c r="T454" i="4"/>
  <c r="T674" i="4"/>
  <c r="T557" i="4"/>
  <c r="T714" i="4"/>
  <c r="T214" i="4"/>
  <c r="T332" i="4"/>
  <c r="T573" i="4"/>
  <c r="T335" i="4"/>
  <c r="T697" i="4"/>
  <c r="T1271" i="4"/>
  <c r="T221" i="4"/>
  <c r="T730" i="4"/>
  <c r="T581" i="4"/>
  <c r="T688" i="4"/>
  <c r="T301" i="4"/>
  <c r="T642" i="4"/>
  <c r="T481" i="4"/>
  <c r="T751" i="4"/>
  <c r="T401" i="4"/>
  <c r="T385" i="4"/>
  <c r="T297" i="4"/>
  <c r="T283" i="4"/>
  <c r="T553" i="4"/>
  <c r="T713" i="4"/>
  <c r="T673" i="4"/>
  <c r="T334" i="4"/>
  <c r="T307" i="4"/>
  <c r="T490" i="4"/>
  <c r="T598" i="4"/>
  <c r="T436" i="4"/>
  <c r="T475" i="4"/>
  <c r="T621" i="4"/>
  <c r="T220" i="4"/>
  <c r="T686" i="4"/>
  <c r="T733" i="4"/>
  <c r="T604" i="4"/>
  <c r="T755" i="4"/>
  <c r="T248" i="4"/>
  <c r="T239" i="4"/>
  <c r="T445" i="4"/>
  <c r="T223" i="4"/>
  <c r="T344" i="4"/>
  <c r="T484" i="4"/>
  <c r="T533" i="4"/>
  <c r="T622" i="4"/>
  <c r="T677" i="4"/>
  <c r="T403" i="4"/>
  <c r="T350" i="4"/>
  <c r="T517" i="4"/>
  <c r="T358" i="4"/>
  <c r="T590" i="4"/>
  <c r="T734" i="4"/>
  <c r="T434" i="4"/>
  <c r="T271" i="4"/>
  <c r="T758" i="4"/>
  <c r="T432" i="4"/>
  <c r="T682" i="4"/>
  <c r="T318" i="4"/>
  <c r="T472" i="4"/>
  <c r="T672" i="4"/>
  <c r="T338" i="4"/>
  <c r="T340" i="4"/>
  <c r="T627" i="4"/>
  <c r="T278" i="4"/>
  <c r="T565" i="4"/>
  <c r="T302" i="4"/>
  <c r="T571" i="4"/>
  <c r="T593" i="4"/>
  <c r="T708" i="4"/>
  <c r="T691" i="4"/>
  <c r="T417" i="4"/>
  <c r="T455" i="4"/>
  <c r="T698" i="4"/>
  <c r="T647" i="4"/>
  <c r="T440" i="4"/>
  <c r="T352" i="4"/>
  <c r="T744" i="4"/>
  <c r="T716" i="4"/>
  <c r="T459" i="4"/>
  <c r="T462" i="4"/>
  <c r="T1050" i="4"/>
  <c r="T336" i="4"/>
  <c r="T646" i="4"/>
  <c r="T290" i="4"/>
  <c r="T1266" i="4"/>
  <c r="T435" i="4"/>
  <c r="T735" i="4"/>
  <c r="T304" i="4"/>
  <c r="T760" i="4"/>
  <c r="T656" i="4"/>
  <c r="T228" i="4"/>
  <c r="T298" i="4"/>
  <c r="T450" i="4"/>
  <c r="T535" i="4"/>
  <c r="T276" i="4"/>
  <c r="T518" i="4"/>
  <c r="T256" i="4"/>
  <c r="T782" i="4"/>
  <c r="T1135" i="4"/>
  <c r="T456" i="4"/>
  <c r="T515" i="4"/>
  <c r="T648" i="4"/>
  <c r="T480" i="4"/>
  <c r="T762" i="4"/>
  <c r="T748" i="4"/>
  <c r="T279" i="4"/>
  <c r="T219" i="4"/>
  <c r="T325" i="4"/>
  <c r="T546" i="4"/>
  <c r="T348" i="4"/>
  <c r="T514" i="4"/>
  <c r="T643" i="4"/>
  <c r="T551" i="4"/>
  <c r="T519" i="4"/>
  <c r="T668" i="4"/>
  <c r="T353" i="4"/>
  <c r="T681" i="4"/>
  <c r="T554" i="4"/>
  <c r="T378" i="4"/>
  <c r="T521" i="4"/>
  <c r="T371" i="4"/>
  <c r="T263" i="4"/>
  <c r="T754" i="4"/>
  <c r="T552" i="4"/>
  <c r="T222" i="4"/>
  <c r="T614" i="4"/>
  <c r="T572" i="4"/>
  <c r="T639" i="4"/>
  <c r="T461" i="4"/>
  <c r="T299" i="4"/>
  <c r="T225" i="4"/>
  <c r="T666" i="4"/>
  <c r="T511" i="4"/>
  <c r="T485" i="4"/>
  <c r="T570" i="4"/>
  <c r="T540" i="4"/>
  <c r="T448" i="4"/>
  <c r="T254" i="4"/>
  <c r="T680" i="4"/>
  <c r="T468" i="4"/>
  <c r="T328" i="4"/>
  <c r="T319" i="4"/>
  <c r="T489" i="4"/>
  <c r="T282" i="4"/>
  <c r="T719" i="4"/>
  <c r="T257" i="4"/>
  <c r="T527" i="4"/>
  <c r="T595" i="4"/>
  <c r="T355" i="4"/>
  <c r="T281" i="4"/>
  <c r="T320" i="4"/>
  <c r="T232" i="4"/>
  <c r="T449" i="4"/>
  <c r="T451" i="4"/>
  <c r="T707" i="4"/>
  <c r="T599" i="4"/>
  <c r="T280" i="4"/>
  <c r="T597" i="4"/>
  <c r="T689" i="4"/>
  <c r="T541" i="4"/>
  <c r="T419" i="4"/>
  <c r="T695" i="4"/>
  <c r="T544" i="4"/>
  <c r="T576" i="4"/>
  <c r="T736" i="4"/>
  <c r="T742" i="4"/>
  <c r="T349" i="4"/>
  <c r="T696" i="4"/>
  <c r="T390" i="4"/>
  <c r="T294" i="4"/>
  <c r="T379" i="4"/>
  <c r="T732" i="4"/>
  <c r="T770" i="4"/>
  <c r="T243" i="4"/>
  <c r="T347" i="4"/>
  <c r="T667" i="4"/>
  <c r="T292" i="4"/>
  <c r="T321" i="4"/>
  <c r="T264" i="4"/>
  <c r="T747" i="4"/>
  <c r="T612" i="4"/>
  <c r="T488" i="4"/>
  <c r="T665" i="4"/>
  <c r="T784" i="4"/>
  <c r="T272" i="4"/>
  <c r="T564" i="4"/>
  <c r="T739" i="4"/>
  <c r="T1302" i="4"/>
  <c r="T769" i="4"/>
  <c r="T501" i="4"/>
  <c r="T670" i="4"/>
  <c r="T389" i="4"/>
  <c r="T268" i="4"/>
  <c r="T623" i="4"/>
  <c r="T467" i="4"/>
  <c r="T423" i="4"/>
  <c r="T442" i="4"/>
  <c r="T267" i="4"/>
  <c r="T429" i="4"/>
  <c r="T274" i="4"/>
  <c r="T513" i="4"/>
  <c r="T364" i="4"/>
  <c r="T729" i="4"/>
  <c r="T288" i="4"/>
  <c r="T626" i="4"/>
  <c r="T420" i="4"/>
  <c r="T569" i="4"/>
  <c r="T496" i="4"/>
  <c r="T717" i="4"/>
  <c r="T538" i="4"/>
  <c r="T536" i="4"/>
  <c r="T584" i="4"/>
  <c r="T402" i="4"/>
  <c r="T406" i="4"/>
  <c r="T641" i="4"/>
  <c r="T431" i="4"/>
  <c r="T657" i="4"/>
  <c r="T309" i="4"/>
  <c r="T652" i="4"/>
  <c r="T1294" i="4"/>
  <c r="T796" i="4"/>
  <c r="T699" i="4"/>
  <c r="T640" i="4"/>
  <c r="T1120" i="4"/>
  <c r="T275" i="4"/>
  <c r="T510" i="4"/>
  <c r="T548" i="4"/>
  <c r="T415" i="4"/>
  <c r="T284" i="4"/>
  <c r="T645" i="4"/>
  <c r="T596" i="4"/>
  <c r="T788" i="4"/>
  <c r="T709" i="4"/>
  <c r="T575" i="4"/>
  <c r="T293" i="4"/>
  <c r="T383" i="4"/>
  <c r="T722" i="4"/>
  <c r="T356" i="4"/>
  <c r="T634" i="4"/>
  <c r="T326" i="4"/>
  <c r="T651" i="4"/>
  <c r="T585" i="4"/>
  <c r="T287" i="4"/>
  <c r="T259" i="4"/>
  <c r="T414" i="4"/>
  <c r="T700" i="4"/>
  <c r="T558" i="4"/>
  <c r="T678" i="4"/>
  <c r="T333" i="4"/>
  <c r="T375" i="4"/>
  <c r="T579" i="4"/>
  <c r="T369" i="4"/>
  <c r="T718" i="4"/>
  <c r="T603" i="4"/>
  <c r="T542" i="4"/>
  <c r="T230" i="4"/>
  <c r="T789" i="4"/>
  <c r="T532" i="4"/>
  <c r="T266" i="4"/>
  <c r="T556" i="4"/>
  <c r="T790" i="4"/>
  <c r="T322" i="4"/>
  <c r="T331" i="4"/>
  <c r="T671" i="4"/>
  <c r="T694" i="4"/>
  <c r="T323" i="4"/>
  <c r="T636" i="4"/>
  <c r="T574" i="4"/>
  <c r="T653" i="4"/>
  <c r="T247" i="4"/>
  <c r="T509" i="4"/>
  <c r="T757" i="4"/>
  <c r="T795" i="4"/>
  <c r="T679" i="4"/>
  <c r="T724" i="4"/>
  <c r="T506" i="4"/>
  <c r="T1263" i="4"/>
  <c r="T592" i="4"/>
  <c r="T395" i="4"/>
  <c r="T314" i="4"/>
  <c r="T446" i="4"/>
  <c r="T563" i="4"/>
  <c r="T443" i="4"/>
  <c r="T578" i="4"/>
  <c r="T702" i="4"/>
  <c r="T580" i="4"/>
  <c r="T577" i="4"/>
  <c r="T777" i="4"/>
  <c r="T658" i="4"/>
  <c r="T905" i="4"/>
  <c r="T311" i="4"/>
  <c r="T262" i="4"/>
  <c r="T516" i="4"/>
  <c r="T452" i="4"/>
  <c r="T447" i="4"/>
  <c r="T966" i="4"/>
  <c r="T543" i="4"/>
  <c r="T351" i="4"/>
  <c r="T479" i="4"/>
  <c r="T720" i="4"/>
  <c r="T312" i="4"/>
  <c r="T296" i="4"/>
  <c r="T245" i="4"/>
  <c r="T255" i="4"/>
  <c r="T499" i="4"/>
  <c r="T523" i="4"/>
  <c r="T549" i="4"/>
  <c r="T460" i="4"/>
  <c r="T765" i="4"/>
  <c r="T424" i="4"/>
  <c r="T594" i="4"/>
  <c r="T772" i="4"/>
  <c r="T737" i="4"/>
  <c r="T530" i="4"/>
  <c r="T474" i="4"/>
  <c r="T715" i="4"/>
  <c r="T704" i="4"/>
  <c r="T663" i="4"/>
  <c r="T437" i="4"/>
  <c r="T649" i="4"/>
  <c r="T430" i="4"/>
  <c r="T731" i="4"/>
  <c r="T253" i="4"/>
  <c r="T786" i="4"/>
  <c r="T387" i="4"/>
  <c r="T611" i="4"/>
  <c r="T250" i="4"/>
  <c r="T749" i="4"/>
  <c r="T555" i="4"/>
  <c r="T492" i="4"/>
  <c r="T881" i="4"/>
  <c r="T399" i="4"/>
  <c r="T1137" i="4"/>
  <c r="T291" i="4"/>
  <c r="T787" i="4"/>
  <c r="T466" i="4"/>
  <c r="T756" i="4"/>
  <c r="T664" i="4"/>
  <c r="T683" i="4"/>
  <c r="T775" i="4"/>
  <c r="T376" i="4"/>
  <c r="T1117" i="4"/>
  <c r="T265" i="4"/>
  <c r="T779" i="4"/>
  <c r="T617" i="4"/>
  <c r="T365" i="4"/>
  <c r="T330" i="4"/>
  <c r="T529" i="4"/>
  <c r="T457" i="4"/>
  <c r="T973" i="4"/>
  <c r="T412" i="4"/>
  <c r="T273" i="4"/>
  <c r="T295" i="4"/>
  <c r="T372" i="4"/>
  <c r="T526" i="4"/>
  <c r="T469" i="4"/>
  <c r="T600" i="4"/>
  <c r="T712" i="4"/>
  <c r="T888" i="4"/>
  <c r="T776" i="4"/>
  <c r="T495" i="4"/>
  <c r="T1238" i="4"/>
  <c r="T745" i="4"/>
  <c r="T361" i="4"/>
  <c r="T251" i="4"/>
  <c r="T260" i="4"/>
  <c r="T955" i="4"/>
  <c r="T785" i="4"/>
  <c r="T723" i="4"/>
  <c r="T591" i="4"/>
  <c r="T567" i="4"/>
  <c r="T743" i="4"/>
  <c r="T428" i="4"/>
  <c r="T380" i="4"/>
  <c r="T588" i="4"/>
  <c r="T759" i="4"/>
  <c r="T316" i="4"/>
  <c r="T740" i="4"/>
  <c r="T794" i="4"/>
  <c r="T1167" i="4"/>
  <c r="T285" i="4"/>
  <c r="T345" i="4"/>
  <c r="T397" i="4"/>
  <c r="T738" i="4"/>
  <c r="T367" i="4"/>
  <c r="T427" i="4"/>
  <c r="T377" i="4"/>
  <c r="T252" i="4"/>
  <c r="T478" i="4"/>
  <c r="T1074" i="4"/>
  <c r="T560" i="4"/>
  <c r="T655" i="4"/>
  <c r="T1376" i="4"/>
  <c r="T226" i="4"/>
  <c r="T242" i="4"/>
  <c r="T1155" i="4"/>
  <c r="T539" i="4"/>
  <c r="T512" i="4"/>
  <c r="T766" i="4"/>
  <c r="T684" i="4"/>
  <c r="T849" i="4"/>
  <c r="T690" i="4"/>
  <c r="T587" i="4"/>
  <c r="T357" i="4"/>
  <c r="T235" i="4"/>
  <c r="T725" i="4"/>
  <c r="T753" i="4"/>
  <c r="T928" i="4"/>
  <c r="T310" i="4"/>
  <c r="T244" i="4"/>
  <c r="T727" i="4"/>
  <c r="T659" i="4"/>
  <c r="T746" i="4"/>
  <c r="T752" i="4"/>
  <c r="T520" i="4"/>
  <c r="T388" i="4"/>
  <c r="T972" i="4"/>
  <c r="T602" i="4"/>
  <c r="T741" i="4"/>
  <c r="T916" i="4"/>
  <c r="T493" i="4"/>
  <c r="T559" i="4"/>
  <c r="T624" i="4"/>
  <c r="T710" i="4"/>
  <c r="T954" i="4"/>
  <c r="T315" i="4"/>
  <c r="T1033" i="4"/>
  <c r="T258" i="4"/>
  <c r="T246" i="4"/>
  <c r="T773" i="4"/>
  <c r="T500" i="4"/>
  <c r="T763" i="4"/>
  <c r="T768" i="4"/>
  <c r="T767" i="4"/>
  <c r="T675" i="4"/>
  <c r="T692" i="4"/>
  <c r="T465" i="4"/>
  <c r="T1270" i="4"/>
  <c r="T632" i="4"/>
  <c r="T1259" i="4"/>
  <c r="T637" i="4"/>
  <c r="T828" i="4"/>
  <c r="T676" i="4"/>
  <c r="T421" i="4"/>
  <c r="T644" i="4"/>
  <c r="T726" i="4"/>
  <c r="T303" i="4"/>
  <c r="T985" i="4"/>
  <c r="T400" i="4"/>
  <c r="T305" i="4"/>
  <c r="T525" i="4"/>
  <c r="T1349" i="4"/>
  <c r="T394" i="4"/>
  <c r="T981" i="4"/>
  <c r="T327" i="4"/>
  <c r="T1336" i="4"/>
  <c r="T1013" i="4"/>
  <c r="T373" i="4"/>
  <c r="T1148" i="4"/>
  <c r="T1289" i="4"/>
  <c r="T771" i="4"/>
  <c r="T866" i="4"/>
  <c r="T1079" i="4"/>
  <c r="T793" i="4"/>
  <c r="T631" i="4"/>
  <c r="T531" i="4"/>
  <c r="T1179" i="4"/>
  <c r="T826" i="4"/>
  <c r="T360" i="4"/>
  <c r="T422" i="4"/>
  <c r="T482" i="4"/>
  <c r="T764" i="4"/>
  <c r="T975" i="4"/>
  <c r="T1311" i="4"/>
  <c r="T1112" i="4"/>
  <c r="T1280" i="4"/>
  <c r="T386" i="4"/>
  <c r="T705" i="4"/>
  <c r="T507" i="4"/>
  <c r="T693" i="4"/>
  <c r="T363" i="4"/>
  <c r="T1218" i="4"/>
  <c r="T1182" i="4"/>
  <c r="T824" i="4"/>
  <c r="T494" i="4"/>
  <c r="T1295" i="4"/>
  <c r="T545" i="4"/>
  <c r="T721" i="4"/>
  <c r="T362" i="4"/>
  <c r="T728" i="4"/>
  <c r="T405" i="4"/>
  <c r="T780" i="4"/>
  <c r="T1149" i="4"/>
  <c r="T503" i="4"/>
  <c r="T337" i="4"/>
  <c r="T426" i="4"/>
  <c r="T774" i="4"/>
  <c r="T444" i="4"/>
  <c r="T919" i="4"/>
  <c r="T833" i="4"/>
  <c r="T1043" i="4"/>
  <c r="T1364" i="4"/>
  <c r="T1367" i="4"/>
  <c r="T476" i="4"/>
  <c r="T1274" i="4"/>
  <c r="T629" i="4"/>
  <c r="T313" i="4"/>
  <c r="T857" i="4"/>
  <c r="T607" i="4"/>
  <c r="T615" i="4"/>
  <c r="T936" i="4"/>
  <c r="T1151" i="4"/>
  <c r="T1070" i="4"/>
  <c r="T890" i="4"/>
  <c r="T778" i="4"/>
  <c r="T1126" i="4"/>
  <c r="T317" i="4"/>
  <c r="T398" i="4"/>
  <c r="T685" i="4"/>
  <c r="T1195" i="4"/>
  <c r="T616" i="4"/>
  <c r="T1267" i="4"/>
  <c r="T261" i="4"/>
  <c r="T1128" i="4"/>
  <c r="T1136" i="4"/>
  <c r="T633" i="4"/>
  <c r="T1277" i="4"/>
  <c r="T505" i="4"/>
  <c r="T1107" i="4"/>
  <c r="T851" i="4"/>
  <c r="T613" i="4"/>
  <c r="T987" i="4"/>
  <c r="T761" i="4"/>
  <c r="T1017" i="4"/>
  <c r="T1018" i="4"/>
  <c r="T240" i="4"/>
  <c r="T1389" i="4"/>
  <c r="T875" i="4"/>
  <c r="T1283" i="4"/>
  <c r="T605" i="4"/>
  <c r="T1198" i="4"/>
  <c r="T1212" i="4"/>
  <c r="T902" i="4"/>
  <c r="T537" i="4"/>
  <c r="T359" i="4"/>
  <c r="T589" i="4"/>
  <c r="T568" i="4"/>
  <c r="T711" i="4"/>
  <c r="T1265" i="4"/>
  <c r="T1096" i="4"/>
  <c r="T1378" i="4"/>
  <c r="T1333" i="4"/>
  <c r="T1146" i="4"/>
  <c r="T1131" i="4"/>
  <c r="T1205" i="4"/>
  <c r="T306" i="4"/>
  <c r="T1260" i="4"/>
  <c r="T1160" i="4"/>
  <c r="T791" i="4"/>
  <c r="T1341" i="4"/>
  <c r="T650" i="4"/>
  <c r="T1326" i="4"/>
  <c r="T1299" i="4"/>
  <c r="T783" i="4"/>
  <c r="T1207" i="4"/>
  <c r="T1072" i="4"/>
  <c r="T1281" i="4"/>
  <c r="T792" i="4"/>
  <c r="T630" i="4"/>
  <c r="T1358" i="4"/>
  <c r="T1329" i="4"/>
  <c r="T1082" i="4"/>
  <c r="T974" i="4"/>
  <c r="T1099" i="4"/>
  <c r="T935" i="4"/>
  <c r="T1234" i="4"/>
  <c r="T932" i="4"/>
  <c r="T1254" i="4"/>
  <c r="T1040" i="4"/>
  <c r="T858" i="4"/>
  <c r="T898" i="4"/>
  <c r="T1225" i="4"/>
  <c r="T1355" i="4"/>
  <c r="T1211" i="4"/>
  <c r="T1162" i="4"/>
  <c r="T1229" i="4"/>
  <c r="T1361" i="4"/>
  <c r="T1352" i="4"/>
  <c r="T1239" i="4"/>
  <c r="T1227" i="4"/>
  <c r="T1042" i="4"/>
  <c r="T1014" i="4"/>
  <c r="T1127" i="4"/>
  <c r="T1353" i="4"/>
  <c r="T1019" i="4"/>
  <c r="T1086" i="4"/>
  <c r="T1249" i="4"/>
  <c r="T877" i="4"/>
  <c r="T1288" i="4"/>
  <c r="T929" i="4"/>
  <c r="T1087" i="4"/>
  <c r="T1154" i="4"/>
  <c r="T1230" i="4"/>
  <c r="T1029" i="4"/>
  <c r="T1273" i="4"/>
  <c r="T1176" i="4"/>
  <c r="T1345" i="4"/>
  <c r="T841" i="4"/>
  <c r="T867" i="4"/>
  <c r="T1058" i="4"/>
  <c r="T1134" i="4"/>
  <c r="T1164" i="4"/>
  <c r="T1062" i="4"/>
  <c r="T1293" i="4"/>
  <c r="T960" i="4"/>
  <c r="T1056" i="4"/>
  <c r="T1158" i="4"/>
  <c r="T1292" i="4"/>
  <c r="T1278" i="4"/>
  <c r="T943" i="4"/>
  <c r="T1359" i="4"/>
  <c r="T1060" i="4"/>
  <c r="T1386" i="4"/>
  <c r="T1382" i="4"/>
  <c r="T901" i="4"/>
  <c r="T1166" i="4"/>
  <c r="T1377" i="4"/>
  <c r="T1335" i="4"/>
  <c r="T1165" i="4"/>
  <c r="T1210" i="4"/>
  <c r="T1183" i="4"/>
  <c r="T965" i="4"/>
  <c r="T1318" i="4"/>
  <c r="T1006" i="4"/>
  <c r="T1132" i="4"/>
  <c r="T1022" i="4"/>
  <c r="T1100" i="4"/>
  <c r="T944" i="4"/>
  <c r="T941" i="4"/>
  <c r="T1125" i="4"/>
  <c r="T1095" i="4"/>
  <c r="T1108" i="4"/>
  <c r="T862" i="4"/>
  <c r="T1366" i="4"/>
  <c r="T979" i="4"/>
  <c r="T873" i="4"/>
  <c r="T852" i="4"/>
  <c r="T1251" i="4"/>
  <c r="T897" i="4"/>
  <c r="T893" i="4"/>
  <c r="T1327" i="4"/>
  <c r="T1226" i="4"/>
  <c r="T909" i="4"/>
  <c r="T1312" i="4"/>
  <c r="T1344" i="4"/>
  <c r="T1186" i="4"/>
  <c r="T151" i="4"/>
  <c r="T133" i="4"/>
  <c r="T29" i="4"/>
  <c r="T116" i="4"/>
  <c r="T78" i="4"/>
  <c r="T69" i="4"/>
  <c r="T115" i="4"/>
  <c r="T94" i="4"/>
  <c r="T58" i="4"/>
  <c r="T54" i="4"/>
  <c r="T12" i="4"/>
  <c r="T131" i="4"/>
  <c r="T145" i="4"/>
  <c r="T119" i="4"/>
  <c r="T25" i="4"/>
  <c r="T139" i="4"/>
  <c r="T128" i="4"/>
  <c r="T105" i="4"/>
  <c r="T17" i="4"/>
  <c r="T62" i="4"/>
  <c r="T84" i="4"/>
  <c r="T83" i="4"/>
  <c r="T42" i="4"/>
  <c r="T144" i="4"/>
  <c r="T90" i="4"/>
  <c r="T33" i="4"/>
  <c r="T80" i="4"/>
  <c r="T85" i="4"/>
  <c r="T44" i="4"/>
  <c r="T63" i="4"/>
  <c r="T45" i="4"/>
  <c r="T108" i="4"/>
  <c r="T109" i="4"/>
  <c r="T49" i="4"/>
  <c r="T129" i="4"/>
  <c r="T136" i="4"/>
  <c r="T106" i="4"/>
  <c r="T60" i="4"/>
  <c r="T3" i="4"/>
  <c r="T11" i="4"/>
  <c r="T141" i="4"/>
  <c r="T96" i="4"/>
  <c r="T148" i="4"/>
  <c r="T22" i="4"/>
  <c r="T130" i="4"/>
  <c r="T93" i="4"/>
  <c r="T118" i="4"/>
  <c r="T123" i="4"/>
  <c r="T124" i="4"/>
  <c r="T117" i="4"/>
  <c r="T142" i="4"/>
  <c r="T102" i="4"/>
  <c r="T89" i="4"/>
  <c r="T2" i="4"/>
  <c r="T6" i="4"/>
  <c r="T121" i="4"/>
  <c r="T30" i="4"/>
  <c r="T126" i="4"/>
  <c r="T113" i="4"/>
  <c r="T13" i="4"/>
  <c r="T107" i="4"/>
  <c r="T147" i="4"/>
  <c r="T114" i="4"/>
  <c r="T7" i="4"/>
  <c r="T82" i="4"/>
  <c r="T10" i="4"/>
  <c r="T88" i="4"/>
  <c r="T134" i="4"/>
  <c r="T101" i="4"/>
  <c r="T16" i="4"/>
  <c r="T34" i="4"/>
  <c r="T77" i="4"/>
  <c r="T150" i="4"/>
  <c r="T120" i="4"/>
  <c r="T140" i="4"/>
  <c r="T52" i="4"/>
  <c r="T41" i="4"/>
  <c r="T111" i="4"/>
  <c r="T103" i="4"/>
  <c r="T50" i="4"/>
  <c r="T68" i="4"/>
  <c r="T87" i="4"/>
  <c r="T27" i="4"/>
  <c r="T100" i="4"/>
  <c r="T132" i="4"/>
  <c r="T81" i="4"/>
  <c r="T135" i="4"/>
  <c r="T70" i="4"/>
  <c r="T19" i="4"/>
  <c r="T36" i="4"/>
  <c r="T72" i="4"/>
  <c r="T110" i="4"/>
  <c r="T95" i="4"/>
  <c r="T98" i="4"/>
  <c r="T20" i="4"/>
  <c r="T39" i="4"/>
  <c r="T23" i="4"/>
  <c r="T75" i="4"/>
  <c r="T143" i="4"/>
  <c r="T21" i="4"/>
  <c r="T24" i="4"/>
  <c r="T47" i="4"/>
  <c r="T97" i="4"/>
  <c r="T64" i="4"/>
  <c r="T74" i="4"/>
  <c r="T65" i="4"/>
  <c r="T146" i="4"/>
  <c r="T76" i="4"/>
  <c r="T57" i="4"/>
  <c r="T48" i="4"/>
  <c r="T28" i="4"/>
  <c r="T67" i="4"/>
  <c r="T92" i="4"/>
  <c r="T46" i="4"/>
  <c r="T104" i="4"/>
  <c r="T8" i="4"/>
  <c r="T73" i="4"/>
  <c r="T32" i="4"/>
  <c r="T59" i="4"/>
  <c r="T18" i="4"/>
  <c r="T37" i="4"/>
  <c r="T55" i="4"/>
  <c r="T26" i="4"/>
  <c r="T5" i="4"/>
  <c r="T138" i="4"/>
  <c r="T15" i="4"/>
  <c r="T51" i="4"/>
  <c r="T79" i="4"/>
  <c r="T86" i="4"/>
  <c r="T127" i="4"/>
  <c r="T56" i="4"/>
  <c r="T9" i="4"/>
  <c r="T112" i="4"/>
  <c r="T71" i="4"/>
  <c r="T91" i="4"/>
  <c r="T66" i="4"/>
  <c r="T53" i="4"/>
  <c r="T14" i="4"/>
  <c r="T61" i="4"/>
  <c r="T122" i="4"/>
  <c r="T99" i="4"/>
  <c r="T149" i="4"/>
  <c r="T4" i="4"/>
  <c r="T137" i="4"/>
  <c r="T40" i="4"/>
  <c r="T43" i="4"/>
  <c r="T31" i="4"/>
  <c r="T38" i="4"/>
  <c r="T125" i="4"/>
  <c r="T35" i="4"/>
  <c r="S470" i="4"/>
  <c r="S341" i="4"/>
  <c r="S483" i="4"/>
  <c r="S497" i="4"/>
  <c r="S425" i="4"/>
  <c r="S491" i="4"/>
  <c r="S366" i="4"/>
  <c r="S498" i="4"/>
  <c r="S464" i="4"/>
  <c r="S368" i="4"/>
  <c r="S408" i="4"/>
  <c r="S236" i="4"/>
  <c r="S534" i="4"/>
  <c r="S458" i="4"/>
  <c r="S229" i="4"/>
  <c r="S407" i="4"/>
  <c r="S504" i="4"/>
  <c r="S566" i="4"/>
  <c r="S215" i="4"/>
  <c r="S286" i="4"/>
  <c r="S416" i="4"/>
  <c r="S562" i="4"/>
  <c r="S238" i="4"/>
  <c r="S227" i="4"/>
  <c r="S618" i="4"/>
  <c r="S508" i="4"/>
  <c r="S342" i="4"/>
  <c r="S582" i="4"/>
  <c r="S410" i="4"/>
  <c r="S370" i="4"/>
  <c r="S218" i="4"/>
  <c r="S438" i="4"/>
  <c r="S441" i="4"/>
  <c r="S289" i="4"/>
  <c r="S610" i="4"/>
  <c r="S463" i="4"/>
  <c r="S583" i="4"/>
  <c r="S413" i="4"/>
  <c r="S609" i="4"/>
  <c r="S439" i="4"/>
  <c r="S638" i="4"/>
  <c r="S706" i="4"/>
  <c r="S487" i="4"/>
  <c r="S237" i="4"/>
  <c r="S396" i="4"/>
  <c r="S453" i="4"/>
  <c r="S687" i="4"/>
  <c r="S404" i="4"/>
  <c r="S561" i="4"/>
  <c r="V561" i="4" s="1"/>
  <c r="S524" i="4"/>
  <c r="S381" i="4"/>
  <c r="S620" i="4"/>
  <c r="S374" i="4"/>
  <c r="S486" i="4"/>
  <c r="S619" i="4"/>
  <c r="S277" i="4"/>
  <c r="S781" i="4"/>
  <c r="S606" i="4"/>
  <c r="S635" i="4"/>
  <c r="S608" i="4"/>
  <c r="S701" i="4"/>
  <c r="S654" i="4"/>
  <c r="S669" i="4"/>
  <c r="S300" i="4"/>
  <c r="S924" i="4"/>
  <c r="S382" i="4"/>
  <c r="S224" i="4"/>
  <c r="S231" i="4"/>
  <c r="S249" i="4"/>
  <c r="S308" i="4"/>
  <c r="S339" i="4"/>
  <c r="S547" i="4"/>
  <c r="S502" i="4"/>
  <c r="S392" i="4"/>
  <c r="S433" i="4"/>
  <c r="S418" i="4"/>
  <c r="S241" i="4"/>
  <c r="S354" i="4"/>
  <c r="S409" i="4"/>
  <c r="S662" i="4"/>
  <c r="S234" i="4"/>
  <c r="S750" i="4"/>
  <c r="S661" i="4"/>
  <c r="S586" i="4"/>
  <c r="S473" i="4"/>
  <c r="S471" i="4"/>
  <c r="S628" i="4"/>
  <c r="S217" i="4"/>
  <c r="S384" i="4"/>
  <c r="S703" i="4"/>
  <c r="S324" i="4"/>
  <c r="S343" i="4"/>
  <c r="S233" i="4"/>
  <c r="S601" i="4"/>
  <c r="S391" i="4"/>
  <c r="S329" i="4"/>
  <c r="S393" i="4"/>
  <c r="S625" i="4"/>
  <c r="S477" i="4"/>
  <c r="S550" i="4"/>
  <c r="S522" i="4"/>
  <c r="S660" i="4"/>
  <c r="S454" i="4"/>
  <c r="S674" i="4"/>
  <c r="S557" i="4"/>
  <c r="S714" i="4"/>
  <c r="S214" i="4"/>
  <c r="S573" i="4"/>
  <c r="S808" i="4"/>
  <c r="S335" i="4"/>
  <c r="S697" i="4"/>
  <c r="S221" i="4"/>
  <c r="S730" i="4"/>
  <c r="S581" i="4"/>
  <c r="S688" i="4"/>
  <c r="S301" i="4"/>
  <c r="S642" i="4"/>
  <c r="S481" i="4"/>
  <c r="S751" i="4"/>
  <c r="S401" i="4"/>
  <c r="S385" i="4"/>
  <c r="S297" i="4"/>
  <c r="S553" i="4"/>
  <c r="S713" i="4"/>
  <c r="S673" i="4"/>
  <c r="S334" i="4"/>
  <c r="S307" i="4"/>
  <c r="S490" i="4"/>
  <c r="S598" i="4"/>
  <c r="S436" i="4"/>
  <c r="S475" i="4"/>
  <c r="S621" i="4"/>
  <c r="S220" i="4"/>
  <c r="S686" i="4"/>
  <c r="S733" i="4"/>
  <c r="S604" i="4"/>
  <c r="S755" i="4"/>
  <c r="S248" i="4"/>
  <c r="S239" i="4"/>
  <c r="S445" i="4"/>
  <c r="S223" i="4"/>
  <c r="S344" i="4"/>
  <c r="S484" i="4"/>
  <c r="S533" i="4"/>
  <c r="S622" i="4"/>
  <c r="S677" i="4"/>
  <c r="S403" i="4"/>
  <c r="S350" i="4"/>
  <c r="S517" i="4"/>
  <c r="S358" i="4"/>
  <c r="S590" i="4"/>
  <c r="S734" i="4"/>
  <c r="S271" i="4"/>
  <c r="S758" i="4"/>
  <c r="S432" i="4"/>
  <c r="S682" i="4"/>
  <c r="S318" i="4"/>
  <c r="S472" i="4"/>
  <c r="S672" i="4"/>
  <c r="S338" i="4"/>
  <c r="S340" i="4"/>
  <c r="S627" i="4"/>
  <c r="S278" i="4"/>
  <c r="S565" i="4"/>
  <c r="S302" i="4"/>
  <c r="S593" i="4"/>
  <c r="S708" i="4"/>
  <c r="S817" i="4"/>
  <c r="S691" i="4"/>
  <c r="S455" i="4"/>
  <c r="S698" i="4"/>
  <c r="S647" i="4"/>
  <c r="S440" i="4"/>
  <c r="S352" i="4"/>
  <c r="S744" i="4"/>
  <c r="S716" i="4"/>
  <c r="S459" i="4"/>
  <c r="S462" i="4"/>
  <c r="S809" i="4"/>
  <c r="S336" i="4"/>
  <c r="S646" i="4"/>
  <c r="S290" i="4"/>
  <c r="S1266" i="4"/>
  <c r="S435" i="4"/>
  <c r="S735" i="4"/>
  <c r="S304" i="4"/>
  <c r="S760" i="4"/>
  <c r="S656" i="4"/>
  <c r="S228" i="4"/>
  <c r="S298" i="4"/>
  <c r="S450" i="4"/>
  <c r="S535" i="4"/>
  <c r="S518" i="4"/>
  <c r="S256" i="4"/>
  <c r="S782" i="4"/>
  <c r="S1135" i="4"/>
  <c r="S515" i="4"/>
  <c r="S648" i="4"/>
  <c r="S480" i="4"/>
  <c r="S822" i="4"/>
  <c r="S762" i="4"/>
  <c r="S748" i="4"/>
  <c r="S279" i="4"/>
  <c r="S219" i="4"/>
  <c r="S325" i="4"/>
  <c r="S546" i="4"/>
  <c r="S348" i="4"/>
  <c r="S514" i="4"/>
  <c r="S643" i="4"/>
  <c r="S551" i="4"/>
  <c r="S519" i="4"/>
  <c r="S668" i="4"/>
  <c r="S353" i="4"/>
  <c r="S681" i="4"/>
  <c r="S554" i="4"/>
  <c r="S378" i="4"/>
  <c r="S521" i="4"/>
  <c r="S371" i="4"/>
  <c r="S263" i="4"/>
  <c r="S754" i="4"/>
  <c r="S552" i="4"/>
  <c r="S222" i="4"/>
  <c r="S614" i="4"/>
  <c r="S572" i="4"/>
  <c r="S639" i="4"/>
  <c r="S461" i="4"/>
  <c r="S299" i="4"/>
  <c r="S225" i="4"/>
  <c r="S666" i="4"/>
  <c r="S511" i="4"/>
  <c r="S485" i="4"/>
  <c r="S570" i="4"/>
  <c r="S540" i="4"/>
  <c r="S448" i="4"/>
  <c r="S254" i="4"/>
  <c r="S680" i="4"/>
  <c r="S468" i="4"/>
  <c r="S328" i="4"/>
  <c r="S489" i="4"/>
  <c r="S282" i="4"/>
  <c r="S719" i="4"/>
  <c r="S257" i="4"/>
  <c r="S527" i="4"/>
  <c r="S355" i="4"/>
  <c r="S803" i="4"/>
  <c r="S281" i="4"/>
  <c r="S320" i="4"/>
  <c r="S232" i="4"/>
  <c r="S449" i="4"/>
  <c r="S451" i="4"/>
  <c r="S707" i="4"/>
  <c r="S599" i="4"/>
  <c r="S597" i="4"/>
  <c r="S689" i="4"/>
  <c r="S541" i="4"/>
  <c r="S419" i="4"/>
  <c r="S695" i="4"/>
  <c r="S1035" i="4"/>
  <c r="S544" i="4"/>
  <c r="S742" i="4"/>
  <c r="S696" i="4"/>
  <c r="S390" i="4"/>
  <c r="S294" i="4"/>
  <c r="S379" i="4"/>
  <c r="S798" i="4"/>
  <c r="S732" i="4"/>
  <c r="S770" i="4"/>
  <c r="S243" i="4"/>
  <c r="S347" i="4"/>
  <c r="S321" i="4"/>
  <c r="S264" i="4"/>
  <c r="S747" i="4"/>
  <c r="S612" i="4"/>
  <c r="S488" i="4"/>
  <c r="S665" i="4"/>
  <c r="S784" i="4"/>
  <c r="S739" i="4"/>
  <c r="S769" i="4"/>
  <c r="S501" i="4"/>
  <c r="S389" i="4"/>
  <c r="S623" i="4"/>
  <c r="S821" i="4"/>
  <c r="S467" i="4"/>
  <c r="S423" i="4"/>
  <c r="S267" i="4"/>
  <c r="S429" i="4"/>
  <c r="S274" i="4"/>
  <c r="S513" i="4"/>
  <c r="S364" i="4"/>
  <c r="S729" i="4"/>
  <c r="S626" i="4"/>
  <c r="S838" i="4"/>
  <c r="S420" i="4"/>
  <c r="S496" i="4"/>
  <c r="S717" i="4"/>
  <c r="S820" i="4"/>
  <c r="S538" i="4"/>
  <c r="S536" i="4"/>
  <c r="S584" i="4"/>
  <c r="S402" i="4"/>
  <c r="S641" i="4"/>
  <c r="S431" i="4"/>
  <c r="S657" i="4"/>
  <c r="S309" i="4"/>
  <c r="S652" i="4"/>
  <c r="S811" i="4"/>
  <c r="S796" i="4"/>
  <c r="S699" i="4"/>
  <c r="S152" i="4"/>
  <c r="S640" i="4"/>
  <c r="S1120" i="4"/>
  <c r="S815" i="4"/>
  <c r="S275" i="4"/>
  <c r="S510" i="4"/>
  <c r="S548" i="4"/>
  <c r="S415" i="4"/>
  <c r="S807" i="4"/>
  <c r="S596" i="4"/>
  <c r="S788" i="4"/>
  <c r="S709" i="4"/>
  <c r="S575" i="4"/>
  <c r="S293" i="4"/>
  <c r="S722" i="4"/>
  <c r="S634" i="4"/>
  <c r="S326" i="4"/>
  <c r="S651" i="4"/>
  <c r="S585" i="4"/>
  <c r="S287" i="4"/>
  <c r="S259" i="4"/>
  <c r="S414" i="4"/>
  <c r="S700" i="4"/>
  <c r="S558" i="4"/>
  <c r="S678" i="4"/>
  <c r="S579" i="4"/>
  <c r="S718" i="4"/>
  <c r="S603" i="4"/>
  <c r="S789" i="4"/>
  <c r="S532" i="4"/>
  <c r="S266" i="4"/>
  <c r="S556" i="4"/>
  <c r="S797" i="4"/>
  <c r="S790" i="4"/>
  <c r="S322" i="4"/>
  <c r="S331" i="4"/>
  <c r="S671" i="4"/>
  <c r="S818" i="4"/>
  <c r="S694" i="4"/>
  <c r="S323" i="4"/>
  <c r="S636" i="4"/>
  <c r="S574" i="4"/>
  <c r="S653" i="4"/>
  <c r="AB653" i="4" s="1"/>
  <c r="S247" i="4"/>
  <c r="S509" i="4"/>
  <c r="S757" i="4"/>
  <c r="S795" i="4"/>
  <c r="S679" i="4"/>
  <c r="S724" i="4"/>
  <c r="S506" i="4"/>
  <c r="S314" i="4"/>
  <c r="S563" i="4"/>
  <c r="S578" i="4"/>
  <c r="S702" i="4"/>
  <c r="S580" i="4"/>
  <c r="S577" i="4"/>
  <c r="S777" i="4"/>
  <c r="S658" i="4"/>
  <c r="S905" i="4"/>
  <c r="S262" i="4"/>
  <c r="S516" i="4"/>
  <c r="S452" i="4"/>
  <c r="S447" i="4"/>
  <c r="S966" i="4"/>
  <c r="S479" i="4"/>
  <c r="S720" i="4"/>
  <c r="S312" i="4"/>
  <c r="S296" i="4"/>
  <c r="S245" i="4"/>
  <c r="S255" i="4"/>
  <c r="S800" i="4"/>
  <c r="S523" i="4"/>
  <c r="S549" i="4"/>
  <c r="S460" i="4"/>
  <c r="S765" i="4"/>
  <c r="S424" i="4"/>
  <c r="S1103" i="4"/>
  <c r="S594" i="4"/>
  <c r="AB594" i="4" s="1"/>
  <c r="S772" i="4"/>
  <c r="S737" i="4"/>
  <c r="S530" i="4"/>
  <c r="S474" i="4"/>
  <c r="S715" i="4"/>
  <c r="S172" i="4"/>
  <c r="S704" i="4"/>
  <c r="AB704" i="4" s="1"/>
  <c r="S663" i="4"/>
  <c r="AB663" i="4" s="1"/>
  <c r="S437" i="4"/>
  <c r="S649" i="4"/>
  <c r="S430" i="4"/>
  <c r="S731" i="4"/>
  <c r="S253" i="4"/>
  <c r="S786" i="4"/>
  <c r="S611" i="4"/>
  <c r="S250" i="4"/>
  <c r="S749" i="4"/>
  <c r="S555" i="4"/>
  <c r="S492" i="4"/>
  <c r="S399" i="4"/>
  <c r="S1137" i="4"/>
  <c r="S291" i="4"/>
  <c r="S787" i="4"/>
  <c r="S466" i="4"/>
  <c r="S756" i="4"/>
  <c r="S812" i="4"/>
  <c r="S664" i="4"/>
  <c r="S683" i="4"/>
  <c r="S775" i="4"/>
  <c r="S376" i="4"/>
  <c r="S265" i="4"/>
  <c r="S779" i="4"/>
  <c r="S617" i="4"/>
  <c r="S330" i="4"/>
  <c r="S529" i="4"/>
  <c r="S457" i="4"/>
  <c r="S1319" i="4"/>
  <c r="S973" i="4"/>
  <c r="S273" i="4"/>
  <c r="S372" i="4"/>
  <c r="S526" i="4"/>
  <c r="S600" i="4"/>
  <c r="S712" i="4"/>
  <c r="S888" i="4"/>
  <c r="S776" i="4"/>
  <c r="S495" i="4"/>
  <c r="S745" i="4"/>
  <c r="V745" i="4" s="1"/>
  <c r="S361" i="4"/>
  <c r="S955" i="4"/>
  <c r="S785" i="4"/>
  <c r="S723" i="4"/>
  <c r="S591" i="4"/>
  <c r="S567" i="4"/>
  <c r="S743" i="4"/>
  <c r="S428" i="4"/>
  <c r="S380" i="4"/>
  <c r="S588" i="4"/>
  <c r="S759" i="4"/>
  <c r="S316" i="4"/>
  <c r="S740" i="4"/>
  <c r="S794" i="4"/>
  <c r="S804" i="4"/>
  <c r="S1167" i="4"/>
  <c r="S285" i="4"/>
  <c r="S345" i="4"/>
  <c r="S397" i="4"/>
  <c r="S738" i="4"/>
  <c r="S427" i="4"/>
  <c r="S377" i="4"/>
  <c r="S252" i="4"/>
  <c r="S478" i="4"/>
  <c r="S1074" i="4"/>
  <c r="S560" i="4"/>
  <c r="S655" i="4"/>
  <c r="S814" i="4"/>
  <c r="S226" i="4"/>
  <c r="S242" i="4"/>
  <c r="S153" i="4"/>
  <c r="S805" i="4"/>
  <c r="S539" i="4"/>
  <c r="S512" i="4"/>
  <c r="S766" i="4"/>
  <c r="S684" i="4"/>
  <c r="S802" i="4"/>
  <c r="S903" i="4"/>
  <c r="S587" i="4"/>
  <c r="S235" i="4"/>
  <c r="S725" i="4"/>
  <c r="S753" i="4"/>
  <c r="S928" i="4"/>
  <c r="S813" i="4"/>
  <c r="S310" i="4"/>
  <c r="S244" i="4"/>
  <c r="S727" i="4"/>
  <c r="S659" i="4"/>
  <c r="S746" i="4"/>
  <c r="S752" i="4"/>
  <c r="S520" i="4"/>
  <c r="S388" i="4"/>
  <c r="S1063" i="4"/>
  <c r="S741" i="4"/>
  <c r="S493" i="4"/>
  <c r="S559" i="4"/>
  <c r="S624" i="4"/>
  <c r="S816" i="4"/>
  <c r="S710" i="4"/>
  <c r="S315" i="4"/>
  <c r="S1033" i="4"/>
  <c r="S258" i="4"/>
  <c r="S246" i="4"/>
  <c r="S773" i="4"/>
  <c r="S763" i="4"/>
  <c r="S768" i="4"/>
  <c r="S767" i="4"/>
  <c r="S675" i="4"/>
  <c r="S692" i="4"/>
  <c r="S465" i="4"/>
  <c r="S969" i="4"/>
  <c r="S1270" i="4"/>
  <c r="S632" i="4"/>
  <c r="S1259" i="4"/>
  <c r="S637" i="4"/>
  <c r="S828" i="4"/>
  <c r="S676" i="4"/>
  <c r="S644" i="4"/>
  <c r="S726" i="4"/>
  <c r="S303" i="4"/>
  <c r="S985" i="4"/>
  <c r="S400" i="4"/>
  <c r="S305" i="4"/>
  <c r="S525" i="4"/>
  <c r="S1349" i="4"/>
  <c r="S394" i="4"/>
  <c r="S981" i="4"/>
  <c r="S327" i="4"/>
  <c r="S1013" i="4"/>
  <c r="S212" i="4"/>
  <c r="S1148" i="4"/>
  <c r="S771" i="4"/>
  <c r="S793" i="4"/>
  <c r="S1247" i="4"/>
  <c r="S1179" i="4"/>
  <c r="S158" i="4"/>
  <c r="S360" i="4"/>
  <c r="S482" i="4"/>
  <c r="S1311" i="4"/>
  <c r="S1112" i="4"/>
  <c r="S1280" i="4"/>
  <c r="S386" i="4"/>
  <c r="S705" i="4"/>
  <c r="S507" i="4"/>
  <c r="S1252" i="4"/>
  <c r="S363" i="4"/>
  <c r="S1067" i="4"/>
  <c r="S1325" i="4"/>
  <c r="S494" i="4"/>
  <c r="S1295" i="4"/>
  <c r="S1219" i="4"/>
  <c r="S545" i="4"/>
  <c r="S721" i="4"/>
  <c r="S362" i="4"/>
  <c r="S780" i="4"/>
  <c r="S848" i="4"/>
  <c r="S1149" i="4"/>
  <c r="S503" i="4"/>
  <c r="S860" i="4"/>
  <c r="S806" i="4"/>
  <c r="S426" i="4"/>
  <c r="S444" i="4"/>
  <c r="S1024" i="4"/>
  <c r="S919" i="4"/>
  <c r="S833" i="4"/>
  <c r="S1043" i="4"/>
  <c r="S476" i="4"/>
  <c r="S629" i="4"/>
  <c r="S313" i="4"/>
  <c r="S1369" i="4"/>
  <c r="S1142" i="4"/>
  <c r="S857" i="4"/>
  <c r="S607" i="4"/>
  <c r="S936" i="4"/>
  <c r="S1151" i="4"/>
  <c r="S176" i="4"/>
  <c r="S1070" i="4"/>
  <c r="S890" i="4"/>
  <c r="S778" i="4"/>
  <c r="S801" i="4"/>
  <c r="S1126" i="4"/>
  <c r="S317" i="4"/>
  <c r="S995" i="4"/>
  <c r="S398" i="4"/>
  <c r="S685" i="4"/>
  <c r="S1195" i="4"/>
  <c r="S810" i="4"/>
  <c r="S819" i="4"/>
  <c r="S616" i="4"/>
  <c r="S1267" i="4"/>
  <c r="S261" i="4"/>
  <c r="S1128" i="4"/>
  <c r="S633" i="4"/>
  <c r="S505" i="4"/>
  <c r="S1107" i="4"/>
  <c r="S851" i="4"/>
  <c r="S613" i="4"/>
  <c r="S987" i="4"/>
  <c r="S1017" i="4"/>
  <c r="S1018" i="4"/>
  <c r="S240" i="4"/>
  <c r="S1389" i="4"/>
  <c r="S1283" i="4"/>
  <c r="S1212" i="4"/>
  <c r="S902" i="4"/>
  <c r="S537" i="4"/>
  <c r="S799" i="4"/>
  <c r="S359" i="4"/>
  <c r="S589" i="4"/>
  <c r="S568" i="4"/>
  <c r="S711" i="4"/>
  <c r="S1265" i="4"/>
  <c r="S922" i="4"/>
  <c r="S1378" i="4"/>
  <c r="S1333" i="4"/>
  <c r="S1146" i="4"/>
  <c r="S1205" i="4"/>
  <c r="S1160" i="4"/>
  <c r="S155" i="4"/>
  <c r="S791" i="4"/>
  <c r="S650" i="4"/>
  <c r="S1326" i="4"/>
  <c r="S1299" i="4"/>
  <c r="S1207" i="4"/>
  <c r="S976" i="4"/>
  <c r="S1072" i="4"/>
  <c r="S792" i="4"/>
  <c r="S1358" i="4"/>
  <c r="S1201" i="4"/>
  <c r="S925" i="4"/>
  <c r="S1329" i="4"/>
  <c r="S1082" i="4"/>
  <c r="S974" i="4"/>
  <c r="S935" i="4"/>
  <c r="S1234" i="4"/>
  <c r="S858" i="4"/>
  <c r="S1355" i="4"/>
  <c r="S1162" i="4"/>
  <c r="S1229" i="4"/>
  <c r="S1361" i="4"/>
  <c r="S1352" i="4"/>
  <c r="S1239" i="4"/>
  <c r="S1227" i="4"/>
  <c r="S1014" i="4"/>
  <c r="S1127" i="4"/>
  <c r="S1019" i="4"/>
  <c r="S1086" i="4"/>
  <c r="S1087" i="4"/>
  <c r="S1230" i="4"/>
  <c r="S1176" i="4"/>
  <c r="S1068" i="4"/>
  <c r="S867" i="4"/>
  <c r="S1058" i="4"/>
  <c r="S1062" i="4"/>
  <c r="S1071" i="4"/>
  <c r="S1292" i="4"/>
  <c r="S1278" i="4"/>
  <c r="S943" i="4"/>
  <c r="S1060" i="4"/>
  <c r="S1386" i="4"/>
  <c r="S901" i="4"/>
  <c r="S1166" i="4"/>
  <c r="S1165" i="4"/>
  <c r="S980" i="4"/>
  <c r="S965" i="4"/>
  <c r="S1318" i="4"/>
  <c r="S1132" i="4"/>
  <c r="S944" i="4"/>
  <c r="S1125" i="4"/>
  <c r="S1285" i="4"/>
  <c r="S1108" i="4"/>
  <c r="S968" i="4"/>
  <c r="S862" i="4"/>
  <c r="S979" i="4"/>
  <c r="S873" i="4"/>
  <c r="S883" i="4"/>
  <c r="S893" i="4"/>
  <c r="S1327" i="4"/>
  <c r="S1226" i="4"/>
  <c r="S909" i="4"/>
  <c r="S1312" i="4"/>
  <c r="S1083" i="4"/>
  <c r="S151" i="4"/>
  <c r="S133" i="4"/>
  <c r="S116" i="4"/>
  <c r="S78" i="4"/>
  <c r="S115" i="4"/>
  <c r="S1301" i="4"/>
  <c r="S131" i="4"/>
  <c r="S1034" i="4"/>
  <c r="S25" i="4"/>
  <c r="S128" i="4"/>
  <c r="S105" i="4"/>
  <c r="S62" i="4"/>
  <c r="S1374" i="4"/>
  <c r="S84" i="4"/>
  <c r="S83" i="4"/>
  <c r="S90" i="4"/>
  <c r="S921" i="4"/>
  <c r="S33" i="4"/>
  <c r="S44" i="4"/>
  <c r="S63" i="4"/>
  <c r="S45" i="4"/>
  <c r="S109" i="4"/>
  <c r="S49" i="4"/>
  <c r="S129" i="4"/>
  <c r="S845" i="4"/>
  <c r="S136" i="4"/>
  <c r="S106" i="4"/>
  <c r="S96" i="4"/>
  <c r="S130" i="4"/>
  <c r="S123" i="4"/>
  <c r="S124" i="4"/>
  <c r="S142" i="4"/>
  <c r="S102" i="4"/>
  <c r="S89" i="4"/>
  <c r="S2" i="4"/>
  <c r="S6" i="4"/>
  <c r="S121" i="4"/>
  <c r="S30" i="4"/>
  <c r="S1307" i="4"/>
  <c r="S147" i="4"/>
  <c r="S7" i="4"/>
  <c r="S10" i="4"/>
  <c r="S101" i="4"/>
  <c r="S16" i="4"/>
  <c r="S34" i="4"/>
  <c r="S77" i="4"/>
  <c r="S120" i="4"/>
  <c r="S1241" i="4"/>
  <c r="S140" i="4"/>
  <c r="S41" i="4"/>
  <c r="S103" i="4"/>
  <c r="S19" i="4"/>
  <c r="S72" i="4"/>
  <c r="S20" i="4"/>
  <c r="S933" i="4"/>
  <c r="S39" i="4"/>
  <c r="S24" i="4"/>
  <c r="S97" i="4"/>
  <c r="V97" i="4" s="1"/>
  <c r="S74" i="4"/>
  <c r="S65" i="4"/>
  <c r="S76" i="4"/>
  <c r="S92" i="4"/>
  <c r="S46" i="4"/>
  <c r="S904" i="4"/>
  <c r="S104" i="4"/>
  <c r="S8" i="4"/>
  <c r="S32" i="4"/>
  <c r="S18" i="4"/>
  <c r="S1111" i="4"/>
  <c r="S55" i="4"/>
  <c r="S138" i="4"/>
  <c r="S892" i="4"/>
  <c r="S1317" i="4"/>
  <c r="S51" i="4"/>
  <c r="S79" i="4"/>
  <c r="S1105" i="4"/>
  <c r="S127" i="4"/>
  <c r="S56" i="4"/>
  <c r="S1339" i="4"/>
  <c r="S1098" i="4"/>
  <c r="S112" i="4"/>
  <c r="S1291" i="4"/>
  <c r="S14" i="4"/>
  <c r="S1129" i="4"/>
  <c r="S1233" i="4"/>
  <c r="S149" i="4"/>
  <c r="S4" i="4"/>
  <c r="S970" i="4"/>
  <c r="S43" i="4"/>
  <c r="S31" i="4"/>
  <c r="S125" i="4"/>
  <c r="S1217" i="4"/>
  <c r="S1116" i="4"/>
  <c r="S1114" i="4"/>
  <c r="S1174" i="4"/>
  <c r="S1347" i="4"/>
  <c r="S986" i="4"/>
  <c r="S1073" i="4"/>
  <c r="S1102" i="4"/>
  <c r="S1140" i="4"/>
  <c r="S1257" i="4"/>
  <c r="S1081" i="4"/>
  <c r="S1066" i="4"/>
  <c r="S1010" i="4"/>
  <c r="S1237" i="4"/>
  <c r="S1153" i="4"/>
  <c r="S835" i="4"/>
  <c r="S1322" i="4"/>
  <c r="S1077" i="4"/>
  <c r="S1052" i="4"/>
  <c r="S1383" i="4"/>
  <c r="S1268" i="4"/>
  <c r="S1209" i="4"/>
  <c r="S1012" i="4"/>
  <c r="S855" i="4"/>
  <c r="S1296" i="4"/>
  <c r="R470" i="4"/>
  <c r="R341" i="4"/>
  <c r="R483" i="4"/>
  <c r="R497" i="4"/>
  <c r="R425" i="4"/>
  <c r="R491" i="4"/>
  <c r="R366" i="4"/>
  <c r="R498" i="4"/>
  <c r="R464" i="4"/>
  <c r="R368" i="4"/>
  <c r="R408" i="4"/>
  <c r="R236" i="4"/>
  <c r="R534" i="4"/>
  <c r="R458" i="4"/>
  <c r="R229" i="4"/>
  <c r="R407" i="4"/>
  <c r="R504" i="4"/>
  <c r="R566" i="4"/>
  <c r="R215" i="4"/>
  <c r="R286" i="4"/>
  <c r="R411" i="4"/>
  <c r="R416" i="4"/>
  <c r="R562" i="4"/>
  <c r="R238" i="4"/>
  <c r="R227" i="4"/>
  <c r="R618" i="4"/>
  <c r="R508" i="4"/>
  <c r="R269" i="4"/>
  <c r="R342" i="4"/>
  <c r="R160" i="4"/>
  <c r="R582" i="4"/>
  <c r="R410" i="4"/>
  <c r="R370" i="4"/>
  <c r="R218" i="4"/>
  <c r="R438" i="4"/>
  <c r="R441" i="4"/>
  <c r="R289" i="4"/>
  <c r="R610" i="4"/>
  <c r="R463" i="4"/>
  <c r="R583" i="4"/>
  <c r="R413" i="4"/>
  <c r="R609" i="4"/>
  <c r="R439" i="4"/>
  <c r="R638" i="4"/>
  <c r="R706" i="4"/>
  <c r="R487" i="4"/>
  <c r="R237" i="4"/>
  <c r="R396" i="4"/>
  <c r="R453" i="4"/>
  <c r="R687" i="4"/>
  <c r="R404" i="4"/>
  <c r="R561" i="4"/>
  <c r="R524" i="4"/>
  <c r="R381" i="4"/>
  <c r="R620" i="4"/>
  <c r="R270" i="4"/>
  <c r="R1113" i="4"/>
  <c r="R374" i="4"/>
  <c r="R486" i="4"/>
  <c r="R619" i="4"/>
  <c r="R277" i="4"/>
  <c r="R781" i="4"/>
  <c r="R606" i="4"/>
  <c r="R635" i="4"/>
  <c r="R608" i="4"/>
  <c r="R701" i="4"/>
  <c r="R654" i="4"/>
  <c r="R669" i="4"/>
  <c r="R300" i="4"/>
  <c r="R924" i="4"/>
  <c r="R382" i="4"/>
  <c r="R224" i="4"/>
  <c r="R231" i="4"/>
  <c r="R249" i="4"/>
  <c r="R308" i="4"/>
  <c r="R339" i="4"/>
  <c r="R547" i="4"/>
  <c r="R502" i="4"/>
  <c r="R392" i="4"/>
  <c r="R216" i="4"/>
  <c r="R433" i="4"/>
  <c r="R418" i="4"/>
  <c r="R241" i="4"/>
  <c r="R354" i="4"/>
  <c r="R409" i="4"/>
  <c r="R662" i="4"/>
  <c r="R234" i="4"/>
  <c r="R750" i="4"/>
  <c r="R661" i="4"/>
  <c r="R586" i="4"/>
  <c r="R473" i="4"/>
  <c r="R471" i="4"/>
  <c r="R628" i="4"/>
  <c r="R217" i="4"/>
  <c r="R384" i="4"/>
  <c r="R703" i="4"/>
  <c r="R324" i="4"/>
  <c r="R343" i="4"/>
  <c r="R233" i="4"/>
  <c r="R601" i="4"/>
  <c r="R391" i="4"/>
  <c r="R329" i="4"/>
  <c r="R393" i="4"/>
  <c r="R528" i="4"/>
  <c r="R625" i="4"/>
  <c r="R346" i="4"/>
  <c r="R477" i="4"/>
  <c r="R1388" i="4"/>
  <c r="R550" i="4"/>
  <c r="R522" i="4"/>
  <c r="R660" i="4"/>
  <c r="R454" i="4"/>
  <c r="R674" i="4"/>
  <c r="R557" i="4"/>
  <c r="R714" i="4"/>
  <c r="R214" i="4"/>
  <c r="R332" i="4"/>
  <c r="R573" i="4"/>
  <c r="R808" i="4"/>
  <c r="R335" i="4"/>
  <c r="R697" i="4"/>
  <c r="R1271" i="4"/>
  <c r="R221" i="4"/>
  <c r="R730" i="4"/>
  <c r="R581" i="4"/>
  <c r="R688" i="4"/>
  <c r="R301" i="4"/>
  <c r="R642" i="4"/>
  <c r="R481" i="4"/>
  <c r="R168" i="4"/>
  <c r="R751" i="4"/>
  <c r="R179" i="4"/>
  <c r="R401" i="4"/>
  <c r="R895" i="4"/>
  <c r="R385" i="4"/>
  <c r="R1343" i="4"/>
  <c r="R297" i="4"/>
  <c r="R283" i="4"/>
  <c r="R553" i="4"/>
  <c r="R713" i="4"/>
  <c r="R182" i="4"/>
  <c r="R673" i="4"/>
  <c r="R334" i="4"/>
  <c r="R307" i="4"/>
  <c r="R490" i="4"/>
  <c r="R598" i="4"/>
  <c r="R436" i="4"/>
  <c r="R475" i="4"/>
  <c r="R621" i="4"/>
  <c r="R220" i="4"/>
  <c r="R686" i="4"/>
  <c r="R733" i="4"/>
  <c r="R604" i="4"/>
  <c r="R755" i="4"/>
  <c r="R248" i="4"/>
  <c r="R189" i="4"/>
  <c r="R239" i="4"/>
  <c r="R445" i="4"/>
  <c r="R836" i="4"/>
  <c r="R223" i="4"/>
  <c r="R344" i="4"/>
  <c r="R484" i="4"/>
  <c r="R533" i="4"/>
  <c r="R622" i="4"/>
  <c r="R677" i="4"/>
  <c r="R403" i="4"/>
  <c r="R350" i="4"/>
  <c r="R517" i="4"/>
  <c r="R358" i="4"/>
  <c r="R590" i="4"/>
  <c r="R166" i="4"/>
  <c r="R734" i="4"/>
  <c r="R434" i="4"/>
  <c r="R271" i="4"/>
  <c r="R758" i="4"/>
  <c r="R432" i="4"/>
  <c r="R682" i="4"/>
  <c r="R181" i="4"/>
  <c r="R318" i="4"/>
  <c r="R472" i="4"/>
  <c r="R672" i="4"/>
  <c r="R338" i="4"/>
  <c r="R340" i="4"/>
  <c r="R913" i="4"/>
  <c r="R627" i="4"/>
  <c r="R837" i="4"/>
  <c r="R191" i="4"/>
  <c r="R278" i="4"/>
  <c r="R565" i="4"/>
  <c r="R302" i="4"/>
  <c r="R571" i="4"/>
  <c r="R593" i="4"/>
  <c r="R708" i="4"/>
  <c r="R817" i="4"/>
  <c r="R691" i="4"/>
  <c r="R417" i="4"/>
  <c r="R455" i="4"/>
  <c r="R698" i="4"/>
  <c r="R203" i="4"/>
  <c r="R647" i="4"/>
  <c r="R440" i="4"/>
  <c r="R352" i="4"/>
  <c r="R744" i="4"/>
  <c r="R716" i="4"/>
  <c r="R459" i="4"/>
  <c r="R462" i="4"/>
  <c r="R809" i="4"/>
  <c r="R170" i="4"/>
  <c r="R1050" i="4"/>
  <c r="R336" i="4"/>
  <c r="R646" i="4"/>
  <c r="R290" i="4"/>
  <c r="R1266" i="4"/>
  <c r="R908" i="4"/>
  <c r="R435" i="4"/>
  <c r="R735" i="4"/>
  <c r="R304" i="4"/>
  <c r="R760" i="4"/>
  <c r="R656" i="4"/>
  <c r="R228" i="4"/>
  <c r="R298" i="4"/>
  <c r="R450" i="4"/>
  <c r="R535" i="4"/>
  <c r="R276" i="4"/>
  <c r="R195" i="4"/>
  <c r="R518" i="4"/>
  <c r="R256" i="4"/>
  <c r="R782" i="4"/>
  <c r="R1135" i="4"/>
  <c r="R456" i="4"/>
  <c r="R515" i="4"/>
  <c r="R648" i="4"/>
  <c r="R480" i="4"/>
  <c r="R822" i="4"/>
  <c r="R762" i="4"/>
  <c r="R748" i="4"/>
  <c r="R279" i="4"/>
  <c r="R219" i="4"/>
  <c r="R325" i="4"/>
  <c r="R546" i="4"/>
  <c r="R348" i="4"/>
  <c r="R514" i="4"/>
  <c r="R643" i="4"/>
  <c r="R551" i="4"/>
  <c r="R519" i="4"/>
  <c r="R668" i="4"/>
  <c r="R353" i="4"/>
  <c r="R681" i="4"/>
  <c r="R554" i="4"/>
  <c r="R378" i="4"/>
  <c r="R521" i="4"/>
  <c r="R371" i="4"/>
  <c r="R263" i="4"/>
  <c r="R754" i="4"/>
  <c r="R552" i="4"/>
  <c r="R222" i="4"/>
  <c r="R198" i="4"/>
  <c r="R951" i="4"/>
  <c r="R614" i="4"/>
  <c r="R572" i="4"/>
  <c r="R639" i="4"/>
  <c r="R163" i="4"/>
  <c r="R461" i="4"/>
  <c r="R299" i="4"/>
  <c r="R225" i="4"/>
  <c r="R666" i="4"/>
  <c r="R511" i="4"/>
  <c r="R485" i="4"/>
  <c r="R570" i="4"/>
  <c r="R540" i="4"/>
  <c r="R448" i="4"/>
  <c r="R254" i="4"/>
  <c r="R958" i="4"/>
  <c r="R680" i="4"/>
  <c r="R468" i="4"/>
  <c r="R328" i="4"/>
  <c r="R319" i="4"/>
  <c r="R489" i="4"/>
  <c r="R282" i="4"/>
  <c r="R719" i="4"/>
  <c r="R257" i="4"/>
  <c r="R527" i="4"/>
  <c r="R595" i="4"/>
  <c r="R355" i="4"/>
  <c r="R803" i="4"/>
  <c r="R281" i="4"/>
  <c r="R167" i="4"/>
  <c r="R320" i="4"/>
  <c r="R232" i="4"/>
  <c r="R449" i="4"/>
  <c r="R451" i="4"/>
  <c r="R707" i="4"/>
  <c r="R164" i="4"/>
  <c r="R599" i="4"/>
  <c r="R280" i="4"/>
  <c r="R597" i="4"/>
  <c r="R689" i="4"/>
  <c r="R541" i="4"/>
  <c r="R419" i="4"/>
  <c r="R159" i="4"/>
  <c r="R695" i="4"/>
  <c r="R1124" i="4"/>
  <c r="R1035" i="4"/>
  <c r="R544" i="4"/>
  <c r="R956" i="4"/>
  <c r="R576" i="4"/>
  <c r="R736" i="4"/>
  <c r="R742" i="4"/>
  <c r="R349" i="4"/>
  <c r="R696" i="4"/>
  <c r="R390" i="4"/>
  <c r="R294" i="4"/>
  <c r="R1184" i="4"/>
  <c r="R379" i="4"/>
  <c r="R798" i="4"/>
  <c r="R732" i="4"/>
  <c r="R770" i="4"/>
  <c r="R1139" i="4"/>
  <c r="R243" i="4"/>
  <c r="R347" i="4"/>
  <c r="R1286" i="4"/>
  <c r="R667" i="4"/>
  <c r="R292" i="4"/>
  <c r="R321" i="4"/>
  <c r="R264" i="4"/>
  <c r="R747" i="4"/>
  <c r="R612" i="4"/>
  <c r="R488" i="4"/>
  <c r="R665" i="4"/>
  <c r="R784" i="4"/>
  <c r="R272" i="4"/>
  <c r="R564" i="4"/>
  <c r="R739" i="4"/>
  <c r="R1302" i="4"/>
  <c r="R169" i="4"/>
  <c r="R977" i="4"/>
  <c r="R769" i="4"/>
  <c r="R1363" i="4"/>
  <c r="R501" i="4"/>
  <c r="R670" i="4"/>
  <c r="R389" i="4"/>
  <c r="R268" i="4"/>
  <c r="R623" i="4"/>
  <c r="R821" i="4"/>
  <c r="R467" i="4"/>
  <c r="R423" i="4"/>
  <c r="R442" i="4"/>
  <c r="R267" i="4"/>
  <c r="R429" i="4"/>
  <c r="R274" i="4"/>
  <c r="R513" i="4"/>
  <c r="R364" i="4"/>
  <c r="R729" i="4"/>
  <c r="R288" i="4"/>
  <c r="R626" i="4"/>
  <c r="R838" i="4"/>
  <c r="R420" i="4"/>
  <c r="R569" i="4"/>
  <c r="R180" i="4"/>
  <c r="R496" i="4"/>
  <c r="R717" i="4"/>
  <c r="R820" i="4"/>
  <c r="R538" i="4"/>
  <c r="R156" i="4"/>
  <c r="R536" i="4"/>
  <c r="R584" i="4"/>
  <c r="R402" i="4"/>
  <c r="R406" i="4"/>
  <c r="R641" i="4"/>
  <c r="R431" i="4"/>
  <c r="R657" i="4"/>
  <c r="R309" i="4"/>
  <c r="R652" i="4"/>
  <c r="R811" i="4"/>
  <c r="R1294" i="4"/>
  <c r="R796" i="4"/>
  <c r="R154" i="4"/>
  <c r="R699" i="4"/>
  <c r="R152" i="4"/>
  <c r="R640" i="4"/>
  <c r="R1120" i="4"/>
  <c r="R815" i="4"/>
  <c r="R847" i="4"/>
  <c r="R275" i="4"/>
  <c r="R510" i="4"/>
  <c r="R548" i="4"/>
  <c r="R415" i="4"/>
  <c r="R284" i="4"/>
  <c r="R165" i="4"/>
  <c r="R807" i="4"/>
  <c r="R645" i="4"/>
  <c r="R596" i="4"/>
  <c r="R788" i="4"/>
  <c r="R1290" i="4"/>
  <c r="R709" i="4"/>
  <c r="R204" i="4"/>
  <c r="R1194" i="4"/>
  <c r="R575" i="4"/>
  <c r="R293" i="4"/>
  <c r="R383" i="4"/>
  <c r="R722" i="4"/>
  <c r="R356" i="4"/>
  <c r="R634" i="4"/>
  <c r="R326" i="4"/>
  <c r="R651" i="4"/>
  <c r="R585" i="4"/>
  <c r="R287" i="4"/>
  <c r="R259" i="4"/>
  <c r="R414" i="4"/>
  <c r="R188" i="4"/>
  <c r="R700" i="4"/>
  <c r="R558" i="4"/>
  <c r="R678" i="4"/>
  <c r="R333" i="4"/>
  <c r="R192" i="4"/>
  <c r="R375" i="4"/>
  <c r="R184" i="4"/>
  <c r="R579" i="4"/>
  <c r="R369" i="4"/>
  <c r="R1298" i="4"/>
  <c r="R718" i="4"/>
  <c r="R603" i="4"/>
  <c r="R542" i="4"/>
  <c r="R230" i="4"/>
  <c r="R789" i="4"/>
  <c r="R532" i="4"/>
  <c r="R266" i="4"/>
  <c r="R556" i="4"/>
  <c r="R797" i="4"/>
  <c r="R790" i="4"/>
  <c r="R322" i="4"/>
  <c r="R331" i="4"/>
  <c r="R671" i="4"/>
  <c r="R818" i="4"/>
  <c r="R694" i="4"/>
  <c r="R323" i="4"/>
  <c r="R636" i="4"/>
  <c r="R574" i="4"/>
  <c r="R653" i="4"/>
  <c r="R247" i="4"/>
  <c r="R509" i="4"/>
  <c r="R1284" i="4"/>
  <c r="R1180" i="4"/>
  <c r="R757" i="4"/>
  <c r="R795" i="4"/>
  <c r="R679" i="4"/>
  <c r="R724" i="4"/>
  <c r="R506" i="4"/>
  <c r="R1263" i="4"/>
  <c r="R592" i="4"/>
  <c r="R395" i="4"/>
  <c r="R314" i="4"/>
  <c r="R187" i="4"/>
  <c r="R446" i="4"/>
  <c r="R563" i="4"/>
  <c r="R443" i="4"/>
  <c r="R578" i="4"/>
  <c r="R702" i="4"/>
  <c r="R1185" i="4"/>
  <c r="R580" i="4"/>
  <c r="R577" i="4"/>
  <c r="R777" i="4"/>
  <c r="R658" i="4"/>
  <c r="R205" i="4"/>
  <c r="R905" i="4"/>
  <c r="R311" i="4"/>
  <c r="R262" i="4"/>
  <c r="R516" i="4"/>
  <c r="R452" i="4"/>
  <c r="R447" i="4"/>
  <c r="R1256" i="4"/>
  <c r="R157" i="4"/>
  <c r="R966" i="4"/>
  <c r="R543" i="4"/>
  <c r="R351" i="4"/>
  <c r="R1354" i="4"/>
  <c r="R479" i="4"/>
  <c r="R720" i="4"/>
  <c r="R312" i="4"/>
  <c r="R296" i="4"/>
  <c r="R245" i="4"/>
  <c r="R255" i="4"/>
  <c r="R800" i="4"/>
  <c r="R964" i="4"/>
  <c r="R499" i="4"/>
  <c r="R211" i="4"/>
  <c r="R523" i="4"/>
  <c r="R549" i="4"/>
  <c r="R460" i="4"/>
  <c r="R765" i="4"/>
  <c r="R424" i="4"/>
  <c r="R839" i="4"/>
  <c r="R1103" i="4"/>
  <c r="R594" i="4"/>
  <c r="R772" i="4"/>
  <c r="R737" i="4"/>
  <c r="R530" i="4"/>
  <c r="R474" i="4"/>
  <c r="R715" i="4"/>
  <c r="R172" i="4"/>
  <c r="R704" i="4"/>
  <c r="R663" i="4"/>
  <c r="R437" i="4"/>
  <c r="R649" i="4"/>
  <c r="R430" i="4"/>
  <c r="R731" i="4"/>
  <c r="R253" i="4"/>
  <c r="R786" i="4"/>
  <c r="R387" i="4"/>
  <c r="R611" i="4"/>
  <c r="R250" i="4"/>
  <c r="R749" i="4"/>
  <c r="R555" i="4"/>
  <c r="R183" i="4"/>
  <c r="R492" i="4"/>
  <c r="R177" i="4"/>
  <c r="R881" i="4"/>
  <c r="R1037" i="4"/>
  <c r="R399" i="4"/>
  <c r="R1137" i="4"/>
  <c r="R291" i="4"/>
  <c r="R787" i="4"/>
  <c r="R193" i="4"/>
  <c r="R1064" i="4"/>
  <c r="R466" i="4"/>
  <c r="R1115" i="4"/>
  <c r="R756" i="4"/>
  <c r="R812" i="4"/>
  <c r="R664" i="4"/>
  <c r="R900" i="4"/>
  <c r="R683" i="4"/>
  <c r="R1150" i="4"/>
  <c r="R775" i="4"/>
  <c r="R879" i="4"/>
  <c r="R196" i="4"/>
  <c r="R376" i="4"/>
  <c r="R199" i="4"/>
  <c r="R1117" i="4"/>
  <c r="R265" i="4"/>
  <c r="R779" i="4"/>
  <c r="R938" i="4"/>
  <c r="R617" i="4"/>
  <c r="R208" i="4"/>
  <c r="R365" i="4"/>
  <c r="R1272" i="4"/>
  <c r="R1368" i="4"/>
  <c r="R330" i="4"/>
  <c r="R529" i="4"/>
  <c r="R457" i="4"/>
  <c r="R1319" i="4"/>
  <c r="R186" i="4"/>
  <c r="R1003" i="4"/>
  <c r="R911" i="4"/>
  <c r="R973" i="4"/>
  <c r="R171" i="4"/>
  <c r="R412" i="4"/>
  <c r="R273" i="4"/>
  <c r="R295" i="4"/>
  <c r="R372" i="4"/>
  <c r="R526" i="4"/>
  <c r="R1110" i="4"/>
  <c r="R469" i="4"/>
  <c r="R600" i="4"/>
  <c r="R185" i="4"/>
  <c r="R712" i="4"/>
  <c r="R197" i="4"/>
  <c r="R888" i="4"/>
  <c r="R206" i="4"/>
  <c r="R776" i="4"/>
  <c r="R495" i="4"/>
  <c r="R1238" i="4"/>
  <c r="R745" i="4"/>
  <c r="R1159" i="4"/>
  <c r="R361" i="4"/>
  <c r="R251" i="4"/>
  <c r="R260" i="4"/>
  <c r="R955" i="4"/>
  <c r="R785" i="4"/>
  <c r="R723" i="4"/>
  <c r="R175" i="4"/>
  <c r="R194" i="4"/>
  <c r="R591" i="4"/>
  <c r="R567" i="4"/>
  <c r="R200" i="4"/>
  <c r="R743" i="4"/>
  <c r="R428" i="4"/>
  <c r="R380" i="4"/>
  <c r="R1172" i="4"/>
  <c r="R588" i="4"/>
  <c r="R759" i="4"/>
  <c r="R316" i="4"/>
  <c r="R740" i="4"/>
  <c r="R794" i="4"/>
  <c r="R804" i="4"/>
  <c r="R1370" i="4"/>
  <c r="R1167" i="4"/>
  <c r="R880" i="4"/>
  <c r="R285" i="4"/>
  <c r="R345" i="4"/>
  <c r="R397" i="4"/>
  <c r="R213" i="4"/>
  <c r="R738" i="4"/>
  <c r="R367" i="4"/>
  <c r="R427" i="4"/>
  <c r="R377" i="4"/>
  <c r="R201" i="4"/>
  <c r="R252" i="4"/>
  <c r="R478" i="4"/>
  <c r="R1255" i="4"/>
  <c r="R1074" i="4"/>
  <c r="R560" i="4"/>
  <c r="R655" i="4"/>
  <c r="R814" i="4"/>
  <c r="R1376" i="4"/>
  <c r="R226" i="4"/>
  <c r="R242" i="4"/>
  <c r="R153" i="4"/>
  <c r="R207" i="4"/>
  <c r="R1155" i="4"/>
  <c r="R805" i="4"/>
  <c r="R539" i="4"/>
  <c r="R512" i="4"/>
  <c r="R161" i="4"/>
  <c r="R766" i="4"/>
  <c r="R684" i="4"/>
  <c r="R802" i="4"/>
  <c r="R849" i="4"/>
  <c r="R903" i="4"/>
  <c r="R690" i="4"/>
  <c r="R587" i="4"/>
  <c r="R1387" i="4"/>
  <c r="R357" i="4"/>
  <c r="R235" i="4"/>
  <c r="R946" i="4"/>
  <c r="R725" i="4"/>
  <c r="R753" i="4"/>
  <c r="R173" i="4"/>
  <c r="R928" i="4"/>
  <c r="R813" i="4"/>
  <c r="R310" i="4"/>
  <c r="R210" i="4"/>
  <c r="R244" i="4"/>
  <c r="R727" i="4"/>
  <c r="R659" i="4"/>
  <c r="R746" i="4"/>
  <c r="R752" i="4"/>
  <c r="R520" i="4"/>
  <c r="R190" i="4"/>
  <c r="R388" i="4"/>
  <c r="R1063" i="4"/>
  <c r="R972" i="4"/>
  <c r="R602" i="4"/>
  <c r="R1065" i="4"/>
  <c r="R741" i="4"/>
  <c r="R916" i="4"/>
  <c r="R493" i="4"/>
  <c r="R559" i="4"/>
  <c r="R624" i="4"/>
  <c r="R816" i="4"/>
  <c r="R1331" i="4"/>
  <c r="R710" i="4"/>
  <c r="R954" i="4"/>
  <c r="R1044" i="4"/>
  <c r="R1008" i="4"/>
  <c r="R315" i="4"/>
  <c r="R1033" i="4"/>
  <c r="R258" i="4"/>
  <c r="R246" i="4"/>
  <c r="R773" i="4"/>
  <c r="R1244" i="4"/>
  <c r="R500" i="4"/>
  <c r="R763" i="4"/>
  <c r="R906" i="4"/>
  <c r="R1297" i="4"/>
  <c r="R768" i="4"/>
  <c r="R767" i="4"/>
  <c r="R675" i="4"/>
  <c r="R692" i="4"/>
  <c r="R465" i="4"/>
  <c r="R969" i="4"/>
  <c r="R967" i="4"/>
  <c r="R1270" i="4"/>
  <c r="R632" i="4"/>
  <c r="R1259" i="4"/>
  <c r="R1203" i="4"/>
  <c r="R637" i="4"/>
  <c r="R828" i="4"/>
  <c r="R676" i="4"/>
  <c r="R1055" i="4"/>
  <c r="R421" i="4"/>
  <c r="R644" i="4"/>
  <c r="R726" i="4"/>
  <c r="R303" i="4"/>
  <c r="R985" i="4"/>
  <c r="R400" i="4"/>
  <c r="R305" i="4"/>
  <c r="R525" i="4"/>
  <c r="R1248" i="4"/>
  <c r="R1246" i="4"/>
  <c r="R1349" i="4"/>
  <c r="R394" i="4"/>
  <c r="R981" i="4"/>
  <c r="R327" i="4"/>
  <c r="R1336" i="4"/>
  <c r="R1013" i="4"/>
  <c r="R1245" i="4"/>
  <c r="R373" i="4"/>
  <c r="R212" i="4"/>
  <c r="R1148" i="4"/>
  <c r="R1289" i="4"/>
  <c r="R771" i="4"/>
  <c r="R866" i="4"/>
  <c r="R1079" i="4"/>
  <c r="R793" i="4"/>
  <c r="R631" i="4"/>
  <c r="R1247" i="4"/>
  <c r="R1362" i="4"/>
  <c r="R531" i="4"/>
  <c r="R1179" i="4"/>
  <c r="R158" i="4"/>
  <c r="R826" i="4"/>
  <c r="R360" i="4"/>
  <c r="R422" i="4"/>
  <c r="R948" i="4"/>
  <c r="R482" i="4"/>
  <c r="R764" i="4"/>
  <c r="R975" i="4"/>
  <c r="R1075" i="4"/>
  <c r="R1311" i="4"/>
  <c r="R209" i="4"/>
  <c r="R1112" i="4"/>
  <c r="R162" i="4"/>
  <c r="R1280" i="4"/>
  <c r="R1330" i="4"/>
  <c r="R386" i="4"/>
  <c r="R705" i="4"/>
  <c r="R507" i="4"/>
  <c r="R693" i="4"/>
  <c r="R1252" i="4"/>
  <c r="R363" i="4"/>
  <c r="R1218" i="4"/>
  <c r="R1067" i="4"/>
  <c r="R1182" i="4"/>
  <c r="R1222" i="4"/>
  <c r="R1325" i="4"/>
  <c r="R824" i="4"/>
  <c r="R494" i="4"/>
  <c r="R1295" i="4"/>
  <c r="R1219" i="4"/>
  <c r="R545" i="4"/>
  <c r="R1250" i="4"/>
  <c r="R721" i="4"/>
  <c r="R1315" i="4"/>
  <c r="R202" i="4"/>
  <c r="R362" i="4"/>
  <c r="R728" i="4"/>
  <c r="R405" i="4"/>
  <c r="R780" i="4"/>
  <c r="R848" i="4"/>
  <c r="R1149" i="4"/>
  <c r="R503" i="4"/>
  <c r="R860" i="4"/>
  <c r="R806" i="4"/>
  <c r="R337" i="4"/>
  <c r="R859" i="4"/>
  <c r="R426" i="4"/>
  <c r="R774" i="4"/>
  <c r="R444" i="4"/>
  <c r="R1024" i="4"/>
  <c r="R919" i="4"/>
  <c r="R833" i="4"/>
  <c r="R1043" i="4"/>
  <c r="R1321" i="4"/>
  <c r="R1364" i="4"/>
  <c r="R1367" i="4"/>
  <c r="R476" i="4"/>
  <c r="R1274" i="4"/>
  <c r="R629" i="4"/>
  <c r="R313" i="4"/>
  <c r="R1369" i="4"/>
  <c r="R1142" i="4"/>
  <c r="R1276" i="4"/>
  <c r="R857" i="4"/>
  <c r="R1059" i="4"/>
  <c r="R607" i="4"/>
  <c r="R615" i="4"/>
  <c r="R936" i="4"/>
  <c r="R1151" i="4"/>
  <c r="R176" i="4"/>
  <c r="R1070" i="4"/>
  <c r="R890" i="4"/>
  <c r="R778" i="4"/>
  <c r="R801" i="4"/>
  <c r="R1126" i="4"/>
  <c r="R317" i="4"/>
  <c r="R995" i="4"/>
  <c r="R398" i="4"/>
  <c r="R685" i="4"/>
  <c r="R926" i="4"/>
  <c r="R1195" i="4"/>
  <c r="R810" i="4"/>
  <c r="R819" i="4"/>
  <c r="R1009" i="4"/>
  <c r="R616" i="4"/>
  <c r="R1267" i="4"/>
  <c r="R261" i="4"/>
  <c r="R1128" i="4"/>
  <c r="R1136" i="4"/>
  <c r="R633" i="4"/>
  <c r="R1277" i="4"/>
  <c r="R505" i="4"/>
  <c r="R1107" i="4"/>
  <c r="R851" i="4"/>
  <c r="R613" i="4"/>
  <c r="R987" i="4"/>
  <c r="R761" i="4"/>
  <c r="R1017" i="4"/>
  <c r="R1018" i="4"/>
  <c r="R240" i="4"/>
  <c r="R1389" i="4"/>
  <c r="R178" i="4"/>
  <c r="R875" i="4"/>
  <c r="R1283" i="4"/>
  <c r="R605" i="4"/>
  <c r="R1198" i="4"/>
  <c r="R1212" i="4"/>
  <c r="R840" i="4"/>
  <c r="R902" i="4"/>
  <c r="R1320" i="4"/>
  <c r="R997" i="4"/>
  <c r="R1216" i="4"/>
  <c r="R537" i="4"/>
  <c r="R799" i="4"/>
  <c r="R359" i="4"/>
  <c r="R589" i="4"/>
  <c r="R568" i="4"/>
  <c r="R711" i="4"/>
  <c r="R1265" i="4"/>
  <c r="R922" i="4"/>
  <c r="R830" i="4"/>
  <c r="R1096" i="4"/>
  <c r="R1378" i="4"/>
  <c r="R1333" i="4"/>
  <c r="R1146" i="4"/>
  <c r="R1131" i="4"/>
  <c r="R991" i="4"/>
  <c r="R1122" i="4"/>
  <c r="R1205" i="4"/>
  <c r="R306" i="4"/>
  <c r="R1260" i="4"/>
  <c r="R1160" i="4"/>
  <c r="R1161" i="4"/>
  <c r="R155" i="4"/>
  <c r="R1214" i="4"/>
  <c r="R174" i="4"/>
  <c r="R1015" i="4"/>
  <c r="R791" i="4"/>
  <c r="R1341" i="4"/>
  <c r="R650" i="4"/>
  <c r="R1326" i="4"/>
  <c r="R1299" i="4"/>
  <c r="R783" i="4"/>
  <c r="R1207" i="4"/>
  <c r="R976" i="4"/>
  <c r="R1072" i="4"/>
  <c r="R1281" i="4"/>
  <c r="R792" i="4"/>
  <c r="R630" i="4"/>
  <c r="R1348" i="4"/>
  <c r="R1275" i="4"/>
  <c r="R1358" i="4"/>
  <c r="R983" i="4"/>
  <c r="R1201" i="4"/>
  <c r="R925" i="4"/>
  <c r="R1329" i="4"/>
  <c r="R1061" i="4"/>
  <c r="R1082" i="4"/>
  <c r="R939" i="4"/>
  <c r="R974" i="4"/>
  <c r="R1305" i="4"/>
  <c r="R1099" i="4"/>
  <c r="R823" i="4"/>
  <c r="R1189" i="4"/>
  <c r="R935" i="4"/>
  <c r="R1234" i="4"/>
  <c r="R1346" i="4"/>
  <c r="R1093" i="4"/>
  <c r="R932" i="4"/>
  <c r="R1254" i="4"/>
  <c r="R1181" i="4"/>
  <c r="R1040" i="4"/>
  <c r="R858" i="4"/>
  <c r="R1384" i="4"/>
  <c r="R898" i="4"/>
  <c r="R1225" i="4"/>
  <c r="R1171" i="4"/>
  <c r="R1355" i="4"/>
  <c r="R1211" i="4"/>
  <c r="R1025" i="4"/>
  <c r="R1162" i="4"/>
  <c r="R1229" i="4"/>
  <c r="R1361" i="4"/>
  <c r="R1352" i="4"/>
  <c r="R1239" i="4"/>
  <c r="R844" i="4"/>
  <c r="R927" i="4"/>
  <c r="R1089" i="4"/>
  <c r="R1227" i="4"/>
  <c r="R1042" i="4"/>
  <c r="R1014" i="4"/>
  <c r="R1127" i="4"/>
  <c r="R915" i="4"/>
  <c r="R1353" i="4"/>
  <c r="R930" i="4"/>
  <c r="R1019" i="4"/>
  <c r="R891" i="4"/>
  <c r="R1253" i="4"/>
  <c r="R1021" i="4"/>
  <c r="R1086" i="4"/>
  <c r="R1109" i="4"/>
  <c r="R864" i="4"/>
  <c r="R1221" i="4"/>
  <c r="R1249" i="4"/>
  <c r="R877" i="4"/>
  <c r="R1288" i="4"/>
  <c r="R929" i="4"/>
  <c r="R912" i="4"/>
  <c r="R1028" i="4"/>
  <c r="R1087" i="4"/>
  <c r="R1154" i="4"/>
  <c r="R1230" i="4"/>
  <c r="R1029" i="4"/>
  <c r="R1334" i="4"/>
  <c r="R861" i="4"/>
  <c r="R998" i="4"/>
  <c r="R1273" i="4"/>
  <c r="R1016" i="4"/>
  <c r="R1235" i="4"/>
  <c r="R1011" i="4"/>
  <c r="R934" i="4"/>
  <c r="R1176" i="4"/>
  <c r="R1345" i="4"/>
  <c r="R945" i="4"/>
  <c r="R1068" i="4"/>
  <c r="R841" i="4"/>
  <c r="R867" i="4"/>
  <c r="R950" i="4"/>
  <c r="R1058" i="4"/>
  <c r="R1134" i="4"/>
  <c r="R842" i="4"/>
  <c r="R1164" i="4"/>
  <c r="R1062" i="4"/>
  <c r="R1308" i="4"/>
  <c r="R947" i="4"/>
  <c r="R1156" i="4"/>
  <c r="R1293" i="4"/>
  <c r="R996" i="4"/>
  <c r="R1071" i="4"/>
  <c r="R1303" i="4"/>
  <c r="R894" i="4"/>
  <c r="R1000" i="4"/>
  <c r="R960" i="4"/>
  <c r="R1056" i="4"/>
  <c r="R1158" i="4"/>
  <c r="R1292" i="4"/>
  <c r="R959" i="4"/>
  <c r="R1365" i="4"/>
  <c r="R1278" i="4"/>
  <c r="R910" i="4"/>
  <c r="R1036" i="4"/>
  <c r="R1208" i="4"/>
  <c r="R923" i="4"/>
  <c r="R943" i="4"/>
  <c r="R931" i="4"/>
  <c r="R1359" i="4"/>
  <c r="R1060" i="4"/>
  <c r="R1310" i="4"/>
  <c r="R1032" i="4"/>
  <c r="R1300" i="4"/>
  <c r="R856" i="4"/>
  <c r="R1386" i="4"/>
  <c r="R988" i="4"/>
  <c r="R1382" i="4"/>
  <c r="R1224" i="4"/>
  <c r="R901" i="4"/>
  <c r="R1166" i="4"/>
  <c r="R1377" i="4"/>
  <c r="R1335" i="4"/>
  <c r="R1165" i="4"/>
  <c r="R1190" i="4"/>
  <c r="R1144" i="4"/>
  <c r="R1210" i="4"/>
  <c r="R980" i="4"/>
  <c r="R1031" i="4"/>
  <c r="R863" i="4"/>
  <c r="R1324" i="4"/>
  <c r="R1183" i="4"/>
  <c r="R1045" i="4"/>
  <c r="R965" i="4"/>
  <c r="R1318" i="4"/>
  <c r="R1169" i="4"/>
  <c r="R1145" i="4"/>
  <c r="R1006" i="4"/>
  <c r="R870" i="4"/>
  <c r="R1069" i="4"/>
  <c r="R1132" i="4"/>
  <c r="R1022" i="4"/>
  <c r="R1147" i="4"/>
  <c r="R1213" i="4"/>
  <c r="R1196" i="4"/>
  <c r="R1100" i="4"/>
  <c r="R949" i="4"/>
  <c r="R944" i="4"/>
  <c r="R941" i="4"/>
  <c r="R992" i="4"/>
  <c r="R1125" i="4"/>
  <c r="R1095" i="4"/>
  <c r="R1285" i="4"/>
  <c r="R1108" i="4"/>
  <c r="R1282" i="4"/>
  <c r="R1121" i="4"/>
  <c r="R1048" i="4"/>
  <c r="R968" i="4"/>
  <c r="R862" i="4"/>
  <c r="R907" i="4"/>
  <c r="R1338" i="4"/>
  <c r="R1366" i="4"/>
  <c r="R899" i="4"/>
  <c r="R979" i="4"/>
  <c r="R887" i="4"/>
  <c r="R914" i="4"/>
  <c r="R873" i="4"/>
  <c r="R852" i="4"/>
  <c r="R1251" i="4"/>
  <c r="R1261" i="4"/>
  <c r="R897" i="4"/>
  <c r="R843" i="4"/>
  <c r="R883" i="4"/>
  <c r="R1287" i="4"/>
  <c r="R893" i="4"/>
  <c r="R1360" i="4"/>
  <c r="R1327" i="4"/>
  <c r="R1226" i="4"/>
  <c r="R1027" i="4"/>
  <c r="R909" i="4"/>
  <c r="R1357" i="4"/>
  <c r="R1312" i="4"/>
  <c r="R889" i="4"/>
  <c r="R1242" i="4"/>
  <c r="R1199" i="4"/>
  <c r="R846" i="4"/>
  <c r="R1279" i="4"/>
  <c r="R1083" i="4"/>
  <c r="R1391" i="4"/>
  <c r="R1344" i="4"/>
  <c r="R1091" i="4"/>
  <c r="R1084" i="4"/>
  <c r="R1118" i="4"/>
  <c r="R1186" i="4"/>
  <c r="R151" i="4"/>
  <c r="R133" i="4"/>
  <c r="R29" i="4"/>
  <c r="R116" i="4"/>
  <c r="R78" i="4"/>
  <c r="R69" i="4"/>
  <c r="R115" i="4"/>
  <c r="R1301" i="4"/>
  <c r="R1351" i="4"/>
  <c r="R990" i="4"/>
  <c r="R94" i="4"/>
  <c r="R58" i="4"/>
  <c r="R54" i="4"/>
  <c r="R12" i="4"/>
  <c r="R131" i="4"/>
  <c r="R145" i="4"/>
  <c r="R119" i="4"/>
  <c r="R1034" i="4"/>
  <c r="R25" i="4"/>
  <c r="R139" i="4"/>
  <c r="R128" i="4"/>
  <c r="R105" i="4"/>
  <c r="R17" i="4"/>
  <c r="R62" i="4"/>
  <c r="R1374" i="4"/>
  <c r="R1231" i="4"/>
  <c r="R84" i="4"/>
  <c r="R83" i="4"/>
  <c r="R42" i="4"/>
  <c r="R144" i="4"/>
  <c r="R1178" i="4"/>
  <c r="R90" i="4"/>
  <c r="R921" i="4"/>
  <c r="R33" i="4"/>
  <c r="R1240" i="4"/>
  <c r="R80" i="4"/>
  <c r="R85" i="4"/>
  <c r="R953" i="4"/>
  <c r="R1342" i="4"/>
  <c r="R44" i="4"/>
  <c r="R868" i="4"/>
  <c r="R63" i="4"/>
  <c r="R45" i="4"/>
  <c r="R108" i="4"/>
  <c r="R109" i="4"/>
  <c r="R1379" i="4"/>
  <c r="R1188" i="4"/>
  <c r="R49" i="4"/>
  <c r="R129" i="4"/>
  <c r="R845" i="4"/>
  <c r="R1385" i="4"/>
  <c r="R136" i="4"/>
  <c r="R106" i="4"/>
  <c r="R1094" i="4"/>
  <c r="R60" i="4"/>
  <c r="R3" i="4"/>
  <c r="R11" i="4"/>
  <c r="R141" i="4"/>
  <c r="R993" i="4"/>
  <c r="R96" i="4"/>
  <c r="R148" i="4"/>
  <c r="R22" i="4"/>
  <c r="R130" i="4"/>
  <c r="R1002" i="4"/>
  <c r="R93" i="4"/>
  <c r="R118" i="4"/>
  <c r="R123" i="4"/>
  <c r="R124" i="4"/>
  <c r="R117" i="4"/>
  <c r="R142" i="4"/>
  <c r="R102" i="4"/>
  <c r="R89" i="4"/>
  <c r="R1269" i="4"/>
  <c r="R957" i="4"/>
  <c r="R2" i="4"/>
  <c r="R6" i="4"/>
  <c r="R872" i="4"/>
  <c r="R121" i="4"/>
  <c r="R999" i="4"/>
  <c r="R30" i="4"/>
  <c r="R885" i="4"/>
  <c r="R1307" i="4"/>
  <c r="R126" i="4"/>
  <c r="R113" i="4"/>
  <c r="R13" i="4"/>
  <c r="R107" i="4"/>
  <c r="R1381" i="4"/>
  <c r="R147" i="4"/>
  <c r="R114" i="4"/>
  <c r="R7" i="4"/>
  <c r="R82" i="4"/>
  <c r="R10" i="4"/>
  <c r="R88" i="4"/>
  <c r="R1215" i="4"/>
  <c r="R134" i="4"/>
  <c r="R101" i="4"/>
  <c r="R16" i="4"/>
  <c r="R34" i="4"/>
  <c r="R77" i="4"/>
  <c r="R150" i="4"/>
  <c r="R120" i="4"/>
  <c r="R1241" i="4"/>
  <c r="R140" i="4"/>
  <c r="R52" i="4"/>
  <c r="R41" i="4"/>
  <c r="R111" i="4"/>
  <c r="R103" i="4"/>
  <c r="R1316" i="4"/>
  <c r="R1371" i="4"/>
  <c r="R50" i="4"/>
  <c r="R68" i="4"/>
  <c r="R87" i="4"/>
  <c r="R27" i="4"/>
  <c r="R100" i="4"/>
  <c r="R1304" i="4"/>
  <c r="R132" i="4"/>
  <c r="R81" i="4"/>
  <c r="R1130" i="4"/>
  <c r="R135" i="4"/>
  <c r="R70" i="4"/>
  <c r="R19" i="4"/>
  <c r="R36" i="4"/>
  <c r="R72" i="4"/>
  <c r="R110" i="4"/>
  <c r="R95" i="4"/>
  <c r="R1051" i="4"/>
  <c r="R850" i="4"/>
  <c r="R98" i="4"/>
  <c r="R20" i="4"/>
  <c r="R933" i="4"/>
  <c r="R39" i="4"/>
  <c r="R1223" i="4"/>
  <c r="R23" i="4"/>
  <c r="R75" i="4"/>
  <c r="R143" i="4"/>
  <c r="R21" i="4"/>
  <c r="R24" i="4"/>
  <c r="R47" i="4"/>
  <c r="R97" i="4"/>
  <c r="R1262" i="4"/>
  <c r="R832" i="4"/>
  <c r="R64" i="4"/>
  <c r="R74" i="4"/>
  <c r="R1236" i="4"/>
  <c r="R65" i="4"/>
  <c r="R146" i="4"/>
  <c r="R76" i="4"/>
  <c r="R57" i="4"/>
  <c r="R1191" i="4"/>
  <c r="R48" i="4"/>
  <c r="R28" i="4"/>
  <c r="R67" i="4"/>
  <c r="R92" i="4"/>
  <c r="R46" i="4"/>
  <c r="R904" i="4"/>
  <c r="R104" i="4"/>
  <c r="R8" i="4"/>
  <c r="R73" i="4"/>
  <c r="R984" i="4"/>
  <c r="R1038" i="4"/>
  <c r="R1101" i="4"/>
  <c r="R32" i="4"/>
  <c r="R1053" i="4"/>
  <c r="R59" i="4"/>
  <c r="R18" i="4"/>
  <c r="R37" i="4"/>
  <c r="R1111" i="4"/>
  <c r="R55" i="4"/>
  <c r="R26" i="4"/>
  <c r="R5" i="4"/>
  <c r="R138" i="4"/>
  <c r="R892" i="4"/>
  <c r="R1317" i="4"/>
  <c r="R1332" i="4"/>
  <c r="R15" i="4"/>
  <c r="R51" i="4"/>
  <c r="R79" i="4"/>
  <c r="R86" i="4"/>
  <c r="R1105" i="4"/>
  <c r="R127" i="4"/>
  <c r="R56" i="4"/>
  <c r="R1143" i="4"/>
  <c r="R1152" i="4"/>
  <c r="R829" i="4"/>
  <c r="R1339" i="4"/>
  <c r="R1098" i="4"/>
  <c r="R9" i="4"/>
  <c r="R1372" i="4"/>
  <c r="R882" i="4"/>
  <c r="R1373" i="4"/>
  <c r="R1119" i="4"/>
  <c r="R1243" i="4"/>
  <c r="R112" i="4"/>
  <c r="R963" i="4"/>
  <c r="R71" i="4"/>
  <c r="R918" i="4"/>
  <c r="R962" i="4"/>
  <c r="R1090" i="4"/>
  <c r="R91" i="4"/>
  <c r="R982" i="4"/>
  <c r="R1291" i="4"/>
  <c r="R1004" i="4"/>
  <c r="R66" i="4"/>
  <c r="R53" i="4"/>
  <c r="R1328" i="4"/>
  <c r="R1133" i="4"/>
  <c r="R14" i="4"/>
  <c r="R1129" i="4"/>
  <c r="R1233" i="4"/>
  <c r="R61" i="4"/>
  <c r="R122" i="4"/>
  <c r="R99" i="4"/>
  <c r="R149" i="4"/>
  <c r="R1309" i="4"/>
  <c r="R4" i="4"/>
  <c r="R970" i="4"/>
  <c r="R137" i="4"/>
  <c r="R40" i="4"/>
  <c r="R1206" i="4"/>
  <c r="R43" i="4"/>
  <c r="R886" i="4"/>
  <c r="R31" i="4"/>
  <c r="R884" i="4"/>
  <c r="R38" i="4"/>
  <c r="R125" i="4"/>
  <c r="R1023" i="4"/>
  <c r="R1092" i="4"/>
  <c r="R35" i="4"/>
  <c r="R1123" i="4"/>
  <c r="R1049" i="4"/>
  <c r="R1047" i="4"/>
  <c r="R1039" i="4"/>
  <c r="R1202" i="4"/>
  <c r="R1057" i="4"/>
  <c r="R1204" i="4"/>
  <c r="R1078" i="4"/>
  <c r="R853" i="4"/>
  <c r="R1046" i="4"/>
  <c r="R1007" i="4"/>
  <c r="R869" i="4"/>
  <c r="R1138" i="4"/>
  <c r="R1217" i="4"/>
  <c r="R854" i="4"/>
  <c r="R1375" i="4"/>
  <c r="R1104" i="4"/>
  <c r="R1116" i="4"/>
  <c r="R1323" i="4"/>
  <c r="R1114" i="4"/>
  <c r="R1030" i="4"/>
  <c r="R1174" i="4"/>
  <c r="R1347" i="4"/>
  <c r="R1054" i="4"/>
  <c r="R986" i="4"/>
  <c r="R1073" i="4"/>
  <c r="R1220" i="4"/>
  <c r="R971" i="4"/>
  <c r="R1102" i="4"/>
  <c r="R1041" i="4"/>
  <c r="R937" i="4"/>
  <c r="R942" i="4"/>
  <c r="R1187" i="4"/>
  <c r="R1173" i="4"/>
  <c r="R1106" i="4"/>
  <c r="R1140" i="4"/>
  <c r="R1163" i="4"/>
  <c r="R1257" i="4"/>
  <c r="R1193" i="4"/>
  <c r="R989" i="4"/>
  <c r="R1228" i="4"/>
  <c r="R917" i="4"/>
  <c r="R1026" i="4"/>
  <c r="R1157" i="4"/>
  <c r="R940" i="4"/>
  <c r="R1192" i="4"/>
  <c r="R871" i="4"/>
  <c r="R1081" i="4"/>
  <c r="R920" i="4"/>
  <c r="R1066" i="4"/>
  <c r="R1010" i="4"/>
  <c r="R1232" i="4"/>
  <c r="R1237" i="4"/>
  <c r="R1380" i="4"/>
  <c r="R1088" i="4"/>
  <c r="R1153" i="4"/>
  <c r="R835" i="4"/>
  <c r="R1322" i="4"/>
  <c r="R1306" i="4"/>
  <c r="R1168" i="4"/>
  <c r="R827" i="4"/>
  <c r="R1314" i="4"/>
  <c r="R1097" i="4"/>
  <c r="R1077" i="4"/>
  <c r="R896" i="4"/>
  <c r="R1052" i="4"/>
  <c r="R1383" i="4"/>
  <c r="R1141" i="4"/>
  <c r="R1268" i="4"/>
  <c r="R1001" i="4"/>
  <c r="R1170" i="4"/>
  <c r="R1313" i="4"/>
  <c r="R1209" i="4"/>
  <c r="R952" i="4"/>
  <c r="R1177" i="4"/>
  <c r="R978" i="4"/>
  <c r="R1258" i="4"/>
  <c r="R961" i="4"/>
  <c r="R1085" i="4"/>
  <c r="R1264" i="4"/>
  <c r="R1012" i="4"/>
  <c r="R855" i="4"/>
  <c r="R1296" i="4"/>
  <c r="R1020" i="4"/>
  <c r="R865" i="4"/>
  <c r="R1390" i="4"/>
  <c r="R825" i="4"/>
  <c r="R1175" i="4"/>
  <c r="R1005" i="4"/>
  <c r="R1340" i="4"/>
  <c r="R1197" i="4"/>
  <c r="R878" i="4"/>
  <c r="R1337" i="4"/>
  <c r="R831" i="4"/>
  <c r="R1200" i="4"/>
  <c r="R874" i="4"/>
  <c r="R1080" i="4"/>
  <c r="R876" i="4"/>
  <c r="R994" i="4"/>
  <c r="R1356" i="4"/>
  <c r="R1076" i="4"/>
  <c r="R1350" i="4"/>
  <c r="R834" i="4"/>
  <c r="Q470" i="4"/>
  <c r="Q341" i="4"/>
  <c r="Q483" i="4"/>
  <c r="Q497" i="4"/>
  <c r="Q425" i="4"/>
  <c r="Q491" i="4"/>
  <c r="Q366" i="4"/>
  <c r="Q498" i="4"/>
  <c r="Q464" i="4"/>
  <c r="Q368" i="4"/>
  <c r="Q408" i="4"/>
  <c r="Q236" i="4"/>
  <c r="Q534" i="4"/>
  <c r="Q458" i="4"/>
  <c r="Q229" i="4"/>
  <c r="Q407" i="4"/>
  <c r="Q504" i="4"/>
  <c r="Q566" i="4"/>
  <c r="Q215" i="4"/>
  <c r="Q286" i="4"/>
  <c r="Q411" i="4"/>
  <c r="Q416" i="4"/>
  <c r="Q562" i="4"/>
  <c r="Q238" i="4"/>
  <c r="Q227" i="4"/>
  <c r="Q618" i="4"/>
  <c r="Q508" i="4"/>
  <c r="Q269" i="4"/>
  <c r="Q342" i="4"/>
  <c r="Q160" i="4"/>
  <c r="Q582" i="4"/>
  <c r="Q410" i="4"/>
  <c r="Q370" i="4"/>
  <c r="Q218" i="4"/>
  <c r="Q438" i="4"/>
  <c r="Q441" i="4"/>
  <c r="Q289" i="4"/>
  <c r="Q610" i="4"/>
  <c r="Q463" i="4"/>
  <c r="Q583" i="4"/>
  <c r="Q413" i="4"/>
  <c r="Q609" i="4"/>
  <c r="Q439" i="4"/>
  <c r="Q638" i="4"/>
  <c r="Q706" i="4"/>
  <c r="Q487" i="4"/>
  <c r="Q237" i="4"/>
  <c r="Q396" i="4"/>
  <c r="Q453" i="4"/>
  <c r="Q687" i="4"/>
  <c r="Q404" i="4"/>
  <c r="Q561" i="4"/>
  <c r="Q524" i="4"/>
  <c r="Q381" i="4"/>
  <c r="Q620" i="4"/>
  <c r="Q270" i="4"/>
  <c r="Q1113" i="4"/>
  <c r="Q374" i="4"/>
  <c r="Q486" i="4"/>
  <c r="Q619" i="4"/>
  <c r="Q277" i="4"/>
  <c r="Q781" i="4"/>
  <c r="Q606" i="4"/>
  <c r="Q635" i="4"/>
  <c r="Q608" i="4"/>
  <c r="Q701" i="4"/>
  <c r="Q654" i="4"/>
  <c r="Q669" i="4"/>
  <c r="Q300" i="4"/>
  <c r="Q924" i="4"/>
  <c r="Q382" i="4"/>
  <c r="Q224" i="4"/>
  <c r="Q231" i="4"/>
  <c r="Q249" i="4"/>
  <c r="Q308" i="4"/>
  <c r="Q339" i="4"/>
  <c r="Q547" i="4"/>
  <c r="Q502" i="4"/>
  <c r="Q392" i="4"/>
  <c r="Q216" i="4"/>
  <c r="Q433" i="4"/>
  <c r="Q418" i="4"/>
  <c r="Q241" i="4"/>
  <c r="Q354" i="4"/>
  <c r="Q409" i="4"/>
  <c r="Q662" i="4"/>
  <c r="Q234" i="4"/>
  <c r="Q750" i="4"/>
  <c r="Q661" i="4"/>
  <c r="Q586" i="4"/>
  <c r="Q473" i="4"/>
  <c r="Q471" i="4"/>
  <c r="Q628" i="4"/>
  <c r="Q217" i="4"/>
  <c r="Q384" i="4"/>
  <c r="Q703" i="4"/>
  <c r="Q324" i="4"/>
  <c r="Q343" i="4"/>
  <c r="Q233" i="4"/>
  <c r="Q601" i="4"/>
  <c r="Q391" i="4"/>
  <c r="Q329" i="4"/>
  <c r="Q393" i="4"/>
  <c r="Q528" i="4"/>
  <c r="Q625" i="4"/>
  <c r="Q346" i="4"/>
  <c r="Q477" i="4"/>
  <c r="Q1388" i="4"/>
  <c r="Q550" i="4"/>
  <c r="Q522" i="4"/>
  <c r="Q660" i="4"/>
  <c r="Q454" i="4"/>
  <c r="Q674" i="4"/>
  <c r="Q557" i="4"/>
  <c r="Q714" i="4"/>
  <c r="Q214" i="4"/>
  <c r="Q332" i="4"/>
  <c r="Q573" i="4"/>
  <c r="Q808" i="4"/>
  <c r="Q335" i="4"/>
  <c r="Q697" i="4"/>
  <c r="Q1271" i="4"/>
  <c r="Q221" i="4"/>
  <c r="Q730" i="4"/>
  <c r="Q581" i="4"/>
  <c r="Q688" i="4"/>
  <c r="Q301" i="4"/>
  <c r="Q642" i="4"/>
  <c r="Q481" i="4"/>
  <c r="Q168" i="4"/>
  <c r="Q751" i="4"/>
  <c r="Q179" i="4"/>
  <c r="Q401" i="4"/>
  <c r="Q895" i="4"/>
  <c r="Q385" i="4"/>
  <c r="Q1343" i="4"/>
  <c r="Q297" i="4"/>
  <c r="Q283" i="4"/>
  <c r="Q553" i="4"/>
  <c r="Q713" i="4"/>
  <c r="Q182" i="4"/>
  <c r="Q673" i="4"/>
  <c r="Q334" i="4"/>
  <c r="Q307" i="4"/>
  <c r="Q490" i="4"/>
  <c r="Q598" i="4"/>
  <c r="Q436" i="4"/>
  <c r="Q475" i="4"/>
  <c r="Q621" i="4"/>
  <c r="Q220" i="4"/>
  <c r="Q686" i="4"/>
  <c r="Q733" i="4"/>
  <c r="Q604" i="4"/>
  <c r="Q755" i="4"/>
  <c r="Q248" i="4"/>
  <c r="Q189" i="4"/>
  <c r="Q239" i="4"/>
  <c r="Q445" i="4"/>
  <c r="Q836" i="4"/>
  <c r="Q223" i="4"/>
  <c r="Q344" i="4"/>
  <c r="Q484" i="4"/>
  <c r="Q533" i="4"/>
  <c r="Q622" i="4"/>
  <c r="Q677" i="4"/>
  <c r="Q403" i="4"/>
  <c r="Q350" i="4"/>
  <c r="Q517" i="4"/>
  <c r="Q358" i="4"/>
  <c r="Q590" i="4"/>
  <c r="Q166" i="4"/>
  <c r="Q734" i="4"/>
  <c r="Q434" i="4"/>
  <c r="Q271" i="4"/>
  <c r="Q758" i="4"/>
  <c r="Q432" i="4"/>
  <c r="Q682" i="4"/>
  <c r="Q181" i="4"/>
  <c r="Q318" i="4"/>
  <c r="Q472" i="4"/>
  <c r="Q672" i="4"/>
  <c r="Q338" i="4"/>
  <c r="Q340" i="4"/>
  <c r="Q913" i="4"/>
  <c r="Q627" i="4"/>
  <c r="Q837" i="4"/>
  <c r="Q191" i="4"/>
  <c r="Q278" i="4"/>
  <c r="Q565" i="4"/>
  <c r="Q302" i="4"/>
  <c r="Q571" i="4"/>
  <c r="Q593" i="4"/>
  <c r="Q708" i="4"/>
  <c r="Q817" i="4"/>
  <c r="Q691" i="4"/>
  <c r="Q417" i="4"/>
  <c r="Q455" i="4"/>
  <c r="Q698" i="4"/>
  <c r="Q203" i="4"/>
  <c r="Q647" i="4"/>
  <c r="Q440" i="4"/>
  <c r="Q352" i="4"/>
  <c r="Q744" i="4"/>
  <c r="Q716" i="4"/>
  <c r="Q459" i="4"/>
  <c r="Q462" i="4"/>
  <c r="Q809" i="4"/>
  <c r="Q170" i="4"/>
  <c r="Q1050" i="4"/>
  <c r="Q336" i="4"/>
  <c r="Q646" i="4"/>
  <c r="Q290" i="4"/>
  <c r="Q1266" i="4"/>
  <c r="Q908" i="4"/>
  <c r="Q435" i="4"/>
  <c r="Q735" i="4"/>
  <c r="Q304" i="4"/>
  <c r="Q760" i="4"/>
  <c r="Q656" i="4"/>
  <c r="Q228" i="4"/>
  <c r="Q298" i="4"/>
  <c r="Q450" i="4"/>
  <c r="Q535" i="4"/>
  <c r="Q276" i="4"/>
  <c r="Q195" i="4"/>
  <c r="Q518" i="4"/>
  <c r="Q256" i="4"/>
  <c r="Q782" i="4"/>
  <c r="Q1135" i="4"/>
  <c r="Q456" i="4"/>
  <c r="Q515" i="4"/>
  <c r="Q648" i="4"/>
  <c r="Q480" i="4"/>
  <c r="Q822" i="4"/>
  <c r="Q762" i="4"/>
  <c r="Q748" i="4"/>
  <c r="Q279" i="4"/>
  <c r="Q219" i="4"/>
  <c r="Q325" i="4"/>
  <c r="Q546" i="4"/>
  <c r="Q348" i="4"/>
  <c r="Q514" i="4"/>
  <c r="Q643" i="4"/>
  <c r="Q551" i="4"/>
  <c r="Q519" i="4"/>
  <c r="Q668" i="4"/>
  <c r="Q353" i="4"/>
  <c r="Q681" i="4"/>
  <c r="Q554" i="4"/>
  <c r="Q378" i="4"/>
  <c r="Q521" i="4"/>
  <c r="Q371" i="4"/>
  <c r="Q263" i="4"/>
  <c r="Q754" i="4"/>
  <c r="Q552" i="4"/>
  <c r="Q222" i="4"/>
  <c r="Q198" i="4"/>
  <c r="Q951" i="4"/>
  <c r="Q614" i="4"/>
  <c r="Q572" i="4"/>
  <c r="Q639" i="4"/>
  <c r="Q163" i="4"/>
  <c r="Q461" i="4"/>
  <c r="Q299" i="4"/>
  <c r="Q225" i="4"/>
  <c r="Q666" i="4"/>
  <c r="Q511" i="4"/>
  <c r="Q485" i="4"/>
  <c r="Q570" i="4"/>
  <c r="Q540" i="4"/>
  <c r="Q448" i="4"/>
  <c r="Q254" i="4"/>
  <c r="Q958" i="4"/>
  <c r="Q680" i="4"/>
  <c r="Q468" i="4"/>
  <c r="Q328" i="4"/>
  <c r="Q319" i="4"/>
  <c r="Q489" i="4"/>
  <c r="Q282" i="4"/>
  <c r="Q719" i="4"/>
  <c r="Q257" i="4"/>
  <c r="Q527" i="4"/>
  <c r="Q595" i="4"/>
  <c r="Q355" i="4"/>
  <c r="Q803" i="4"/>
  <c r="Q281" i="4"/>
  <c r="Q167" i="4"/>
  <c r="Q320" i="4"/>
  <c r="Q232" i="4"/>
  <c r="Q449" i="4"/>
  <c r="Q451" i="4"/>
  <c r="Q707" i="4"/>
  <c r="Q164" i="4"/>
  <c r="Q599" i="4"/>
  <c r="Q280" i="4"/>
  <c r="Q597" i="4"/>
  <c r="Q689" i="4"/>
  <c r="Q541" i="4"/>
  <c r="Q419" i="4"/>
  <c r="Q159" i="4"/>
  <c r="Q695" i="4"/>
  <c r="Q1124" i="4"/>
  <c r="Q1035" i="4"/>
  <c r="Q544" i="4"/>
  <c r="Q956" i="4"/>
  <c r="Q576" i="4"/>
  <c r="Q736" i="4"/>
  <c r="Q742" i="4"/>
  <c r="Q349" i="4"/>
  <c r="Q696" i="4"/>
  <c r="Q390" i="4"/>
  <c r="Q294" i="4"/>
  <c r="Q1184" i="4"/>
  <c r="Q379" i="4"/>
  <c r="Q798" i="4"/>
  <c r="Q732" i="4"/>
  <c r="Q770" i="4"/>
  <c r="Q1139" i="4"/>
  <c r="Q243" i="4"/>
  <c r="Q347" i="4"/>
  <c r="Q1286" i="4"/>
  <c r="Q667" i="4"/>
  <c r="Q292" i="4"/>
  <c r="Q321" i="4"/>
  <c r="Q264" i="4"/>
  <c r="Q747" i="4"/>
  <c r="Q612" i="4"/>
  <c r="Q488" i="4"/>
  <c r="Q665" i="4"/>
  <c r="Q784" i="4"/>
  <c r="Q272" i="4"/>
  <c r="Q564" i="4"/>
  <c r="Q739" i="4"/>
  <c r="Q1302" i="4"/>
  <c r="Q169" i="4"/>
  <c r="Q977" i="4"/>
  <c r="Q769" i="4"/>
  <c r="Q1363" i="4"/>
  <c r="Q501" i="4"/>
  <c r="Q670" i="4"/>
  <c r="Q389" i="4"/>
  <c r="Q268" i="4"/>
  <c r="Q623" i="4"/>
  <c r="Q821" i="4"/>
  <c r="Q467" i="4"/>
  <c r="Q423" i="4"/>
  <c r="Q442" i="4"/>
  <c r="Q267" i="4"/>
  <c r="Q429" i="4"/>
  <c r="Q274" i="4"/>
  <c r="Q513" i="4"/>
  <c r="Q364" i="4"/>
  <c r="Q729" i="4"/>
  <c r="Q288" i="4"/>
  <c r="Q626" i="4"/>
  <c r="Q838" i="4"/>
  <c r="Q420" i="4"/>
  <c r="Q569" i="4"/>
  <c r="Q180" i="4"/>
  <c r="Q496" i="4"/>
  <c r="Q717" i="4"/>
  <c r="Q820" i="4"/>
  <c r="Q538" i="4"/>
  <c r="Q156" i="4"/>
  <c r="Q536" i="4"/>
  <c r="Q584" i="4"/>
  <c r="Q402" i="4"/>
  <c r="Q406" i="4"/>
  <c r="Q641" i="4"/>
  <c r="Q431" i="4"/>
  <c r="Q657" i="4"/>
  <c r="Q309" i="4"/>
  <c r="Q652" i="4"/>
  <c r="Q811" i="4"/>
  <c r="Q1294" i="4"/>
  <c r="Q796" i="4"/>
  <c r="Q154" i="4"/>
  <c r="Q699" i="4"/>
  <c r="Q152" i="4"/>
  <c r="Q640" i="4"/>
  <c r="Q1120" i="4"/>
  <c r="Q815" i="4"/>
  <c r="Q847" i="4"/>
  <c r="Q275" i="4"/>
  <c r="Q510" i="4"/>
  <c r="Q548" i="4"/>
  <c r="Q415" i="4"/>
  <c r="Q284" i="4"/>
  <c r="Q165" i="4"/>
  <c r="Q807" i="4"/>
  <c r="Q645" i="4"/>
  <c r="Q596" i="4"/>
  <c r="Q788" i="4"/>
  <c r="Q1290" i="4"/>
  <c r="Q709" i="4"/>
  <c r="Q204" i="4"/>
  <c r="Q1194" i="4"/>
  <c r="Q575" i="4"/>
  <c r="Q293" i="4"/>
  <c r="Q383" i="4"/>
  <c r="Q722" i="4"/>
  <c r="Q356" i="4"/>
  <c r="Q634" i="4"/>
  <c r="Q326" i="4"/>
  <c r="Q651" i="4"/>
  <c r="Q585" i="4"/>
  <c r="Q287" i="4"/>
  <c r="Q259" i="4"/>
  <c r="Q414" i="4"/>
  <c r="Q188" i="4"/>
  <c r="Q700" i="4"/>
  <c r="Q558" i="4"/>
  <c r="Q678" i="4"/>
  <c r="Q333" i="4"/>
  <c r="Q192" i="4"/>
  <c r="Q375" i="4"/>
  <c r="Q184" i="4"/>
  <c r="Q579" i="4"/>
  <c r="Q369" i="4"/>
  <c r="Q1298" i="4"/>
  <c r="Q718" i="4"/>
  <c r="Q603" i="4"/>
  <c r="Q542" i="4"/>
  <c r="Q230" i="4"/>
  <c r="Q789" i="4"/>
  <c r="Q532" i="4"/>
  <c r="Q266" i="4"/>
  <c r="Q556" i="4"/>
  <c r="Q797" i="4"/>
  <c r="Q790" i="4"/>
  <c r="Q322" i="4"/>
  <c r="Q331" i="4"/>
  <c r="Q671" i="4"/>
  <c r="Q818" i="4"/>
  <c r="Q694" i="4"/>
  <c r="Q323" i="4"/>
  <c r="Q636" i="4"/>
  <c r="Q574" i="4"/>
  <c r="Q653" i="4"/>
  <c r="Q247" i="4"/>
  <c r="Q509" i="4"/>
  <c r="Q1284" i="4"/>
  <c r="Q1180" i="4"/>
  <c r="Q757" i="4"/>
  <c r="Q795" i="4"/>
  <c r="Q679" i="4"/>
  <c r="Q724" i="4"/>
  <c r="Q506" i="4"/>
  <c r="Q1263" i="4"/>
  <c r="Q592" i="4"/>
  <c r="Q395" i="4"/>
  <c r="Q314" i="4"/>
  <c r="Q187" i="4"/>
  <c r="Q446" i="4"/>
  <c r="Q563" i="4"/>
  <c r="Q443" i="4"/>
  <c r="Q578" i="4"/>
  <c r="Q702" i="4"/>
  <c r="Q1185" i="4"/>
  <c r="Q580" i="4"/>
  <c r="Q577" i="4"/>
  <c r="Q777" i="4"/>
  <c r="Q658" i="4"/>
  <c r="Q205" i="4"/>
  <c r="Q905" i="4"/>
  <c r="Q311" i="4"/>
  <c r="Q262" i="4"/>
  <c r="Q516" i="4"/>
  <c r="Q452" i="4"/>
  <c r="Q447" i="4"/>
  <c r="Q1256" i="4"/>
  <c r="Q157" i="4"/>
  <c r="Q966" i="4"/>
  <c r="Q543" i="4"/>
  <c r="Q351" i="4"/>
  <c r="Q1354" i="4"/>
  <c r="Q479" i="4"/>
  <c r="Q720" i="4"/>
  <c r="Q312" i="4"/>
  <c r="Q296" i="4"/>
  <c r="Q245" i="4"/>
  <c r="Q255" i="4"/>
  <c r="Q800" i="4"/>
  <c r="Q964" i="4"/>
  <c r="Q499" i="4"/>
  <c r="Q211" i="4"/>
  <c r="Q523" i="4"/>
  <c r="Q549" i="4"/>
  <c r="Q460" i="4"/>
  <c r="Q765" i="4"/>
  <c r="Q424" i="4"/>
  <c r="Q839" i="4"/>
  <c r="Q1103" i="4"/>
  <c r="Q594" i="4"/>
  <c r="Q772" i="4"/>
  <c r="Q737" i="4"/>
  <c r="Q530" i="4"/>
  <c r="Q474" i="4"/>
  <c r="Q715" i="4"/>
  <c r="Q172" i="4"/>
  <c r="Q704" i="4"/>
  <c r="Q663" i="4"/>
  <c r="Q437" i="4"/>
  <c r="Q649" i="4"/>
  <c r="Q430" i="4"/>
  <c r="Q731" i="4"/>
  <c r="Q253" i="4"/>
  <c r="Q786" i="4"/>
  <c r="Q387" i="4"/>
  <c r="Q611" i="4"/>
  <c r="Q250" i="4"/>
  <c r="Q749" i="4"/>
  <c r="Q555" i="4"/>
  <c r="Q183" i="4"/>
  <c r="Q492" i="4"/>
  <c r="Q177" i="4"/>
  <c r="Q881" i="4"/>
  <c r="Q1037" i="4"/>
  <c r="Q399" i="4"/>
  <c r="Q1137" i="4"/>
  <c r="Q291" i="4"/>
  <c r="Q787" i="4"/>
  <c r="Q193" i="4"/>
  <c r="Q1064" i="4"/>
  <c r="Q466" i="4"/>
  <c r="Q1115" i="4"/>
  <c r="Q756" i="4"/>
  <c r="Q812" i="4"/>
  <c r="Q664" i="4"/>
  <c r="Q900" i="4"/>
  <c r="Q683" i="4"/>
  <c r="Q1150" i="4"/>
  <c r="Q775" i="4"/>
  <c r="Q879" i="4"/>
  <c r="Q196" i="4"/>
  <c r="Q376" i="4"/>
  <c r="Q199" i="4"/>
  <c r="Q1117" i="4"/>
  <c r="Q265" i="4"/>
  <c r="Q779" i="4"/>
  <c r="Q938" i="4"/>
  <c r="Q617" i="4"/>
  <c r="Q208" i="4"/>
  <c r="Q365" i="4"/>
  <c r="Q1272" i="4"/>
  <c r="Q1368" i="4"/>
  <c r="Q330" i="4"/>
  <c r="Q529" i="4"/>
  <c r="Q457" i="4"/>
  <c r="Q1319" i="4"/>
  <c r="Q186" i="4"/>
  <c r="Q1003" i="4"/>
  <c r="Q911" i="4"/>
  <c r="Q973" i="4"/>
  <c r="Q171" i="4"/>
  <c r="Q412" i="4"/>
  <c r="Q273" i="4"/>
  <c r="Q295" i="4"/>
  <c r="Q372" i="4"/>
  <c r="Q526" i="4"/>
  <c r="Q1110" i="4"/>
  <c r="Q469" i="4"/>
  <c r="Q600" i="4"/>
  <c r="Q185" i="4"/>
  <c r="Q712" i="4"/>
  <c r="Q197" i="4"/>
  <c r="Q888" i="4"/>
  <c r="Q206" i="4"/>
  <c r="Q776" i="4"/>
  <c r="Q495" i="4"/>
  <c r="Q1238" i="4"/>
  <c r="Q745" i="4"/>
  <c r="Q1159" i="4"/>
  <c r="Q361" i="4"/>
  <c r="Q251" i="4"/>
  <c r="Q260" i="4"/>
  <c r="Q955" i="4"/>
  <c r="Q785" i="4"/>
  <c r="Q723" i="4"/>
  <c r="Q175" i="4"/>
  <c r="Q194" i="4"/>
  <c r="Q591" i="4"/>
  <c r="Q567" i="4"/>
  <c r="Q200" i="4"/>
  <c r="Q743" i="4"/>
  <c r="Q428" i="4"/>
  <c r="Q380" i="4"/>
  <c r="Q1172" i="4"/>
  <c r="Q588" i="4"/>
  <c r="Q759" i="4"/>
  <c r="Q316" i="4"/>
  <c r="Q740" i="4"/>
  <c r="Q794" i="4"/>
  <c r="Q804" i="4"/>
  <c r="Q1370" i="4"/>
  <c r="Q1167" i="4"/>
  <c r="Q880" i="4"/>
  <c r="Q285" i="4"/>
  <c r="Q345" i="4"/>
  <c r="Q397" i="4"/>
  <c r="Q213" i="4"/>
  <c r="Q738" i="4"/>
  <c r="Q367" i="4"/>
  <c r="Q427" i="4"/>
  <c r="Q377" i="4"/>
  <c r="Q201" i="4"/>
  <c r="Q252" i="4"/>
  <c r="Q478" i="4"/>
  <c r="Q1255" i="4"/>
  <c r="Q1074" i="4"/>
  <c r="Q560" i="4"/>
  <c r="Q655" i="4"/>
  <c r="Q814" i="4"/>
  <c r="Q1376" i="4"/>
  <c r="Q226" i="4"/>
  <c r="Q242" i="4"/>
  <c r="Q153" i="4"/>
  <c r="Q207" i="4"/>
  <c r="Q1155" i="4"/>
  <c r="Q805" i="4"/>
  <c r="Q539" i="4"/>
  <c r="Q512" i="4"/>
  <c r="Q161" i="4"/>
  <c r="Q766" i="4"/>
  <c r="Q684" i="4"/>
  <c r="Q802" i="4"/>
  <c r="Q849" i="4"/>
  <c r="Q903" i="4"/>
  <c r="Q690" i="4"/>
  <c r="Q587" i="4"/>
  <c r="Q1387" i="4"/>
  <c r="Q357" i="4"/>
  <c r="Q235" i="4"/>
  <c r="Q946" i="4"/>
  <c r="Q725" i="4"/>
  <c r="Q753" i="4"/>
  <c r="Q173" i="4"/>
  <c r="Q928" i="4"/>
  <c r="Q813" i="4"/>
  <c r="Q310" i="4"/>
  <c r="Q210" i="4"/>
  <c r="Q244" i="4"/>
  <c r="Q727" i="4"/>
  <c r="Q659" i="4"/>
  <c r="Q746" i="4"/>
  <c r="Q752" i="4"/>
  <c r="Q520" i="4"/>
  <c r="Q190" i="4"/>
  <c r="Q388" i="4"/>
  <c r="Q1063" i="4"/>
  <c r="Q972" i="4"/>
  <c r="Q602" i="4"/>
  <c r="Q1065" i="4"/>
  <c r="Q741" i="4"/>
  <c r="Q916" i="4"/>
  <c r="Q493" i="4"/>
  <c r="Q559" i="4"/>
  <c r="Q624" i="4"/>
  <c r="Q816" i="4"/>
  <c r="Q1331" i="4"/>
  <c r="Q710" i="4"/>
  <c r="Q954" i="4"/>
  <c r="Q1044" i="4"/>
  <c r="Q1008" i="4"/>
  <c r="Q315" i="4"/>
  <c r="Q1033" i="4"/>
  <c r="Q258" i="4"/>
  <c r="Q246" i="4"/>
  <c r="Q773" i="4"/>
  <c r="Q1244" i="4"/>
  <c r="Q500" i="4"/>
  <c r="Q763" i="4"/>
  <c r="Q906" i="4"/>
  <c r="Q1297" i="4"/>
  <c r="Q768" i="4"/>
  <c r="Q767" i="4"/>
  <c r="Q675" i="4"/>
  <c r="Q692" i="4"/>
  <c r="Q465" i="4"/>
  <c r="Q969" i="4"/>
  <c r="Q967" i="4"/>
  <c r="Q1270" i="4"/>
  <c r="Q632" i="4"/>
  <c r="Q1259" i="4"/>
  <c r="Q1203" i="4"/>
  <c r="Q637" i="4"/>
  <c r="Q828" i="4"/>
  <c r="Q676" i="4"/>
  <c r="Q1055" i="4"/>
  <c r="Q421" i="4"/>
  <c r="Q644" i="4"/>
  <c r="Q726" i="4"/>
  <c r="Q303" i="4"/>
  <c r="Q985" i="4"/>
  <c r="Q400" i="4"/>
  <c r="Q305" i="4"/>
  <c r="Q525" i="4"/>
  <c r="Q1248" i="4"/>
  <c r="Q1246" i="4"/>
  <c r="Q1349" i="4"/>
  <c r="Q394" i="4"/>
  <c r="Q981" i="4"/>
  <c r="Q327" i="4"/>
  <c r="Q1336" i="4"/>
  <c r="Q1013" i="4"/>
  <c r="Q1245" i="4"/>
  <c r="Q373" i="4"/>
  <c r="Q212" i="4"/>
  <c r="Q1148" i="4"/>
  <c r="Q1289" i="4"/>
  <c r="Q771" i="4"/>
  <c r="Q866" i="4"/>
  <c r="Q1079" i="4"/>
  <c r="Q793" i="4"/>
  <c r="Q631" i="4"/>
  <c r="Q1247" i="4"/>
  <c r="Q1362" i="4"/>
  <c r="Q531" i="4"/>
  <c r="Q1179" i="4"/>
  <c r="Q158" i="4"/>
  <c r="Q826" i="4"/>
  <c r="Q360" i="4"/>
  <c r="Q422" i="4"/>
  <c r="Q948" i="4"/>
  <c r="Q482" i="4"/>
  <c r="Q764" i="4"/>
  <c r="Q975" i="4"/>
  <c r="Q1075" i="4"/>
  <c r="Q1311" i="4"/>
  <c r="Q209" i="4"/>
  <c r="Q1112" i="4"/>
  <c r="Q162" i="4"/>
  <c r="Q1280" i="4"/>
  <c r="Q1330" i="4"/>
  <c r="Q386" i="4"/>
  <c r="Q705" i="4"/>
  <c r="Q507" i="4"/>
  <c r="Q693" i="4"/>
  <c r="Q1252" i="4"/>
  <c r="Q363" i="4"/>
  <c r="Q1218" i="4"/>
  <c r="Q1067" i="4"/>
  <c r="Q1182" i="4"/>
  <c r="Q1222" i="4"/>
  <c r="Q1325" i="4"/>
  <c r="Q824" i="4"/>
  <c r="Q494" i="4"/>
  <c r="Q1295" i="4"/>
  <c r="Q1219" i="4"/>
  <c r="Q545" i="4"/>
  <c r="Q1250" i="4"/>
  <c r="Q721" i="4"/>
  <c r="Q1315" i="4"/>
  <c r="Q202" i="4"/>
  <c r="Q362" i="4"/>
  <c r="Q728" i="4"/>
  <c r="Q405" i="4"/>
  <c r="Q780" i="4"/>
  <c r="Q848" i="4"/>
  <c r="Q1149" i="4"/>
  <c r="Q503" i="4"/>
  <c r="Q860" i="4"/>
  <c r="Q806" i="4"/>
  <c r="Q337" i="4"/>
  <c r="Q859" i="4"/>
  <c r="Q426" i="4"/>
  <c r="Q774" i="4"/>
  <c r="Q444" i="4"/>
  <c r="Q1024" i="4"/>
  <c r="Q919" i="4"/>
  <c r="Q833" i="4"/>
  <c r="Q1043" i="4"/>
  <c r="Q1321" i="4"/>
  <c r="Q1364" i="4"/>
  <c r="Q1367" i="4"/>
  <c r="Q476" i="4"/>
  <c r="Q1274" i="4"/>
  <c r="Q629" i="4"/>
  <c r="Q313" i="4"/>
  <c r="Q1369" i="4"/>
  <c r="Q1142" i="4"/>
  <c r="Q1276" i="4"/>
  <c r="Q857" i="4"/>
  <c r="Q1059" i="4"/>
  <c r="Q607" i="4"/>
  <c r="Q615" i="4"/>
  <c r="Q936" i="4"/>
  <c r="Q1151" i="4"/>
  <c r="Q176" i="4"/>
  <c r="Q1070" i="4"/>
  <c r="Q890" i="4"/>
  <c r="Q778" i="4"/>
  <c r="Q801" i="4"/>
  <c r="Q1126" i="4"/>
  <c r="Q317" i="4"/>
  <c r="Q995" i="4"/>
  <c r="Q398" i="4"/>
  <c r="Q685" i="4"/>
  <c r="Q926" i="4"/>
  <c r="Q1195" i="4"/>
  <c r="Q810" i="4"/>
  <c r="Q819" i="4"/>
  <c r="Q1009" i="4"/>
  <c r="Q616" i="4"/>
  <c r="Q1267" i="4"/>
  <c r="Q261" i="4"/>
  <c r="Q1128" i="4"/>
  <c r="Q1136" i="4"/>
  <c r="Q633" i="4"/>
  <c r="Q1277" i="4"/>
  <c r="Q505" i="4"/>
  <c r="Q1107" i="4"/>
  <c r="Q851" i="4"/>
  <c r="Q613" i="4"/>
  <c r="Q987" i="4"/>
  <c r="Q761" i="4"/>
  <c r="Q1017" i="4"/>
  <c r="Q1018" i="4"/>
  <c r="Q240" i="4"/>
  <c r="Q1389" i="4"/>
  <c r="Q178" i="4"/>
  <c r="Q875" i="4"/>
  <c r="Q1283" i="4"/>
  <c r="Q605" i="4"/>
  <c r="Q1198" i="4"/>
  <c r="Q1212" i="4"/>
  <c r="Q840" i="4"/>
  <c r="Q902" i="4"/>
  <c r="Q1320" i="4"/>
  <c r="Q997" i="4"/>
  <c r="Q1216" i="4"/>
  <c r="Q537" i="4"/>
  <c r="Q799" i="4"/>
  <c r="Q359" i="4"/>
  <c r="Q589" i="4"/>
  <c r="Q568" i="4"/>
  <c r="Q711" i="4"/>
  <c r="Q1265" i="4"/>
  <c r="Q922" i="4"/>
  <c r="Q830" i="4"/>
  <c r="Q1096" i="4"/>
  <c r="Q1378" i="4"/>
  <c r="Q1333" i="4"/>
  <c r="Q1146" i="4"/>
  <c r="Q1131" i="4"/>
  <c r="Q991" i="4"/>
  <c r="Q1122" i="4"/>
  <c r="Q1205" i="4"/>
  <c r="Q306" i="4"/>
  <c r="Q1260" i="4"/>
  <c r="Q1160" i="4"/>
  <c r="Q1161" i="4"/>
  <c r="Q155" i="4"/>
  <c r="Q1214" i="4"/>
  <c r="Q174" i="4"/>
  <c r="Q1015" i="4"/>
  <c r="Q791" i="4"/>
  <c r="Q1341" i="4"/>
  <c r="Q650" i="4"/>
  <c r="Q1326" i="4"/>
  <c r="Q1299" i="4"/>
  <c r="Q783" i="4"/>
  <c r="Q1207" i="4"/>
  <c r="Q976" i="4"/>
  <c r="Q1072" i="4"/>
  <c r="Q1281" i="4"/>
  <c r="Q792" i="4"/>
  <c r="Q630" i="4"/>
  <c r="Q1348" i="4"/>
  <c r="Q1275" i="4"/>
  <c r="Q1358" i="4"/>
  <c r="Q983" i="4"/>
  <c r="Q1201" i="4"/>
  <c r="Q925" i="4"/>
  <c r="Q1329" i="4"/>
  <c r="Q1061" i="4"/>
  <c r="Q1082" i="4"/>
  <c r="Q939" i="4"/>
  <c r="Q974" i="4"/>
  <c r="Q1305" i="4"/>
  <c r="Q1099" i="4"/>
  <c r="Q823" i="4"/>
  <c r="Q1189" i="4"/>
  <c r="Q935" i="4"/>
  <c r="Q1234" i="4"/>
  <c r="Q1346" i="4"/>
  <c r="Q1093" i="4"/>
  <c r="Q932" i="4"/>
  <c r="Q1254" i="4"/>
  <c r="Q1181" i="4"/>
  <c r="Q1040" i="4"/>
  <c r="Q858" i="4"/>
  <c r="Q1384" i="4"/>
  <c r="Q898" i="4"/>
  <c r="Q1225" i="4"/>
  <c r="Q1171" i="4"/>
  <c r="Q1355" i="4"/>
  <c r="Q1211" i="4"/>
  <c r="Q1025" i="4"/>
  <c r="Q1162" i="4"/>
  <c r="Q1229" i="4"/>
  <c r="Q1361" i="4"/>
  <c r="Q1352" i="4"/>
  <c r="Q1239" i="4"/>
  <c r="Q844" i="4"/>
  <c r="Q927" i="4"/>
  <c r="Q1089" i="4"/>
  <c r="Q1227" i="4"/>
  <c r="Q1042" i="4"/>
  <c r="Q1014" i="4"/>
  <c r="Q1127" i="4"/>
  <c r="Q915" i="4"/>
  <c r="Q1353" i="4"/>
  <c r="Q930" i="4"/>
  <c r="Q1019" i="4"/>
  <c r="Q891" i="4"/>
  <c r="Q1253" i="4"/>
  <c r="Q1021" i="4"/>
  <c r="Q1086" i="4"/>
  <c r="Q1109" i="4"/>
  <c r="Q864" i="4"/>
  <c r="Q1221" i="4"/>
  <c r="Q1249" i="4"/>
  <c r="Q877" i="4"/>
  <c r="Q1288" i="4"/>
  <c r="Q929" i="4"/>
  <c r="Q912" i="4"/>
  <c r="Q1028" i="4"/>
  <c r="Q1087" i="4"/>
  <c r="Q1154" i="4"/>
  <c r="Q1230" i="4"/>
  <c r="Q1029" i="4"/>
  <c r="Q1334" i="4"/>
  <c r="Q861" i="4"/>
  <c r="Q998" i="4"/>
  <c r="Q1273" i="4"/>
  <c r="Q1016" i="4"/>
  <c r="Q1235" i="4"/>
  <c r="Q1011" i="4"/>
  <c r="Q934" i="4"/>
  <c r="Q1176" i="4"/>
  <c r="Q1345" i="4"/>
  <c r="Q945" i="4"/>
  <c r="Q1068" i="4"/>
  <c r="Q841" i="4"/>
  <c r="Q867" i="4"/>
  <c r="Q950" i="4"/>
  <c r="Q1058" i="4"/>
  <c r="Q1134" i="4"/>
  <c r="Q842" i="4"/>
  <c r="Q1164" i="4"/>
  <c r="Q1062" i="4"/>
  <c r="Q1308" i="4"/>
  <c r="Q947" i="4"/>
  <c r="Q1156" i="4"/>
  <c r="Q1293" i="4"/>
  <c r="Q996" i="4"/>
  <c r="Q1071" i="4"/>
  <c r="Q1303" i="4"/>
  <c r="Q894" i="4"/>
  <c r="Q1000" i="4"/>
  <c r="Q960" i="4"/>
  <c r="Q1056" i="4"/>
  <c r="Q1158" i="4"/>
  <c r="Q1292" i="4"/>
  <c r="Q959" i="4"/>
  <c r="Q1365" i="4"/>
  <c r="Q1278" i="4"/>
  <c r="Q910" i="4"/>
  <c r="Q1036" i="4"/>
  <c r="Q1208" i="4"/>
  <c r="Q923" i="4"/>
  <c r="Q943" i="4"/>
  <c r="Q931" i="4"/>
  <c r="Q1359" i="4"/>
  <c r="Q1060" i="4"/>
  <c r="Q1310" i="4"/>
  <c r="Q1032" i="4"/>
  <c r="Q1300" i="4"/>
  <c r="Q856" i="4"/>
  <c r="Q1386" i="4"/>
  <c r="Q988" i="4"/>
  <c r="Q1382" i="4"/>
  <c r="Q1224" i="4"/>
  <c r="Q901" i="4"/>
  <c r="Q1166" i="4"/>
  <c r="Q1377" i="4"/>
  <c r="Q1335" i="4"/>
  <c r="Q1165" i="4"/>
  <c r="Q1190" i="4"/>
  <c r="Q1144" i="4"/>
  <c r="Q1210" i="4"/>
  <c r="Q980" i="4"/>
  <c r="Q1031" i="4"/>
  <c r="Q863" i="4"/>
  <c r="Q1324" i="4"/>
  <c r="Q1183" i="4"/>
  <c r="Q1045" i="4"/>
  <c r="Q965" i="4"/>
  <c r="Q1318" i="4"/>
  <c r="Q1169" i="4"/>
  <c r="Q1145" i="4"/>
  <c r="Q1006" i="4"/>
  <c r="Q870" i="4"/>
  <c r="Q1069" i="4"/>
  <c r="Q1132" i="4"/>
  <c r="Q1022" i="4"/>
  <c r="Q1147" i="4"/>
  <c r="Q1213" i="4"/>
  <c r="Q1196" i="4"/>
  <c r="Q1100" i="4"/>
  <c r="Q949" i="4"/>
  <c r="Q944" i="4"/>
  <c r="Q941" i="4"/>
  <c r="Q992" i="4"/>
  <c r="Q1125" i="4"/>
  <c r="Q1095" i="4"/>
  <c r="Q1285" i="4"/>
  <c r="Q1108" i="4"/>
  <c r="Q1282" i="4"/>
  <c r="Q1121" i="4"/>
  <c r="Q1048" i="4"/>
  <c r="Q968" i="4"/>
  <c r="Q862" i="4"/>
  <c r="Q907" i="4"/>
  <c r="Q1338" i="4"/>
  <c r="Q1366" i="4"/>
  <c r="Q899" i="4"/>
  <c r="Q979" i="4"/>
  <c r="Q887" i="4"/>
  <c r="Q914" i="4"/>
  <c r="Q873" i="4"/>
  <c r="Q852" i="4"/>
  <c r="Q1251" i="4"/>
  <c r="Q1261" i="4"/>
  <c r="Q897" i="4"/>
  <c r="Q843" i="4"/>
  <c r="Q883" i="4"/>
  <c r="Q1287" i="4"/>
  <c r="Q893" i="4"/>
  <c r="Q1360" i="4"/>
  <c r="Q1327" i="4"/>
  <c r="Q1226" i="4"/>
  <c r="Q1027" i="4"/>
  <c r="Q909" i="4"/>
  <c r="Q1357" i="4"/>
  <c r="Q1312" i="4"/>
  <c r="Q889" i="4"/>
  <c r="Q1242" i="4"/>
  <c r="Q1199" i="4"/>
  <c r="Q846" i="4"/>
  <c r="Q1279" i="4"/>
  <c r="Q1083" i="4"/>
  <c r="Q1391" i="4"/>
  <c r="Q1344" i="4"/>
  <c r="Q1091" i="4"/>
  <c r="Q1084" i="4"/>
  <c r="Q1118" i="4"/>
  <c r="Q1186" i="4"/>
  <c r="Q151" i="4"/>
  <c r="Q133" i="4"/>
  <c r="Q29" i="4"/>
  <c r="Q116" i="4"/>
  <c r="Q78" i="4"/>
  <c r="Q69" i="4"/>
  <c r="Q115" i="4"/>
  <c r="Q1301" i="4"/>
  <c r="Q1351" i="4"/>
  <c r="Q990" i="4"/>
  <c r="Q94" i="4"/>
  <c r="Q58" i="4"/>
  <c r="Q54" i="4"/>
  <c r="Q12" i="4"/>
  <c r="Q131" i="4"/>
  <c r="Q145" i="4"/>
  <c r="Q119" i="4"/>
  <c r="Q1034" i="4"/>
  <c r="Q25" i="4"/>
  <c r="Q139" i="4"/>
  <c r="Q128" i="4"/>
  <c r="Q105" i="4"/>
  <c r="Q17" i="4"/>
  <c r="Q62" i="4"/>
  <c r="Q1374" i="4"/>
  <c r="Q1231" i="4"/>
  <c r="Q84" i="4"/>
  <c r="Q83" i="4"/>
  <c r="Q42" i="4"/>
  <c r="Q144" i="4"/>
  <c r="Q1178" i="4"/>
  <c r="Q90" i="4"/>
  <c r="Q921" i="4"/>
  <c r="Q33" i="4"/>
  <c r="Q1240" i="4"/>
  <c r="Q80" i="4"/>
  <c r="Q85" i="4"/>
  <c r="Q953" i="4"/>
  <c r="Q1342" i="4"/>
  <c r="Q44" i="4"/>
  <c r="Q868" i="4"/>
  <c r="Q63" i="4"/>
  <c r="Q45" i="4"/>
  <c r="Q108" i="4"/>
  <c r="Q109" i="4"/>
  <c r="Q1379" i="4"/>
  <c r="Q1188" i="4"/>
  <c r="Q49" i="4"/>
  <c r="Q129" i="4"/>
  <c r="Q845" i="4"/>
  <c r="Q1385" i="4"/>
  <c r="Q136" i="4"/>
  <c r="Q106" i="4"/>
  <c r="Q1094" i="4"/>
  <c r="Q60" i="4"/>
  <c r="Q3" i="4"/>
  <c r="Q11" i="4"/>
  <c r="Q141" i="4"/>
  <c r="Q993" i="4"/>
  <c r="Q96" i="4"/>
  <c r="Q148" i="4"/>
  <c r="Q22" i="4"/>
  <c r="Q130" i="4"/>
  <c r="Q1002" i="4"/>
  <c r="Q93" i="4"/>
  <c r="Q118" i="4"/>
  <c r="Q123" i="4"/>
  <c r="Q124" i="4"/>
  <c r="Q117" i="4"/>
  <c r="Q142" i="4"/>
  <c r="Q102" i="4"/>
  <c r="Q89" i="4"/>
  <c r="Q1269" i="4"/>
  <c r="Q957" i="4"/>
  <c r="Q2" i="4"/>
  <c r="Q6" i="4"/>
  <c r="Q872" i="4"/>
  <c r="Q121" i="4"/>
  <c r="Q999" i="4"/>
  <c r="Q30" i="4"/>
  <c r="Q885" i="4"/>
  <c r="Q1307" i="4"/>
  <c r="Q126" i="4"/>
  <c r="Q113" i="4"/>
  <c r="Q13" i="4"/>
  <c r="Q107" i="4"/>
  <c r="Q1381" i="4"/>
  <c r="Q147" i="4"/>
  <c r="Q114" i="4"/>
  <c r="Q7" i="4"/>
  <c r="Q82" i="4"/>
  <c r="Q10" i="4"/>
  <c r="Q88" i="4"/>
  <c r="Q1215" i="4"/>
  <c r="Q134" i="4"/>
  <c r="Q101" i="4"/>
  <c r="Q16" i="4"/>
  <c r="Q34" i="4"/>
  <c r="Q77" i="4"/>
  <c r="Q150" i="4"/>
  <c r="Q120" i="4"/>
  <c r="Q1241" i="4"/>
  <c r="Q140" i="4"/>
  <c r="Q52" i="4"/>
  <c r="Q41" i="4"/>
  <c r="Q111" i="4"/>
  <c r="Q103" i="4"/>
  <c r="Q1316" i="4"/>
  <c r="Q1371" i="4"/>
  <c r="Q50" i="4"/>
  <c r="Q68" i="4"/>
  <c r="Q87" i="4"/>
  <c r="Q27" i="4"/>
  <c r="Q100" i="4"/>
  <c r="Q1304" i="4"/>
  <c r="Q132" i="4"/>
  <c r="Q81" i="4"/>
  <c r="Q1130" i="4"/>
  <c r="Q135" i="4"/>
  <c r="Q70" i="4"/>
  <c r="Q19" i="4"/>
  <c r="Q36" i="4"/>
  <c r="Q72" i="4"/>
  <c r="Q110" i="4"/>
  <c r="Q95" i="4"/>
  <c r="Q1051" i="4"/>
  <c r="Q850" i="4"/>
  <c r="Q98" i="4"/>
  <c r="Q20" i="4"/>
  <c r="Q933" i="4"/>
  <c r="Q39" i="4"/>
  <c r="Q1223" i="4"/>
  <c r="Q23" i="4"/>
  <c r="Q75" i="4"/>
  <c r="Q143" i="4"/>
  <c r="Q21" i="4"/>
  <c r="Q24" i="4"/>
  <c r="Q47" i="4"/>
  <c r="Q97" i="4"/>
  <c r="Q1262" i="4"/>
  <c r="Q832" i="4"/>
  <c r="Q64" i="4"/>
  <c r="Q74" i="4"/>
  <c r="Q1236" i="4"/>
  <c r="Q65" i="4"/>
  <c r="Q146" i="4"/>
  <c r="Q76" i="4"/>
  <c r="Q57" i="4"/>
  <c r="Q1191" i="4"/>
  <c r="Q48" i="4"/>
  <c r="Q28" i="4"/>
  <c r="Q67" i="4"/>
  <c r="Q92" i="4"/>
  <c r="Q46" i="4"/>
  <c r="Q904" i="4"/>
  <c r="Q104" i="4"/>
  <c r="Q8" i="4"/>
  <c r="Q73" i="4"/>
  <c r="Q984" i="4"/>
  <c r="Q1038" i="4"/>
  <c r="Q1101" i="4"/>
  <c r="Q32" i="4"/>
  <c r="Q1053" i="4"/>
  <c r="Q59" i="4"/>
  <c r="Q18" i="4"/>
  <c r="Q37" i="4"/>
  <c r="Q1111" i="4"/>
  <c r="Q55" i="4"/>
  <c r="Q26" i="4"/>
  <c r="Q5" i="4"/>
  <c r="Q138" i="4"/>
  <c r="Q892" i="4"/>
  <c r="Q1317" i="4"/>
  <c r="Q1332" i="4"/>
  <c r="Q15" i="4"/>
  <c r="Q51" i="4"/>
  <c r="Q79" i="4"/>
  <c r="Q86" i="4"/>
  <c r="Q1105" i="4"/>
  <c r="Q127" i="4"/>
  <c r="Q56" i="4"/>
  <c r="Q1143" i="4"/>
  <c r="Q1152" i="4"/>
  <c r="Q829" i="4"/>
  <c r="Q1339" i="4"/>
  <c r="Q1098" i="4"/>
  <c r="Q9" i="4"/>
  <c r="Q1372" i="4"/>
  <c r="Q882" i="4"/>
  <c r="Q1373" i="4"/>
  <c r="Q1119" i="4"/>
  <c r="Q1243" i="4"/>
  <c r="Q112" i="4"/>
  <c r="Q963" i="4"/>
  <c r="Q71" i="4"/>
  <c r="Q918" i="4"/>
  <c r="Q962" i="4"/>
  <c r="Q1090" i="4"/>
  <c r="Q91" i="4"/>
  <c r="Q982" i="4"/>
  <c r="Q1291" i="4"/>
  <c r="Q1004" i="4"/>
  <c r="Q66" i="4"/>
  <c r="Q53" i="4"/>
  <c r="Q1328" i="4"/>
  <c r="Q1133" i="4"/>
  <c r="Q14" i="4"/>
  <c r="Q1129" i="4"/>
  <c r="Q1233" i="4"/>
  <c r="Q61" i="4"/>
  <c r="Q122" i="4"/>
  <c r="Q99" i="4"/>
  <c r="Q149" i="4"/>
  <c r="Q1309" i="4"/>
  <c r="Q4" i="4"/>
  <c r="Q970" i="4"/>
  <c r="Q137" i="4"/>
  <c r="Q40" i="4"/>
  <c r="Q1206" i="4"/>
  <c r="Q43" i="4"/>
  <c r="Q886" i="4"/>
  <c r="Q31" i="4"/>
  <c r="Q884" i="4"/>
  <c r="Q38" i="4"/>
  <c r="Q125" i="4"/>
  <c r="Q1023" i="4"/>
  <c r="Q1092" i="4"/>
  <c r="Q35" i="4"/>
  <c r="Q1123" i="4"/>
  <c r="Q1049" i="4"/>
  <c r="Q1047" i="4"/>
  <c r="Q1039" i="4"/>
  <c r="Q1202" i="4"/>
  <c r="Q1057" i="4"/>
  <c r="Q1204" i="4"/>
  <c r="Q1078" i="4"/>
  <c r="Q853" i="4"/>
  <c r="Q1046" i="4"/>
  <c r="Q1007" i="4"/>
  <c r="Q869" i="4"/>
  <c r="Q1138" i="4"/>
  <c r="Q1217" i="4"/>
  <c r="Q854" i="4"/>
  <c r="Q1375" i="4"/>
  <c r="Q1104" i="4"/>
  <c r="Q1116" i="4"/>
  <c r="Q1323" i="4"/>
  <c r="Q1114" i="4"/>
  <c r="Q1030" i="4"/>
  <c r="Q1174" i="4"/>
  <c r="Q1347" i="4"/>
  <c r="Q1054" i="4"/>
  <c r="Q986" i="4"/>
  <c r="Q1073" i="4"/>
  <c r="Q1220" i="4"/>
  <c r="Q971" i="4"/>
  <c r="Q1102" i="4"/>
  <c r="Q1041" i="4"/>
  <c r="Q937" i="4"/>
  <c r="Q942" i="4"/>
  <c r="Q1187" i="4"/>
  <c r="Q1173" i="4"/>
  <c r="Q1106" i="4"/>
  <c r="Q1140" i="4"/>
  <c r="Q1163" i="4"/>
  <c r="Q1257" i="4"/>
  <c r="Q1193" i="4"/>
  <c r="Q989" i="4"/>
  <c r="Q1228" i="4"/>
  <c r="Q917" i="4"/>
  <c r="Q1026" i="4"/>
  <c r="Q1157" i="4"/>
  <c r="Q940" i="4"/>
  <c r="Q1192" i="4"/>
  <c r="Q871" i="4"/>
  <c r="Q1081" i="4"/>
  <c r="Q920" i="4"/>
  <c r="Q1066" i="4"/>
  <c r="Q1010" i="4"/>
  <c r="Q1232" i="4"/>
  <c r="Q1237" i="4"/>
  <c r="Q1380" i="4"/>
  <c r="Q1088" i="4"/>
  <c r="Q1153" i="4"/>
  <c r="Q835" i="4"/>
  <c r="Q1322" i="4"/>
  <c r="Q1306" i="4"/>
  <c r="Q1168" i="4"/>
  <c r="Q827" i="4"/>
  <c r="Q1314" i="4"/>
  <c r="Q1097" i="4"/>
  <c r="Q1077" i="4"/>
  <c r="Q896" i="4"/>
  <c r="Q1052" i="4"/>
  <c r="Q1383" i="4"/>
  <c r="Q1141" i="4"/>
  <c r="Q1268" i="4"/>
  <c r="Q1001" i="4"/>
  <c r="Q1170" i="4"/>
  <c r="Q1313" i="4"/>
  <c r="Q1209" i="4"/>
  <c r="Q952" i="4"/>
  <c r="Q1177" i="4"/>
  <c r="Q978" i="4"/>
  <c r="Q1258" i="4"/>
  <c r="Q961" i="4"/>
  <c r="Q1085" i="4"/>
  <c r="Q1264" i="4"/>
  <c r="Q1012" i="4"/>
  <c r="Q855" i="4"/>
  <c r="Q1296" i="4"/>
  <c r="Q1020" i="4"/>
  <c r="Q865" i="4"/>
  <c r="Q1390" i="4"/>
  <c r="Q825" i="4"/>
  <c r="Q1175" i="4"/>
  <c r="Q1005" i="4"/>
  <c r="Q1340" i="4"/>
  <c r="Q1197" i="4"/>
  <c r="Q878" i="4"/>
  <c r="Q1337" i="4"/>
  <c r="Q831" i="4"/>
  <c r="Q1200" i="4"/>
  <c r="Q874" i="4"/>
  <c r="Q1080" i="4"/>
  <c r="Q876" i="4"/>
  <c r="Q994" i="4"/>
  <c r="Q1356" i="4"/>
  <c r="Q1076" i="4"/>
  <c r="Q1350" i="4"/>
  <c r="Q834" i="4"/>
  <c r="P470" i="4"/>
  <c r="P341" i="4"/>
  <c r="P483" i="4"/>
  <c r="P497" i="4"/>
  <c r="P425" i="4"/>
  <c r="P491" i="4"/>
  <c r="P366" i="4"/>
  <c r="P498" i="4"/>
  <c r="P464" i="4"/>
  <c r="P368" i="4"/>
  <c r="P408" i="4"/>
  <c r="P236" i="4"/>
  <c r="P534" i="4"/>
  <c r="P458" i="4"/>
  <c r="P229" i="4"/>
  <c r="P407" i="4"/>
  <c r="P504" i="4"/>
  <c r="P566" i="4"/>
  <c r="P215" i="4"/>
  <c r="P286" i="4"/>
  <c r="P411" i="4"/>
  <c r="P416" i="4"/>
  <c r="P562" i="4"/>
  <c r="P238" i="4"/>
  <c r="P227" i="4"/>
  <c r="P618" i="4"/>
  <c r="P508" i="4"/>
  <c r="P269" i="4"/>
  <c r="P342" i="4"/>
  <c r="P160" i="4"/>
  <c r="P582" i="4"/>
  <c r="P410" i="4"/>
  <c r="P370" i="4"/>
  <c r="P218" i="4"/>
  <c r="P438" i="4"/>
  <c r="P441" i="4"/>
  <c r="P289" i="4"/>
  <c r="P610" i="4"/>
  <c r="P463" i="4"/>
  <c r="P583" i="4"/>
  <c r="P413" i="4"/>
  <c r="P609" i="4"/>
  <c r="P439" i="4"/>
  <c r="P638" i="4"/>
  <c r="P706" i="4"/>
  <c r="P487" i="4"/>
  <c r="P237" i="4"/>
  <c r="P396" i="4"/>
  <c r="P453" i="4"/>
  <c r="P687" i="4"/>
  <c r="P404" i="4"/>
  <c r="P561" i="4"/>
  <c r="P524" i="4"/>
  <c r="P381" i="4"/>
  <c r="P620" i="4"/>
  <c r="P270" i="4"/>
  <c r="P1113" i="4"/>
  <c r="P374" i="4"/>
  <c r="P486" i="4"/>
  <c r="P619" i="4"/>
  <c r="P277" i="4"/>
  <c r="P781" i="4"/>
  <c r="P606" i="4"/>
  <c r="P635" i="4"/>
  <c r="P608" i="4"/>
  <c r="P701" i="4"/>
  <c r="P654" i="4"/>
  <c r="P669" i="4"/>
  <c r="P300" i="4"/>
  <c r="P924" i="4"/>
  <c r="P382" i="4"/>
  <c r="P224" i="4"/>
  <c r="P231" i="4"/>
  <c r="P249" i="4"/>
  <c r="P308" i="4"/>
  <c r="P339" i="4"/>
  <c r="P547" i="4"/>
  <c r="P502" i="4"/>
  <c r="P392" i="4"/>
  <c r="P216" i="4"/>
  <c r="P433" i="4"/>
  <c r="P418" i="4"/>
  <c r="P241" i="4"/>
  <c r="P354" i="4"/>
  <c r="P409" i="4"/>
  <c r="P662" i="4"/>
  <c r="P234" i="4"/>
  <c r="P750" i="4"/>
  <c r="P661" i="4"/>
  <c r="P586" i="4"/>
  <c r="P473" i="4"/>
  <c r="P471" i="4"/>
  <c r="P628" i="4"/>
  <c r="P217" i="4"/>
  <c r="P384" i="4"/>
  <c r="P703" i="4"/>
  <c r="P324" i="4"/>
  <c r="P343" i="4"/>
  <c r="P233" i="4"/>
  <c r="P601" i="4"/>
  <c r="P391" i="4"/>
  <c r="P329" i="4"/>
  <c r="P393" i="4"/>
  <c r="P528" i="4"/>
  <c r="P625" i="4"/>
  <c r="P346" i="4"/>
  <c r="P477" i="4"/>
  <c r="P1388" i="4"/>
  <c r="P550" i="4"/>
  <c r="P522" i="4"/>
  <c r="P660" i="4"/>
  <c r="P454" i="4"/>
  <c r="P674" i="4"/>
  <c r="P557" i="4"/>
  <c r="P714" i="4"/>
  <c r="P214" i="4"/>
  <c r="P332" i="4"/>
  <c r="P573" i="4"/>
  <c r="P808" i="4"/>
  <c r="P335" i="4"/>
  <c r="P697" i="4"/>
  <c r="P1271" i="4"/>
  <c r="P221" i="4"/>
  <c r="P730" i="4"/>
  <c r="P581" i="4"/>
  <c r="P688" i="4"/>
  <c r="P301" i="4"/>
  <c r="P642" i="4"/>
  <c r="P481" i="4"/>
  <c r="P168" i="4"/>
  <c r="P751" i="4"/>
  <c r="P179" i="4"/>
  <c r="P401" i="4"/>
  <c r="P895" i="4"/>
  <c r="P385" i="4"/>
  <c r="P1343" i="4"/>
  <c r="P297" i="4"/>
  <c r="P283" i="4"/>
  <c r="P553" i="4"/>
  <c r="P713" i="4"/>
  <c r="P182" i="4"/>
  <c r="P673" i="4"/>
  <c r="P334" i="4"/>
  <c r="P307" i="4"/>
  <c r="P490" i="4"/>
  <c r="P598" i="4"/>
  <c r="P436" i="4"/>
  <c r="P475" i="4"/>
  <c r="P621" i="4"/>
  <c r="P220" i="4"/>
  <c r="P686" i="4"/>
  <c r="P733" i="4"/>
  <c r="P604" i="4"/>
  <c r="P755" i="4"/>
  <c r="P248" i="4"/>
  <c r="P189" i="4"/>
  <c r="P239" i="4"/>
  <c r="P445" i="4"/>
  <c r="P836" i="4"/>
  <c r="P223" i="4"/>
  <c r="P344" i="4"/>
  <c r="P484" i="4"/>
  <c r="P533" i="4"/>
  <c r="P622" i="4"/>
  <c r="P677" i="4"/>
  <c r="P403" i="4"/>
  <c r="P350" i="4"/>
  <c r="P517" i="4"/>
  <c r="P358" i="4"/>
  <c r="P590" i="4"/>
  <c r="P166" i="4"/>
  <c r="P734" i="4"/>
  <c r="P434" i="4"/>
  <c r="P271" i="4"/>
  <c r="P758" i="4"/>
  <c r="P432" i="4"/>
  <c r="P682" i="4"/>
  <c r="P181" i="4"/>
  <c r="P318" i="4"/>
  <c r="P472" i="4"/>
  <c r="P672" i="4"/>
  <c r="P338" i="4"/>
  <c r="P340" i="4"/>
  <c r="P913" i="4"/>
  <c r="P627" i="4"/>
  <c r="P837" i="4"/>
  <c r="P191" i="4"/>
  <c r="P278" i="4"/>
  <c r="P565" i="4"/>
  <c r="P302" i="4"/>
  <c r="P571" i="4"/>
  <c r="P593" i="4"/>
  <c r="P708" i="4"/>
  <c r="P817" i="4"/>
  <c r="P691" i="4"/>
  <c r="P417" i="4"/>
  <c r="P455" i="4"/>
  <c r="P698" i="4"/>
  <c r="P203" i="4"/>
  <c r="P647" i="4"/>
  <c r="P440" i="4"/>
  <c r="P352" i="4"/>
  <c r="P744" i="4"/>
  <c r="P716" i="4"/>
  <c r="P459" i="4"/>
  <c r="P462" i="4"/>
  <c r="P809" i="4"/>
  <c r="P170" i="4"/>
  <c r="P1050" i="4"/>
  <c r="P336" i="4"/>
  <c r="P646" i="4"/>
  <c r="P290" i="4"/>
  <c r="P1266" i="4"/>
  <c r="P908" i="4"/>
  <c r="P435" i="4"/>
  <c r="P735" i="4"/>
  <c r="P304" i="4"/>
  <c r="P760" i="4"/>
  <c r="P656" i="4"/>
  <c r="P228" i="4"/>
  <c r="P298" i="4"/>
  <c r="P450" i="4"/>
  <c r="P535" i="4"/>
  <c r="P276" i="4"/>
  <c r="P195" i="4"/>
  <c r="P518" i="4"/>
  <c r="P256" i="4"/>
  <c r="P782" i="4"/>
  <c r="P1135" i="4"/>
  <c r="P456" i="4"/>
  <c r="P515" i="4"/>
  <c r="P648" i="4"/>
  <c r="P480" i="4"/>
  <c r="P822" i="4"/>
  <c r="P762" i="4"/>
  <c r="P748" i="4"/>
  <c r="P279" i="4"/>
  <c r="P219" i="4"/>
  <c r="P325" i="4"/>
  <c r="P546" i="4"/>
  <c r="P348" i="4"/>
  <c r="P514" i="4"/>
  <c r="P643" i="4"/>
  <c r="P551" i="4"/>
  <c r="P519" i="4"/>
  <c r="P668" i="4"/>
  <c r="P353" i="4"/>
  <c r="P681" i="4"/>
  <c r="P554" i="4"/>
  <c r="P378" i="4"/>
  <c r="P521" i="4"/>
  <c r="P371" i="4"/>
  <c r="P263" i="4"/>
  <c r="P754" i="4"/>
  <c r="P552" i="4"/>
  <c r="P222" i="4"/>
  <c r="P198" i="4"/>
  <c r="P951" i="4"/>
  <c r="P614" i="4"/>
  <c r="P572" i="4"/>
  <c r="P639" i="4"/>
  <c r="P163" i="4"/>
  <c r="P461" i="4"/>
  <c r="P299" i="4"/>
  <c r="P225" i="4"/>
  <c r="P666" i="4"/>
  <c r="P511" i="4"/>
  <c r="P485" i="4"/>
  <c r="P570" i="4"/>
  <c r="P540" i="4"/>
  <c r="P448" i="4"/>
  <c r="P254" i="4"/>
  <c r="P958" i="4"/>
  <c r="P680" i="4"/>
  <c r="P468" i="4"/>
  <c r="P328" i="4"/>
  <c r="P319" i="4"/>
  <c r="P489" i="4"/>
  <c r="P282" i="4"/>
  <c r="P719" i="4"/>
  <c r="P257" i="4"/>
  <c r="P527" i="4"/>
  <c r="P595" i="4"/>
  <c r="P355" i="4"/>
  <c r="P803" i="4"/>
  <c r="P281" i="4"/>
  <c r="P167" i="4"/>
  <c r="P320" i="4"/>
  <c r="P232" i="4"/>
  <c r="P449" i="4"/>
  <c r="P451" i="4"/>
  <c r="P707" i="4"/>
  <c r="P164" i="4"/>
  <c r="P599" i="4"/>
  <c r="P280" i="4"/>
  <c r="P597" i="4"/>
  <c r="P689" i="4"/>
  <c r="P541" i="4"/>
  <c r="P419" i="4"/>
  <c r="P159" i="4"/>
  <c r="P695" i="4"/>
  <c r="P1124" i="4"/>
  <c r="P1035" i="4"/>
  <c r="P544" i="4"/>
  <c r="P956" i="4"/>
  <c r="P576" i="4"/>
  <c r="P736" i="4"/>
  <c r="P742" i="4"/>
  <c r="P349" i="4"/>
  <c r="P696" i="4"/>
  <c r="P390" i="4"/>
  <c r="P294" i="4"/>
  <c r="P1184" i="4"/>
  <c r="P379" i="4"/>
  <c r="P798" i="4"/>
  <c r="P732" i="4"/>
  <c r="P770" i="4"/>
  <c r="P1139" i="4"/>
  <c r="P243" i="4"/>
  <c r="P347" i="4"/>
  <c r="P1286" i="4"/>
  <c r="P667" i="4"/>
  <c r="P292" i="4"/>
  <c r="P321" i="4"/>
  <c r="P264" i="4"/>
  <c r="P747" i="4"/>
  <c r="P612" i="4"/>
  <c r="P488" i="4"/>
  <c r="P665" i="4"/>
  <c r="P784" i="4"/>
  <c r="P272" i="4"/>
  <c r="P564" i="4"/>
  <c r="P739" i="4"/>
  <c r="P1302" i="4"/>
  <c r="P169" i="4"/>
  <c r="P977" i="4"/>
  <c r="P769" i="4"/>
  <c r="P1363" i="4"/>
  <c r="P501" i="4"/>
  <c r="P670" i="4"/>
  <c r="P389" i="4"/>
  <c r="P268" i="4"/>
  <c r="P623" i="4"/>
  <c r="P821" i="4"/>
  <c r="P467" i="4"/>
  <c r="P423" i="4"/>
  <c r="P442" i="4"/>
  <c r="P267" i="4"/>
  <c r="P429" i="4"/>
  <c r="P274" i="4"/>
  <c r="P513" i="4"/>
  <c r="P364" i="4"/>
  <c r="P729" i="4"/>
  <c r="P288" i="4"/>
  <c r="P626" i="4"/>
  <c r="P838" i="4"/>
  <c r="P420" i="4"/>
  <c r="P569" i="4"/>
  <c r="P180" i="4"/>
  <c r="P496" i="4"/>
  <c r="P717" i="4"/>
  <c r="P820" i="4"/>
  <c r="P538" i="4"/>
  <c r="P156" i="4"/>
  <c r="P536" i="4"/>
  <c r="P584" i="4"/>
  <c r="P402" i="4"/>
  <c r="P406" i="4"/>
  <c r="P641" i="4"/>
  <c r="P431" i="4"/>
  <c r="P657" i="4"/>
  <c r="P309" i="4"/>
  <c r="P652" i="4"/>
  <c r="P811" i="4"/>
  <c r="P1294" i="4"/>
  <c r="P796" i="4"/>
  <c r="P154" i="4"/>
  <c r="P699" i="4"/>
  <c r="P152" i="4"/>
  <c r="P640" i="4"/>
  <c r="P1120" i="4"/>
  <c r="P815" i="4"/>
  <c r="P847" i="4"/>
  <c r="P275" i="4"/>
  <c r="P510" i="4"/>
  <c r="P548" i="4"/>
  <c r="P415" i="4"/>
  <c r="P284" i="4"/>
  <c r="P165" i="4"/>
  <c r="P807" i="4"/>
  <c r="P645" i="4"/>
  <c r="P596" i="4"/>
  <c r="P788" i="4"/>
  <c r="P1290" i="4"/>
  <c r="P709" i="4"/>
  <c r="P204" i="4"/>
  <c r="P1194" i="4"/>
  <c r="P575" i="4"/>
  <c r="P293" i="4"/>
  <c r="P383" i="4"/>
  <c r="P722" i="4"/>
  <c r="P356" i="4"/>
  <c r="P634" i="4"/>
  <c r="P326" i="4"/>
  <c r="P651" i="4"/>
  <c r="P585" i="4"/>
  <c r="P287" i="4"/>
  <c r="P259" i="4"/>
  <c r="P414" i="4"/>
  <c r="P188" i="4"/>
  <c r="P700" i="4"/>
  <c r="P558" i="4"/>
  <c r="P678" i="4"/>
  <c r="P333" i="4"/>
  <c r="P192" i="4"/>
  <c r="P375" i="4"/>
  <c r="P184" i="4"/>
  <c r="P579" i="4"/>
  <c r="P369" i="4"/>
  <c r="P1298" i="4"/>
  <c r="P718" i="4"/>
  <c r="P603" i="4"/>
  <c r="P542" i="4"/>
  <c r="P230" i="4"/>
  <c r="P789" i="4"/>
  <c r="P532" i="4"/>
  <c r="P266" i="4"/>
  <c r="P556" i="4"/>
  <c r="P797" i="4"/>
  <c r="P790" i="4"/>
  <c r="P322" i="4"/>
  <c r="P331" i="4"/>
  <c r="P671" i="4"/>
  <c r="P818" i="4"/>
  <c r="P694" i="4"/>
  <c r="P323" i="4"/>
  <c r="P636" i="4"/>
  <c r="P574" i="4"/>
  <c r="P653" i="4"/>
  <c r="P247" i="4"/>
  <c r="P509" i="4"/>
  <c r="P1284" i="4"/>
  <c r="P1180" i="4"/>
  <c r="P757" i="4"/>
  <c r="P795" i="4"/>
  <c r="P679" i="4"/>
  <c r="P724" i="4"/>
  <c r="P506" i="4"/>
  <c r="P1263" i="4"/>
  <c r="P592" i="4"/>
  <c r="P395" i="4"/>
  <c r="P314" i="4"/>
  <c r="P187" i="4"/>
  <c r="P446" i="4"/>
  <c r="P563" i="4"/>
  <c r="P443" i="4"/>
  <c r="P578" i="4"/>
  <c r="P702" i="4"/>
  <c r="P1185" i="4"/>
  <c r="P580" i="4"/>
  <c r="P577" i="4"/>
  <c r="P777" i="4"/>
  <c r="P658" i="4"/>
  <c r="P205" i="4"/>
  <c r="P905" i="4"/>
  <c r="P311" i="4"/>
  <c r="P262" i="4"/>
  <c r="P516" i="4"/>
  <c r="P452" i="4"/>
  <c r="P447" i="4"/>
  <c r="P1256" i="4"/>
  <c r="P157" i="4"/>
  <c r="P966" i="4"/>
  <c r="P543" i="4"/>
  <c r="P351" i="4"/>
  <c r="P1354" i="4"/>
  <c r="P479" i="4"/>
  <c r="P720" i="4"/>
  <c r="P312" i="4"/>
  <c r="P296" i="4"/>
  <c r="P245" i="4"/>
  <c r="P255" i="4"/>
  <c r="P800" i="4"/>
  <c r="P964" i="4"/>
  <c r="P499" i="4"/>
  <c r="P211" i="4"/>
  <c r="P523" i="4"/>
  <c r="P549" i="4"/>
  <c r="P460" i="4"/>
  <c r="P765" i="4"/>
  <c r="P424" i="4"/>
  <c r="P839" i="4"/>
  <c r="P1103" i="4"/>
  <c r="P594" i="4"/>
  <c r="P772" i="4"/>
  <c r="P737" i="4"/>
  <c r="P530" i="4"/>
  <c r="P474" i="4"/>
  <c r="P715" i="4"/>
  <c r="P172" i="4"/>
  <c r="P704" i="4"/>
  <c r="P663" i="4"/>
  <c r="P437" i="4"/>
  <c r="P649" i="4"/>
  <c r="P430" i="4"/>
  <c r="P731" i="4"/>
  <c r="P253" i="4"/>
  <c r="P786" i="4"/>
  <c r="P387" i="4"/>
  <c r="P611" i="4"/>
  <c r="P250" i="4"/>
  <c r="P749" i="4"/>
  <c r="P555" i="4"/>
  <c r="P183" i="4"/>
  <c r="P492" i="4"/>
  <c r="P177" i="4"/>
  <c r="P881" i="4"/>
  <c r="P1037" i="4"/>
  <c r="P399" i="4"/>
  <c r="P1137" i="4"/>
  <c r="P291" i="4"/>
  <c r="P787" i="4"/>
  <c r="P193" i="4"/>
  <c r="P1064" i="4"/>
  <c r="P466" i="4"/>
  <c r="P1115" i="4"/>
  <c r="P756" i="4"/>
  <c r="P812" i="4"/>
  <c r="P664" i="4"/>
  <c r="P900" i="4"/>
  <c r="P683" i="4"/>
  <c r="P1150" i="4"/>
  <c r="P775" i="4"/>
  <c r="P879" i="4"/>
  <c r="P196" i="4"/>
  <c r="P376" i="4"/>
  <c r="P199" i="4"/>
  <c r="P1117" i="4"/>
  <c r="P265" i="4"/>
  <c r="P779" i="4"/>
  <c r="P938" i="4"/>
  <c r="P617" i="4"/>
  <c r="P208" i="4"/>
  <c r="P365" i="4"/>
  <c r="P1272" i="4"/>
  <c r="P1368" i="4"/>
  <c r="P330" i="4"/>
  <c r="P529" i="4"/>
  <c r="P457" i="4"/>
  <c r="P1319" i="4"/>
  <c r="P186" i="4"/>
  <c r="P1003" i="4"/>
  <c r="P911" i="4"/>
  <c r="P973" i="4"/>
  <c r="P171" i="4"/>
  <c r="P412" i="4"/>
  <c r="P273" i="4"/>
  <c r="P295" i="4"/>
  <c r="P372" i="4"/>
  <c r="P526" i="4"/>
  <c r="P1110" i="4"/>
  <c r="P469" i="4"/>
  <c r="P600" i="4"/>
  <c r="P185" i="4"/>
  <c r="P712" i="4"/>
  <c r="P197" i="4"/>
  <c r="P888" i="4"/>
  <c r="P206" i="4"/>
  <c r="P776" i="4"/>
  <c r="P495" i="4"/>
  <c r="P1238" i="4"/>
  <c r="P745" i="4"/>
  <c r="P1159" i="4"/>
  <c r="P361" i="4"/>
  <c r="P251" i="4"/>
  <c r="P260" i="4"/>
  <c r="P955" i="4"/>
  <c r="P785" i="4"/>
  <c r="P723" i="4"/>
  <c r="P175" i="4"/>
  <c r="P194" i="4"/>
  <c r="P591" i="4"/>
  <c r="P567" i="4"/>
  <c r="P200" i="4"/>
  <c r="P743" i="4"/>
  <c r="P428" i="4"/>
  <c r="P380" i="4"/>
  <c r="P1172" i="4"/>
  <c r="P588" i="4"/>
  <c r="P759" i="4"/>
  <c r="P316" i="4"/>
  <c r="P740" i="4"/>
  <c r="P794" i="4"/>
  <c r="P804" i="4"/>
  <c r="P1370" i="4"/>
  <c r="P1167" i="4"/>
  <c r="P880" i="4"/>
  <c r="P285" i="4"/>
  <c r="P345" i="4"/>
  <c r="P397" i="4"/>
  <c r="P213" i="4"/>
  <c r="P738" i="4"/>
  <c r="P367" i="4"/>
  <c r="P427" i="4"/>
  <c r="P377" i="4"/>
  <c r="P201" i="4"/>
  <c r="P252" i="4"/>
  <c r="P478" i="4"/>
  <c r="P1255" i="4"/>
  <c r="P1074" i="4"/>
  <c r="P560" i="4"/>
  <c r="P655" i="4"/>
  <c r="P814" i="4"/>
  <c r="P1376" i="4"/>
  <c r="P226" i="4"/>
  <c r="P242" i="4"/>
  <c r="P153" i="4"/>
  <c r="P207" i="4"/>
  <c r="P1155" i="4"/>
  <c r="P805" i="4"/>
  <c r="P539" i="4"/>
  <c r="P512" i="4"/>
  <c r="P161" i="4"/>
  <c r="P766" i="4"/>
  <c r="P684" i="4"/>
  <c r="P802" i="4"/>
  <c r="P849" i="4"/>
  <c r="P903" i="4"/>
  <c r="P690" i="4"/>
  <c r="P587" i="4"/>
  <c r="P1387" i="4"/>
  <c r="P357" i="4"/>
  <c r="P235" i="4"/>
  <c r="P946" i="4"/>
  <c r="P725" i="4"/>
  <c r="P753" i="4"/>
  <c r="P173" i="4"/>
  <c r="P928" i="4"/>
  <c r="P813" i="4"/>
  <c r="P310" i="4"/>
  <c r="P210" i="4"/>
  <c r="P244" i="4"/>
  <c r="P727" i="4"/>
  <c r="P659" i="4"/>
  <c r="P746" i="4"/>
  <c r="P752" i="4"/>
  <c r="P520" i="4"/>
  <c r="P190" i="4"/>
  <c r="P388" i="4"/>
  <c r="P1063" i="4"/>
  <c r="P972" i="4"/>
  <c r="P602" i="4"/>
  <c r="P1065" i="4"/>
  <c r="P741" i="4"/>
  <c r="P916" i="4"/>
  <c r="P493" i="4"/>
  <c r="P559" i="4"/>
  <c r="P624" i="4"/>
  <c r="P816" i="4"/>
  <c r="P1331" i="4"/>
  <c r="P710" i="4"/>
  <c r="P954" i="4"/>
  <c r="P1044" i="4"/>
  <c r="P1008" i="4"/>
  <c r="P315" i="4"/>
  <c r="P1033" i="4"/>
  <c r="P258" i="4"/>
  <c r="P246" i="4"/>
  <c r="P773" i="4"/>
  <c r="P1244" i="4"/>
  <c r="P500" i="4"/>
  <c r="P763" i="4"/>
  <c r="P906" i="4"/>
  <c r="P1297" i="4"/>
  <c r="P768" i="4"/>
  <c r="P767" i="4"/>
  <c r="P675" i="4"/>
  <c r="P692" i="4"/>
  <c r="P465" i="4"/>
  <c r="P969" i="4"/>
  <c r="P967" i="4"/>
  <c r="P1270" i="4"/>
  <c r="P632" i="4"/>
  <c r="P1259" i="4"/>
  <c r="P1203" i="4"/>
  <c r="P637" i="4"/>
  <c r="P828" i="4"/>
  <c r="P676" i="4"/>
  <c r="P1055" i="4"/>
  <c r="P421" i="4"/>
  <c r="P644" i="4"/>
  <c r="P726" i="4"/>
  <c r="P303" i="4"/>
  <c r="P985" i="4"/>
  <c r="P400" i="4"/>
  <c r="P305" i="4"/>
  <c r="P525" i="4"/>
  <c r="P1248" i="4"/>
  <c r="P1246" i="4"/>
  <c r="P1349" i="4"/>
  <c r="P394" i="4"/>
  <c r="P981" i="4"/>
  <c r="P327" i="4"/>
  <c r="P1336" i="4"/>
  <c r="P1013" i="4"/>
  <c r="P1245" i="4"/>
  <c r="P373" i="4"/>
  <c r="P212" i="4"/>
  <c r="P1148" i="4"/>
  <c r="P1289" i="4"/>
  <c r="P771" i="4"/>
  <c r="P866" i="4"/>
  <c r="P1079" i="4"/>
  <c r="P793" i="4"/>
  <c r="P631" i="4"/>
  <c r="P1247" i="4"/>
  <c r="P1362" i="4"/>
  <c r="P531" i="4"/>
  <c r="P1179" i="4"/>
  <c r="P158" i="4"/>
  <c r="P826" i="4"/>
  <c r="P360" i="4"/>
  <c r="P422" i="4"/>
  <c r="P948" i="4"/>
  <c r="P482" i="4"/>
  <c r="P764" i="4"/>
  <c r="P975" i="4"/>
  <c r="P1075" i="4"/>
  <c r="P1311" i="4"/>
  <c r="P209" i="4"/>
  <c r="P1112" i="4"/>
  <c r="P162" i="4"/>
  <c r="P1280" i="4"/>
  <c r="P1330" i="4"/>
  <c r="P386" i="4"/>
  <c r="P705" i="4"/>
  <c r="P507" i="4"/>
  <c r="P693" i="4"/>
  <c r="P1252" i="4"/>
  <c r="P363" i="4"/>
  <c r="P1218" i="4"/>
  <c r="P1067" i="4"/>
  <c r="P1182" i="4"/>
  <c r="P1222" i="4"/>
  <c r="P1325" i="4"/>
  <c r="P824" i="4"/>
  <c r="P494" i="4"/>
  <c r="P1295" i="4"/>
  <c r="P1219" i="4"/>
  <c r="P545" i="4"/>
  <c r="P1250" i="4"/>
  <c r="P721" i="4"/>
  <c r="P1315" i="4"/>
  <c r="P202" i="4"/>
  <c r="P362" i="4"/>
  <c r="P728" i="4"/>
  <c r="P405" i="4"/>
  <c r="P780" i="4"/>
  <c r="P848" i="4"/>
  <c r="P1149" i="4"/>
  <c r="P503" i="4"/>
  <c r="P860" i="4"/>
  <c r="P806" i="4"/>
  <c r="P337" i="4"/>
  <c r="P859" i="4"/>
  <c r="P426" i="4"/>
  <c r="P774" i="4"/>
  <c r="P444" i="4"/>
  <c r="P1024" i="4"/>
  <c r="P919" i="4"/>
  <c r="P833" i="4"/>
  <c r="P1043" i="4"/>
  <c r="P1321" i="4"/>
  <c r="P1364" i="4"/>
  <c r="P1367" i="4"/>
  <c r="P476" i="4"/>
  <c r="P1274" i="4"/>
  <c r="P629" i="4"/>
  <c r="P313" i="4"/>
  <c r="P1369" i="4"/>
  <c r="P1142" i="4"/>
  <c r="P1276" i="4"/>
  <c r="P857" i="4"/>
  <c r="P1059" i="4"/>
  <c r="P607" i="4"/>
  <c r="P615" i="4"/>
  <c r="P936" i="4"/>
  <c r="P1151" i="4"/>
  <c r="P176" i="4"/>
  <c r="P1070" i="4"/>
  <c r="P890" i="4"/>
  <c r="P778" i="4"/>
  <c r="P801" i="4"/>
  <c r="P1126" i="4"/>
  <c r="P317" i="4"/>
  <c r="P995" i="4"/>
  <c r="P398" i="4"/>
  <c r="P685" i="4"/>
  <c r="P926" i="4"/>
  <c r="P1195" i="4"/>
  <c r="P810" i="4"/>
  <c r="P819" i="4"/>
  <c r="P1009" i="4"/>
  <c r="P616" i="4"/>
  <c r="P1267" i="4"/>
  <c r="P261" i="4"/>
  <c r="P1128" i="4"/>
  <c r="P1136" i="4"/>
  <c r="P633" i="4"/>
  <c r="P1277" i="4"/>
  <c r="P505" i="4"/>
  <c r="P1107" i="4"/>
  <c r="P851" i="4"/>
  <c r="P613" i="4"/>
  <c r="P987" i="4"/>
  <c r="P761" i="4"/>
  <c r="P1017" i="4"/>
  <c r="P1018" i="4"/>
  <c r="P240" i="4"/>
  <c r="P1389" i="4"/>
  <c r="P178" i="4"/>
  <c r="P875" i="4"/>
  <c r="P1283" i="4"/>
  <c r="P605" i="4"/>
  <c r="P1198" i="4"/>
  <c r="P1212" i="4"/>
  <c r="P840" i="4"/>
  <c r="P902" i="4"/>
  <c r="P1320" i="4"/>
  <c r="P997" i="4"/>
  <c r="P1216" i="4"/>
  <c r="P537" i="4"/>
  <c r="P799" i="4"/>
  <c r="P359" i="4"/>
  <c r="P589" i="4"/>
  <c r="P568" i="4"/>
  <c r="P711" i="4"/>
  <c r="P1265" i="4"/>
  <c r="P922" i="4"/>
  <c r="P830" i="4"/>
  <c r="P1096" i="4"/>
  <c r="P1378" i="4"/>
  <c r="P1333" i="4"/>
  <c r="P1146" i="4"/>
  <c r="P1131" i="4"/>
  <c r="P991" i="4"/>
  <c r="P1122" i="4"/>
  <c r="P1205" i="4"/>
  <c r="P306" i="4"/>
  <c r="P1260" i="4"/>
  <c r="P1160" i="4"/>
  <c r="P1161" i="4"/>
  <c r="P155" i="4"/>
  <c r="P1214" i="4"/>
  <c r="P174" i="4"/>
  <c r="P1015" i="4"/>
  <c r="P791" i="4"/>
  <c r="P1341" i="4"/>
  <c r="P650" i="4"/>
  <c r="P1326" i="4"/>
  <c r="P1299" i="4"/>
  <c r="P783" i="4"/>
  <c r="P1207" i="4"/>
  <c r="P976" i="4"/>
  <c r="P1072" i="4"/>
  <c r="P1281" i="4"/>
  <c r="P792" i="4"/>
  <c r="P630" i="4"/>
  <c r="P1348" i="4"/>
  <c r="P1275" i="4"/>
  <c r="P1358" i="4"/>
  <c r="P983" i="4"/>
  <c r="P1201" i="4"/>
  <c r="P925" i="4"/>
  <c r="P1329" i="4"/>
  <c r="P1061" i="4"/>
  <c r="P1082" i="4"/>
  <c r="P939" i="4"/>
  <c r="P974" i="4"/>
  <c r="P1305" i="4"/>
  <c r="P1099" i="4"/>
  <c r="P823" i="4"/>
  <c r="P1189" i="4"/>
  <c r="P935" i="4"/>
  <c r="P1234" i="4"/>
  <c r="P1346" i="4"/>
  <c r="P1093" i="4"/>
  <c r="P932" i="4"/>
  <c r="P1254" i="4"/>
  <c r="P1181" i="4"/>
  <c r="P1040" i="4"/>
  <c r="P858" i="4"/>
  <c r="P1384" i="4"/>
  <c r="P898" i="4"/>
  <c r="P1225" i="4"/>
  <c r="P1171" i="4"/>
  <c r="P1355" i="4"/>
  <c r="P1211" i="4"/>
  <c r="P1025" i="4"/>
  <c r="P1162" i="4"/>
  <c r="P1229" i="4"/>
  <c r="P1361" i="4"/>
  <c r="P1352" i="4"/>
  <c r="P1239" i="4"/>
  <c r="P844" i="4"/>
  <c r="P927" i="4"/>
  <c r="P1089" i="4"/>
  <c r="P1227" i="4"/>
  <c r="P1042" i="4"/>
  <c r="P1014" i="4"/>
  <c r="P1127" i="4"/>
  <c r="P915" i="4"/>
  <c r="P1353" i="4"/>
  <c r="P930" i="4"/>
  <c r="P1019" i="4"/>
  <c r="P891" i="4"/>
  <c r="P1253" i="4"/>
  <c r="P1021" i="4"/>
  <c r="P1086" i="4"/>
  <c r="P1109" i="4"/>
  <c r="P864" i="4"/>
  <c r="P1221" i="4"/>
  <c r="P1249" i="4"/>
  <c r="P877" i="4"/>
  <c r="P1288" i="4"/>
  <c r="P929" i="4"/>
  <c r="P912" i="4"/>
  <c r="P1028" i="4"/>
  <c r="P1087" i="4"/>
  <c r="P1154" i="4"/>
  <c r="P1230" i="4"/>
  <c r="P1029" i="4"/>
  <c r="P1334" i="4"/>
  <c r="P861" i="4"/>
  <c r="P998" i="4"/>
  <c r="P1273" i="4"/>
  <c r="P1016" i="4"/>
  <c r="P1235" i="4"/>
  <c r="P1011" i="4"/>
  <c r="P934" i="4"/>
  <c r="P1176" i="4"/>
  <c r="P1345" i="4"/>
  <c r="P945" i="4"/>
  <c r="P1068" i="4"/>
  <c r="P841" i="4"/>
  <c r="P867" i="4"/>
  <c r="P950" i="4"/>
  <c r="P1058" i="4"/>
  <c r="P1134" i="4"/>
  <c r="P842" i="4"/>
  <c r="P1164" i="4"/>
  <c r="P1062" i="4"/>
  <c r="P1308" i="4"/>
  <c r="P947" i="4"/>
  <c r="P1156" i="4"/>
  <c r="P1293" i="4"/>
  <c r="P996" i="4"/>
  <c r="P1071" i="4"/>
  <c r="P1303" i="4"/>
  <c r="P894" i="4"/>
  <c r="P1000" i="4"/>
  <c r="P960" i="4"/>
  <c r="P1056" i="4"/>
  <c r="P1158" i="4"/>
  <c r="P1292" i="4"/>
  <c r="P959" i="4"/>
  <c r="P1365" i="4"/>
  <c r="P1278" i="4"/>
  <c r="P910" i="4"/>
  <c r="P1036" i="4"/>
  <c r="P1208" i="4"/>
  <c r="P923" i="4"/>
  <c r="P943" i="4"/>
  <c r="P931" i="4"/>
  <c r="P1359" i="4"/>
  <c r="P1060" i="4"/>
  <c r="P1310" i="4"/>
  <c r="P1032" i="4"/>
  <c r="P1300" i="4"/>
  <c r="P856" i="4"/>
  <c r="P1386" i="4"/>
  <c r="P988" i="4"/>
  <c r="P1382" i="4"/>
  <c r="P1224" i="4"/>
  <c r="P901" i="4"/>
  <c r="P1166" i="4"/>
  <c r="P1377" i="4"/>
  <c r="P1335" i="4"/>
  <c r="P1165" i="4"/>
  <c r="P1190" i="4"/>
  <c r="P1144" i="4"/>
  <c r="P1210" i="4"/>
  <c r="P980" i="4"/>
  <c r="P1031" i="4"/>
  <c r="P863" i="4"/>
  <c r="P1324" i="4"/>
  <c r="P1183" i="4"/>
  <c r="P1045" i="4"/>
  <c r="P965" i="4"/>
  <c r="P1318" i="4"/>
  <c r="P1169" i="4"/>
  <c r="P1145" i="4"/>
  <c r="P1006" i="4"/>
  <c r="P870" i="4"/>
  <c r="P1069" i="4"/>
  <c r="P1132" i="4"/>
  <c r="P1022" i="4"/>
  <c r="P1147" i="4"/>
  <c r="P1213" i="4"/>
  <c r="P1196" i="4"/>
  <c r="P1100" i="4"/>
  <c r="P949" i="4"/>
  <c r="P944" i="4"/>
  <c r="P941" i="4"/>
  <c r="P992" i="4"/>
  <c r="P1125" i="4"/>
  <c r="P1095" i="4"/>
  <c r="P1285" i="4"/>
  <c r="P1108" i="4"/>
  <c r="P1282" i="4"/>
  <c r="P1121" i="4"/>
  <c r="P1048" i="4"/>
  <c r="P968" i="4"/>
  <c r="P862" i="4"/>
  <c r="P907" i="4"/>
  <c r="P1338" i="4"/>
  <c r="P1366" i="4"/>
  <c r="P899" i="4"/>
  <c r="P979" i="4"/>
  <c r="P887" i="4"/>
  <c r="P914" i="4"/>
  <c r="P873" i="4"/>
  <c r="P852" i="4"/>
  <c r="P1251" i="4"/>
  <c r="P1261" i="4"/>
  <c r="P897" i="4"/>
  <c r="P843" i="4"/>
  <c r="P883" i="4"/>
  <c r="P1287" i="4"/>
  <c r="P893" i="4"/>
  <c r="P1360" i="4"/>
  <c r="P1327" i="4"/>
  <c r="P1226" i="4"/>
  <c r="P1027" i="4"/>
  <c r="P909" i="4"/>
  <c r="P1357" i="4"/>
  <c r="P1312" i="4"/>
  <c r="P889" i="4"/>
  <c r="P1242" i="4"/>
  <c r="P1199" i="4"/>
  <c r="P846" i="4"/>
  <c r="P1279" i="4"/>
  <c r="P1083" i="4"/>
  <c r="P1391" i="4"/>
  <c r="P1344" i="4"/>
  <c r="P1091" i="4"/>
  <c r="P1084" i="4"/>
  <c r="P1118" i="4"/>
  <c r="P1186" i="4"/>
  <c r="P151" i="4"/>
  <c r="P133" i="4"/>
  <c r="P29" i="4"/>
  <c r="P116" i="4"/>
  <c r="P78" i="4"/>
  <c r="P69" i="4"/>
  <c r="P115" i="4"/>
  <c r="P1301" i="4"/>
  <c r="P1351" i="4"/>
  <c r="P990" i="4"/>
  <c r="P94" i="4"/>
  <c r="P58" i="4"/>
  <c r="P54" i="4"/>
  <c r="P12" i="4"/>
  <c r="P131" i="4"/>
  <c r="P145" i="4"/>
  <c r="P119" i="4"/>
  <c r="P1034" i="4"/>
  <c r="P25" i="4"/>
  <c r="P139" i="4"/>
  <c r="P128" i="4"/>
  <c r="P105" i="4"/>
  <c r="P17" i="4"/>
  <c r="P62" i="4"/>
  <c r="P1374" i="4"/>
  <c r="P1231" i="4"/>
  <c r="P84" i="4"/>
  <c r="P83" i="4"/>
  <c r="P42" i="4"/>
  <c r="P144" i="4"/>
  <c r="P1178" i="4"/>
  <c r="P90" i="4"/>
  <c r="P921" i="4"/>
  <c r="P33" i="4"/>
  <c r="P1240" i="4"/>
  <c r="P80" i="4"/>
  <c r="P85" i="4"/>
  <c r="P953" i="4"/>
  <c r="P1342" i="4"/>
  <c r="P44" i="4"/>
  <c r="P868" i="4"/>
  <c r="P63" i="4"/>
  <c r="P45" i="4"/>
  <c r="P108" i="4"/>
  <c r="P109" i="4"/>
  <c r="P1379" i="4"/>
  <c r="P1188" i="4"/>
  <c r="P49" i="4"/>
  <c r="P129" i="4"/>
  <c r="P845" i="4"/>
  <c r="P1385" i="4"/>
  <c r="P136" i="4"/>
  <c r="P106" i="4"/>
  <c r="P1094" i="4"/>
  <c r="P60" i="4"/>
  <c r="P3" i="4"/>
  <c r="P11" i="4"/>
  <c r="P141" i="4"/>
  <c r="P993" i="4"/>
  <c r="P96" i="4"/>
  <c r="P148" i="4"/>
  <c r="P22" i="4"/>
  <c r="P130" i="4"/>
  <c r="P1002" i="4"/>
  <c r="P93" i="4"/>
  <c r="P118" i="4"/>
  <c r="P123" i="4"/>
  <c r="P124" i="4"/>
  <c r="P117" i="4"/>
  <c r="P142" i="4"/>
  <c r="P102" i="4"/>
  <c r="P89" i="4"/>
  <c r="P1269" i="4"/>
  <c r="P957" i="4"/>
  <c r="P2" i="4"/>
  <c r="P6" i="4"/>
  <c r="P872" i="4"/>
  <c r="P121" i="4"/>
  <c r="P999" i="4"/>
  <c r="P30" i="4"/>
  <c r="P885" i="4"/>
  <c r="P1307" i="4"/>
  <c r="P126" i="4"/>
  <c r="P113" i="4"/>
  <c r="P13" i="4"/>
  <c r="P107" i="4"/>
  <c r="P1381" i="4"/>
  <c r="P147" i="4"/>
  <c r="P114" i="4"/>
  <c r="P7" i="4"/>
  <c r="P82" i="4"/>
  <c r="P10" i="4"/>
  <c r="P88" i="4"/>
  <c r="P1215" i="4"/>
  <c r="P134" i="4"/>
  <c r="P101" i="4"/>
  <c r="P16" i="4"/>
  <c r="P34" i="4"/>
  <c r="P77" i="4"/>
  <c r="P150" i="4"/>
  <c r="P120" i="4"/>
  <c r="P1241" i="4"/>
  <c r="P140" i="4"/>
  <c r="P52" i="4"/>
  <c r="P41" i="4"/>
  <c r="P111" i="4"/>
  <c r="P103" i="4"/>
  <c r="P1316" i="4"/>
  <c r="P1371" i="4"/>
  <c r="P50" i="4"/>
  <c r="P68" i="4"/>
  <c r="P87" i="4"/>
  <c r="P27" i="4"/>
  <c r="P100" i="4"/>
  <c r="P1304" i="4"/>
  <c r="P132" i="4"/>
  <c r="P81" i="4"/>
  <c r="P1130" i="4"/>
  <c r="P135" i="4"/>
  <c r="P70" i="4"/>
  <c r="P19" i="4"/>
  <c r="P36" i="4"/>
  <c r="P72" i="4"/>
  <c r="P110" i="4"/>
  <c r="P95" i="4"/>
  <c r="P1051" i="4"/>
  <c r="P850" i="4"/>
  <c r="P98" i="4"/>
  <c r="P20" i="4"/>
  <c r="P933" i="4"/>
  <c r="P39" i="4"/>
  <c r="P1223" i="4"/>
  <c r="P23" i="4"/>
  <c r="P75" i="4"/>
  <c r="P143" i="4"/>
  <c r="P21" i="4"/>
  <c r="P24" i="4"/>
  <c r="P47" i="4"/>
  <c r="P97" i="4"/>
  <c r="P1262" i="4"/>
  <c r="P832" i="4"/>
  <c r="P64" i="4"/>
  <c r="P74" i="4"/>
  <c r="P1236" i="4"/>
  <c r="P65" i="4"/>
  <c r="P146" i="4"/>
  <c r="P76" i="4"/>
  <c r="P57" i="4"/>
  <c r="P1191" i="4"/>
  <c r="P48" i="4"/>
  <c r="P28" i="4"/>
  <c r="P67" i="4"/>
  <c r="P92" i="4"/>
  <c r="P46" i="4"/>
  <c r="P904" i="4"/>
  <c r="P104" i="4"/>
  <c r="P8" i="4"/>
  <c r="P73" i="4"/>
  <c r="P984" i="4"/>
  <c r="P1038" i="4"/>
  <c r="P1101" i="4"/>
  <c r="P32" i="4"/>
  <c r="P1053" i="4"/>
  <c r="P59" i="4"/>
  <c r="P18" i="4"/>
  <c r="P37" i="4"/>
  <c r="P1111" i="4"/>
  <c r="P55" i="4"/>
  <c r="P26" i="4"/>
  <c r="P5" i="4"/>
  <c r="P138" i="4"/>
  <c r="P892" i="4"/>
  <c r="P1317" i="4"/>
  <c r="P1332" i="4"/>
  <c r="P15" i="4"/>
  <c r="P51" i="4"/>
  <c r="P79" i="4"/>
  <c r="P86" i="4"/>
  <c r="P1105" i="4"/>
  <c r="P127" i="4"/>
  <c r="P56" i="4"/>
  <c r="P1143" i="4"/>
  <c r="P1152" i="4"/>
  <c r="P829" i="4"/>
  <c r="P1339" i="4"/>
  <c r="P1098" i="4"/>
  <c r="P9" i="4"/>
  <c r="P1372" i="4"/>
  <c r="P882" i="4"/>
  <c r="P1373" i="4"/>
  <c r="P1119" i="4"/>
  <c r="P1243" i="4"/>
  <c r="P112" i="4"/>
  <c r="P963" i="4"/>
  <c r="P71" i="4"/>
  <c r="P918" i="4"/>
  <c r="P962" i="4"/>
  <c r="P1090" i="4"/>
  <c r="P91" i="4"/>
  <c r="P982" i="4"/>
  <c r="P1291" i="4"/>
  <c r="P1004" i="4"/>
  <c r="P66" i="4"/>
  <c r="P53" i="4"/>
  <c r="P1328" i="4"/>
  <c r="P1133" i="4"/>
  <c r="P14" i="4"/>
  <c r="P1129" i="4"/>
  <c r="P1233" i="4"/>
  <c r="P61" i="4"/>
  <c r="P122" i="4"/>
  <c r="P99" i="4"/>
  <c r="P149" i="4"/>
  <c r="P1309" i="4"/>
  <c r="P4" i="4"/>
  <c r="P970" i="4"/>
  <c r="P137" i="4"/>
  <c r="P40" i="4"/>
  <c r="P1206" i="4"/>
  <c r="P43" i="4"/>
  <c r="P886" i="4"/>
  <c r="P31" i="4"/>
  <c r="P884" i="4"/>
  <c r="P38" i="4"/>
  <c r="P125" i="4"/>
  <c r="P1023" i="4"/>
  <c r="P1092" i="4"/>
  <c r="P35" i="4"/>
  <c r="P1123" i="4"/>
  <c r="P1049" i="4"/>
  <c r="P1047" i="4"/>
  <c r="P1039" i="4"/>
  <c r="P1202" i="4"/>
  <c r="P1057" i="4"/>
  <c r="P1204" i="4"/>
  <c r="P1078" i="4"/>
  <c r="P853" i="4"/>
  <c r="P1046" i="4"/>
  <c r="P1007" i="4"/>
  <c r="P869" i="4"/>
  <c r="P1138" i="4"/>
  <c r="P1217" i="4"/>
  <c r="P854" i="4"/>
  <c r="P1375" i="4"/>
  <c r="P1104" i="4"/>
  <c r="P1116" i="4"/>
  <c r="P1323" i="4"/>
  <c r="P1114" i="4"/>
  <c r="P1030" i="4"/>
  <c r="P1174" i="4"/>
  <c r="P1347" i="4"/>
  <c r="P1054" i="4"/>
  <c r="P986" i="4"/>
  <c r="P1073" i="4"/>
  <c r="P1220" i="4"/>
  <c r="P971" i="4"/>
  <c r="P1102" i="4"/>
  <c r="P1041" i="4"/>
  <c r="P937" i="4"/>
  <c r="P942" i="4"/>
  <c r="P1187" i="4"/>
  <c r="P1173" i="4"/>
  <c r="P1106" i="4"/>
  <c r="P1140" i="4"/>
  <c r="P1163" i="4"/>
  <c r="P1257" i="4"/>
  <c r="P1193" i="4"/>
  <c r="P989" i="4"/>
  <c r="P1228" i="4"/>
  <c r="P917" i="4"/>
  <c r="P1026" i="4"/>
  <c r="P1157" i="4"/>
  <c r="P940" i="4"/>
  <c r="P1192" i="4"/>
  <c r="P871" i="4"/>
  <c r="P1081" i="4"/>
  <c r="P920" i="4"/>
  <c r="P1066" i="4"/>
  <c r="P1010" i="4"/>
  <c r="P1232" i="4"/>
  <c r="P1237" i="4"/>
  <c r="P1380" i="4"/>
  <c r="P1088" i="4"/>
  <c r="P1153" i="4"/>
  <c r="P835" i="4"/>
  <c r="P1322" i="4"/>
  <c r="P1306" i="4"/>
  <c r="P1168" i="4"/>
  <c r="P827" i="4"/>
  <c r="P1314" i="4"/>
  <c r="P1097" i="4"/>
  <c r="P1077" i="4"/>
  <c r="P896" i="4"/>
  <c r="P1052" i="4"/>
  <c r="P1383" i="4"/>
  <c r="P1141" i="4"/>
  <c r="P1268" i="4"/>
  <c r="P1001" i="4"/>
  <c r="P1170" i="4"/>
  <c r="P1313" i="4"/>
  <c r="P1209" i="4"/>
  <c r="P952" i="4"/>
  <c r="P1177" i="4"/>
  <c r="P978" i="4"/>
  <c r="P1258" i="4"/>
  <c r="P961" i="4"/>
  <c r="P1085" i="4"/>
  <c r="P1264" i="4"/>
  <c r="P1012" i="4"/>
  <c r="P855" i="4"/>
  <c r="P1296" i="4"/>
  <c r="P1020" i="4"/>
  <c r="P865" i="4"/>
  <c r="P1390" i="4"/>
  <c r="P825" i="4"/>
  <c r="P1175" i="4"/>
  <c r="P1005" i="4"/>
  <c r="P1340" i="4"/>
  <c r="P1197" i="4"/>
  <c r="P878" i="4"/>
  <c r="P1337" i="4"/>
  <c r="P831" i="4"/>
  <c r="P1200" i="4"/>
  <c r="P874" i="4"/>
  <c r="P1080" i="4"/>
  <c r="P876" i="4"/>
  <c r="P994" i="4"/>
  <c r="P1356" i="4"/>
  <c r="P1076" i="4"/>
  <c r="P1350" i="4"/>
  <c r="P834" i="4"/>
  <c r="Y783" i="4" l="1"/>
  <c r="Y537" i="4"/>
  <c r="Y444" i="4"/>
  <c r="Y692" i="4"/>
  <c r="Y710" i="4"/>
  <c r="Y738" i="4"/>
  <c r="Y749" i="4"/>
  <c r="Y259" i="4"/>
  <c r="Y420" i="4"/>
  <c r="Y243" i="4"/>
  <c r="Y576" i="4"/>
  <c r="Y257" i="4"/>
  <c r="Y485" i="4"/>
  <c r="Y552" i="4"/>
  <c r="Y643" i="4"/>
  <c r="Y604" i="4"/>
  <c r="Y642" i="4"/>
  <c r="Y714" i="4"/>
  <c r="Y329" i="4"/>
  <c r="Y586" i="4"/>
  <c r="Y502" i="4"/>
  <c r="Y524" i="4"/>
  <c r="Y413" i="4"/>
  <c r="Y605" i="4"/>
  <c r="Y659" i="4"/>
  <c r="Y743" i="4"/>
  <c r="Y273" i="4"/>
  <c r="Y715" i="4"/>
  <c r="Y578" i="4"/>
  <c r="Y757" i="4"/>
  <c r="Y369" i="4"/>
  <c r="Y626" i="4"/>
  <c r="Y784" i="4"/>
  <c r="Y719" i="4"/>
  <c r="Y511" i="4"/>
  <c r="Y456" i="4"/>
  <c r="Y304" i="4"/>
  <c r="Y352" i="4"/>
  <c r="Y713" i="4"/>
  <c r="Y269" i="4"/>
  <c r="Y407" i="4"/>
  <c r="Y497" i="4"/>
  <c r="Y774" i="4"/>
  <c r="Y587" i="4"/>
  <c r="Y499" i="4"/>
  <c r="Y791" i="4"/>
  <c r="Y397" i="4"/>
  <c r="Y466" i="4"/>
  <c r="Y447" i="4"/>
  <c r="Y443" i="4"/>
  <c r="Y579" i="4"/>
  <c r="Y640" i="4"/>
  <c r="Y288" i="4"/>
  <c r="Y544" i="4"/>
  <c r="Y282" i="4"/>
  <c r="Y666" i="4"/>
  <c r="Y553" i="4"/>
  <c r="Y608" i="4"/>
  <c r="Y745" i="4"/>
  <c r="Y250" i="4"/>
  <c r="Y514" i="4"/>
  <c r="Y391" i="4"/>
  <c r="Y547" i="4"/>
  <c r="Y561" i="4"/>
  <c r="Y363" i="4"/>
  <c r="Y727" i="4"/>
  <c r="Y495" i="4"/>
  <c r="Y474" i="4"/>
  <c r="Y585" i="4"/>
  <c r="Y268" i="4"/>
  <c r="Y348" i="4"/>
  <c r="Y735" i="4"/>
  <c r="Y601" i="4"/>
  <c r="Y339" i="4"/>
  <c r="Y404" i="4"/>
  <c r="Y508" i="4"/>
  <c r="Y483" i="4"/>
  <c r="Y685" i="4"/>
  <c r="Y675" i="4"/>
  <c r="Y287" i="4"/>
  <c r="Y623" i="4"/>
  <c r="Y754" i="4"/>
  <c r="Y301" i="4"/>
  <c r="Y557" i="4"/>
  <c r="Y661" i="4"/>
  <c r="Y635" i="4"/>
  <c r="Y583" i="4"/>
  <c r="Y398" i="4"/>
  <c r="Y767" i="4"/>
  <c r="Y412" i="4"/>
  <c r="Y611" i="4"/>
  <c r="Y665" i="4"/>
  <c r="Y263" i="4"/>
  <c r="Y782" i="4"/>
  <c r="Y440" i="4"/>
  <c r="Y688" i="4"/>
  <c r="Y674" i="4"/>
  <c r="Y750" i="4"/>
  <c r="Y606" i="4"/>
  <c r="Y463" i="4"/>
  <c r="Y229" i="4"/>
  <c r="Y305" i="4"/>
  <c r="Y302" i="4"/>
  <c r="Y778" i="4"/>
  <c r="Y500" i="4"/>
  <c r="Y787" i="4"/>
  <c r="Y253" i="4"/>
  <c r="Y772" i="4"/>
  <c r="Y634" i="4"/>
  <c r="Y747" i="4"/>
  <c r="Y378" i="4"/>
  <c r="Y219" i="4"/>
  <c r="Y646" i="4"/>
  <c r="Y221" i="4"/>
  <c r="Y522" i="4"/>
  <c r="Y324" i="4"/>
  <c r="Y409" i="4"/>
  <c r="Y231" i="4"/>
  <c r="Y396" i="4"/>
  <c r="Y441" i="4"/>
  <c r="Y505" i="4"/>
  <c r="Y780" i="4"/>
  <c r="Y421" i="4"/>
  <c r="Y741" i="4"/>
  <c r="Y457" i="4"/>
  <c r="Y594" i="4"/>
  <c r="Y296" i="4"/>
  <c r="Y311" i="4"/>
  <c r="Y264" i="4"/>
  <c r="Y294" i="4"/>
  <c r="Y276" i="4"/>
  <c r="Y455" i="4"/>
  <c r="Y627" i="4"/>
  <c r="Y562" i="4"/>
  <c r="Y408" i="4"/>
  <c r="Y693" i="4"/>
  <c r="Y776" i="4"/>
  <c r="Y389" i="4"/>
  <c r="Y781" i="4"/>
  <c r="Y753" i="4"/>
  <c r="Y330" i="4"/>
  <c r="Y720" i="4"/>
  <c r="Y415" i="4"/>
  <c r="Y696" i="4"/>
  <c r="Y690" i="4"/>
  <c r="Y317" i="4"/>
  <c r="Y337" i="4"/>
  <c r="Y768" i="4"/>
  <c r="Y244" i="4"/>
  <c r="Y567" i="4"/>
  <c r="Y387" i="4"/>
  <c r="Y530" i="4"/>
  <c r="Y452" i="4"/>
  <c r="Y563" i="4"/>
  <c r="Y651" i="4"/>
  <c r="Y729" i="4"/>
  <c r="Y488" i="4"/>
  <c r="Y489" i="4"/>
  <c r="Y225" i="4"/>
  <c r="Y371" i="4"/>
  <c r="Y546" i="4"/>
  <c r="Y256" i="4"/>
  <c r="Y435" i="4"/>
  <c r="Y647" i="4"/>
  <c r="Y581" i="4"/>
  <c r="Y454" i="4"/>
  <c r="Y233" i="4"/>
  <c r="Y234" i="4"/>
  <c r="Y308" i="4"/>
  <c r="Y687" i="4"/>
  <c r="Y610" i="4"/>
  <c r="Y618" i="4"/>
  <c r="Y458" i="4"/>
  <c r="Y341" i="4"/>
  <c r="Y436" i="4"/>
  <c r="Y405" i="4"/>
  <c r="Y373" i="4"/>
  <c r="Y676" i="4"/>
  <c r="Y512" i="4"/>
  <c r="Y529" i="4"/>
  <c r="Y312" i="4"/>
  <c r="Y284" i="4"/>
  <c r="Y390" i="4"/>
  <c r="Y417" i="4"/>
  <c r="Y340" i="4"/>
  <c r="Y538" i="4"/>
  <c r="Y539" i="4"/>
  <c r="Y658" i="4"/>
  <c r="Y338" i="4"/>
  <c r="Y532" i="4"/>
  <c r="Y306" i="4"/>
  <c r="Y613" i="4"/>
  <c r="Y503" i="4"/>
  <c r="Y644" i="4"/>
  <c r="Y493" i="4"/>
  <c r="Y310" i="4"/>
  <c r="Y766" i="4"/>
  <c r="Y245" i="4"/>
  <c r="Y262" i="4"/>
  <c r="Y266" i="4"/>
  <c r="Y513" i="4"/>
  <c r="Y379" i="4"/>
  <c r="Y320" i="4"/>
  <c r="Y328" i="4"/>
  <c r="Y461" i="4"/>
  <c r="Y698" i="4"/>
  <c r="Y344" i="4"/>
  <c r="Y475" i="4"/>
  <c r="Y238" i="4"/>
  <c r="Y236" i="4"/>
  <c r="Y740" i="4"/>
  <c r="Y680" i="4"/>
  <c r="Y267" i="4"/>
  <c r="Y254" i="4"/>
  <c r="Y385" i="4"/>
  <c r="Y274" i="4"/>
  <c r="Y468" i="4"/>
  <c r="Y429" i="4"/>
  <c r="Y401" i="4"/>
  <c r="Y794" i="4"/>
  <c r="Y615" i="4"/>
  <c r="Y281" i="4"/>
  <c r="Y531" i="4"/>
  <c r="Y631" i="4"/>
  <c r="Y283" i="4"/>
  <c r="Y761" i="4"/>
  <c r="Y446" i="4"/>
  <c r="Y375" i="4"/>
  <c r="Y645" i="4"/>
  <c r="Y670" i="4"/>
  <c r="Y319" i="4"/>
  <c r="Y602" i="4"/>
  <c r="Y728" i="4"/>
  <c r="Y592" i="4"/>
  <c r="Y230" i="4"/>
  <c r="Y383" i="4"/>
  <c r="Y292" i="4"/>
  <c r="Y346" i="4"/>
  <c r="Y411" i="4"/>
  <c r="Y434" i="4"/>
  <c r="Y356" i="4"/>
  <c r="Y764" i="4"/>
  <c r="Y260" i="4"/>
  <c r="Y469" i="4"/>
  <c r="Y542" i="4"/>
  <c r="Y442" i="4"/>
  <c r="Y667" i="4"/>
  <c r="Y349" i="4"/>
  <c r="Y270" i="4"/>
  <c r="Y406" i="4"/>
  <c r="Y395" i="4"/>
  <c r="Y630" i="4"/>
  <c r="Y251" i="4"/>
  <c r="Y365" i="4"/>
  <c r="Y280" i="4"/>
  <c r="Y595" i="4"/>
  <c r="Y332" i="4"/>
  <c r="Y528" i="4"/>
  <c r="Y216" i="4"/>
  <c r="Y333" i="4"/>
  <c r="Y422" i="4"/>
  <c r="Y357" i="4"/>
  <c r="Y367" i="4"/>
  <c r="Y351" i="4"/>
  <c r="Y569" i="4"/>
  <c r="Y564" i="4"/>
  <c r="Y736" i="4"/>
  <c r="Y494" i="4"/>
  <c r="Y322" i="4"/>
  <c r="Y677" i="4"/>
  <c r="Y790" i="4"/>
  <c r="Y432" i="4"/>
  <c r="Y686" i="4"/>
  <c r="Y240" i="4"/>
  <c r="Y345" i="4"/>
  <c r="Y265" i="4"/>
  <c r="Y509" i="4"/>
  <c r="Y449" i="4"/>
  <c r="Y533" i="4"/>
  <c r="Y650" i="4"/>
  <c r="Y226" i="4"/>
  <c r="Y682" i="4"/>
  <c r="Y426" i="4"/>
  <c r="Y400" i="4"/>
  <c r="Y779" i="4"/>
  <c r="Y788" i="4"/>
  <c r="Y402" i="4"/>
  <c r="Y770" i="4"/>
  <c r="Y451" i="4"/>
  <c r="Y565" i="4"/>
  <c r="Y622" i="4"/>
  <c r="Y303" i="4"/>
  <c r="Y624" i="4"/>
  <c r="Y655" i="4"/>
  <c r="Y596" i="4"/>
  <c r="Y584" i="4"/>
  <c r="Y732" i="4"/>
  <c r="Y278" i="4"/>
  <c r="Y758" i="4"/>
  <c r="Y220" i="4"/>
  <c r="Y507" i="4"/>
  <c r="Y793" i="4"/>
  <c r="Y726" i="4"/>
  <c r="Y763" i="4"/>
  <c r="Y559" i="4"/>
  <c r="Y684" i="4"/>
  <c r="Y560" i="4"/>
  <c r="Y285" i="4"/>
  <c r="Y591" i="4"/>
  <c r="Y786" i="4"/>
  <c r="Y737" i="4"/>
  <c r="Y255" i="4"/>
  <c r="Y516" i="4"/>
  <c r="Y247" i="4"/>
  <c r="Y556" i="4"/>
  <c r="Y326" i="4"/>
  <c r="Y699" i="4"/>
  <c r="Y536" i="4"/>
  <c r="Y364" i="4"/>
  <c r="Y612" i="4"/>
  <c r="Y695" i="4"/>
  <c r="Y232" i="4"/>
  <c r="Y299" i="4"/>
  <c r="Y521" i="4"/>
  <c r="Y325" i="4"/>
  <c r="Y518" i="4"/>
  <c r="Y290" i="4"/>
  <c r="Y271" i="4"/>
  <c r="Y484" i="4"/>
  <c r="Y621" i="4"/>
  <c r="Y297" i="4"/>
  <c r="Y730" i="4"/>
  <c r="Y660" i="4"/>
  <c r="Y343" i="4"/>
  <c r="Y662" i="4"/>
  <c r="Y249" i="4"/>
  <c r="Y277" i="4"/>
  <c r="Y453" i="4"/>
  <c r="Y289" i="4"/>
  <c r="Y227" i="4"/>
  <c r="Y534" i="4"/>
  <c r="Y470" i="4"/>
  <c r="Y376" i="4"/>
  <c r="Y501" i="4"/>
  <c r="Y336" i="4"/>
  <c r="Y734" i="4"/>
  <c r="Y354" i="4"/>
  <c r="Y237" i="4"/>
  <c r="Y711" i="4"/>
  <c r="Y723" i="4"/>
  <c r="Y399" i="4"/>
  <c r="Y424" i="4"/>
  <c r="Y722" i="4"/>
  <c r="Y321" i="4"/>
  <c r="Y748" i="4"/>
  <c r="Y598" i="4"/>
  <c r="Y335" i="4"/>
  <c r="Y384" i="4"/>
  <c r="Y382" i="4"/>
  <c r="Y416" i="4"/>
  <c r="Y607" i="4"/>
  <c r="Y637" i="4"/>
  <c r="Y600" i="4"/>
  <c r="Y765" i="4"/>
  <c r="Y323" i="4"/>
  <c r="Y572" i="4"/>
  <c r="Y450" i="4"/>
  <c r="Y590" i="4"/>
  <c r="Y418" i="4"/>
  <c r="Y464" i="4"/>
  <c r="Y589" i="4"/>
  <c r="Y616" i="4"/>
  <c r="Y313" i="4"/>
  <c r="Y362" i="4"/>
  <c r="Y327" i="4"/>
  <c r="Y258" i="4"/>
  <c r="Y725" i="4"/>
  <c r="Y377" i="4"/>
  <c r="Y759" i="4"/>
  <c r="Y683" i="4"/>
  <c r="Y492" i="4"/>
  <c r="Y437" i="4"/>
  <c r="Y460" i="4"/>
  <c r="Y479" i="4"/>
  <c r="Y777" i="4"/>
  <c r="Y506" i="4"/>
  <c r="Y694" i="4"/>
  <c r="Y700" i="4"/>
  <c r="Y293" i="4"/>
  <c r="Y548" i="4"/>
  <c r="Y309" i="4"/>
  <c r="Y496" i="4"/>
  <c r="Y597" i="4"/>
  <c r="Y355" i="4"/>
  <c r="Y448" i="4"/>
  <c r="Y614" i="4"/>
  <c r="Y668" i="4"/>
  <c r="Y298" i="4"/>
  <c r="Y462" i="4"/>
  <c r="Y672" i="4"/>
  <c r="Y358" i="4"/>
  <c r="Y307" i="4"/>
  <c r="Y751" i="4"/>
  <c r="Y573" i="4"/>
  <c r="Y625" i="4"/>
  <c r="Y628" i="4"/>
  <c r="Y433" i="4"/>
  <c r="Y669" i="4"/>
  <c r="Y638" i="4"/>
  <c r="Y410" i="4"/>
  <c r="Y286" i="4"/>
  <c r="Y498" i="4"/>
  <c r="Y771" i="4"/>
  <c r="Y386" i="4"/>
  <c r="Y712" i="4"/>
  <c r="Y731" i="4"/>
  <c r="Y314" i="4"/>
  <c r="Y796" i="4"/>
  <c r="Y554" i="4"/>
  <c r="Y223" i="4"/>
  <c r="Y550" i="4"/>
  <c r="Y224" i="4"/>
  <c r="Y438" i="4"/>
  <c r="Y252" i="4"/>
  <c r="Y430" i="4"/>
  <c r="Y636" i="4"/>
  <c r="Y678" i="4"/>
  <c r="Y541" i="4"/>
  <c r="Y681" i="4"/>
  <c r="Y445" i="4"/>
  <c r="Y374" i="4"/>
  <c r="Y568" i="4"/>
  <c r="Y388" i="4"/>
  <c r="Y316" i="4"/>
  <c r="Y649" i="4"/>
  <c r="Y652" i="4"/>
  <c r="Y762" i="4"/>
  <c r="Y691" i="4"/>
  <c r="Y239" i="4"/>
  <c r="Y217" i="4"/>
  <c r="Y370" i="4"/>
  <c r="Y359" i="4"/>
  <c r="Y629" i="4"/>
  <c r="Y482" i="4"/>
  <c r="Y394" i="4"/>
  <c r="Y632" i="4"/>
  <c r="Y315" i="4"/>
  <c r="Y520" i="4"/>
  <c r="Y235" i="4"/>
  <c r="Y427" i="4"/>
  <c r="Y588" i="4"/>
  <c r="Y526" i="4"/>
  <c r="Y664" i="4"/>
  <c r="Y663" i="4"/>
  <c r="Y549" i="4"/>
  <c r="Y577" i="4"/>
  <c r="Y724" i="4"/>
  <c r="Y603" i="4"/>
  <c r="Y575" i="4"/>
  <c r="Y510" i="4"/>
  <c r="Y657" i="4"/>
  <c r="Y423" i="4"/>
  <c r="Y739" i="4"/>
  <c r="Y742" i="4"/>
  <c r="Y540" i="4"/>
  <c r="Y519" i="4"/>
  <c r="Y480" i="4"/>
  <c r="Y228" i="4"/>
  <c r="Y459" i="4"/>
  <c r="Y708" i="4"/>
  <c r="Y472" i="4"/>
  <c r="Y517" i="4"/>
  <c r="Y248" i="4"/>
  <c r="Y334" i="4"/>
  <c r="Y471" i="4"/>
  <c r="Y654" i="4"/>
  <c r="Y620" i="4"/>
  <c r="Y439" i="4"/>
  <c r="Y582" i="4"/>
  <c r="Y215" i="4"/>
  <c r="Y366" i="4"/>
  <c r="Y705" i="4"/>
  <c r="Y653" i="4"/>
  <c r="Y619" i="4"/>
  <c r="Y478" i="4"/>
  <c r="Y291" i="4"/>
  <c r="Y574" i="4"/>
  <c r="Y419" i="4"/>
  <c r="Y279" i="4"/>
  <c r="Y697" i="4"/>
  <c r="Y703" i="4"/>
  <c r="Y486" i="4"/>
  <c r="Y633" i="4"/>
  <c r="Y773" i="4"/>
  <c r="Y789" i="4"/>
  <c r="Y769" i="4"/>
  <c r="Y639" i="4"/>
  <c r="Y535" i="4"/>
  <c r="Y477" i="4"/>
  <c r="Y241" i="4"/>
  <c r="Y487" i="4"/>
  <c r="Y218" i="4"/>
  <c r="Y368" i="4"/>
  <c r="Y261" i="4"/>
  <c r="Y246" i="4"/>
  <c r="Y785" i="4"/>
  <c r="Y775" i="4"/>
  <c r="Y558" i="4"/>
  <c r="Y717" i="4"/>
  <c r="Y689" i="4"/>
  <c r="Y353" i="4"/>
  <c r="Y490" i="4"/>
  <c r="Y300" i="4"/>
  <c r="Y706" i="4"/>
  <c r="Y792" i="4"/>
  <c r="Y476" i="4"/>
  <c r="Y721" i="4"/>
  <c r="Y465" i="4"/>
  <c r="Y752" i="4"/>
  <c r="Y380" i="4"/>
  <c r="Y361" i="4"/>
  <c r="Y372" i="4"/>
  <c r="Y555" i="4"/>
  <c r="Y704" i="4"/>
  <c r="Y523" i="4"/>
  <c r="Y580" i="4"/>
  <c r="Y679" i="4"/>
  <c r="Y671" i="4"/>
  <c r="Y718" i="4"/>
  <c r="Y414" i="4"/>
  <c r="Y275" i="4"/>
  <c r="Y431" i="4"/>
  <c r="Y467" i="4"/>
  <c r="Y347" i="4"/>
  <c r="Y599" i="4"/>
  <c r="Y527" i="4"/>
  <c r="Y570" i="4"/>
  <c r="Y222" i="4"/>
  <c r="Y551" i="4"/>
  <c r="Y648" i="4"/>
  <c r="Y656" i="4"/>
  <c r="Y716" i="4"/>
  <c r="Y593" i="4"/>
  <c r="Y318" i="4"/>
  <c r="Y350" i="4"/>
  <c r="Y755" i="4"/>
  <c r="Y673" i="4"/>
  <c r="Y481" i="4"/>
  <c r="Y214" i="4"/>
  <c r="Y393" i="4"/>
  <c r="Y473" i="4"/>
  <c r="Y392" i="4"/>
  <c r="Y701" i="4"/>
  <c r="Y381" i="4"/>
  <c r="Y609" i="4"/>
  <c r="Y566" i="4"/>
  <c r="Y491" i="4"/>
  <c r="V426" i="4"/>
  <c r="AB578" i="4"/>
  <c r="AB583" i="4"/>
  <c r="AB391" i="4"/>
  <c r="AB713" i="4"/>
  <c r="AB692" i="4"/>
  <c r="AB714" i="4"/>
  <c r="AB409" i="4"/>
  <c r="AB708" i="4"/>
  <c r="AB246" i="4"/>
  <c r="AB221" i="4"/>
  <c r="AB465" i="4"/>
  <c r="AB718" i="4"/>
  <c r="V428" i="4"/>
  <c r="AB616" i="4"/>
  <c r="AB362" i="4"/>
  <c r="AB725" i="4"/>
  <c r="AB683" i="4"/>
  <c r="AB492" i="4"/>
  <c r="AB700" i="4"/>
  <c r="AB496" i="4"/>
  <c r="AB448" i="4"/>
  <c r="AB668" i="4"/>
  <c r="AB358" i="4"/>
  <c r="AB498" i="4"/>
  <c r="AB380" i="4"/>
  <c r="AB640" i="4"/>
  <c r="AB451" i="4"/>
  <c r="AB423" i="4"/>
  <c r="AB547" i="4"/>
  <c r="AB716" i="4"/>
  <c r="V1146" i="4"/>
  <c r="AB805" i="4"/>
  <c r="AB821" i="4"/>
  <c r="AB743" i="4"/>
  <c r="AB757" i="4"/>
  <c r="AB694" i="4"/>
  <c r="AB656" i="4"/>
  <c r="AB474" i="4"/>
  <c r="AB243" i="4"/>
  <c r="AB570" i="4"/>
  <c r="AB350" i="4"/>
  <c r="AB604" i="4"/>
  <c r="AB620" i="4"/>
  <c r="AB155" i="4"/>
  <c r="AB801" i="4"/>
  <c r="AB507" i="4"/>
  <c r="AB726" i="4"/>
  <c r="AB763" i="4"/>
  <c r="AB559" i="4"/>
  <c r="AB560" i="4"/>
  <c r="AB285" i="4"/>
  <c r="AB591" i="4"/>
  <c r="AB255" i="4"/>
  <c r="AB516" i="4"/>
  <c r="AB699" i="4"/>
  <c r="AB612" i="4"/>
  <c r="AB232" i="4"/>
  <c r="AB299" i="4"/>
  <c r="AB271" i="4"/>
  <c r="AB484" i="4"/>
  <c r="AB621" i="4"/>
  <c r="AB660" i="4"/>
  <c r="AB343" i="4"/>
  <c r="AB662" i="4"/>
  <c r="AB249" i="4"/>
  <c r="AB277" i="4"/>
  <c r="AB227" i="4"/>
  <c r="AB482" i="4"/>
  <c r="AB752" i="4"/>
  <c r="AB585" i="4"/>
  <c r="AB657" i="4"/>
  <c r="AB485" i="4"/>
  <c r="AB348" i="4"/>
  <c r="AB553" i="4"/>
  <c r="AB628" i="4"/>
  <c r="AB433" i="4"/>
  <c r="AB669" i="4"/>
  <c r="AB381" i="4"/>
  <c r="AB778" i="4"/>
  <c r="AB705" i="4"/>
  <c r="AB771" i="4"/>
  <c r="AB644" i="4"/>
  <c r="AB493" i="4"/>
  <c r="AB766" i="4"/>
  <c r="AB376" i="4"/>
  <c r="AB262" i="4"/>
  <c r="AB634" i="4"/>
  <c r="AB513" i="4"/>
  <c r="AB747" i="4"/>
  <c r="AB379" i="4"/>
  <c r="AB378" i="4"/>
  <c r="AB219" i="4"/>
  <c r="AB475" i="4"/>
  <c r="AB324" i="4"/>
  <c r="AB231" i="4"/>
  <c r="AB619" i="4"/>
  <c r="AB396" i="4"/>
  <c r="AB236" i="4"/>
  <c r="AB523" i="4"/>
  <c r="AB372" i="4"/>
  <c r="AB466" i="4"/>
  <c r="AB510" i="4"/>
  <c r="AB686" i="4"/>
  <c r="AB524" i="4"/>
  <c r="AB413" i="4"/>
  <c r="AB508" i="4"/>
  <c r="AB627" i="4"/>
  <c r="AB436" i="4"/>
  <c r="AB703" i="4"/>
  <c r="AB354" i="4"/>
  <c r="AB224" i="4"/>
  <c r="AB486" i="4"/>
  <c r="AB438" i="4"/>
  <c r="AB275" i="4"/>
  <c r="AB666" i="4"/>
  <c r="AB502" i="4"/>
  <c r="AB491" i="4"/>
  <c r="AB673" i="4"/>
  <c r="AB329" i="4"/>
  <c r="AB261" i="4"/>
  <c r="AB753" i="4"/>
  <c r="AB600" i="4"/>
  <c r="AB775" i="4"/>
  <c r="AB658" i="4"/>
  <c r="AB558" i="4"/>
  <c r="AB717" i="4"/>
  <c r="AB254" i="4"/>
  <c r="AB572" i="4"/>
  <c r="AB762" i="4"/>
  <c r="AB239" i="4"/>
  <c r="AB490" i="4"/>
  <c r="AB706" i="4"/>
  <c r="AB370" i="4"/>
  <c r="AB526" i="4"/>
  <c r="AB549" i="4"/>
  <c r="AB724" i="4"/>
  <c r="AB575" i="4"/>
  <c r="AB742" i="4"/>
  <c r="AB519" i="4"/>
  <c r="AB480" i="4"/>
  <c r="AB459" i="4"/>
  <c r="AB248" i="4"/>
  <c r="AB215" i="4"/>
  <c r="AB366" i="4"/>
  <c r="AB679" i="4"/>
  <c r="AB671" i="4"/>
  <c r="AB222" i="4"/>
  <c r="AB532" i="4"/>
  <c r="AB545" i="4"/>
  <c r="AB710" i="4"/>
  <c r="AB795" i="4"/>
  <c r="AB744" i="4"/>
  <c r="AB642" i="4"/>
  <c r="AB730" i="4"/>
  <c r="AB522" i="4"/>
  <c r="AB388" i="4"/>
  <c r="AB803" i="4"/>
  <c r="AB397" i="4"/>
  <c r="AB556" i="4"/>
  <c r="AB359" i="4"/>
  <c r="AB819" i="4"/>
  <c r="AB566" i="4"/>
  <c r="AB749" i="4"/>
  <c r="AB650" i="4"/>
  <c r="AB305" i="4"/>
  <c r="AB675" i="4"/>
  <c r="AB815" i="4"/>
  <c r="AB352" i="4"/>
  <c r="AB301" i="4"/>
  <c r="AB557" i="4"/>
  <c r="AB786" i="4"/>
  <c r="AB479" i="4"/>
  <c r="AB756" i="4"/>
  <c r="AB342" i="4"/>
  <c r="AB611" i="4"/>
  <c r="AB402" i="4"/>
  <c r="AB544" i="4"/>
  <c r="AB339" i="4"/>
  <c r="AB172" i="4"/>
  <c r="AB540" i="4"/>
  <c r="AB552" i="4"/>
  <c r="AB515" i="4"/>
  <c r="AB517" i="4"/>
  <c r="AB638" i="4"/>
  <c r="AB504" i="4"/>
  <c r="AB425" i="4"/>
  <c r="V545" i="4"/>
  <c r="AB240" i="4"/>
  <c r="AB265" i="4"/>
  <c r="AB530" i="4"/>
  <c r="AB152" i="4"/>
  <c r="AB389" i="4"/>
  <c r="AB225" i="4"/>
  <c r="AB454" i="4"/>
  <c r="AB781" i="4"/>
  <c r="AB695" i="4"/>
  <c r="AB807" i="4"/>
  <c r="AB590" i="4"/>
  <c r="AB607" i="4"/>
  <c r="AB802" i="4"/>
  <c r="AB729" i="4"/>
  <c r="AB371" i="4"/>
  <c r="AB458" i="4"/>
  <c r="AB794" i="4"/>
  <c r="AB697" i="4"/>
  <c r="AB787" i="4"/>
  <c r="AB676" i="4"/>
  <c r="AB740" i="4"/>
  <c r="AB312" i="4"/>
  <c r="AB789" i="4"/>
  <c r="AB811" i="4"/>
  <c r="AB820" i="4"/>
  <c r="AB769" i="4"/>
  <c r="AB321" i="4"/>
  <c r="AB541" i="4"/>
  <c r="AB281" i="4"/>
  <c r="AB680" i="4"/>
  <c r="AB445" i="4"/>
  <c r="AB335" i="4"/>
  <c r="AB477" i="4"/>
  <c r="AB382" i="4"/>
  <c r="AB487" i="4"/>
  <c r="AB218" i="4"/>
  <c r="AB245" i="4"/>
  <c r="AB759" i="4"/>
  <c r="AB310" i="4"/>
  <c r="AB452" i="4"/>
  <c r="AB328" i="4"/>
  <c r="AB462" i="4"/>
  <c r="AB654" i="4"/>
  <c r="AB228" i="4"/>
  <c r="AB234" i="4"/>
  <c r="AB441" i="4"/>
  <c r="AB792" i="4"/>
  <c r="AB799" i="4"/>
  <c r="AB476" i="4"/>
  <c r="AB721" i="4"/>
  <c r="AB555" i="4"/>
  <c r="AB414" i="4"/>
  <c r="AB467" i="4"/>
  <c r="AB347" i="4"/>
  <c r="AB599" i="4"/>
  <c r="AB551" i="4"/>
  <c r="AB648" i="4"/>
  <c r="AB755" i="4"/>
  <c r="AB652" i="4"/>
  <c r="AB584" i="4"/>
  <c r="AB687" i="4"/>
  <c r="AB573" i="4"/>
  <c r="AB313" i="4"/>
  <c r="AB624" i="4"/>
  <c r="AB344" i="4"/>
  <c r="AB520" i="4"/>
  <c r="AB822" i="4"/>
  <c r="AB286" i="4"/>
  <c r="AB537" i="4"/>
  <c r="AB259" i="4"/>
  <c r="AB420" i="4"/>
  <c r="AB643" i="4"/>
  <c r="AB538" i="4"/>
  <c r="AB776" i="4"/>
  <c r="AB460" i="4"/>
  <c r="AB488" i="4"/>
  <c r="AB461" i="4"/>
  <c r="AB298" i="4"/>
  <c r="AB394" i="4"/>
  <c r="AB235" i="4"/>
  <c r="AB664" i="4"/>
  <c r="AB603" i="4"/>
  <c r="AB472" i="4"/>
  <c r="AB471" i="4"/>
  <c r="AB439" i="4"/>
  <c r="AB345" i="4"/>
  <c r="AB320" i="4"/>
  <c r="AB614" i="4"/>
  <c r="AB307" i="4"/>
  <c r="AB685" i="4"/>
  <c r="AB494" i="4"/>
  <c r="AB273" i="4"/>
  <c r="AB715" i="4"/>
  <c r="AB623" i="4"/>
  <c r="AB733" i="4"/>
  <c r="AB655" i="4"/>
  <c r="AB649" i="4"/>
  <c r="AB765" i="4"/>
  <c r="AB777" i="4"/>
  <c r="AB410" i="4"/>
  <c r="AB289" i="4"/>
  <c r="AB582" i="4"/>
  <c r="AB334" i="4"/>
  <c r="AB400" i="4"/>
  <c r="AB447" i="4"/>
  <c r="AB788" i="4"/>
  <c r="AB282" i="4"/>
  <c r="AB782" i="4"/>
  <c r="AB688" i="4"/>
  <c r="AB463" i="4"/>
  <c r="AB633" i="4"/>
  <c r="AB773" i="4"/>
  <c r="AB512" i="4"/>
  <c r="AB723" i="4"/>
  <c r="AB529" i="4"/>
  <c r="AB399" i="4"/>
  <c r="AB430" i="4"/>
  <c r="AB636" i="4"/>
  <c r="AB722" i="4"/>
  <c r="AB429" i="4"/>
  <c r="AB639" i="4"/>
  <c r="AB681" i="4"/>
  <c r="AB535" i="4"/>
  <c r="AB340" i="4"/>
  <c r="AB598" i="4"/>
  <c r="AB401" i="4"/>
  <c r="AB384" i="4"/>
  <c r="AB241" i="4"/>
  <c r="AB374" i="4"/>
  <c r="AB416" i="4"/>
  <c r="AB368" i="4"/>
  <c r="AB316" i="4"/>
  <c r="AB808" i="4"/>
  <c r="AB678" i="4"/>
  <c r="AB588" i="4"/>
  <c r="AB214" i="4"/>
  <c r="V125" i="4"/>
  <c r="V44" i="4"/>
  <c r="V1149" i="4"/>
  <c r="V310" i="4"/>
  <c r="V539" i="4"/>
  <c r="V390" i="4"/>
  <c r="V308" i="4"/>
  <c r="V606" i="4"/>
  <c r="AB589" i="4"/>
  <c r="AB327" i="4"/>
  <c r="AB258" i="4"/>
  <c r="AB377" i="4"/>
  <c r="AB437" i="4"/>
  <c r="AB506" i="4"/>
  <c r="AB293" i="4"/>
  <c r="AB548" i="4"/>
  <c r="AB309" i="4"/>
  <c r="AB597" i="4"/>
  <c r="AB355" i="4"/>
  <c r="AB672" i="4"/>
  <c r="AB751" i="4"/>
  <c r="AB625" i="4"/>
  <c r="AB629" i="4"/>
  <c r="AB745" i="4"/>
  <c r="AB315" i="4"/>
  <c r="AB427" i="4"/>
  <c r="AB818" i="4"/>
  <c r="AB739" i="4"/>
  <c r="AB176" i="4"/>
  <c r="AB256" i="4"/>
  <c r="AB719" i="4"/>
  <c r="AB390" i="4"/>
  <c r="AB424" i="4"/>
  <c r="AB622" i="4"/>
  <c r="AB750" i="4"/>
  <c r="AB732" i="4"/>
  <c r="AB748" i="4"/>
  <c r="AB580" i="4"/>
  <c r="AB561" i="4"/>
  <c r="AB812" i="4"/>
  <c r="AB806" i="4"/>
  <c r="AB793" i="4"/>
  <c r="AB684" i="4"/>
  <c r="AB737" i="4"/>
  <c r="AB247" i="4"/>
  <c r="AB326" i="4"/>
  <c r="AB536" i="4"/>
  <c r="AB364" i="4"/>
  <c r="AB798" i="4"/>
  <c r="AB521" i="4"/>
  <c r="AB325" i="4"/>
  <c r="AB518" i="4"/>
  <c r="AB290" i="4"/>
  <c r="AB297" i="4"/>
  <c r="AB453" i="4"/>
  <c r="AB534" i="4"/>
  <c r="AB470" i="4"/>
  <c r="AB252" i="4"/>
  <c r="AB804" i="4"/>
  <c r="AB577" i="4"/>
  <c r="AB253" i="4"/>
  <c r="AB698" i="4"/>
  <c r="V609" i="4"/>
  <c r="AB609" i="4"/>
  <c r="AB613" i="4"/>
  <c r="AB503" i="4"/>
  <c r="AB772" i="4"/>
  <c r="AB266" i="4"/>
  <c r="AB501" i="4"/>
  <c r="AB646" i="4"/>
  <c r="AB238" i="4"/>
  <c r="AB632" i="4"/>
  <c r="AB711" i="4"/>
  <c r="AB525" i="4"/>
  <c r="V685" i="4"/>
  <c r="AB505" i="4"/>
  <c r="AB780" i="4"/>
  <c r="AB386" i="4"/>
  <c r="AB212" i="4"/>
  <c r="AB741" i="4"/>
  <c r="AB813" i="4"/>
  <c r="AB478" i="4"/>
  <c r="AB712" i="4"/>
  <c r="AB457" i="4"/>
  <c r="AB291" i="4"/>
  <c r="AB731" i="4"/>
  <c r="AB296" i="4"/>
  <c r="AB314" i="4"/>
  <c r="AB574" i="4"/>
  <c r="AB796" i="4"/>
  <c r="AB274" i="4"/>
  <c r="AB264" i="4"/>
  <c r="AB294" i="4"/>
  <c r="AB419" i="4"/>
  <c r="AB468" i="4"/>
  <c r="AB554" i="4"/>
  <c r="AB279" i="4"/>
  <c r="AB336" i="4"/>
  <c r="AB455" i="4"/>
  <c r="AB734" i="4"/>
  <c r="AB223" i="4"/>
  <c r="AB385" i="4"/>
  <c r="AB550" i="4"/>
  <c r="AB237" i="4"/>
  <c r="AB562" i="4"/>
  <c r="AB408" i="4"/>
  <c r="V25" i="4"/>
  <c r="V893" i="4"/>
  <c r="V427" i="4"/>
  <c r="V380" i="4"/>
  <c r="V973" i="4"/>
  <c r="V296" i="4"/>
  <c r="V309" i="4"/>
  <c r="V488" i="4"/>
  <c r="V435" i="4"/>
  <c r="V647" i="4"/>
  <c r="V601" i="4"/>
  <c r="V750" i="4"/>
  <c r="AB568" i="4"/>
  <c r="AB637" i="4"/>
  <c r="AB539" i="4"/>
  <c r="AB330" i="4"/>
  <c r="AB720" i="4"/>
  <c r="AB323" i="4"/>
  <c r="AB415" i="4"/>
  <c r="AB696" i="4"/>
  <c r="AB689" i="4"/>
  <c r="AB353" i="4"/>
  <c r="AB450" i="4"/>
  <c r="AB809" i="4"/>
  <c r="AB691" i="4"/>
  <c r="AB338" i="4"/>
  <c r="AB217" i="4"/>
  <c r="AB300" i="4"/>
  <c r="AB242" i="4"/>
  <c r="AB418" i="4"/>
  <c r="AB527" i="4"/>
  <c r="AB701" i="4"/>
  <c r="AB810" i="4"/>
  <c r="AB444" i="4"/>
  <c r="AB360" i="4"/>
  <c r="AB746" i="4"/>
  <c r="AB738" i="4"/>
  <c r="AB428" i="4"/>
  <c r="AB617" i="4"/>
  <c r="AB702" i="4"/>
  <c r="AB331" i="4"/>
  <c r="AB709" i="4"/>
  <c r="AB641" i="4"/>
  <c r="AB257" i="4"/>
  <c r="AB760" i="4"/>
  <c r="AB403" i="4"/>
  <c r="AB586" i="4"/>
  <c r="AB608" i="4"/>
  <c r="AB817" i="4"/>
  <c r="AB464" i="4"/>
  <c r="AB318" i="4"/>
  <c r="AB392" i="4"/>
  <c r="AB158" i="4"/>
  <c r="AB659" i="4"/>
  <c r="AB587" i="4"/>
  <c r="AB226" i="4"/>
  <c r="AB250" i="4"/>
  <c r="AB322" i="4"/>
  <c r="AB287" i="4"/>
  <c r="AB626" i="4"/>
  <c r="AB784" i="4"/>
  <c r="AB707" i="4"/>
  <c r="AB511" i="4"/>
  <c r="AB754" i="4"/>
  <c r="AB514" i="4"/>
  <c r="AB304" i="4"/>
  <c r="AB302" i="4"/>
  <c r="AB682" i="4"/>
  <c r="AB677" i="4"/>
  <c r="AB661" i="4"/>
  <c r="AB635" i="4"/>
  <c r="AB407" i="4"/>
  <c r="AB497" i="4"/>
  <c r="AB153" i="4"/>
  <c r="AB785" i="4"/>
  <c r="AB593" i="4"/>
  <c r="AB393" i="4"/>
  <c r="AB791" i="4"/>
  <c r="AB398" i="4"/>
  <c r="AB426" i="4"/>
  <c r="AB363" i="4"/>
  <c r="AB767" i="4"/>
  <c r="AB816" i="4"/>
  <c r="AB727" i="4"/>
  <c r="AB814" i="4"/>
  <c r="AB495" i="4"/>
  <c r="AB779" i="4"/>
  <c r="AB790" i="4"/>
  <c r="AB579" i="4"/>
  <c r="AB665" i="4"/>
  <c r="AB770" i="4"/>
  <c r="AB263" i="4"/>
  <c r="AB735" i="4"/>
  <c r="AB440" i="4"/>
  <c r="AB565" i="4"/>
  <c r="AB432" i="4"/>
  <c r="AB674" i="4"/>
  <c r="AB601" i="4"/>
  <c r="AB606" i="4"/>
  <c r="AB404" i="4"/>
  <c r="AB229" i="4"/>
  <c r="AB483" i="4"/>
  <c r="AB361" i="4"/>
  <c r="AB431" i="4"/>
  <c r="AB481" i="4"/>
  <c r="AB473" i="4"/>
  <c r="AB317" i="4"/>
  <c r="AB303" i="4"/>
  <c r="AB768" i="4"/>
  <c r="AB244" i="4"/>
  <c r="AB567" i="4"/>
  <c r="AB800" i="4"/>
  <c r="AB563" i="4"/>
  <c r="AB509" i="4"/>
  <c r="AB797" i="4"/>
  <c r="AB651" i="4"/>
  <c r="AB596" i="4"/>
  <c r="AB449" i="4"/>
  <c r="AB489" i="4"/>
  <c r="AB546" i="4"/>
  <c r="AB435" i="4"/>
  <c r="AB647" i="4"/>
  <c r="AB278" i="4"/>
  <c r="AB758" i="4"/>
  <c r="AB533" i="4"/>
  <c r="AB220" i="4"/>
  <c r="AB581" i="4"/>
  <c r="AB233" i="4"/>
  <c r="AB308" i="4"/>
  <c r="AB610" i="4"/>
  <c r="AB618" i="4"/>
  <c r="AB341" i="4"/>
  <c r="AB267" i="4"/>
  <c r="V612" i="4"/>
  <c r="V233" i="4"/>
  <c r="V234" i="4"/>
  <c r="V222" i="4"/>
  <c r="V530" i="4"/>
  <c r="V623" i="4"/>
  <c r="V250" i="4"/>
  <c r="V664" i="4"/>
  <c r="V400" i="4"/>
  <c r="V704" i="4"/>
  <c r="V223" i="4"/>
  <c r="V611" i="4"/>
  <c r="V420" i="4"/>
  <c r="V465" i="4"/>
  <c r="V709" i="4"/>
  <c r="V668" i="4"/>
  <c r="V565" i="4"/>
  <c r="V340" i="4"/>
  <c r="V673" i="4"/>
  <c r="V544" i="4"/>
  <c r="V590" i="4"/>
  <c r="V30" i="4"/>
  <c r="V737" i="4"/>
  <c r="V338" i="4"/>
  <c r="V436" i="4"/>
  <c r="V55" i="4"/>
  <c r="V133" i="4"/>
  <c r="V613" i="4"/>
  <c r="V130" i="4"/>
  <c r="V1326" i="4"/>
  <c r="V731" i="4"/>
  <c r="V653" i="4"/>
  <c r="V215" i="4"/>
  <c r="V1329" i="4"/>
  <c r="V378" i="4"/>
  <c r="V10" i="4"/>
  <c r="V63" i="4"/>
  <c r="V1212" i="4"/>
  <c r="V629" i="4"/>
  <c r="V503" i="4"/>
  <c r="V726" i="4"/>
  <c r="V767" i="4"/>
  <c r="V559" i="4"/>
  <c r="V244" i="4"/>
  <c r="V512" i="4"/>
  <c r="V585" i="4"/>
  <c r="V294" i="4"/>
  <c r="V485" i="4"/>
  <c r="V263" i="4"/>
  <c r="V348" i="4"/>
  <c r="V782" i="4"/>
  <c r="V674" i="4"/>
  <c r="V339" i="4"/>
  <c r="V635" i="4"/>
  <c r="V299" i="4"/>
  <c r="V493" i="4"/>
  <c r="V756" i="4"/>
  <c r="V312" i="4"/>
  <c r="V657" i="4"/>
  <c r="V626" i="4"/>
  <c r="V1266" i="4"/>
  <c r="V698" i="4"/>
  <c r="V507" i="4"/>
  <c r="V253" i="4"/>
  <c r="V343" i="4"/>
  <c r="V103" i="4"/>
  <c r="V444" i="4"/>
  <c r="V1295" i="4"/>
  <c r="V752" i="4"/>
  <c r="V699" i="4"/>
  <c r="V271" i="4"/>
  <c r="V669" i="4"/>
  <c r="V1239" i="4"/>
  <c r="V1352" i="4"/>
  <c r="V712" i="4"/>
  <c r="V321" i="4"/>
  <c r="V1267" i="4"/>
  <c r="V717" i="4"/>
  <c r="V264" i="4"/>
  <c r="V760" i="4"/>
  <c r="V744" i="4"/>
  <c r="V106" i="4"/>
  <c r="V151" i="4"/>
  <c r="V1265" i="4"/>
  <c r="V1070" i="4"/>
  <c r="V394" i="4"/>
  <c r="V637" i="4"/>
  <c r="V246" i="4"/>
  <c r="V235" i="4"/>
  <c r="V285" i="4"/>
  <c r="V723" i="4"/>
  <c r="V430" i="4"/>
  <c r="V790" i="4"/>
  <c r="V275" i="4"/>
  <c r="V449" i="4"/>
  <c r="V697" i="4"/>
  <c r="V477" i="4"/>
  <c r="V384" i="4"/>
  <c r="V241" i="4"/>
  <c r="V382" i="4"/>
  <c r="V486" i="4"/>
  <c r="V506" i="4"/>
  <c r="V83" i="4"/>
  <c r="V504" i="4"/>
  <c r="V425" i="4"/>
  <c r="V20" i="4"/>
  <c r="V558" i="4"/>
  <c r="V347" i="4"/>
  <c r="V638" i="4"/>
  <c r="V610" i="4"/>
  <c r="V74" i="4"/>
  <c r="V1127" i="4"/>
  <c r="V532" i="4"/>
  <c r="V392" i="4"/>
  <c r="V987" i="4"/>
  <c r="V1195" i="4"/>
  <c r="V273" i="4"/>
  <c r="V259" i="4"/>
  <c r="V552" i="4"/>
  <c r="V643" i="4"/>
  <c r="V642" i="4"/>
  <c r="V495" i="4"/>
  <c r="V687" i="4"/>
  <c r="V538" i="4"/>
  <c r="V381" i="4"/>
  <c r="V109" i="4"/>
  <c r="V478" i="4"/>
  <c r="V316" i="4"/>
  <c r="V479" i="4"/>
  <c r="V627" i="4"/>
  <c r="V650" i="4"/>
  <c r="V702" i="4"/>
  <c r="V1165" i="4"/>
  <c r="V355" i="4"/>
  <c r="V448" i="4"/>
  <c r="V598" i="4"/>
  <c r="V342" i="4"/>
  <c r="V792" i="4"/>
  <c r="V537" i="4"/>
  <c r="V759" i="4"/>
  <c r="V445" i="4"/>
  <c r="V684" i="4"/>
  <c r="V502" i="4"/>
  <c r="V51" i="4"/>
  <c r="V72" i="4"/>
  <c r="V45" i="4"/>
  <c r="V1327" i="4"/>
  <c r="V902" i="4"/>
  <c r="V482" i="4"/>
  <c r="V675" i="4"/>
  <c r="V287" i="4"/>
  <c r="V379" i="4"/>
  <c r="V570" i="4"/>
  <c r="V1135" i="4"/>
  <c r="V301" i="4"/>
  <c r="V557" i="4"/>
  <c r="V547" i="4"/>
  <c r="V508" i="4"/>
  <c r="V229" i="4"/>
  <c r="V747" i="4"/>
  <c r="V289" i="4"/>
  <c r="V416" i="4"/>
  <c r="V1299" i="4"/>
  <c r="V778" i="4"/>
  <c r="V676" i="4"/>
  <c r="V646" i="4"/>
  <c r="V19" i="4"/>
  <c r="V974" i="4"/>
  <c r="V297" i="4"/>
  <c r="V79" i="4"/>
  <c r="V226" i="4"/>
  <c r="V591" i="4"/>
  <c r="V496" i="4"/>
  <c r="V18" i="4"/>
  <c r="V76" i="4"/>
  <c r="V39" i="4"/>
  <c r="V136" i="4"/>
  <c r="V943" i="4"/>
  <c r="V1086" i="4"/>
  <c r="V711" i="4"/>
  <c r="V1151" i="4"/>
  <c r="V1349" i="4"/>
  <c r="V1259" i="4"/>
  <c r="V258" i="4"/>
  <c r="V388" i="4"/>
  <c r="V655" i="4"/>
  <c r="V1167" i="4"/>
  <c r="V785" i="4"/>
  <c r="V649" i="4"/>
  <c r="V556" i="4"/>
  <c r="V678" i="4"/>
  <c r="V584" i="4"/>
  <c r="V232" i="4"/>
  <c r="V335" i="4"/>
  <c r="V217" i="4"/>
  <c r="V418" i="4"/>
  <c r="V924" i="4"/>
  <c r="V374" i="4"/>
  <c r="V905" i="4"/>
  <c r="V278" i="4"/>
  <c r="V600" i="4"/>
  <c r="V769" i="4"/>
  <c r="V129" i="4"/>
  <c r="V1019" i="4"/>
  <c r="V568" i="4"/>
  <c r="V1018" i="4"/>
  <c r="V936" i="4"/>
  <c r="V520" i="4"/>
  <c r="V587" i="4"/>
  <c r="V560" i="4"/>
  <c r="V794" i="4"/>
  <c r="V955" i="4"/>
  <c r="V266" i="4"/>
  <c r="V628" i="4"/>
  <c r="V433" i="4"/>
  <c r="V300" i="4"/>
  <c r="V410" i="4"/>
  <c r="V890" i="4"/>
  <c r="V788" i="4"/>
  <c r="V1318" i="4"/>
  <c r="V402" i="4"/>
  <c r="V65" i="4"/>
  <c r="V16" i="4"/>
  <c r="V49" i="4"/>
  <c r="V1017" i="4"/>
  <c r="V1074" i="4"/>
  <c r="V243" i="4"/>
  <c r="V695" i="4"/>
  <c r="V344" i="4"/>
  <c r="V620" i="4"/>
  <c r="V439" i="4"/>
  <c r="V979" i="4"/>
  <c r="V1389" i="4"/>
  <c r="V362" i="4"/>
  <c r="V240" i="4"/>
  <c r="V833" i="4"/>
  <c r="V1355" i="4"/>
  <c r="V526" i="4"/>
  <c r="V1125" i="4"/>
  <c r="V749" i="4"/>
  <c r="V255" i="4"/>
  <c r="V304" i="4"/>
  <c r="V352" i="4"/>
  <c r="V413" i="4"/>
  <c r="V1230" i="4"/>
  <c r="V683" i="4"/>
  <c r="V474" i="4"/>
  <c r="V596" i="4"/>
  <c r="V239" i="4"/>
  <c r="V307" i="4"/>
  <c r="V583" i="4"/>
  <c r="V1162" i="4"/>
  <c r="V519" i="4"/>
  <c r="V1226" i="4"/>
  <c r="V710" i="4"/>
  <c r="V252" i="4"/>
  <c r="V90" i="4"/>
  <c r="V651" i="4"/>
  <c r="V652" i="4"/>
  <c r="V919" i="4"/>
  <c r="V1112" i="4"/>
  <c r="V1033" i="4"/>
  <c r="V625" i="4"/>
  <c r="V754" i="4"/>
  <c r="V514" i="4"/>
  <c r="V407" i="4"/>
  <c r="V127" i="4"/>
  <c r="V1312" i="4"/>
  <c r="V1292" i="4"/>
  <c r="V1358" i="4"/>
  <c r="V589" i="4"/>
  <c r="V740" i="4"/>
  <c r="V663" i="4"/>
  <c r="V523" i="4"/>
  <c r="V267" i="4"/>
  <c r="V281" i="4"/>
  <c r="V751" i="4"/>
  <c r="V471" i="4"/>
  <c r="V862" i="4"/>
  <c r="V1278" i="4"/>
  <c r="V632" i="4"/>
  <c r="V621" i="4"/>
  <c r="V329" i="4"/>
  <c r="V2" i="4"/>
  <c r="V105" i="4"/>
  <c r="V1072" i="4"/>
  <c r="V358" i="4"/>
  <c r="V688" i="4"/>
  <c r="V341" i="4"/>
  <c r="V1137" i="4"/>
  <c r="V138" i="4"/>
  <c r="V89" i="4"/>
  <c r="V128" i="4"/>
  <c r="V644" i="4"/>
  <c r="V658" i="4"/>
  <c r="V718" i="4"/>
  <c r="V719" i="4"/>
  <c r="V546" i="4"/>
  <c r="V755" i="4"/>
  <c r="V454" i="4"/>
  <c r="V1205" i="4"/>
  <c r="V313" i="4"/>
  <c r="V985" i="4"/>
  <c r="V624" i="4"/>
  <c r="V779" i="4"/>
  <c r="V536" i="4"/>
  <c r="V462" i="4"/>
  <c r="V714" i="4"/>
  <c r="V7" i="4"/>
  <c r="V102" i="4"/>
  <c r="V116" i="4"/>
  <c r="V1234" i="4"/>
  <c r="V1333" i="4"/>
  <c r="V476" i="4"/>
  <c r="V780" i="4"/>
  <c r="V763" i="4"/>
  <c r="V928" i="4"/>
  <c r="V738" i="4"/>
  <c r="V743" i="4"/>
  <c r="V466" i="4"/>
  <c r="V786" i="4"/>
  <c r="V772" i="4"/>
  <c r="V720" i="4"/>
  <c r="V777" i="4"/>
  <c r="V671" i="4"/>
  <c r="V415" i="4"/>
  <c r="V431" i="4"/>
  <c r="V389" i="4"/>
  <c r="V696" i="4"/>
  <c r="V282" i="4"/>
  <c r="V290" i="4"/>
  <c r="V455" i="4"/>
  <c r="V672" i="4"/>
  <c r="V350" i="4"/>
  <c r="V604" i="4"/>
  <c r="V713" i="4"/>
  <c r="V730" i="4"/>
  <c r="V660" i="4"/>
  <c r="V662" i="4"/>
  <c r="V249" i="4"/>
  <c r="V781" i="4"/>
  <c r="V608" i="4"/>
  <c r="V14" i="4"/>
  <c r="V1166" i="4"/>
  <c r="V334" i="4"/>
  <c r="V765" i="4"/>
  <c r="V391" i="4"/>
  <c r="V78" i="4"/>
  <c r="V901" i="4"/>
  <c r="V317" i="4"/>
  <c r="V360" i="4"/>
  <c r="V768" i="4"/>
  <c r="V457" i="4"/>
  <c r="V371" i="4"/>
  <c r="V517" i="4"/>
  <c r="V581" i="4"/>
  <c r="V8" i="4"/>
  <c r="V123" i="4"/>
  <c r="V228" i="4"/>
  <c r="V140" i="4"/>
  <c r="V1386" i="4"/>
  <c r="V935" i="4"/>
  <c r="V1378" i="4"/>
  <c r="V1283" i="4"/>
  <c r="V327" i="4"/>
  <c r="V741" i="4"/>
  <c r="V753" i="4"/>
  <c r="V242" i="4"/>
  <c r="V397" i="4"/>
  <c r="V567" i="4"/>
  <c r="V888" i="4"/>
  <c r="V594" i="4"/>
  <c r="V577" i="4"/>
  <c r="V331" i="4"/>
  <c r="V548" i="4"/>
  <c r="V729" i="4"/>
  <c r="V472" i="4"/>
  <c r="V403" i="4"/>
  <c r="V733" i="4"/>
  <c r="V553" i="4"/>
  <c r="V221" i="4"/>
  <c r="V522" i="4"/>
  <c r="V324" i="4"/>
  <c r="V409" i="4"/>
  <c r="V231" i="4"/>
  <c r="V277" i="4"/>
  <c r="V46" i="4"/>
  <c r="V96" i="4"/>
  <c r="V257" i="4"/>
  <c r="V248" i="4"/>
  <c r="V458" i="4"/>
  <c r="V588" i="4"/>
  <c r="V432" i="4"/>
  <c r="V92" i="4"/>
  <c r="V41" i="4"/>
  <c r="V1087" i="4"/>
  <c r="V1207" i="4"/>
  <c r="V1013" i="4"/>
  <c r="V511" i="4"/>
  <c r="V256" i="4"/>
  <c r="V115" i="4"/>
  <c r="V1148" i="4"/>
  <c r="V572" i="4"/>
  <c r="V734" i="4"/>
  <c r="V120" i="4"/>
  <c r="V1060" i="4"/>
  <c r="V981" i="4"/>
  <c r="V828" i="4"/>
  <c r="V773" i="4"/>
  <c r="V725" i="4"/>
  <c r="V580" i="4"/>
  <c r="V510" i="4"/>
  <c r="V501" i="4"/>
  <c r="V691" i="4"/>
  <c r="V677" i="4"/>
  <c r="V686" i="4"/>
  <c r="V550" i="4"/>
  <c r="V703" i="4"/>
  <c r="V354" i="4"/>
  <c r="V398" i="4"/>
  <c r="V603" i="4"/>
  <c r="V404" i="4"/>
  <c r="V363" i="4"/>
  <c r="V534" i="4"/>
  <c r="V776" i="4"/>
  <c r="V326" i="4"/>
  <c r="V325" i="4"/>
  <c r="V236" i="4"/>
  <c r="V1361" i="4"/>
  <c r="V724" i="4"/>
  <c r="V634" i="4"/>
  <c r="V707" i="4"/>
  <c r="V441" i="4"/>
  <c r="V43" i="4"/>
  <c r="V147" i="4"/>
  <c r="V33" i="4"/>
  <c r="V873" i="4"/>
  <c r="V1058" i="4"/>
  <c r="V1229" i="4"/>
  <c r="V633" i="4"/>
  <c r="V705" i="4"/>
  <c r="V345" i="4"/>
  <c r="V291" i="4"/>
  <c r="V424" i="4"/>
  <c r="V679" i="4"/>
  <c r="V322" i="4"/>
  <c r="V364" i="4"/>
  <c r="V742" i="4"/>
  <c r="V451" i="4"/>
  <c r="V554" i="4"/>
  <c r="V279" i="4"/>
  <c r="V535" i="4"/>
  <c r="V336" i="4"/>
  <c r="V318" i="4"/>
  <c r="V224" i="4"/>
  <c r="V619" i="4"/>
  <c r="V237" i="4"/>
  <c r="V438" i="4"/>
  <c r="V368" i="4"/>
  <c r="V944" i="4"/>
  <c r="V1227" i="4"/>
  <c r="V851" i="4"/>
  <c r="V323" i="4"/>
  <c r="V597" i="4"/>
  <c r="V463" i="4"/>
  <c r="V1062" i="4"/>
  <c r="V1107" i="4"/>
  <c r="V694" i="4"/>
  <c r="V227" i="4"/>
  <c r="V1126" i="4"/>
  <c r="V666" i="4"/>
  <c r="V518" i="4"/>
  <c r="V238" i="4"/>
  <c r="V31" i="4"/>
  <c r="V142" i="4"/>
  <c r="V1132" i="4"/>
  <c r="V787" i="4"/>
  <c r="V579" i="4"/>
  <c r="V641" i="4"/>
  <c r="V489" i="4"/>
  <c r="V219" i="4"/>
  <c r="V396" i="4"/>
  <c r="V408" i="4"/>
  <c r="V112" i="4"/>
  <c r="V124" i="4"/>
  <c r="V1043" i="4"/>
  <c r="V386" i="4"/>
  <c r="V722" i="4"/>
  <c r="V513" i="4"/>
  <c r="V461" i="4"/>
  <c r="V748" i="4"/>
  <c r="V682" i="4"/>
  <c r="V220" i="4"/>
  <c r="V487" i="4"/>
  <c r="V77" i="4"/>
  <c r="V131" i="4"/>
  <c r="V1082" i="4"/>
  <c r="V793" i="4"/>
  <c r="V399" i="4"/>
  <c r="V460" i="4"/>
  <c r="V578" i="4"/>
  <c r="V639" i="4"/>
  <c r="V353" i="4"/>
  <c r="V762" i="4"/>
  <c r="V298" i="4"/>
  <c r="V618" i="4"/>
  <c r="V24" i="4"/>
  <c r="V470" i="4"/>
  <c r="V505" i="4"/>
  <c r="V529" i="4"/>
  <c r="V599" i="4"/>
  <c r="V521" i="4"/>
  <c r="V453" i="4"/>
  <c r="V1179" i="4"/>
  <c r="V330" i="4"/>
  <c r="V225" i="4"/>
  <c r="V562" i="4"/>
  <c r="V867" i="4"/>
  <c r="V617" i="4"/>
  <c r="V795" i="4"/>
  <c r="V328" i="4"/>
  <c r="V681" i="4"/>
  <c r="V450" i="4"/>
  <c r="V708" i="4"/>
  <c r="V622" i="4"/>
  <c r="V218" i="4"/>
  <c r="V464" i="4"/>
  <c r="V34" i="4"/>
  <c r="V525" i="4"/>
  <c r="V549" i="4"/>
  <c r="V429" i="4"/>
  <c r="V320" i="4"/>
  <c r="V480" i="4"/>
  <c r="V758" i="4"/>
  <c r="V366" i="4"/>
  <c r="V1120" i="4"/>
  <c r="V593" i="4"/>
  <c r="V706" i="4"/>
  <c r="V4" i="4"/>
  <c r="V56" i="4"/>
  <c r="V791" i="4"/>
  <c r="V261" i="4"/>
  <c r="V265" i="4"/>
  <c r="V437" i="4"/>
  <c r="V447" i="4"/>
  <c r="V509" i="4"/>
  <c r="V293" i="4"/>
  <c r="V640" i="4"/>
  <c r="V739" i="4"/>
  <c r="V680" i="4"/>
  <c r="V459" i="4"/>
  <c r="V484" i="4"/>
  <c r="V475" i="4"/>
  <c r="V401" i="4"/>
  <c r="V573" i="4"/>
  <c r="V468" i="4"/>
  <c r="V533" i="4"/>
  <c r="V498" i="4"/>
  <c r="V149" i="4"/>
  <c r="V32" i="4"/>
  <c r="V1108" i="4"/>
  <c r="V1176" i="4"/>
  <c r="V1160" i="4"/>
  <c r="V1311" i="4"/>
  <c r="V305" i="4"/>
  <c r="V1270" i="4"/>
  <c r="V315" i="4"/>
  <c r="V372" i="4"/>
  <c r="V492" i="4"/>
  <c r="V452" i="4"/>
  <c r="V563" i="4"/>
  <c r="V247" i="4"/>
  <c r="V700" i="4"/>
  <c r="V575" i="4"/>
  <c r="V254" i="4"/>
  <c r="V614" i="4"/>
  <c r="V648" i="4"/>
  <c r="V656" i="4"/>
  <c r="V716" i="4"/>
  <c r="V302" i="4"/>
  <c r="V582" i="4"/>
  <c r="V566" i="4"/>
  <c r="V491" i="4"/>
  <c r="V965" i="4"/>
  <c r="V1128" i="4"/>
  <c r="V721" i="4"/>
  <c r="V757" i="4"/>
  <c r="V274" i="4"/>
  <c r="V286" i="4"/>
  <c r="V359" i="4"/>
  <c r="V607" i="4"/>
  <c r="V494" i="4"/>
  <c r="V771" i="4"/>
  <c r="V789" i="4"/>
  <c r="V796" i="4"/>
  <c r="V770" i="4"/>
  <c r="V515" i="4"/>
  <c r="V214" i="4"/>
  <c r="V1280" i="4"/>
  <c r="V966" i="4"/>
  <c r="V385" i="4"/>
  <c r="V370" i="4"/>
  <c r="V692" i="4"/>
  <c r="V361" i="4"/>
  <c r="V715" i="4"/>
  <c r="V262" i="4"/>
  <c r="V423" i="4"/>
  <c r="V732" i="4"/>
  <c r="V540" i="4"/>
  <c r="V524" i="4"/>
  <c r="V101" i="4"/>
  <c r="V84" i="4"/>
  <c r="V909" i="4"/>
  <c r="V616" i="4"/>
  <c r="V746" i="4"/>
  <c r="V376" i="4"/>
  <c r="V555" i="4"/>
  <c r="V516" i="4"/>
  <c r="V414" i="4"/>
  <c r="V419" i="4"/>
  <c r="V551" i="4"/>
  <c r="V481" i="4"/>
  <c r="V393" i="4"/>
  <c r="V473" i="4"/>
  <c r="V654" i="4"/>
  <c r="V121" i="4"/>
  <c r="V62" i="4"/>
  <c r="V1014" i="4"/>
  <c r="V858" i="4"/>
  <c r="V857" i="4"/>
  <c r="V659" i="4"/>
  <c r="V775" i="4"/>
  <c r="V314" i="4"/>
  <c r="V574" i="4"/>
  <c r="V784" i="4"/>
  <c r="V541" i="4"/>
  <c r="V490" i="4"/>
  <c r="V586" i="4"/>
  <c r="V701" i="4"/>
  <c r="V497" i="4"/>
  <c r="V104" i="4"/>
  <c r="V6" i="4"/>
  <c r="V303" i="4"/>
  <c r="V727" i="4"/>
  <c r="V766" i="4"/>
  <c r="V377" i="4"/>
  <c r="V245" i="4"/>
  <c r="V636" i="4"/>
  <c r="V467" i="4"/>
  <c r="V665" i="4"/>
  <c r="V689" i="4"/>
  <c r="V527" i="4"/>
  <c r="V735" i="4"/>
  <c r="V440" i="4"/>
  <c r="V661" i="4"/>
  <c r="V483" i="4"/>
</calcChain>
</file>

<file path=xl/sharedStrings.xml><?xml version="1.0" encoding="utf-8"?>
<sst xmlns="http://schemas.openxmlformats.org/spreadsheetml/2006/main" count="6832" uniqueCount="4040">
  <si>
    <t>id</t>
  </si>
  <si>
    <t>Protein IDs</t>
  </si>
  <si>
    <t>Peptides</t>
  </si>
  <si>
    <t>Unique peptides</t>
  </si>
  <si>
    <t>iBAQ 0-20_1</t>
  </si>
  <si>
    <t>iBAQ 0-20_2</t>
  </si>
  <si>
    <t>iBAQ 0-20_3</t>
  </si>
  <si>
    <t>iBAQ 30-40_1</t>
  </si>
  <si>
    <t>iBAQ 30-40_2</t>
  </si>
  <si>
    <t>iBAQ 30-40_3</t>
  </si>
  <si>
    <t>iBAQ 50-60_1</t>
  </si>
  <si>
    <t>iBAQ 50-60_2</t>
  </si>
  <si>
    <t>iBAQ 50-60_3</t>
  </si>
  <si>
    <t>Zm00001d002543_P001</t>
  </si>
  <si>
    <t>Zm00001d042453_P001</t>
  </si>
  <si>
    <t>Zm00001d045475_P001</t>
  </si>
  <si>
    <t>Zm00001d035156_P008</t>
  </si>
  <si>
    <t>Zm00001d051362_P001</t>
  </si>
  <si>
    <t>Zm00001d051591_P001</t>
  </si>
  <si>
    <t>Zm00001d028815_P001</t>
  </si>
  <si>
    <t>Zm00001d003401_P011</t>
  </si>
  <si>
    <t>Zm00001d005334_P001</t>
  </si>
  <si>
    <t>Zm00001d015376_P002</t>
  </si>
  <si>
    <t>Zm00001d037547_P001</t>
  </si>
  <si>
    <t>Zm00001d045431_P002</t>
  </si>
  <si>
    <t>Zm00001d042731_P002</t>
  </si>
  <si>
    <t>Zm00001d039283_P002</t>
  </si>
  <si>
    <t>Zm00001d012675_P001</t>
  </si>
  <si>
    <t>Zm00001d045323_P009</t>
  </si>
  <si>
    <t>Zm00001d037875_P003</t>
  </si>
  <si>
    <t>Zm00001d031257_P001</t>
  </si>
  <si>
    <t>Zm00001d023811_P001</t>
  </si>
  <si>
    <t>Zm00001d042453_P003</t>
  </si>
  <si>
    <t>Zm00001d038543_P001</t>
  </si>
  <si>
    <t>Zm00001d016661_P001</t>
  </si>
  <si>
    <t>Zm00001d002898_P001</t>
  </si>
  <si>
    <t>Zm00001d037886_P005</t>
  </si>
  <si>
    <t>Zm00001d036565_P008</t>
  </si>
  <si>
    <t>Zm00001d031345_P001</t>
  </si>
  <si>
    <t>Zm00001d049239_P001</t>
  </si>
  <si>
    <t>Zm00001d007049_P001</t>
  </si>
  <si>
    <t>Zm00001d006008_P001</t>
  </si>
  <si>
    <t>Zm00001d007234_P001</t>
  </si>
  <si>
    <t>Zm00001d011087_P001</t>
  </si>
  <si>
    <t>Zm00001d051001_P004</t>
  </si>
  <si>
    <t>Zm00001d040880_P001</t>
  </si>
  <si>
    <t>Zm00001d045042_P014</t>
  </si>
  <si>
    <t>Zm00001d028260_P003</t>
  </si>
  <si>
    <t>Zm00001d048957_P001</t>
  </si>
  <si>
    <t>Zm00001d009488_P005</t>
  </si>
  <si>
    <t>Zm00001d040519_P003</t>
  </si>
  <si>
    <t>Zm00001d032695_P001</t>
  </si>
  <si>
    <t>Zm00001d029558_P001</t>
  </si>
  <si>
    <t>Zm00001d006309_P007</t>
  </si>
  <si>
    <t>Zm00001d024839_P001</t>
  </si>
  <si>
    <t>Zm00001d013086_P003</t>
  </si>
  <si>
    <t>Zm00001d033925_P001</t>
  </si>
  <si>
    <t>Zm00001d042216_P001</t>
  </si>
  <si>
    <t>Zm00001d031128_P004</t>
  </si>
  <si>
    <t>Zm00001d041550_P006</t>
  </si>
  <si>
    <t>Zm00001d031168_P001</t>
  </si>
  <si>
    <t>Zm00001d017271_P005</t>
  </si>
  <si>
    <t>Zm00001d047479_P012</t>
  </si>
  <si>
    <t>Zm00001d051685_P002</t>
  </si>
  <si>
    <t>Zm00001d040702_P001</t>
  </si>
  <si>
    <t>Zm00001d007815_P003</t>
  </si>
  <si>
    <t>Zm00001d043988_P001</t>
  </si>
  <si>
    <t>Zm00001d028816_P001</t>
  </si>
  <si>
    <t>Zm00001d047757_P001</t>
  </si>
  <si>
    <t>Zm00001d034644_P001</t>
  </si>
  <si>
    <t>Zm00001d047697_P002</t>
  </si>
  <si>
    <t>Zm00001d012407_P007</t>
  </si>
  <si>
    <t>Zm00001d038381_P001</t>
  </si>
  <si>
    <t>Zm00001d026490_P010</t>
  </si>
  <si>
    <t>Zm00001d017958_P001</t>
  </si>
  <si>
    <t>Zm00001d012607_P001</t>
  </si>
  <si>
    <t>Zm00001d025160_P001</t>
  </si>
  <si>
    <t>Zm00001d022042_P003</t>
  </si>
  <si>
    <t>Zm00001d007160_P001</t>
  </si>
  <si>
    <t>Zm00001d030216_P001</t>
  </si>
  <si>
    <t>Zm00001d011581_P001</t>
  </si>
  <si>
    <t>Zm00001d018738_P001</t>
  </si>
  <si>
    <t>Zm00001d028759_P001</t>
  </si>
  <si>
    <t>Zm00001d002899_P001</t>
  </si>
  <si>
    <t>Zm00001d024511_P002</t>
  </si>
  <si>
    <t>Zm00001d043249_P001</t>
  </si>
  <si>
    <t>Zm00001d008295_P001</t>
  </si>
  <si>
    <t>Zm00001d037111_P001</t>
  </si>
  <si>
    <t>Zm00001d051543_P001</t>
  </si>
  <si>
    <t>Zm00001d031209_P001</t>
  </si>
  <si>
    <t>Zm00001d042022_P001</t>
  </si>
  <si>
    <t>Zm00001d017526_P001</t>
  </si>
  <si>
    <t>Zm00001d050375_P002</t>
  </si>
  <si>
    <t>Zm00001d002842_P001</t>
  </si>
  <si>
    <t>Zm00001d035201_P001</t>
  </si>
  <si>
    <t>Zm00001d011965_P001</t>
  </si>
  <si>
    <t>Zm00001d044747_P001</t>
  </si>
  <si>
    <t>Zm00001d030199_P002</t>
  </si>
  <si>
    <t>Zm00001d022307_P001</t>
  </si>
  <si>
    <t>Zm00001d051872_P001</t>
  </si>
  <si>
    <t>Zm00001d048102_P005</t>
  </si>
  <si>
    <t>Zm00001d035038_P004</t>
  </si>
  <si>
    <t>Zm00001d049641_P006</t>
  </si>
  <si>
    <t>Zm00001d037859_P002</t>
  </si>
  <si>
    <t>Zm00001d051174_P001</t>
  </si>
  <si>
    <t>Zm00001d026458_P003</t>
  </si>
  <si>
    <t>Zm00001d048625_P001</t>
  </si>
  <si>
    <t>Zm00001d019034_P001</t>
  </si>
  <si>
    <t>Zm00001d007363_P001</t>
  </si>
  <si>
    <t>Zm00001d046591_P003</t>
  </si>
  <si>
    <t>Zm00001d014957_P012</t>
  </si>
  <si>
    <t>Zm00001d002704_P002</t>
  </si>
  <si>
    <t>Zm00001d029968_P001</t>
  </si>
  <si>
    <t>Zm00001d002901_P001</t>
  </si>
  <si>
    <t>Zm00001d019219_P003</t>
  </si>
  <si>
    <t>Zm00001d053908_P001</t>
  </si>
  <si>
    <t>Zm00001d054065_P001</t>
  </si>
  <si>
    <t>Zm00001d002897_P001</t>
  </si>
  <si>
    <t>Zm00001d053239_P001</t>
  </si>
  <si>
    <t>Zm00001d045784_P002</t>
  </si>
  <si>
    <t>Zm00001d022513_P001</t>
  </si>
  <si>
    <t>Zm00001d009140_P001</t>
  </si>
  <si>
    <t>Zm00001d039091_P001</t>
  </si>
  <si>
    <t>Zm00001d039089_P001</t>
  </si>
  <si>
    <t>Zm00001d042664_P002</t>
  </si>
  <si>
    <t>Zm00001d012770_P001</t>
  </si>
  <si>
    <t>Zm00001d011412_P001</t>
  </si>
  <si>
    <t>Zm00001d025413_P002</t>
  </si>
  <si>
    <t>Zm00001d039079_P002</t>
  </si>
  <si>
    <t>Zm00001d003006_P001</t>
  </si>
  <si>
    <t>Zm00001d005253_P002</t>
  </si>
  <si>
    <t>Zm00001d042025_P001</t>
  </si>
  <si>
    <t>Zm00001d034422_P001</t>
  </si>
  <si>
    <t>Zm00001d036480_P001</t>
  </si>
  <si>
    <t>Zm00001d042525_P009</t>
  </si>
  <si>
    <t>Zm00001d049815_P005</t>
  </si>
  <si>
    <t>Zm00001d022421_P002</t>
  </si>
  <si>
    <t>Zm00001d019563_P014</t>
  </si>
  <si>
    <t>Zm00001d011225_P003</t>
  </si>
  <si>
    <t>Zm00001d011778_P001</t>
  </si>
  <si>
    <t>Zm00001d038262_P001</t>
  </si>
  <si>
    <t>Zm00001d028651_P001</t>
  </si>
  <si>
    <t>Zm00001d045451_P001</t>
  </si>
  <si>
    <t>Zm00001d009118_P001</t>
  </si>
  <si>
    <t>Zm00001d022134_P002</t>
  </si>
  <si>
    <t>Zm00001d049059_P001</t>
  </si>
  <si>
    <t>Zm00001d051804_P001</t>
  </si>
  <si>
    <t>Zm00001d014944_P002</t>
  </si>
  <si>
    <t>Zm00001d040705_P002</t>
  </si>
  <si>
    <t>Zm00001d031627_P001</t>
  </si>
  <si>
    <t>Zm00001d029628_P001</t>
  </si>
  <si>
    <t>Zm00001d047787_P001</t>
  </si>
  <si>
    <t>Zm00001d033174_P001</t>
  </si>
  <si>
    <t>Zm00001d027688_P007</t>
  </si>
  <si>
    <t>Zm00001d013934_P001</t>
  </si>
  <si>
    <t>Zm00001d021526_P002</t>
  </si>
  <si>
    <t>Zm00001d038840_P001</t>
  </si>
  <si>
    <t>Zm00001d037725_P001</t>
  </si>
  <si>
    <t>Zm00001d051129_P007</t>
  </si>
  <si>
    <t>Zm00001d042783_P001</t>
  </si>
  <si>
    <t>Zm00001d008387_P002</t>
  </si>
  <si>
    <t>Zm00001d047253_P001</t>
  </si>
  <si>
    <t>Zm00001d014090_P002</t>
  </si>
  <si>
    <t>Zm00001d006213_P001</t>
  </si>
  <si>
    <t>Zm00001d018363_P001</t>
  </si>
  <si>
    <t>Zm00001d037656_P001</t>
  </si>
  <si>
    <t>Zm00001d031136_P003</t>
  </si>
  <si>
    <t>Zm00001d005347_P001</t>
  </si>
  <si>
    <t>Zm00001d002889_P008</t>
  </si>
  <si>
    <t>Zm00001d014467_P001</t>
  </si>
  <si>
    <t>Zm00001d010128_P001</t>
  </si>
  <si>
    <t>Zm00001d030373_P003</t>
  </si>
  <si>
    <t>Zm00001d027468_P001</t>
  </si>
  <si>
    <t>Zm00001d011363_P003</t>
  </si>
  <si>
    <t>Zm00001d003683_P005</t>
  </si>
  <si>
    <t>Zm00001d013428_P004</t>
  </si>
  <si>
    <t>Zm00001d005023_P001</t>
  </si>
  <si>
    <t>GRMZM5G816772_P01</t>
  </si>
  <si>
    <t>Zm00001d024518_P001</t>
  </si>
  <si>
    <t>Zm00001d014993_P003</t>
  </si>
  <si>
    <t>Zm00001d010588_P002</t>
  </si>
  <si>
    <t>Zm00001d049830_P001</t>
  </si>
  <si>
    <t>Zm00001d014355_P001</t>
  </si>
  <si>
    <t>Zm00001d034256_P005</t>
  </si>
  <si>
    <t>Zm00001d007824_P001</t>
  </si>
  <si>
    <t>Zm00001d022112_P001</t>
  </si>
  <si>
    <t>Zm00001d002690_P007</t>
  </si>
  <si>
    <t>Zm00001d029279_P001</t>
  </si>
  <si>
    <t>Zm00001d012561_P001</t>
  </si>
  <si>
    <t>Zm00001d048021_P001</t>
  </si>
  <si>
    <t>Zm00001d035948_P006</t>
  </si>
  <si>
    <t>Zm00001d045706_P005</t>
  </si>
  <si>
    <t>Zm00001d045448_P001</t>
  </si>
  <si>
    <t>Zm00001d011050_P001</t>
  </si>
  <si>
    <t>Zm00001d031957_P001</t>
  </si>
  <si>
    <t>Zm00001d003081_P003</t>
  </si>
  <si>
    <t>Zm00001d038327_P001</t>
  </si>
  <si>
    <t>Zm00001d016691_P001</t>
  </si>
  <si>
    <t>Zm00001d036959_P005</t>
  </si>
  <si>
    <t>Zm00001d041963_P001</t>
  </si>
  <si>
    <t>Zm00001d032947_P001</t>
  </si>
  <si>
    <t>Zm00001d033204_P001</t>
  </si>
  <si>
    <t>Zm00001d022505_P010</t>
  </si>
  <si>
    <t>Zm00001d047893_P002</t>
  </si>
  <si>
    <t>Zm00001d011080_P001</t>
  </si>
  <si>
    <t>Zm00001d027541_P001</t>
  </si>
  <si>
    <t>Zm00001d014792_P003</t>
  </si>
  <si>
    <t>Zm00001d044246_P002</t>
  </si>
  <si>
    <t>Zm00001d048286_P001</t>
  </si>
  <si>
    <t>Zm00001d021554_P001</t>
  </si>
  <si>
    <t>Zm00001d021421_P002</t>
  </si>
  <si>
    <t>Zm00001d017047_P001</t>
  </si>
  <si>
    <t>Zm00001d019895_P001</t>
  </si>
  <si>
    <t>Zm00001d019457_P001</t>
  </si>
  <si>
    <t>Zm00001d018370_P002</t>
  </si>
  <si>
    <t>Zm00001d038535_P003</t>
  </si>
  <si>
    <t>Zm00001d047296_P001</t>
  </si>
  <si>
    <t>Zm00001d014100_P001</t>
  </si>
  <si>
    <t>Zm00001d021901_P001</t>
  </si>
  <si>
    <t>Zm00001d014157_P002</t>
  </si>
  <si>
    <t>Zm00001d028709_P001</t>
  </si>
  <si>
    <t>Zm00001d049668_P001</t>
  </si>
  <si>
    <t>Zm00001d041679_P006</t>
  </si>
  <si>
    <t>Zm00001d010171_P001</t>
  </si>
  <si>
    <t>Zm00001d034919_P001</t>
  </si>
  <si>
    <t>Zm00001d035902_P001</t>
  </si>
  <si>
    <t>Zm00001d006667_P001</t>
  </si>
  <si>
    <t>Zm00001d010009_P002</t>
  </si>
  <si>
    <t>Zm00001d050100_P001</t>
  </si>
  <si>
    <t>Zm00001d018454_P012</t>
  </si>
  <si>
    <t>Zm00001d052104_P001</t>
  </si>
  <si>
    <t>Zm00001d010538_P005</t>
  </si>
  <si>
    <t>Zm00001d025258_P010</t>
  </si>
  <si>
    <t>Zm00001d041553_P001</t>
  </si>
  <si>
    <t>Zm00001d022463_P001</t>
  </si>
  <si>
    <t>Zm00001d007084_P001</t>
  </si>
  <si>
    <t>Zm00001d012103_P001</t>
  </si>
  <si>
    <t>Zm00001d031908_P001</t>
  </si>
  <si>
    <t>Zm00001d038218_P002</t>
  </si>
  <si>
    <t>Zm00001d031825_P002</t>
  </si>
  <si>
    <t>Zm00001d032386_P004</t>
  </si>
  <si>
    <t>Zm00001d045544_P004</t>
  </si>
  <si>
    <t>Zm00001d035095_P001</t>
  </si>
  <si>
    <t>Zm00001d053055_P001</t>
  </si>
  <si>
    <t>Zm00001d026254_P001</t>
  </si>
  <si>
    <t>Zm00001d043991_P001</t>
  </si>
  <si>
    <t>Zm00001d025660_P001</t>
  </si>
  <si>
    <t>Zm00001d002051_P001</t>
  </si>
  <si>
    <t>Zm00001d034479_P001</t>
  </si>
  <si>
    <t>Zm00001d047218_P001</t>
  </si>
  <si>
    <t>Zm00001d026286_P001</t>
  </si>
  <si>
    <t>Zm00001d039664_P006</t>
  </si>
  <si>
    <t>Zm00001d019054_P001</t>
  </si>
  <si>
    <t>Zm00001d010159_P003</t>
  </si>
  <si>
    <t>Zm00001d011278_P003</t>
  </si>
  <si>
    <t>Zm00001d007705_P001</t>
  </si>
  <si>
    <t>Zm00001d053765_P003</t>
  </si>
  <si>
    <t>Zm00001d028998_P001</t>
  </si>
  <si>
    <t>Zm00001d049099_P009</t>
  </si>
  <si>
    <t>Zm00001d018090_P002</t>
  </si>
  <si>
    <t>Zm00001d022324_P001</t>
  </si>
  <si>
    <t>Zm00001d039173_P007</t>
  </si>
  <si>
    <t>Zm00001d037603_P003</t>
  </si>
  <si>
    <t>Zm00001d013777_P001</t>
  </si>
  <si>
    <t>Zm00001d042536_P001</t>
  </si>
  <si>
    <t>Zm00001d044459_P008</t>
  </si>
  <si>
    <t>Zm00001d013475_P001</t>
  </si>
  <si>
    <t>Zm00001d045665_P005</t>
  </si>
  <si>
    <t>Zm00001d008491_P002</t>
  </si>
  <si>
    <t>Zm00001d007031_P001</t>
  </si>
  <si>
    <t>Zm00001d008619_P003</t>
  </si>
  <si>
    <t>Zm00001d031569_P001</t>
  </si>
  <si>
    <t>Zm00001d043086_P005</t>
  </si>
  <si>
    <t>Zm00001d024751_P001</t>
  </si>
  <si>
    <t>Zm00001d023994_P002</t>
  </si>
  <si>
    <t>Zm00001d053633_P002</t>
  </si>
  <si>
    <t>Zm00001d053090_P001</t>
  </si>
  <si>
    <t>Zm00001d012878_P001</t>
  </si>
  <si>
    <t>Zm00001d003127_P016</t>
  </si>
  <si>
    <t>Zm00001d015348_P002</t>
  </si>
  <si>
    <t>Zm00001d053983_P003</t>
  </si>
  <si>
    <t>Zm00001d014519_P001</t>
  </si>
  <si>
    <t>Zm00001d005649_P001</t>
  </si>
  <si>
    <t>Zm00001d041112_P002</t>
  </si>
  <si>
    <t>Zm00001d002601_P001</t>
  </si>
  <si>
    <t>Zm00001d005315_P001</t>
  </si>
  <si>
    <t>Zm00001d035925_P008</t>
  </si>
  <si>
    <t>Zm00001d036570_P001</t>
  </si>
  <si>
    <t>Zm00001d054107_P003</t>
  </si>
  <si>
    <t>Zm00001d023830_P001</t>
  </si>
  <si>
    <t>Zm00001d027558_P011</t>
  </si>
  <si>
    <t>Zm00001d030346_P001</t>
  </si>
  <si>
    <t>Zm00001d026343_P001</t>
  </si>
  <si>
    <t>Zm00001d052585_P001</t>
  </si>
  <si>
    <t>Zm00001d000021_P004</t>
  </si>
  <si>
    <t>Zm00001d011208_P001</t>
  </si>
  <si>
    <t>Zm00001d053580_P001</t>
  </si>
  <si>
    <t>Zm00001d012173_P001</t>
  </si>
  <si>
    <t>Zm00001d053217_P001</t>
  </si>
  <si>
    <t>Zm00001d002028_P001</t>
  </si>
  <si>
    <t>Zm00001d046336_P002</t>
  </si>
  <si>
    <t>Zm00001d009990_P003</t>
  </si>
  <si>
    <t>Zm00001d009700_P001</t>
  </si>
  <si>
    <t>Zm00001d011034_P003</t>
  </si>
  <si>
    <t>Zm00001d038755_P001</t>
  </si>
  <si>
    <t>Zm00001d013842_P005</t>
  </si>
  <si>
    <t>Zm00001d036108_P003</t>
  </si>
  <si>
    <t>Zm00001d037004_P002</t>
  </si>
  <si>
    <t>Zm00001d006221_P001</t>
  </si>
  <si>
    <t>Zm00001d045194_P001</t>
  </si>
  <si>
    <t>Zm00001d030363_P001</t>
  </si>
  <si>
    <t>Zm00001d021051_P005</t>
  </si>
  <si>
    <t>GRMZM5G884912_P01</t>
  </si>
  <si>
    <t>Zm00001d014030_P001</t>
  </si>
  <si>
    <t>Zm00001d042308_P003</t>
  </si>
  <si>
    <t>Zm00001d028426_P001</t>
  </si>
  <si>
    <t>Zm00001d039656_P002</t>
  </si>
  <si>
    <t>Zm00001d011330_P001</t>
  </si>
  <si>
    <t>Zm00001d043912_P003</t>
  </si>
  <si>
    <t>Zm00001d049234_P001</t>
  </si>
  <si>
    <t>Zm00001d042184_P001</t>
  </si>
  <si>
    <t>Zm00001d035094_P002</t>
  </si>
  <si>
    <t>Zm00001d049541_P001</t>
  </si>
  <si>
    <t>Zm00001d024633_P009</t>
  </si>
  <si>
    <t>Zm00001d027707_P003</t>
  </si>
  <si>
    <t>Zm00001d025239_P001</t>
  </si>
  <si>
    <t>Zm00001d032231_P002</t>
  </si>
  <si>
    <t>Zm00001d048346_P001</t>
  </si>
  <si>
    <t>Zm00001d034420_P012</t>
  </si>
  <si>
    <t>Zm00001d043382_P001</t>
  </si>
  <si>
    <t>Zm00001d042019_P002</t>
  </si>
  <si>
    <t>Zm00001d039043_P008</t>
  </si>
  <si>
    <t>Zm00001d018979_P001</t>
  </si>
  <si>
    <t>Zm00001d018187_P001</t>
  </si>
  <si>
    <t>Zm00001d006899_P002</t>
  </si>
  <si>
    <t>Zm00001d034059_P007</t>
  </si>
  <si>
    <t>Zm00001d005974_P001</t>
  </si>
  <si>
    <t>Zm00001d044172_P002</t>
  </si>
  <si>
    <t>Zm00001d010920_P003</t>
  </si>
  <si>
    <t>Zm00001d018633_P001</t>
  </si>
  <si>
    <t>Zm00001d022469_P002</t>
  </si>
  <si>
    <t>Zm00001d005276_P001</t>
  </si>
  <si>
    <t>Zm00001d044480_P008</t>
  </si>
  <si>
    <t>Zm00001d013076_P001</t>
  </si>
  <si>
    <t>Zm00001d015917_P001</t>
  </si>
  <si>
    <t>Zm00001d038851_P002</t>
  </si>
  <si>
    <t>Zm00001d050339_P004</t>
  </si>
  <si>
    <t>Zm00001d049409_P009</t>
  </si>
  <si>
    <t>Zm00001d040235_P004</t>
  </si>
  <si>
    <t>Zm00001d018737_P001</t>
  </si>
  <si>
    <t>Zm00001d013034_P001</t>
  </si>
  <si>
    <t>GRMZM5G839924_P01</t>
  </si>
  <si>
    <t>Zm00001d047608_P005</t>
  </si>
  <si>
    <t>Zm00001d032370_P001</t>
  </si>
  <si>
    <t>Zm00001d012546_P003</t>
  </si>
  <si>
    <t>Zm00001d015378_P001</t>
  </si>
  <si>
    <t>Zm00001d022420_P001</t>
  </si>
  <si>
    <t>Zm00001d034531_P003</t>
  </si>
  <si>
    <t>Zm00001d048707_P001</t>
  </si>
  <si>
    <t>Zm00001d001881_P001</t>
  </si>
  <si>
    <t>Zm00001d044754_P002</t>
  </si>
  <si>
    <t>Zm00001d025286_P001</t>
  </si>
  <si>
    <t>Zm00001d051403_P001</t>
  </si>
  <si>
    <t>Zm00001d024245_P001</t>
  </si>
  <si>
    <t>Zm00001d003457_P001</t>
  </si>
  <si>
    <t>Zm00001d043175_P003</t>
  </si>
  <si>
    <t>Zm00001d041777_P001</t>
  </si>
  <si>
    <t>Zm00001d029238_P001</t>
  </si>
  <si>
    <t>Zm00001d009212_P003</t>
  </si>
  <si>
    <t>Zm00001d016358_P008</t>
  </si>
  <si>
    <t>Zm00001d008173_P001</t>
  </si>
  <si>
    <t>Zm00001d009740_P001</t>
  </si>
  <si>
    <t>Zm00001d004768_P002</t>
  </si>
  <si>
    <t>Zm00001d040766_P001</t>
  </si>
  <si>
    <t>Zm00001d003857_P001</t>
  </si>
  <si>
    <t>Zm00001d049954_P001</t>
  </si>
  <si>
    <t>Zm00001d032187_P001</t>
  </si>
  <si>
    <t>Zm00001d013644_P004</t>
  </si>
  <si>
    <t>Zm00001d053616_P002</t>
  </si>
  <si>
    <t>Zm00001d036024_P004</t>
  </si>
  <si>
    <t>Zm00001d029457_P001</t>
  </si>
  <si>
    <t>Zm00001d013809_P002</t>
  </si>
  <si>
    <t>Zm00001d037684_P001</t>
  </si>
  <si>
    <t>Zm00001d043905_P005</t>
  </si>
  <si>
    <t>Zm00001d043144_P001</t>
  </si>
  <si>
    <t>Zm00001d002451_P001</t>
  </si>
  <si>
    <t>Zm00001d030934_P003</t>
  </si>
  <si>
    <t>Zm00001d002035_P001</t>
  </si>
  <si>
    <t>Zm00001d032850_P001</t>
  </si>
  <si>
    <t>Zm00001d029699_P002</t>
  </si>
  <si>
    <t>Zm00001d010901_P003</t>
  </si>
  <si>
    <t>Zm00001d004123_P002</t>
  </si>
  <si>
    <t>Zm00001d017117_P002</t>
  </si>
  <si>
    <t>Zm00001d012857_P005</t>
  </si>
  <si>
    <t>Zm00001d003271_P001</t>
  </si>
  <si>
    <t>Zm00001d028450_P001</t>
  </si>
  <si>
    <t>Zm00001d049959_P005</t>
  </si>
  <si>
    <t>Zm00001d010504_P001</t>
  </si>
  <si>
    <t>Zm00001d027389_P001</t>
  </si>
  <si>
    <t>Zm00001d014609_P003</t>
  </si>
  <si>
    <t>Zm00001d011650_P001</t>
  </si>
  <si>
    <t>Zm00001d043632_P003</t>
  </si>
  <si>
    <t>Zm00001d043609_P005</t>
  </si>
  <si>
    <t>Zm00001d038136_P001</t>
  </si>
  <si>
    <t>Zm00001d048291_P001</t>
  </si>
  <si>
    <t>Zm00001d035899_P001</t>
  </si>
  <si>
    <t>Zm00001d008210_P006</t>
  </si>
  <si>
    <t>Zm00001d006896_P001</t>
  </si>
  <si>
    <t>Zm00001d001943_P001</t>
  </si>
  <si>
    <t>Zm00001d035934_P002</t>
  </si>
  <si>
    <t>Zm00001d019473_P001</t>
  </si>
  <si>
    <t>Zm00001d049858_P001</t>
  </si>
  <si>
    <t>Zm00001d033624_P001</t>
  </si>
  <si>
    <t>Zm00001d016166_P001</t>
  </si>
  <si>
    <t>Zm00001d025619_P001</t>
  </si>
  <si>
    <t>Zm00001d048091_P012</t>
  </si>
  <si>
    <t>Zm00001d009010_P003</t>
  </si>
  <si>
    <t>Zm00001d037606_P001</t>
  </si>
  <si>
    <t>Zm00001d037239_P001</t>
  </si>
  <si>
    <t>Zm00001d004689_P001</t>
  </si>
  <si>
    <t>Zm00001d051306_P003</t>
  </si>
  <si>
    <t>Zm00001d044614_P029</t>
  </si>
  <si>
    <t>Zm00001d039316_P004</t>
  </si>
  <si>
    <t>Zm00001d039263_P001</t>
  </si>
  <si>
    <t>Zm00001d016551_P002</t>
  </si>
  <si>
    <t>Zm00001d031659_P001</t>
  </si>
  <si>
    <t>Zm00001d049133_P001</t>
  </si>
  <si>
    <t>Zm00001d009638_P001</t>
  </si>
  <si>
    <t>Zm00001d044287_P001</t>
  </si>
  <si>
    <t>Zm00001d045708_P001</t>
  </si>
  <si>
    <t>Zm00001d032789_P001</t>
  </si>
  <si>
    <t>Zm00001d049790_P008</t>
  </si>
  <si>
    <t>Zm00001d053196_P003</t>
  </si>
  <si>
    <t>Zm00001d010016_P002</t>
  </si>
  <si>
    <t>Zm00001d049683_P001</t>
  </si>
  <si>
    <t>Zm00001d006651_P001</t>
  </si>
  <si>
    <t>Zm00001d009445_P003</t>
  </si>
  <si>
    <t>Zm00001d048020_P001</t>
  </si>
  <si>
    <t>Zm00001d012539_P001</t>
  </si>
  <si>
    <t>Zm00001d007446_P002</t>
  </si>
  <si>
    <t>Zm00001d011565_P003</t>
  </si>
  <si>
    <t>Zm00001d037992_P001</t>
  </si>
  <si>
    <t>Zm00001d009579_P001</t>
  </si>
  <si>
    <t>Zm00001d048100_P007</t>
  </si>
  <si>
    <t>Zm00001d003083_P001</t>
  </si>
  <si>
    <t>Zm00001d049982_P006</t>
  </si>
  <si>
    <t>Zm00001d018487_P002</t>
  </si>
  <si>
    <t>Zm00001d011236_P001</t>
  </si>
  <si>
    <t>Zm00001d021626_P003</t>
  </si>
  <si>
    <t>Zm00001d050920_P002</t>
  </si>
  <si>
    <t>Zm00001d043224_P001</t>
  </si>
  <si>
    <t>Zm00001d034856_P002</t>
  </si>
  <si>
    <t>Zm00001d034855_P003</t>
  </si>
  <si>
    <t>Zm00001d048159_P001</t>
  </si>
  <si>
    <t>Zm00001d011930_P001</t>
  </si>
  <si>
    <t>Zm00001d037326_P002</t>
  </si>
  <si>
    <t>Zm00001d007383_P002</t>
  </si>
  <si>
    <t>Zm00001d041192_P003</t>
  </si>
  <si>
    <t>Zm00001d019283_P008</t>
  </si>
  <si>
    <t>Zm00001d045352_P006</t>
  </si>
  <si>
    <t>Zm00001d017274_P001</t>
  </si>
  <si>
    <t>Zm00001d034517_P001</t>
  </si>
  <si>
    <t>Zm00001d031929_P002</t>
  </si>
  <si>
    <t>Zm00001d022418_P002</t>
  </si>
  <si>
    <t>Zm00001d005003_P001</t>
  </si>
  <si>
    <t>Zm00001d039535_P001</t>
  </si>
  <si>
    <t>Zm00001d015956_P001</t>
  </si>
  <si>
    <t>Zm00001d035139_P002</t>
  </si>
  <si>
    <t>Zm00001d009127_P001</t>
  </si>
  <si>
    <t>Zm00001d015856_P007</t>
  </si>
  <si>
    <t>Zm00001d005675_P003</t>
  </si>
  <si>
    <t>Zm00001d013526_P002</t>
  </si>
  <si>
    <t>Zm00001d049333_P002</t>
  </si>
  <si>
    <t>Zm00001d009936_P001</t>
  </si>
  <si>
    <t>Zm00001d009271_P001</t>
  </si>
  <si>
    <t>Zm00001d041290_P003</t>
  </si>
  <si>
    <t>Zm00001d052700_P001</t>
  </si>
  <si>
    <t>Zm00001d040503_P009</t>
  </si>
  <si>
    <t>Zm00001d005251_P001</t>
  </si>
  <si>
    <t>Zm00001d040581_P001</t>
  </si>
  <si>
    <t>Zm00001d005377_P001</t>
  </si>
  <si>
    <t>Zm00001d015101_P002</t>
  </si>
  <si>
    <t>Zm00001d013914_P001</t>
  </si>
  <si>
    <t>Zm00001d038650_P001</t>
  </si>
  <si>
    <t>Zm00001d049656_P001</t>
  </si>
  <si>
    <t>Zm00001d021122_P001</t>
  </si>
  <si>
    <t>Zm00001d054044_P001</t>
  </si>
  <si>
    <t>Zm00001d051754_P002</t>
  </si>
  <si>
    <t>Zm00001d010251_P004</t>
  </si>
  <si>
    <t>Zm00001d041716_P006</t>
  </si>
  <si>
    <t>Zm00001d019045_P001</t>
  </si>
  <si>
    <t>Zm00001d012518_P015</t>
  </si>
  <si>
    <t>Zm00001d015061_P001</t>
  </si>
  <si>
    <t>Zm00001d021551_P004</t>
  </si>
  <si>
    <t>Zm00001d052718_P001</t>
  </si>
  <si>
    <t>Zm00001d020004_P005</t>
  </si>
  <si>
    <t>Zm00001d017258_P007</t>
  </si>
  <si>
    <t>Zm00001d044054_P002</t>
  </si>
  <si>
    <t>Zm00001d029036_P002</t>
  </si>
  <si>
    <t>Zm00001d048382_P001</t>
  </si>
  <si>
    <t>Zm00001d003495_P010</t>
  </si>
  <si>
    <t>Zm00001d028436_P002</t>
  </si>
  <si>
    <t>Zm00001d051336_P003</t>
  </si>
  <si>
    <t>Zm00001d024048_P001</t>
  </si>
  <si>
    <t>Zm00001d012420_P005</t>
  </si>
  <si>
    <t>Zm00001d052289_P001</t>
  </si>
  <si>
    <t>Zm00001d035915_P001</t>
  </si>
  <si>
    <t>Zm00001d009868_P015</t>
  </si>
  <si>
    <t>Zm00001d016704_P001</t>
  </si>
  <si>
    <t>Zm00001d003220_P003</t>
  </si>
  <si>
    <t>Zm00001d040173_P001</t>
  </si>
  <si>
    <t>Zm00001d013737_P001</t>
  </si>
  <si>
    <t>Zm00001d052855_P001</t>
  </si>
  <si>
    <t>Zm00001d047638_P001</t>
  </si>
  <si>
    <t>Zm00001d016373_P003</t>
  </si>
  <si>
    <t>Zm00001d032239_P001</t>
  </si>
  <si>
    <t>Zm00001d034602_P001</t>
  </si>
  <si>
    <t>Zm00001d023583_P004</t>
  </si>
  <si>
    <t>Zm00001d042968_P003</t>
  </si>
  <si>
    <t>Zm00001d049716_P001</t>
  </si>
  <si>
    <t>Zm00001d027540_P001</t>
  </si>
  <si>
    <t>Zm00001d036328_P001</t>
  </si>
  <si>
    <t>Zm00001d030126_P011</t>
  </si>
  <si>
    <t>Zm00001d018873_P002</t>
  </si>
  <si>
    <t>Zm00001d022277_P001</t>
  </si>
  <si>
    <t>Zm00001d008287_P001</t>
  </si>
  <si>
    <t>Zm00001d021147_P004</t>
  </si>
  <si>
    <t>Zm00001d050616_P004</t>
  </si>
  <si>
    <t>Zm00001d032049_P001</t>
  </si>
  <si>
    <t>Zm00001d022469_P001</t>
  </si>
  <si>
    <t>Zm00001d038718_P001</t>
  </si>
  <si>
    <t>Zm00001d039331_P002</t>
  </si>
  <si>
    <t>Zm00001d024319_P001</t>
  </si>
  <si>
    <t>Zm00001d012881_P001</t>
  </si>
  <si>
    <t>Zm00001d029084_P001</t>
  </si>
  <si>
    <t>Zm00001d034382_P001</t>
  </si>
  <si>
    <t>Zm00001d024755_P008</t>
  </si>
  <si>
    <t>Zm00001d027728_P001</t>
  </si>
  <si>
    <t>Zm00001d009572_P001</t>
  </si>
  <si>
    <t>Zm00001d004804_P002</t>
  </si>
  <si>
    <t>Zm00001d032950_P003</t>
  </si>
  <si>
    <t>Zm00001d017119_P002</t>
  </si>
  <si>
    <t>Zm00001d008268_P002</t>
  </si>
  <si>
    <t>Zm00001d041593_P001</t>
  </si>
  <si>
    <t>Zm00001d043195_P001</t>
  </si>
  <si>
    <t>Zm00001d044548_P001</t>
  </si>
  <si>
    <t>Zm00001d029495_P001</t>
  </si>
  <si>
    <t>Zm00001d013568_P001</t>
  </si>
  <si>
    <t>Zm00001d027896_P001</t>
  </si>
  <si>
    <t>Zm00001d012820_P002</t>
  </si>
  <si>
    <t>Zm00001d039182_P003</t>
  </si>
  <si>
    <t>Zm00001d051211_P004</t>
  </si>
  <si>
    <t>Zm00001d021400_P003</t>
  </si>
  <si>
    <t>Zm00001d042061_P001</t>
  </si>
  <si>
    <t>Zm00001d050917_P003</t>
  </si>
  <si>
    <t>Zm00001d014258_P010</t>
  </si>
  <si>
    <t>Zm00001d019287_P001</t>
  </si>
  <si>
    <t>Zm00001d053649_P001</t>
  </si>
  <si>
    <t>Zm00001d046491_P001</t>
  </si>
  <si>
    <t>Zm00001d034320_P001</t>
  </si>
  <si>
    <t>Zm00001d018197_P001</t>
  </si>
  <si>
    <t>Zm00001d010855_P001</t>
  </si>
  <si>
    <t>Zm00001d015383_P004</t>
  </si>
  <si>
    <t>Zm00001d016198_P004</t>
  </si>
  <si>
    <t>Zm00001d022341_P001</t>
  </si>
  <si>
    <t>Zm00001d023379_P001</t>
  </si>
  <si>
    <t>Zm00001d015459_P002</t>
  </si>
  <si>
    <t>Zm00001d040721_P002</t>
  </si>
  <si>
    <t>Zm00001d044665_P001</t>
  </si>
  <si>
    <t>Zm00001d028655_P002</t>
  </si>
  <si>
    <t>Zm00001d045295_P002</t>
  </si>
  <si>
    <t>Zm00001d046949_P001</t>
  </si>
  <si>
    <t>Zm00001d033746_P003</t>
  </si>
  <si>
    <t>Zm00001d018758_P004</t>
  </si>
  <si>
    <t>Zm00001d044035_P001</t>
  </si>
  <si>
    <t>Zm00001d008727_P005</t>
  </si>
  <si>
    <t>Zm00001d049649_P002</t>
  </si>
  <si>
    <t>Zm00001d051272_P001</t>
  </si>
  <si>
    <t>Zm00001d028782_P005</t>
  </si>
  <si>
    <t>Zm00001d039146_P001</t>
  </si>
  <si>
    <t>Zm00001d033591_P002</t>
  </si>
  <si>
    <t>Zm00001d033790_P003</t>
  </si>
  <si>
    <t>Zm00001d052060_P001</t>
  </si>
  <si>
    <t>Zm00001d002258_P001</t>
  </si>
  <si>
    <t>Zm00001d003712_P001</t>
  </si>
  <si>
    <t>Zm00001d013667_P001</t>
  </si>
  <si>
    <t>Zm00001d027539_P001</t>
  </si>
  <si>
    <t>Zm00001d016041_P004</t>
  </si>
  <si>
    <t>Zm00001d019999_P001</t>
  </si>
  <si>
    <t>Zm00001d039520_P001</t>
  </si>
  <si>
    <t>Zm00001d029048_P001</t>
  </si>
  <si>
    <t>Zm00001d039505_P001</t>
  </si>
  <si>
    <t>Zm00001d045025_P007</t>
  </si>
  <si>
    <t>Zm00001d053738_P004</t>
  </si>
  <si>
    <t>Zm00001d024540_P001</t>
  </si>
  <si>
    <t>Zm00001d011891_P001</t>
  </si>
  <si>
    <t>Zm00001d034630_P001</t>
  </si>
  <si>
    <t>Zm00001d052078_P003</t>
  </si>
  <si>
    <t>Zm00001d045315_P004</t>
  </si>
  <si>
    <t>Zm00001d006203_P001</t>
  </si>
  <si>
    <t>Zm00001d031332_P007</t>
  </si>
  <si>
    <t>Zm00001d052316_P002</t>
  </si>
  <si>
    <t>Zm00001d054089_P001</t>
  </si>
  <si>
    <t>Zm00001d051157_P001</t>
  </si>
  <si>
    <t>Zm00001d034361_P008</t>
  </si>
  <si>
    <t>Zm00001d008284_P007</t>
  </si>
  <si>
    <t>Zm00001d033623_P006</t>
  </si>
  <si>
    <t>Zm00001d027756_P002</t>
  </si>
  <si>
    <t>Zm00001d042541_P003</t>
  </si>
  <si>
    <t>Zm00001d053576_P002</t>
  </si>
  <si>
    <t>Zm00001d028692_P005</t>
  </si>
  <si>
    <t>Zm00001d033108_P010</t>
  </si>
  <si>
    <t>Zm00001d002853_P002</t>
  </si>
  <si>
    <t>Zm00001d005485_P001</t>
  </si>
  <si>
    <t>Zm00001d045893_P001</t>
  </si>
  <si>
    <t>Zm00001d008189_P008</t>
  </si>
  <si>
    <t>Zm00001d014761_P003</t>
  </si>
  <si>
    <t>Zm00001d040446_P001</t>
  </si>
  <si>
    <t>Zm00001d025305_P001</t>
  </si>
  <si>
    <t>Zm00001d041760_P001</t>
  </si>
  <si>
    <t>Zm00001d007075_P007</t>
  </si>
  <si>
    <t>Zm00001d028606_P001</t>
  </si>
  <si>
    <t>Zm00001d051498_P001</t>
  </si>
  <si>
    <t>Zm00001d017522_P003</t>
  </si>
  <si>
    <t>Zm00001d020057_P006</t>
  </si>
  <si>
    <t>Zm00001d002326_P003</t>
  </si>
  <si>
    <t>Zm00001d050874_P001</t>
  </si>
  <si>
    <t>Zm00001d033480_P002</t>
  </si>
  <si>
    <t>Zm00001d041719_P002</t>
  </si>
  <si>
    <t>Zm00001d047713_P008</t>
  </si>
  <si>
    <t>Zm00001d044475_P001</t>
  </si>
  <si>
    <t>Zm00001d007215_P002</t>
  </si>
  <si>
    <t>Zm00001d024274_P002</t>
  </si>
  <si>
    <t>Zm00001d042540_P004</t>
  </si>
  <si>
    <t>Zm00001d037211_P001</t>
  </si>
  <si>
    <t>Zm00001d004413_P002</t>
  </si>
  <si>
    <t>Zm00001d009749_P021</t>
  </si>
  <si>
    <t>Zm00001d039821_P001</t>
  </si>
  <si>
    <t>Zm00001d014848_P001</t>
  </si>
  <si>
    <t>Zm00001d053232_P007</t>
  </si>
  <si>
    <t>Zm00001d037700_P002</t>
  </si>
  <si>
    <t>Zm00001d043845_P031</t>
  </si>
  <si>
    <t>Zm00001d013185_P001</t>
  </si>
  <si>
    <t>Zm00001d018857_P001</t>
  </si>
  <si>
    <t>Zm00001d029410_P001</t>
  </si>
  <si>
    <t>Zm00001d017401_P002</t>
  </si>
  <si>
    <t>Zm00001d011850_P001</t>
  </si>
  <si>
    <t>Zm00001d008591_P002</t>
  </si>
  <si>
    <t>Zm00001d005925_P003</t>
  </si>
  <si>
    <t>Zm00001d052653_P005</t>
  </si>
  <si>
    <t>Zm00001d020669_P001</t>
  </si>
  <si>
    <t>Zm00001d034388_P002</t>
  </si>
  <si>
    <t>Zm00001d052457_P001</t>
  </si>
  <si>
    <t>Zm00001d023741_P004</t>
  </si>
  <si>
    <t>Zm00001d033552_P015</t>
  </si>
  <si>
    <t>Zm00001d022388_P008</t>
  </si>
  <si>
    <t>Zm00001d037689_P001</t>
  </si>
  <si>
    <t>Zm00001d029620_P001</t>
  </si>
  <si>
    <t>Zm00001d024270_P002</t>
  </si>
  <si>
    <t>Zm00001d015279_P007</t>
  </si>
  <si>
    <t>Zm00001d003668_P001</t>
  </si>
  <si>
    <t>Zm00001d024393_P004</t>
  </si>
  <si>
    <t>Zm00001d030694_P002</t>
  </si>
  <si>
    <t>Zm00001d011099_P003</t>
  </si>
  <si>
    <t>Zm00001d038318_P011</t>
  </si>
  <si>
    <t>Zm00001d024952_P001</t>
  </si>
  <si>
    <t>Zm00001d039594_P001</t>
  </si>
  <si>
    <t>Zm00001d047667_P001</t>
  </si>
  <si>
    <t>Zm00001d046905_P001</t>
  </si>
  <si>
    <t>Zm00001d013641_P001</t>
  </si>
  <si>
    <t>Zm00001d021623_P004</t>
  </si>
  <si>
    <t>Zm00001d018535_P003</t>
  </si>
  <si>
    <t>Zm00001d002325_P002</t>
  </si>
  <si>
    <t>Zm00001d020898_P010</t>
  </si>
  <si>
    <t>Zm00001d011854_P002</t>
  </si>
  <si>
    <t>Zm00001d053813_P015</t>
  </si>
  <si>
    <t>Zm00001d047477_P002</t>
  </si>
  <si>
    <t>Zm00001d039670_P012</t>
  </si>
  <si>
    <t>Zm00001d051678_P001</t>
  </si>
  <si>
    <t>Zm00001d016402_P012</t>
  </si>
  <si>
    <t>Zm00001d009948_P001</t>
  </si>
  <si>
    <t>Zm00001d044222_P032</t>
  </si>
  <si>
    <t>Zm00001d006296_P008</t>
  </si>
  <si>
    <t>Zm00001d033159_P003</t>
  </si>
  <si>
    <t>Zm00001d050822_P010</t>
  </si>
  <si>
    <t>Zm00001d033734_P003</t>
  </si>
  <si>
    <t>Zm00001d004785_P001</t>
  </si>
  <si>
    <t>Zm00001d015208_P001</t>
  </si>
  <si>
    <t>Zm00001d015138_P004</t>
  </si>
  <si>
    <t>Zm00001d041989_P001</t>
  </si>
  <si>
    <t>Zm00001d051600_P004</t>
  </si>
  <si>
    <t>Zm00001d041105_P005</t>
  </si>
  <si>
    <t>Zm00001d037214_P005</t>
  </si>
  <si>
    <t>Zm00001d018826_P001</t>
  </si>
  <si>
    <t>Zm00001d001913_P005</t>
  </si>
  <si>
    <t>Zm00001d052985_P001</t>
  </si>
  <si>
    <t>Zm00001d022354_P001</t>
  </si>
  <si>
    <t>Zm00001d022458_P001</t>
  </si>
  <si>
    <t>Zm00001d011162_P001</t>
  </si>
  <si>
    <t>Zm00001d009417_P003</t>
  </si>
  <si>
    <t>Zm00001d038923_P001</t>
  </si>
  <si>
    <t>Zm00001d016722_P004</t>
  </si>
  <si>
    <t>Zm00001d020552_P001</t>
  </si>
  <si>
    <t>Zm00001d039908_P001</t>
  </si>
  <si>
    <t>GRMZM5G862955_P01</t>
  </si>
  <si>
    <t>Zm00001d040010_P007</t>
  </si>
  <si>
    <t>Zm00001d039777_P001</t>
  </si>
  <si>
    <t>Zm00001d049362_P001</t>
  </si>
  <si>
    <t>Zm00001d014858_P001</t>
  </si>
  <si>
    <t>Zm00001d016408_P001</t>
  </si>
  <si>
    <t>Zm00001d052767_P002</t>
  </si>
  <si>
    <t>Zm00001d048256_P002</t>
  </si>
  <si>
    <t>Zm00001d018809_P001</t>
  </si>
  <si>
    <t>Zm00001d039710_P002</t>
  </si>
  <si>
    <t>Zm00001d031640_P001</t>
  </si>
  <si>
    <t>Zm00001d053296_P001</t>
  </si>
  <si>
    <t>Zm00001d032668_P001</t>
  </si>
  <si>
    <t>Zm00001d043606_P001</t>
  </si>
  <si>
    <t>Zm00001d020794_P001</t>
  </si>
  <si>
    <t>Zm00001d006711_P001</t>
  </si>
  <si>
    <t>Zm00001d025617_P007</t>
  </si>
  <si>
    <t>Zm00001d034505_P004</t>
  </si>
  <si>
    <t>Zm00001d016705_P001</t>
  </si>
  <si>
    <t>Zm00001d039904_P012</t>
  </si>
  <si>
    <t>Zm00001d050303_P001</t>
  </si>
  <si>
    <t>Zm00001d030618_P001</t>
  </si>
  <si>
    <t>Zm00001d034807_P003</t>
  </si>
  <si>
    <t>Zm00001d005812_P003</t>
  </si>
  <si>
    <t>Zm00001d001814_P002</t>
  </si>
  <si>
    <t>Zm00001d027727_P001</t>
  </si>
  <si>
    <t>Zm00001d012776_P001</t>
  </si>
  <si>
    <t>Zm00001d013245_P001</t>
  </si>
  <si>
    <t>Zm00001d028485_P002</t>
  </si>
  <si>
    <t>Zm00001d026368_P001</t>
  </si>
  <si>
    <t>Zm00001d015509_P002</t>
  </si>
  <si>
    <t>Zm00001d025339_P004</t>
  </si>
  <si>
    <t>Zm00001d045539_P001</t>
  </si>
  <si>
    <t>Zm00001d051595_P004</t>
  </si>
  <si>
    <t>Zm00001d028787_P001</t>
  </si>
  <si>
    <t>Zm00001d007753_P001</t>
  </si>
  <si>
    <t>Zm00001d042725_P002</t>
  </si>
  <si>
    <t>Zm00001d047584_P001</t>
  </si>
  <si>
    <t>Zm00001d015804_P006</t>
  </si>
  <si>
    <t>Zm00001d037680_P001</t>
  </si>
  <si>
    <t>Zm00001d004936_P002</t>
  </si>
  <si>
    <t>Zm00001d031024_P003</t>
  </si>
  <si>
    <t>Zm00001d040314_P003</t>
  </si>
  <si>
    <t>Zm00001d050198_P002</t>
  </si>
  <si>
    <t>Zm00001d038085_P002</t>
  </si>
  <si>
    <t>Zm00001d024908_P008</t>
  </si>
  <si>
    <t>Zm00001d034949_P001</t>
  </si>
  <si>
    <t>Zm00001d038382_P001</t>
  </si>
  <si>
    <t>Zm00001d047275_P002</t>
  </si>
  <si>
    <t>Zm00001d000345_P001</t>
  </si>
  <si>
    <t>Zm00001d052796_P004</t>
  </si>
  <si>
    <t>Zm00001d044095_P001</t>
  </si>
  <si>
    <t>Zm00001d038088_P002</t>
  </si>
  <si>
    <t>Zm00001d015259_P002</t>
  </si>
  <si>
    <t>Zm00001d040244_P001</t>
  </si>
  <si>
    <t>Zm00001d012228_P001</t>
  </si>
  <si>
    <t>Zm00001d045668_P001</t>
  </si>
  <si>
    <t>Zm00001d046581_P005</t>
  </si>
  <si>
    <t>Zm00001d038775_P002</t>
  </si>
  <si>
    <t>Zm00001d023906_P002</t>
  </si>
  <si>
    <t>Zm00001d001970_P001</t>
  </si>
  <si>
    <t>Zm00001d030548_P001</t>
  </si>
  <si>
    <t>Zm00001d032739_P010</t>
  </si>
  <si>
    <t>Zm00001d012844_P002</t>
  </si>
  <si>
    <t>Zm00001d037732_P002</t>
  </si>
  <si>
    <t>Zm00001d028755_P002</t>
  </si>
  <si>
    <t>Zm00001d006034_P005</t>
  </si>
  <si>
    <t>Zm00001d006725_P001</t>
  </si>
  <si>
    <t>Zm00001d045965_P002</t>
  </si>
  <si>
    <t>Zm00001d044713_P002</t>
  </si>
  <si>
    <t>Zm00001d019600_P004</t>
  </si>
  <si>
    <t>Zm00001d011179_P001</t>
  </si>
  <si>
    <t>Zm00001d002580_P014</t>
  </si>
  <si>
    <t>Zm00001d021615_P004</t>
  </si>
  <si>
    <t>Zm00001d046682_P001</t>
  </si>
  <si>
    <t>Zm00001d050368_P001</t>
  </si>
  <si>
    <t>Zm00001d050666_P001</t>
  </si>
  <si>
    <t>Zm00001d051912_P002</t>
  </si>
  <si>
    <t>Zm00001d042143_P001</t>
  </si>
  <si>
    <t>Zm00001d008377_P001</t>
  </si>
  <si>
    <t>Zm00001d014772_P001</t>
  </si>
  <si>
    <t>Zm00001d051062_P003</t>
  </si>
  <si>
    <t>Zm00001d032282_P002</t>
  </si>
  <si>
    <t>Zm00001d042323_P002</t>
  </si>
  <si>
    <t>Zm00001d005998_P003</t>
  </si>
  <si>
    <t>Zm00001d023779_P002</t>
  </si>
  <si>
    <t>Zm00001d049680_P007</t>
  </si>
  <si>
    <t>Zm00001d019497_P004</t>
  </si>
  <si>
    <t>Zm00001d012679_P003</t>
  </si>
  <si>
    <t>Zm00001d032956_P002</t>
  </si>
  <si>
    <t>Zm00001d021709_P001</t>
  </si>
  <si>
    <t>Zm00001d025062_P001</t>
  </si>
  <si>
    <t>Zm00001d008757_P001</t>
  </si>
  <si>
    <t>Zm00001d016446_P001</t>
  </si>
  <si>
    <t>Zm00001d034365_P001</t>
  </si>
  <si>
    <t>Zm00001d031101_P002</t>
  </si>
  <si>
    <t>Zm00001d043757_P001</t>
  </si>
  <si>
    <t>Zm00001d017613_P001</t>
  </si>
  <si>
    <t>Zm00001d013669_P005</t>
  </si>
  <si>
    <t>Zm00001d025273_P004</t>
  </si>
  <si>
    <t>Zm00001d011732_P001</t>
  </si>
  <si>
    <t>Zm00001d036255_P001</t>
  </si>
  <si>
    <t>Zm00001d007757_P004</t>
  </si>
  <si>
    <t>Zm00001d047186_P001</t>
  </si>
  <si>
    <t>Zm00001d018555_P001</t>
  </si>
  <si>
    <t>Zm00001d051885_P001</t>
  </si>
  <si>
    <t>Zm00001d041880_P010</t>
  </si>
  <si>
    <t>Zm00001d044434_P001</t>
  </si>
  <si>
    <t>Zm00001d031221_P001</t>
  </si>
  <si>
    <t>Zm00001d031979_P001</t>
  </si>
  <si>
    <t>Zm00001d028656_P001</t>
  </si>
  <si>
    <t>Zm00001d042338_P001</t>
  </si>
  <si>
    <t>Zm00001d010512_P002</t>
  </si>
  <si>
    <t>Zm00001d028575_P001</t>
  </si>
  <si>
    <t>Zm00001d004559_P021</t>
  </si>
  <si>
    <t>Zm00001d002944_P001</t>
  </si>
  <si>
    <t>Zm00001d016896_P001</t>
  </si>
  <si>
    <t>Zm00001d051564_P002</t>
  </si>
  <si>
    <t>Zm00001d019041_P002</t>
  </si>
  <si>
    <t>Zm00001d019100_P001</t>
  </si>
  <si>
    <t>Zm00001d051742_P001</t>
  </si>
  <si>
    <t>Zm00001d053564_P004</t>
  </si>
  <si>
    <t>Zm00001d028536_P002</t>
  </si>
  <si>
    <t>Zm00001d008233_P003</t>
  </si>
  <si>
    <t>Zm00001d043098_P004</t>
  </si>
  <si>
    <t>Zm00001d033764_P004</t>
  </si>
  <si>
    <t>Zm00001d036608_P007</t>
  </si>
  <si>
    <t>Zm00001d037590_P001</t>
  </si>
  <si>
    <t>Zm00001d003524_P001</t>
  </si>
  <si>
    <t>Zm00001d009745_P030</t>
  </si>
  <si>
    <t>Zm00001d046676_P001</t>
  </si>
  <si>
    <t>Zm00001d017676_P002</t>
  </si>
  <si>
    <t>Zm00001d037918_P002</t>
  </si>
  <si>
    <t>Zm00001d021297_P004</t>
  </si>
  <si>
    <t>Zm00001d001935_P001</t>
  </si>
  <si>
    <t>Zm00001d044102_P006</t>
  </si>
  <si>
    <t>Zm00001d008224_P001</t>
  </si>
  <si>
    <t>Zm00001d045251_P001</t>
  </si>
  <si>
    <t>Zm00001d036031_P013</t>
  </si>
  <si>
    <t>Zm00001d041597_P001</t>
  </si>
  <si>
    <t>Zm00001d011474_P001</t>
  </si>
  <si>
    <t>Zm00001d002166_P024</t>
  </si>
  <si>
    <t>Zm00001d027962_P001</t>
  </si>
  <si>
    <t>Zm00001d052050_P008</t>
  </si>
  <si>
    <t>Zm00001d047804_P001</t>
  </si>
  <si>
    <t>Zm00001d032546_P001</t>
  </si>
  <si>
    <t>Zm00001d031570_P002</t>
  </si>
  <si>
    <t>Zm00001d017139_P004</t>
  </si>
  <si>
    <t>Zm00001d030011_P001</t>
  </si>
  <si>
    <t>Zm00001d037279_P002</t>
  </si>
  <si>
    <t>Zm00001d004731_P002</t>
  </si>
  <si>
    <t>Zm00001d041138_P003</t>
  </si>
  <si>
    <t>Zm00001d033981_P001</t>
  </si>
  <si>
    <t>Zm00001d033983_P003</t>
  </si>
  <si>
    <t>Zm00001d003147_P001</t>
  </si>
  <si>
    <t>Zm00001d037808_P006</t>
  </si>
  <si>
    <t>Zm00001d019147_P001</t>
  </si>
  <si>
    <t>Zm00001d018959_P001</t>
  </si>
  <si>
    <t>Zm00001d038879_P005</t>
  </si>
  <si>
    <t>Zm00001d048529_P002</t>
  </si>
  <si>
    <t>Zm00001d041119_P005</t>
  </si>
  <si>
    <t>Zm00001d047453_P001</t>
  </si>
  <si>
    <t>Zm00001d044288_P001</t>
  </si>
  <si>
    <t>Zm00001d031666_P002</t>
  </si>
  <si>
    <t>Zm00001d037333_P002</t>
  </si>
  <si>
    <t>Zm00001d015852_P003</t>
  </si>
  <si>
    <t>Zm00001d025103_P001</t>
  </si>
  <si>
    <t>Zm00001d042746_P003</t>
  </si>
  <si>
    <t>Zm00001d008846_P002</t>
  </si>
  <si>
    <t>Zm00001d052314_P001</t>
  </si>
  <si>
    <t>Zm00001d049360_P007</t>
  </si>
  <si>
    <t>Zm00001d042302_P001</t>
  </si>
  <si>
    <t>Zm00001d050125_P002</t>
  </si>
  <si>
    <t>Zm00001d016478_P001</t>
  </si>
  <si>
    <t>Zm00001d036971_P004</t>
  </si>
  <si>
    <t>Zm00001d011595_P008</t>
  </si>
  <si>
    <t>Zm00001d047518_P012</t>
  </si>
  <si>
    <t>Zm00001d024211_P002</t>
  </si>
  <si>
    <t>Zm00001d026177_P001</t>
  </si>
  <si>
    <t>Zm00001d012888_P001</t>
  </si>
  <si>
    <t>Zm00001d015431_P001</t>
  </si>
  <si>
    <t>Zm00001d044981_P001</t>
  </si>
  <si>
    <t>Zm00001d028102_P003</t>
  </si>
  <si>
    <t>GRMZM5G884538_P01</t>
  </si>
  <si>
    <t>Zm00001d035637_P001</t>
  </si>
  <si>
    <t>Zm00001d012599_P001</t>
  </si>
  <si>
    <t>Zm00001d038865_P013</t>
  </si>
  <si>
    <t>Zm00001d049249_P001</t>
  </si>
  <si>
    <t>Zm00001d027652_P001</t>
  </si>
  <si>
    <t>Zm00001d012088_P001</t>
  </si>
  <si>
    <t>Zm00001d040331_P001</t>
  </si>
  <si>
    <t>Zm00001d034927_P023</t>
  </si>
  <si>
    <t>Zm00001d021445_P001</t>
  </si>
  <si>
    <t>Zm00001d006010_P001</t>
  </si>
  <si>
    <t>Zm00001d052885_P003</t>
  </si>
  <si>
    <t>Zm00001d009446_P001</t>
  </si>
  <si>
    <t>Zm00001d038558_P005</t>
  </si>
  <si>
    <t>Zm00001d034514_P001</t>
  </si>
  <si>
    <t>Zm00001d049975_P010</t>
  </si>
  <si>
    <t>Zm00001d037573_P002</t>
  </si>
  <si>
    <t>Zm00001d019725_P001</t>
  </si>
  <si>
    <t>Zm00001d034015_P003</t>
  </si>
  <si>
    <t>Zm00001d038776_P003</t>
  </si>
  <si>
    <t>Zm00001d050265_P003</t>
  </si>
  <si>
    <t>Zm00001d049507_P001</t>
  </si>
  <si>
    <t>Zm00001d039221_P001</t>
  </si>
  <si>
    <t>Zm00001d003974_P001</t>
  </si>
  <si>
    <t>Zm00001d011766_P002</t>
  </si>
  <si>
    <t>Zm00001d027326_P002</t>
  </si>
  <si>
    <t>Zm00001d038653_P001</t>
  </si>
  <si>
    <t>Zm00001d021582_P001</t>
  </si>
  <si>
    <t>Zm00001d018957_P001</t>
  </si>
  <si>
    <t>Zm00001d031132_P002</t>
  </si>
  <si>
    <t>Zm00001d011081_P001</t>
  </si>
  <si>
    <t>Zm00001d049552_P005</t>
  </si>
  <si>
    <t>Zm00001d012044_P001</t>
  </si>
  <si>
    <t>Zm00001d019407_P001</t>
  </si>
  <si>
    <t>Zm00001d008826_P102</t>
  </si>
  <si>
    <t>Zm00001d040323_P001</t>
  </si>
  <si>
    <t>Zm00001d019565_P003</t>
  </si>
  <si>
    <t>Zm00001d026632_P001</t>
  </si>
  <si>
    <t>Zm00001d028653_P004</t>
  </si>
  <si>
    <t>Zm00001d006374_P002</t>
  </si>
  <si>
    <t>Zm00001d038376_P001</t>
  </si>
  <si>
    <t>Zm00001d040190_P001</t>
  </si>
  <si>
    <t>Zm00001d008244_P001</t>
  </si>
  <si>
    <t>Zm00001d043601_P002</t>
  </si>
  <si>
    <t>Zm00001d011958_P001</t>
  </si>
  <si>
    <t>Zm00001d010867_P004</t>
  </si>
  <si>
    <t>Zm00001d020219_P001</t>
  </si>
  <si>
    <t>Zm00001d026649_P001</t>
  </si>
  <si>
    <t>Zm00001d033427_P001</t>
  </si>
  <si>
    <t>Zm00001d038792_P001</t>
  </si>
  <si>
    <t>Zm00001d020400_P001</t>
  </si>
  <si>
    <t>Zm00001d047983_P008</t>
  </si>
  <si>
    <t>Zm00001d006125_P003</t>
  </si>
  <si>
    <t>Zm00001d017704_P001</t>
  </si>
  <si>
    <t>Zm00001d042140_P001</t>
  </si>
  <si>
    <t>Zm00001d018965_P001</t>
  </si>
  <si>
    <t>Zm00001d038931_P001</t>
  </si>
  <si>
    <t>Zm00001d018629_P001</t>
  </si>
  <si>
    <t>Zm00001d012438_P001</t>
  </si>
  <si>
    <t>Zm00001d034768_P006</t>
  </si>
  <si>
    <t>Zm00001d049230_P001</t>
  </si>
  <si>
    <t>Zm00001d013139_P001</t>
  </si>
  <si>
    <t>Zm00001d024963_P001</t>
  </si>
  <si>
    <t>Zm00001d003566_P001</t>
  </si>
  <si>
    <t>Zm00001d006933_P001</t>
  </si>
  <si>
    <t>Zm00001d013390_P001</t>
  </si>
  <si>
    <t>Zm00001d023664_P001</t>
  </si>
  <si>
    <t>Zm00001d031815_P001</t>
  </si>
  <si>
    <t>Zm00001d003841_P002</t>
  </si>
  <si>
    <t>Zm00001d034161_P003</t>
  </si>
  <si>
    <t>Zm00001d024242_P001</t>
  </si>
  <si>
    <t>Zm00001d045159_P001</t>
  </si>
  <si>
    <t>Zm00001d013223_P001</t>
  </si>
  <si>
    <t>Zm00001d033554_P001</t>
  </si>
  <si>
    <t>Zm00001d043787_P001</t>
  </si>
  <si>
    <t>Zm00001d017639_P001</t>
  </si>
  <si>
    <t>Zm00001d025100_P017</t>
  </si>
  <si>
    <t>Zm00001d044497_P007</t>
  </si>
  <si>
    <t>Zm00001d009074_P001</t>
  </si>
  <si>
    <t>Zm00001d017847_P003</t>
  </si>
  <si>
    <t>Zm00001d014876_P003</t>
  </si>
  <si>
    <t>Zm00001d022490_P005</t>
  </si>
  <si>
    <t>Zm00001d033753_P001</t>
  </si>
  <si>
    <t>Zm00001d043682_P002</t>
  </si>
  <si>
    <t>Zm00001d014719_P012</t>
  </si>
  <si>
    <t>Zm00001d050493_P001</t>
  </si>
  <si>
    <t>Zm00001d042398_P003</t>
  </si>
  <si>
    <t>Zm00001d010431_P001</t>
  </si>
  <si>
    <t>Zm00001d021126_P003</t>
  </si>
  <si>
    <t>Zm00001d037409_P001</t>
  </si>
  <si>
    <t>Zm00001d011487_P001</t>
  </si>
  <si>
    <t>Zm00001d013067_P001</t>
  </si>
  <si>
    <t>Zm00001d012061_P005</t>
  </si>
  <si>
    <t>Zm00001d050193_P001</t>
  </si>
  <si>
    <t>Zm00001d023943_P007</t>
  </si>
  <si>
    <t>Zm00001d045330_P001</t>
  </si>
  <si>
    <t>Zm00001d020808_P003</t>
  </si>
  <si>
    <t>Zm00001d044315_P015</t>
  </si>
  <si>
    <t>Zm00001d005713_P005</t>
  </si>
  <si>
    <t>Zm00001d053223_P001</t>
  </si>
  <si>
    <t>Zm00001d017026_P010</t>
  </si>
  <si>
    <t>Zm00001d052494_P001</t>
  </si>
  <si>
    <t>Zm00001d038555_P001</t>
  </si>
  <si>
    <t>Zm00001d009669_P006</t>
  </si>
  <si>
    <t>Zm00001d034346_P001</t>
  </si>
  <si>
    <t>Zm00001d052022_P010</t>
  </si>
  <si>
    <t>Zm00001d048065_P002</t>
  </si>
  <si>
    <t>Zm00001d034345_P002</t>
  </si>
  <si>
    <t>Zm00001d035752_P003</t>
  </si>
  <si>
    <t>Zm00001d032442_P008</t>
  </si>
  <si>
    <t>Zm00001d037550_P001</t>
  </si>
  <si>
    <t>Zm00001d016349_P010</t>
  </si>
  <si>
    <t>Zm00001d020780_P001</t>
  </si>
  <si>
    <t>Zm00001d006365_P001</t>
  </si>
  <si>
    <t>Zm00001d047166_P001</t>
  </si>
  <si>
    <t>Zm00001d035055_P001</t>
  </si>
  <si>
    <t>Zm00001d021695_P001</t>
  </si>
  <si>
    <t>Zm00001d015088_P001</t>
  </si>
  <si>
    <t>Zm00001d046456_P005</t>
  </si>
  <si>
    <t>Zm00001d034491_P001</t>
  </si>
  <si>
    <t>Zm00001d032480_P002</t>
  </si>
  <si>
    <t>Zm00001d018479_P001</t>
  </si>
  <si>
    <t>Zm00001d007192_P001</t>
  </si>
  <si>
    <t>Zm00001d025038_P001</t>
  </si>
  <si>
    <t>Zm00001d031674_P004</t>
  </si>
  <si>
    <t>Zm00001d019568_P001</t>
  </si>
  <si>
    <t>Zm00001d032667_P012</t>
  </si>
  <si>
    <t>Zm00001d037727_P001</t>
  </si>
  <si>
    <t>Zm00001d036401_P003</t>
  </si>
  <si>
    <t>Zm00001d028194_P006</t>
  </si>
  <si>
    <t>Zm00001d013389_P014</t>
  </si>
  <si>
    <t>Zm00001d013111_P001</t>
  </si>
  <si>
    <t>Zm00001d013015_P001</t>
  </si>
  <si>
    <t>Zm00001d017150_P001</t>
  </si>
  <si>
    <t>Zm00001d031014_P001</t>
  </si>
  <si>
    <t>Zm00001d027871_P001</t>
  </si>
  <si>
    <t>Zm00001d043251_P001</t>
  </si>
  <si>
    <t>Zm00001d028630_P001</t>
  </si>
  <si>
    <t>Zm00001d042922_P005</t>
  </si>
  <si>
    <t>Zm00001d029801_P001</t>
  </si>
  <si>
    <t>Zm00001d021721_P003</t>
  </si>
  <si>
    <t>Zm00001d015180_P001</t>
  </si>
  <si>
    <t>Zm00001d006185_P001</t>
  </si>
  <si>
    <t>Zm00001d010056_P017</t>
  </si>
  <si>
    <t>Zm00001d048358_P004</t>
  </si>
  <si>
    <t>Zm00001d050606_P004</t>
  </si>
  <si>
    <t>Zm00001d009504_P004</t>
  </si>
  <si>
    <t>Zm00001d016200_P008</t>
  </si>
  <si>
    <t>Zm00001d008689_P001</t>
  </si>
  <si>
    <t>Zm00001d011060_P001</t>
  </si>
  <si>
    <t>Zm00001d007758_P009</t>
  </si>
  <si>
    <t>Zm00001d004624_P001</t>
  </si>
  <si>
    <t>Zm00001d040274_P002</t>
  </si>
  <si>
    <t>Zm00001d041168_P001</t>
  </si>
  <si>
    <t>Zm00001d009146_P009</t>
  </si>
  <si>
    <t>Zm00001d003879_P011</t>
  </si>
  <si>
    <t>Zm00001d008369_P001</t>
  </si>
  <si>
    <t>Zm00001d043480_P001</t>
  </si>
  <si>
    <t>Zm00001d008975_P005</t>
  </si>
  <si>
    <t>Zm00001d050225_P001</t>
  </si>
  <si>
    <t>Zm00001d047455_P010</t>
  </si>
  <si>
    <t>Zm00001d038625_P001</t>
  </si>
  <si>
    <t>Zm00001d020183_P007</t>
  </si>
  <si>
    <t>Zm00001d010172_P003</t>
  </si>
  <si>
    <t>Zm00001d050123_P001</t>
  </si>
  <si>
    <t>Zm00001d045559_P001</t>
  </si>
  <si>
    <t>Zm00001d008739_P001</t>
  </si>
  <si>
    <t>Zm00001d039518_P009</t>
  </si>
  <si>
    <t>Zm00001d036796_P004</t>
  </si>
  <si>
    <t>Zm00001d004006_P001</t>
  </si>
  <si>
    <t>Zm00001d042685_P003</t>
  </si>
  <si>
    <t>Zm00001d026265_P002</t>
  </si>
  <si>
    <t>Zm00001d053857_P008</t>
  </si>
  <si>
    <t>Zm00001d049155_P004</t>
  </si>
  <si>
    <t>Zm00001d027519_P001</t>
  </si>
  <si>
    <t>Zm00001d026295_P001</t>
  </si>
  <si>
    <t>Zm00001d029557_P001</t>
  </si>
  <si>
    <t>Zm00001d035428_P004</t>
  </si>
  <si>
    <t>Zm00001d053965_P001</t>
  </si>
  <si>
    <t>Zm00001d045889_P002</t>
  </si>
  <si>
    <t>Zm00001d013693_P001</t>
  </si>
  <si>
    <t>Zm00001d039031_P001</t>
  </si>
  <si>
    <t>Zm00001d026578_P002</t>
  </si>
  <si>
    <t>Zm00001d024471_P002</t>
  </si>
  <si>
    <t>Zm00001d038709_P005</t>
  </si>
  <si>
    <t>Zm00001d044441_P002</t>
  </si>
  <si>
    <t>Zm00001d049438_P001</t>
  </si>
  <si>
    <t>Zm00001d017100_P001</t>
  </si>
  <si>
    <t>Zm00001d031939_P002</t>
  </si>
  <si>
    <t>Zm00001d022456_P002</t>
  </si>
  <si>
    <t>Zm00001d020636_P004</t>
  </si>
  <si>
    <t>Zm00001d005252_P001</t>
  </si>
  <si>
    <t>Zm00001d045505_P005</t>
  </si>
  <si>
    <t>Zm00001d052075_P002</t>
  </si>
  <si>
    <t>Zm00001d039916_P005</t>
  </si>
  <si>
    <t>Zm00001d020930_P001</t>
  </si>
  <si>
    <t>Zm00001d010870_P001</t>
  </si>
  <si>
    <t>Zm00001d049082_P002</t>
  </si>
  <si>
    <t>Zm00001d044445_P001</t>
  </si>
  <si>
    <t>Zm00001d036442_P004</t>
  </si>
  <si>
    <t>Zm00001d007312_P001</t>
  </si>
  <si>
    <t>Zm00001d023376_P002</t>
  </si>
  <si>
    <t>Zm00001d051420_P001</t>
  </si>
  <si>
    <t>Zm00001d038795_P001</t>
  </si>
  <si>
    <t>Zm00001d028557_P001</t>
  </si>
  <si>
    <t>Zm00001d028183_P001</t>
  </si>
  <si>
    <t>Zm00001d018147_P003</t>
  </si>
  <si>
    <t>Zm00001d050551_P011</t>
  </si>
  <si>
    <t>Zm00001d034793_P001</t>
  </si>
  <si>
    <t>Zm00001d029965_P001</t>
  </si>
  <si>
    <t>Zm00001d011384_P001</t>
  </si>
  <si>
    <t>Zm00001d014058_P011</t>
  </si>
  <si>
    <t>Zm00001d039264_P001</t>
  </si>
  <si>
    <t>Zm00001d027342_P002</t>
  </si>
  <si>
    <t>Zm00001d028695_P005</t>
  </si>
  <si>
    <t>Zm00001d013505_P003</t>
  </si>
  <si>
    <t>Zm00001d049043_P001</t>
  </si>
  <si>
    <t>Zm00001d018542_P002</t>
  </si>
  <si>
    <t>Zm00001d007161_P002</t>
  </si>
  <si>
    <t>Zm00001d023423_P001</t>
  </si>
  <si>
    <t>Zm00001d018694_P006</t>
  </si>
  <si>
    <t>Zm00001d037877_P015</t>
  </si>
  <si>
    <t>Zm00001d037929_P002</t>
  </si>
  <si>
    <t>Zm00001d052165_P001</t>
  </si>
  <si>
    <t>Zm00001d035598_P001</t>
  </si>
  <si>
    <t>Zm00001d019312_P002</t>
  </si>
  <si>
    <t>Zm00001d044648_P006</t>
  </si>
  <si>
    <t>Zm00001d003980_P001</t>
  </si>
  <si>
    <t>Zm00001d053197_P011</t>
  </si>
  <si>
    <t>Zm00001d047351_P002</t>
  </si>
  <si>
    <t>Zm00001d037481_P005</t>
  </si>
  <si>
    <t>Zm00001d027773_P002</t>
  </si>
  <si>
    <t>Zm00001d023243_P007</t>
  </si>
  <si>
    <t>Zm00001d000060_P001</t>
  </si>
  <si>
    <t>Zm00001d005248_P004</t>
  </si>
  <si>
    <t>Zm00001d049916_P004</t>
  </si>
  <si>
    <t>Zm00001d017288_P001</t>
  </si>
  <si>
    <t>Zm00001d032624_P001</t>
  </si>
  <si>
    <t>Zm00001d053146_P001</t>
  </si>
  <si>
    <t>Zm00001d009610_P006</t>
  </si>
  <si>
    <t>Zm00001d044939_P002</t>
  </si>
  <si>
    <t>Zm00001d017966_P001</t>
  </si>
  <si>
    <t>Zm00001d031817_P005</t>
  </si>
  <si>
    <t>Zm00001d039566_P001</t>
  </si>
  <si>
    <t>Zm00001d040496_P001</t>
  </si>
  <si>
    <t>Zm00001d041407_P012</t>
  </si>
  <si>
    <t>Zm00001d039169_P001</t>
  </si>
  <si>
    <t>Zm00001d050383_P001</t>
  </si>
  <si>
    <t>Zm00001d034859_P001</t>
  </si>
  <si>
    <t>Zm00001d029776_P001</t>
  </si>
  <si>
    <t>Zm00001d041979_P001</t>
  </si>
  <si>
    <t>Zm00001d014094_P003</t>
  </si>
  <si>
    <t>Zm00001d000030_P002</t>
  </si>
  <si>
    <t>Zm00001d002085_P001</t>
  </si>
  <si>
    <t>Zm00001d007681_P001</t>
  </si>
  <si>
    <t>Zm00001d040290_P004</t>
  </si>
  <si>
    <t>Zm00001d017833_P001</t>
  </si>
  <si>
    <t>Zm00001d013865_P003</t>
  </si>
  <si>
    <t>Zm00001d008634_P001</t>
  </si>
  <si>
    <t>Zm00001d045043_P003</t>
  </si>
  <si>
    <t>Zm00001d043955_P001</t>
  </si>
  <si>
    <t>Zm00001d038616_P001</t>
  </si>
  <si>
    <t>Zm00001d006167_P004</t>
  </si>
  <si>
    <t>Zm00001d037538_P007</t>
  </si>
  <si>
    <t>Zm00001d052472_P007</t>
  </si>
  <si>
    <t>Zm00001d053003_P003</t>
  </si>
  <si>
    <t>Zm00001d038648_P001</t>
  </si>
  <si>
    <t>Zm00001d002261_P001</t>
  </si>
  <si>
    <t>Zm00001d027732_P001</t>
  </si>
  <si>
    <t>Zm00001d004197_P001</t>
  </si>
  <si>
    <t>Zm00001d029762_P001</t>
  </si>
  <si>
    <t>Zm00001d037813_P002</t>
  </si>
  <si>
    <t>Zm00001d047117_P001</t>
  </si>
  <si>
    <t>Zm00001d034733_P003</t>
  </si>
  <si>
    <t>Zm00001d007229_P002</t>
  </si>
  <si>
    <t>Zm00001d014524_P005</t>
  </si>
  <si>
    <t>Zm00001d026517_P005</t>
  </si>
  <si>
    <t>Zm00001d053663_P002</t>
  </si>
  <si>
    <t>Zm00001d040084_P001</t>
  </si>
  <si>
    <t>Zm00001d039305_P006</t>
  </si>
  <si>
    <t>Zm00001d049597_P003</t>
  </si>
  <si>
    <t>Zm00001d020236_P001</t>
  </si>
  <si>
    <t>Zm00001d017756_P001</t>
  </si>
  <si>
    <t>Zm00001d038334_P001</t>
  </si>
  <si>
    <t>Zm00001d035157_P002</t>
  </si>
  <si>
    <t>Zm00001d046004_P002</t>
  </si>
  <si>
    <t>Zm00001d051161_P002</t>
  </si>
  <si>
    <t>Zm00001d020003_P002</t>
  </si>
  <si>
    <t>Zm00001d024281_P001</t>
  </si>
  <si>
    <t>Zm00001d029455_P001</t>
  </si>
  <si>
    <t>Zm00001d011649_P001</t>
  </si>
  <si>
    <t>Zm00001d034492_P017</t>
  </si>
  <si>
    <t>Zm00001d044815_P001</t>
  </si>
  <si>
    <t>Zm00001d045584_P001</t>
  </si>
  <si>
    <t>Zm00001d027667_P014</t>
  </si>
  <si>
    <t>Zm00001d031532_P001</t>
  </si>
  <si>
    <t>Zm00001d047349_P001</t>
  </si>
  <si>
    <t>Zm00001d024573_P001</t>
  </si>
  <si>
    <t>Zm00001d008646_P001</t>
  </si>
  <si>
    <t>Zm00001d015618_P001</t>
  </si>
  <si>
    <t>Zm00001d025015_P001</t>
  </si>
  <si>
    <t>Zm00001d038016_P001</t>
  </si>
  <si>
    <t>Zm00001d032527_P001</t>
  </si>
  <si>
    <t>Zm00001d021942_P001</t>
  </si>
  <si>
    <t>Zm00001d004473_P001</t>
  </si>
  <si>
    <t>Zm00001d033559_P001</t>
  </si>
  <si>
    <t>Zm00001d008796_P001</t>
  </si>
  <si>
    <t>Zm00001d012275_P001</t>
  </si>
  <si>
    <t>Zm00001d016822_P010</t>
  </si>
  <si>
    <t>Zm00001d038547_P001</t>
  </si>
  <si>
    <t>Zm00001d009950_P006</t>
  </si>
  <si>
    <t>Zm00001d026139_P003</t>
  </si>
  <si>
    <t>Zm00001d050440_P005</t>
  </si>
  <si>
    <t>Zm00001d009373_P001</t>
  </si>
  <si>
    <t>Zm00001d010494_P001</t>
  </si>
  <si>
    <t>Zm00001d018981_P002</t>
  </si>
  <si>
    <t>Zm00001d033420_P002</t>
  </si>
  <si>
    <t>Zm00001d041173_P001</t>
  </si>
  <si>
    <t>Zm00001d002475_P001</t>
  </si>
  <si>
    <t>Zm00001d023429_P001</t>
  </si>
  <si>
    <t>Zm00001d025981_P005</t>
  </si>
  <si>
    <t>Zm00001d038970_P003</t>
  </si>
  <si>
    <t>Zm00001d023640_P007</t>
  </si>
  <si>
    <t>Zm00001d052948_P001</t>
  </si>
  <si>
    <t>Zm00001d026396_P001</t>
  </si>
  <si>
    <t>Zm00001d021846_P010</t>
  </si>
  <si>
    <t>Zm00001d035789_P002</t>
  </si>
  <si>
    <t>Zm00001d019221_P001</t>
  </si>
  <si>
    <t>Zm00001d012254_P002</t>
  </si>
  <si>
    <t>Zm00001d024210_P001</t>
  </si>
  <si>
    <t>Zm00001d031013_P007</t>
  </si>
  <si>
    <t>Zm00001d018859_P022</t>
  </si>
  <si>
    <t>Zm00001d009779_P001</t>
  </si>
  <si>
    <t>Zm00001d035597_P001</t>
  </si>
  <si>
    <t>Zm00001d003247_P002</t>
  </si>
  <si>
    <t>Zm00001d025777_P010</t>
  </si>
  <si>
    <t>Zm00001d016604_P001</t>
  </si>
  <si>
    <t>Zm00001d021203_P003</t>
  </si>
  <si>
    <t>Zm00001d028282_P001</t>
  </si>
  <si>
    <t>Zm00001d014019_P003</t>
  </si>
  <si>
    <t>Zm00001d022152_P001</t>
  </si>
  <si>
    <t>Zm00001d022560_P011</t>
  </si>
  <si>
    <t>Zm00001d008236_P002</t>
  </si>
  <si>
    <t>Zm00001d016479_P001</t>
  </si>
  <si>
    <t>Zm00001d028687_P001</t>
  </si>
  <si>
    <t>Zm00001d020827_P001</t>
  </si>
  <si>
    <t>Zm00001d011532_P003</t>
  </si>
  <si>
    <t>Zm00001d000403_P001</t>
  </si>
  <si>
    <t>Zm00001d048583_P001</t>
  </si>
  <si>
    <t>Zm00001d008903_P001</t>
  </si>
  <si>
    <t>Zm00001d047769_P001</t>
  </si>
  <si>
    <t>Zm00001d006708_P001</t>
  </si>
  <si>
    <t>Zm00001d020177_P001</t>
  </si>
  <si>
    <t>Zm00001d027278_P004</t>
  </si>
  <si>
    <t>Zm00001d029087_P002</t>
  </si>
  <si>
    <t>Zm00001d028546_P037</t>
  </si>
  <si>
    <t>Zm00001d044303_P011</t>
  </si>
  <si>
    <t>Zm00001d021806_P002</t>
  </si>
  <si>
    <t>Zm00001d032423_P001</t>
  </si>
  <si>
    <t>Zm00001d033147_P001</t>
  </si>
  <si>
    <t>Zm00001d002055_P001</t>
  </si>
  <si>
    <t>Zm00001d048368_P004</t>
  </si>
  <si>
    <t>Zm00001d028045_P014</t>
  </si>
  <si>
    <t>Zm00001d003643_P007</t>
  </si>
  <si>
    <t>Zm00001d051337_P001</t>
  </si>
  <si>
    <t>Zm00001d008327_P001</t>
  </si>
  <si>
    <t>Zm00001d051392_P001</t>
  </si>
  <si>
    <t>Zm00001d029625_P001</t>
  </si>
  <si>
    <t>Zm00001d039653_P007</t>
  </si>
  <si>
    <t>Zm00001d038522_P001</t>
  </si>
  <si>
    <t>Zm00001d014961_P002</t>
  </si>
  <si>
    <t>Zm00001d024933_P005</t>
  </si>
  <si>
    <t>Zm00001d011103_P001</t>
  </si>
  <si>
    <t>Zm00001d014906_P004</t>
  </si>
  <si>
    <t>Zm00001d027484_P001</t>
  </si>
  <si>
    <t>Zm00001d030345_P001</t>
  </si>
  <si>
    <t>Zm00001d016458_P001</t>
  </si>
  <si>
    <t>Zm00001d043625_P001</t>
  </si>
  <si>
    <t>Zm00001d018333_P001</t>
  </si>
  <si>
    <t>Zm00001d024158_P007</t>
  </si>
  <si>
    <t>Zm00001d020339_P001</t>
  </si>
  <si>
    <t>Zm00001d047464_P001</t>
  </si>
  <si>
    <t>Zm00001d031749_P009</t>
  </si>
  <si>
    <t>Zm00001d006238_P006</t>
  </si>
  <si>
    <t>Zm00001d031490_P001</t>
  </si>
  <si>
    <t>Zm00001d038857_P001</t>
  </si>
  <si>
    <t>Zm00001d023371_P001</t>
  </si>
  <si>
    <t>Zm00001d040341_P001</t>
  </si>
  <si>
    <t>Zm00001d033596_P001</t>
  </si>
  <si>
    <t>Zm00001d053658_P002</t>
  </si>
  <si>
    <t>Zm00001d045298_P001</t>
  </si>
  <si>
    <t>Zm00001d000237_P001</t>
  </si>
  <si>
    <t>Zm00001d015231_P002</t>
  </si>
  <si>
    <t>Zm00001d047848_P002</t>
  </si>
  <si>
    <t>Zm00001d017707_P002</t>
  </si>
  <si>
    <t>Zm00001d037318_P001</t>
  </si>
  <si>
    <t>Zm00001d018349_P001</t>
  </si>
  <si>
    <t>Zm00001d008651_P001</t>
  </si>
  <si>
    <t>Zm00001d014001_P001</t>
  </si>
  <si>
    <t>Zm00001d008617_P006</t>
  </si>
  <si>
    <t>Zm00001d016619_P002</t>
  </si>
  <si>
    <t>Zm00001d042670_P019</t>
  </si>
  <si>
    <t>Zm00001d019577_P003</t>
  </si>
  <si>
    <t>Zm00001d027621_P001</t>
  </si>
  <si>
    <t>Zm00001d015251_P001</t>
  </si>
  <si>
    <t>Zm00001d030285_P004</t>
  </si>
  <si>
    <t>Zm00001d021893_P002</t>
  </si>
  <si>
    <t>Zm00001d021719_P001</t>
  </si>
  <si>
    <t>Zm00001d021362_P001</t>
  </si>
  <si>
    <t>Zm00001d037159_P001</t>
  </si>
  <si>
    <t>Zm00001d023218_P064</t>
  </si>
  <si>
    <t>Zm00001d037252_P003</t>
  </si>
  <si>
    <t>Zm00001d025401_P001</t>
  </si>
  <si>
    <t>Zm00001d004881_P001</t>
  </si>
  <si>
    <t>Zm00001d021707_P001</t>
  </si>
  <si>
    <t>Zm00001d018514_P015</t>
  </si>
  <si>
    <t>Zm00001d007187_P002</t>
  </si>
  <si>
    <t>Zm00001d032114_P001</t>
  </si>
  <si>
    <t>Zm00001d038049_P001</t>
  </si>
  <si>
    <t>Zm00001d005267_P001</t>
  </si>
  <si>
    <t>Zm00001d051427_P008</t>
  </si>
  <si>
    <t>Zm00001d028477_P004</t>
  </si>
  <si>
    <t>Zm00001d029170_P002</t>
  </si>
  <si>
    <t>Zm00001d047059_P001</t>
  </si>
  <si>
    <t>Zm00001d028921_P005</t>
  </si>
  <si>
    <t>Zm00001d020511_P002</t>
  </si>
  <si>
    <t>Zm00001d034640_P018</t>
  </si>
  <si>
    <t>Zm00001d049320_P001</t>
  </si>
  <si>
    <t>Zm00001d022181_P014</t>
  </si>
  <si>
    <t>Zm00001d016842_P002</t>
  </si>
  <si>
    <t>Zm00001d025240_P004</t>
  </si>
  <si>
    <t>Zm00001d038104_P003</t>
  </si>
  <si>
    <t>Zm00001d015274_P003</t>
  </si>
  <si>
    <t>Zm00001d028408_P001</t>
  </si>
  <si>
    <t>Zm00001d021577_P001</t>
  </si>
  <si>
    <t>Zm00001d012815_P022</t>
  </si>
  <si>
    <t>Zm00001d013040_P008</t>
  </si>
  <si>
    <t>Zm00001d035434_P002</t>
  </si>
  <si>
    <t>Zm00001d034638_P001</t>
  </si>
  <si>
    <t>Zm00001d028550_P001</t>
  </si>
  <si>
    <t>Zm00001d032244_P001</t>
  </si>
  <si>
    <t>Zm00001d034023_P003</t>
  </si>
  <si>
    <t>Zm00001d040670_P008</t>
  </si>
  <si>
    <t>Zm00001d035865_P001</t>
  </si>
  <si>
    <t>Zm00001d017091_P001</t>
  </si>
  <si>
    <t>Zm00001d038658_P001</t>
  </si>
  <si>
    <t>Zm00001d011102_P001</t>
  </si>
  <si>
    <t>Zm00001d019824_P012</t>
  </si>
  <si>
    <t>Zm00001d033647_P001</t>
  </si>
  <si>
    <t>Zm00001d013006_P007</t>
  </si>
  <si>
    <t>Zm00001d035817_P001</t>
  </si>
  <si>
    <t>Zm00001d007600_P001</t>
  </si>
  <si>
    <t>Zm00001d025984_P002</t>
  </si>
  <si>
    <t>Zm00001d011286_P001</t>
  </si>
  <si>
    <t>Zm00001d024903_P001</t>
  </si>
  <si>
    <t>Zm00001d018627_P001</t>
  </si>
  <si>
    <t>Zm00001d038839_P002</t>
  </si>
  <si>
    <t>Zm00001d039010_P001</t>
  </si>
  <si>
    <t>Zm00001d052450_P002</t>
  </si>
  <si>
    <t>Zm00001d027318_P001</t>
  </si>
  <si>
    <t>Zm00001d033286_P001</t>
  </si>
  <si>
    <t>Zm00001d002823_P001</t>
  </si>
  <si>
    <t>Zm00001d046996_P002</t>
  </si>
  <si>
    <t>Zm00001d045027_P001</t>
  </si>
  <si>
    <t>Zm00001d034440_P001</t>
  </si>
  <si>
    <t>Zm00001d001856_P007</t>
  </si>
  <si>
    <t>Zm00001d045650_P001</t>
  </si>
  <si>
    <t>Zm00001d027976_P002</t>
  </si>
  <si>
    <t>Zm00001d025398_P012</t>
  </si>
  <si>
    <t>Zm00001d009125_P006</t>
  </si>
  <si>
    <t>Zm00001d022043_P001</t>
  </si>
  <si>
    <t>Zm00001d052660_P002</t>
  </si>
  <si>
    <t>Zm00001d032279_P008</t>
  </si>
  <si>
    <t>Zm00001d041959_P001</t>
  </si>
  <si>
    <t>Zm00001d017848_P022</t>
  </si>
  <si>
    <t>Zm00001d034501_P001</t>
  </si>
  <si>
    <t>Zm00001d045599_P001</t>
  </si>
  <si>
    <t>Zm00001d037546_P022</t>
  </si>
  <si>
    <t>Zm00001d013485_P007</t>
  </si>
  <si>
    <t>Zm00001d034776_P006</t>
  </si>
  <si>
    <t>Zm00001d016185_P001</t>
  </si>
  <si>
    <t>Zm00001d040819_P001</t>
  </si>
  <si>
    <t>Zm00001d014887_P005</t>
  </si>
  <si>
    <t>Zm00001d026415_P004</t>
  </si>
  <si>
    <t>Zm00001d041214_P003</t>
  </si>
  <si>
    <t>Zm00001d018724_P005</t>
  </si>
  <si>
    <t>Zm00001d005631_P001</t>
  </si>
  <si>
    <t>Zm00001d044175_P004</t>
  </si>
  <si>
    <t>Zm00001d019486_P001</t>
  </si>
  <si>
    <t>Zm00001d006533_P007</t>
  </si>
  <si>
    <t>Zm00001d053685_P009</t>
  </si>
  <si>
    <t>Zm00001d000428_P002</t>
  </si>
  <si>
    <t>Zm00001d034665_P001</t>
  </si>
  <si>
    <t>Zm00001d018377_P008</t>
  </si>
  <si>
    <t>Zm00001d048512_P004</t>
  </si>
  <si>
    <t>Zm00001d036406_P001</t>
  </si>
  <si>
    <t>Zm00001d008249_P004</t>
  </si>
  <si>
    <t>Zm00001d048282_P003</t>
  </si>
  <si>
    <t>Zm00001d002275_P044</t>
  </si>
  <si>
    <t>Zm00001d036961_P004</t>
  </si>
  <si>
    <t>Zm00001d007899_P001</t>
  </si>
  <si>
    <t>Zm00001d025845_P001</t>
  </si>
  <si>
    <t>Zm00001d008238_P001</t>
  </si>
  <si>
    <t>Zm00001d017330_P001</t>
  </si>
  <si>
    <t>Zm00001d050011_P001</t>
  </si>
  <si>
    <t>Zm00001d025340_P004</t>
  </si>
  <si>
    <t>Zm00001d049399_P002</t>
  </si>
  <si>
    <t>Zm00001d002699_P001</t>
  </si>
  <si>
    <t>20</t>
    <phoneticPr fontId="2" type="noConversion"/>
  </si>
  <si>
    <t>40</t>
    <phoneticPr fontId="2" type="noConversion"/>
  </si>
  <si>
    <t>60</t>
    <phoneticPr fontId="2" type="noConversion"/>
  </si>
  <si>
    <t>Average 20</t>
    <phoneticPr fontId="2" type="noConversion"/>
  </si>
  <si>
    <t>Average 40</t>
    <phoneticPr fontId="2" type="noConversion"/>
  </si>
  <si>
    <t>Average 60</t>
    <phoneticPr fontId="2" type="noConversion"/>
  </si>
  <si>
    <t>Ratio 40/20</t>
    <phoneticPr fontId="2" type="noConversion"/>
  </si>
  <si>
    <t>Pvalue 40/20</t>
    <phoneticPr fontId="2" type="noConversion"/>
  </si>
  <si>
    <t>Ratio 60/40</t>
    <phoneticPr fontId="2" type="noConversion"/>
  </si>
  <si>
    <t>Pvalue 60/40</t>
    <phoneticPr fontId="2" type="noConversion"/>
  </si>
  <si>
    <t>Ratio 60/20</t>
    <phoneticPr fontId="2" type="noConversion"/>
  </si>
  <si>
    <t>Pvalue 60/20</t>
    <phoneticPr fontId="2" type="noConversion"/>
  </si>
  <si>
    <t>Significant 40/20</t>
    <phoneticPr fontId="2" type="noConversion"/>
  </si>
  <si>
    <t>+</t>
    <phoneticPr fontId="2" type="noConversion"/>
  </si>
  <si>
    <t>Significant 60/40</t>
    <phoneticPr fontId="2" type="noConversion"/>
  </si>
  <si>
    <t>Significant 60/20</t>
    <phoneticPr fontId="2" type="noConversion"/>
  </si>
  <si>
    <t>Zm00001d041693_P015</t>
    <phoneticPr fontId="2" type="noConversion"/>
  </si>
  <si>
    <t>Zm00001d046214_P003</t>
    <phoneticPr fontId="2" type="noConversion"/>
  </si>
  <si>
    <t>Zm00001d018966_P001</t>
    <phoneticPr fontId="2" type="noConversion"/>
  </si>
  <si>
    <t>Zm00001d033931_P002</t>
    <phoneticPr fontId="2" type="noConversion"/>
  </si>
  <si>
    <t>Zm00001d006049_P001</t>
    <phoneticPr fontId="2" type="noConversion"/>
  </si>
  <si>
    <t>Zm00001d004125_P054</t>
    <phoneticPr fontId="2" type="noConversion"/>
  </si>
  <si>
    <t>Zm00001d001831_P002</t>
    <phoneticPr fontId="2" type="noConversion"/>
  </si>
  <si>
    <t>Zm00001d039865_P001</t>
    <phoneticPr fontId="2" type="noConversion"/>
  </si>
  <si>
    <t>Fasta header</t>
    <phoneticPr fontId="2" type="noConversion"/>
  </si>
  <si>
    <t>Zm00001d000345_P001 pep contig:AGPv4:B73V4_ctg61:46641:50924:1 gene:Zm00001d000345 transcript:Zm00001d000345_T001 gene_biotype:protein_coding transcript_biotype:protein_coding description:Zm00001d000345</t>
  </si>
  <si>
    <t>Zm00001d000403_P001 pep contig:AGPv4:B73V4_ctg28:10641:12680:-1 gene:Zm00001d000403 transcript:Zm00001d000403_T001 gene_biotype:protein_coding transcript_biotype:protein_coding description:Zm00001d000403</t>
  </si>
  <si>
    <t>Zm00001d001856_P007 pep chromosome:AGPv4:2:1967709:1970992:-1 gene:Zm00001d001856 transcript:Zm00001d001856_T007 gene_biotype:protein_coding transcript_biotype:protein_coding description:Zm00001d001856</t>
  </si>
  <si>
    <t>Zm00001d001935_P001 pep chromosome:AGPv4:2:3107291:3112383:1 gene:Zm00001d001935 transcript:Zm00001d001935_T001 gene_biotype:protein_coding transcript_biotype:protein_coding description:Zm00001d001935</t>
  </si>
  <si>
    <t>Zm00001d001943_P001 pep chromosome:AGPv4:2:3240579:3242932:1 gene:Zm00001d001943 transcript:Zm00001d001943_T001 gene_biotype:protein_coding transcript_biotype:protein_coding description:Zm00001d001943</t>
  </si>
  <si>
    <t>Zm00001d001970_P001 pep chromosome:AGPv4:2:3707673:3710056:-1 gene:Zm00001d001970 transcript:Zm00001d001970_T001 gene_biotype:protein_coding transcript_biotype:protein_coding description:Zm00001d001970</t>
  </si>
  <si>
    <t>Zm00001d002028_P001 pep chromosome:AGPv4:2:4663113:4666196:1 gene:Zm00001d002028 transcript:Zm00001d002028_T001 gene_biotype:protein_coding transcript_biotype:protein_coding description:Zm00001d002028</t>
  </si>
  <si>
    <t>Zm00001d002055_P001 pep chromosome:AGPv4:2:5040212:5040760:1 gene:Zm00001d002055 transcript:Zm00001d002055_T001 gene_biotype:protein_coding transcript_biotype:protein_coding description:Zm00001d002055</t>
  </si>
  <si>
    <t>Zm00001d002261_P001 pep chromosome:AGPv4:2:9094317:9096342:-1 gene:Zm00001d002261 transcript:Zm00001d002261_T001 gene_biotype:protein_coding transcript_biotype:protein_coding description:Zm00001d002261</t>
  </si>
  <si>
    <t>Zm00001d002275_P044 pep chromosome:AGPv4:2:9306574:9316226:1 gene:Zm00001d002275 transcript:Zm00001d002275_T044 gene_biotype:protein_coding transcript_biotype:protein_coding description:Zm00001d002275</t>
  </si>
  <si>
    <t>Zm00001d002325_P002 pep chromosome:AGPv4:2:10315847:10324930:-1 gene:Zm00001d002325 transcript:Zm00001d002325_T002 gene_biotype:protein_coding transcript_biotype:protein_coding description:Zm00001d002325</t>
  </si>
  <si>
    <t>Zm00001d002326_P003 pep chromosome:AGPv4:2:10330318:10335434:-1 gene:Zm00001d002326 transcript:Zm00001d002326_T003 gene_biotype:protein_coding transcript_biotype:protein_coding description:Zm00001d002326</t>
  </si>
  <si>
    <t>Zm00001d002580_P014 pep chromosome:AGPv4:2:15969754:15978854:-1 gene:Zm00001d002580 transcript:Zm00001d002580_T014 gene_biotype:protein_coding transcript_biotype:protein_coding description:Zm00001d002580</t>
  </si>
  <si>
    <t>Zm00001d002699_P001 pep chromosome:AGPv4:2:19509745:19511940:1 gene:Zm00001d002699 transcript:Zm00001d002699_T001 gene_biotype:protein_coding transcript_biotype:protein_coding description:Zm00001d002699</t>
  </si>
  <si>
    <t>Zm00001d002823_P001 pep chromosome:AGPv4:2:23768922:23777897:-1 gene:Zm00001d002823 transcript:Zm00001d002823_T001 gene_biotype:protein_coding transcript_biotype:protein_coding description:Zm00001d002823</t>
  </si>
  <si>
    <t>Zm00001d002853_P002 pep chromosome:AGPv4:2:24768631:24772160:1 gene:Zm00001d002853 transcript:Zm00001d002853_T002 gene_biotype:protein_coding transcript_biotype:protein_coding description:Zm00001d002853</t>
  </si>
  <si>
    <t>Zm00001d002889_P008 pep chromosome:AGPv4:2:25913948:25921288:1 gene:Zm00001d002889 transcript:Zm00001d002889_T008 gene_biotype:protein_coding transcript_biotype:protein_coding description:Zm00001d002889</t>
  </si>
  <si>
    <t>Zm00001d003127_P016 pep chromosome:AGPv4:2:33155188:33156967:-1 gene:Zm00001d003127 transcript:Zm00001d003127_T016 gene_biotype:protein_coding transcript_biotype:protein_coding description:Zm00001d003127</t>
  </si>
  <si>
    <t>Zm00001d003147_P001 pep chromosome:AGPv4:2:33764519:33769876:1 gene:Zm00001d003147 transcript:Zm00001d003147_T001 gene_biotype:protein_coding transcript_biotype:protein_coding description:Zm00001d003147</t>
  </si>
  <si>
    <t>Zm00001d003220_P003 pep chromosome:AGPv4:2:36506464:36511337:-1 gene:Zm00001d003220 transcript:Zm00001d003220_T003 gene_biotype:protein_coding transcript_biotype:protein_coding description:Zm00001d003220</t>
  </si>
  <si>
    <t>Zm00001d003401_P011 pep chromosome:AGPv4:2:43088828:43092298:-1 gene:Zm00001d003401 transcript:Zm00001d003401_T011 gene_biotype:protein_coding transcript_biotype:protein_coding description:Zm00001d003401</t>
  </si>
  <si>
    <t>Zm00001d003457_P001 pep chromosome:AGPv4:2:44953548:44954798:-1 gene:Zm00001d003457 transcript:Zm00001d003457_T001 gene_biotype:protein_coding transcript_biotype:protein_coding description:Zm00001d003457</t>
  </si>
  <si>
    <t>Zm00001d003495_P010 pep chromosome:AGPv4:2:46052264:46059398:-1 gene:Zm00001d003495 transcript:Zm00001d003495_T010 gene_biotype:protein_coding transcript_biotype:protein_coding description:Zm00001d003495</t>
  </si>
  <si>
    <t>Zm00001d003566_P001 pep chromosome:AGPv4:2:48214656:48216669:-1 gene:Zm00001d003566 transcript:Zm00001d003566_T001 gene_biotype:protein_coding transcript_biotype:protein_coding description:Zm00001d003566</t>
  </si>
  <si>
    <t>Zm00001d003643_P007 pep chromosome:AGPv4:2:51521369:51522380:1 gene:Zm00001d003643 transcript:Zm00001d003643_T007 gene_biotype:protein_coding transcript_biotype:protein_coding description:Zm00001d003643</t>
  </si>
  <si>
    <t>Zm00001d003668_P001 pep chromosome:AGPv4:2:53273917:53276232:-1 gene:Zm00001d003668 transcript:Zm00001d003668_T001 gene_biotype:protein_coding transcript_biotype:protein_coding description:Zm00001d003668</t>
  </si>
  <si>
    <t>Zm00001d003683_P005 pep chromosome:AGPv4:2:54203904:54206818:-1 gene:Zm00001d003683 transcript:Zm00001d003683_T005 gene_biotype:protein_coding transcript_biotype:protein_coding description:Zm00001d003683</t>
  </si>
  <si>
    <t>Zm00001d003712_P001 pep chromosome:AGPv4:2:55894819:55896266:1 gene:Zm00001d003712 transcript:Zm00001d003712_T001 gene_biotype:protein_coding transcript_biotype:protein_coding description:Zm00001d003712</t>
  </si>
  <si>
    <t>Zm00001d003841_P002 pep chromosome:AGPv4:2:61914575:61915837:1 gene:Zm00001d003841 transcript:Zm00001d003841_T002 gene_biotype:protein_coding transcript_biotype:protein_coding description:Zm00001d003841</t>
  </si>
  <si>
    <t>Zm00001d003879_P011 pep chromosome:AGPv4:2:64591845:64598530:-1 gene:Zm00001d003879 transcript:Zm00001d003879_T011 gene_biotype:protein_coding transcript_biotype:protein_coding description:Zm00001d003879</t>
  </si>
  <si>
    <t>Zm00001d003974_P001 pep chromosome:AGPv4:2:72986095:72986979:1 gene:Zm00001d003974 transcript:Zm00001d003974_T001 gene_biotype:protein_coding transcript_biotype:protein_coding description:Zm00001d003974</t>
  </si>
  <si>
    <t>Zm00001d003980_P001 pep chromosome:AGPv4:2:73459583:73461853:-1 gene:Zm00001d003980 transcript:Zm00001d003980_T001 gene_biotype:protein_coding transcript_biotype:protein_coding description:Zm00001d003980</t>
  </si>
  <si>
    <t>Zm00001d004006_P001 pep chromosome:AGPv4:2:75025145:75030389:1 gene:Zm00001d004006 transcript:Zm00001d004006_T001 gene_biotype:protein_coding transcript_biotype:protein_coding description:Zm00001d004006</t>
  </si>
  <si>
    <t>Zm00001d004125_P054 pep chromosome:AGPv4:2:84496021:84510159:1 gene:Zm00001d004125 transcript:Zm00001d004125_T054 gene_biotype:protein_coding transcript_biotype:protein_coding description:Zm00001d004125</t>
  </si>
  <si>
    <t>Zm00001d004559_P021 pep chromosome:AGPv4:2:118056853:118081233:1 gene:Zm00001d004559 transcript:Zm00001d004559_T021 gene_biotype:protein_coding transcript_biotype:protein_coding description:Zm00001d004559</t>
  </si>
  <si>
    <t>Zm00001d004624_P001 pep chromosome:AGPv4:2:122503563:122505289:1 gene:Zm00001d004624 transcript:Zm00001d004624_T001 gene_biotype:protein_coding transcript_biotype:protein_coding description:Zm00001d004624</t>
  </si>
  <si>
    <t>Zm00001d004768_P002 pep chromosome:AGPv4:2:137854389:137856238:1 gene:Zm00001d004768 transcript:Zm00001d004768_T002 gene_biotype:protein_coding transcript_biotype:protein_coding description:Zm00001d004768</t>
  </si>
  <si>
    <t>Zm00001d004785_P001 pep chromosome:AGPv4:2:139099237:139105284:1 gene:Zm00001d004785 transcript:Zm00001d004785_T001 gene_biotype:protein_coding transcript_biotype:protein_coding description:Zm00001d004785</t>
  </si>
  <si>
    <t>Zm00001d004804_P002 pep chromosome:AGPv4:2:140343592:140345717:1 gene:Zm00001d004804 transcript:Zm00001d004804_T002 gene_biotype:protein_coding transcript_biotype:protein_coding description:Zm00001d004804</t>
  </si>
  <si>
    <t>Zm00001d005003_P001 pep chromosome:AGPv4:2:153248802:153249887:1 gene:Zm00001d005003 transcript:Zm00001d005003_T001 gene_biotype:protein_coding transcript_biotype:protein_coding description:Zm00001d005003</t>
  </si>
  <si>
    <t>Zm00001d005252_P001 pep chromosome:AGPv4:2:165864515:165868015:1 gene:Zm00001d005252 transcript:Zm00001d005252_T001 gene_biotype:protein_coding transcript_biotype:protein_coding description:Zm00001d005252</t>
  </si>
  <si>
    <t>Zm00001d005315_P001 pep chromosome:AGPv4:2:169380169:169381164:1 gene:Zm00001d005315 transcript:Zm00001d005315_T001 gene_biotype:protein_coding transcript_biotype:protein_coding description:Zm00001d005315</t>
  </si>
  <si>
    <t>Zm00001d005347_P001 pep chromosome:AGPv4:2:170386767:170391584:-1 gene:Zm00001d005347 transcript:Zm00001d005347_T001 gene_biotype:protein_coding transcript_biotype:protein_coding description:Zm00001d005347</t>
  </si>
  <si>
    <t>Zm00001d005377_P001 pep chromosome:AGPv4:2:171501011:171501967:-1 gene:Zm00001d005377 transcript:Zm00001d005377_T001 gene_biotype:protein_coding transcript_biotype:protein_coding description:Zm00001d005377</t>
  </si>
  <si>
    <t>Zm00001d005649_P001 pep chromosome:AGPv4:2:181908131:181911665:1 gene:Zm00001d005649 transcript:Zm00001d005649_T001 gene_biotype:protein_coding transcript_biotype:protein_coding description:Zm00001d005649</t>
  </si>
  <si>
    <t>Zm00001d005675_P003 pep chromosome:AGPv4:2:183064274:183068549:-1 gene:Zm00001d005675 transcript:Zm00001d005675_T003 gene_biotype:protein_coding transcript_biotype:protein_coding description:Zm00001d005675</t>
  </si>
  <si>
    <t>Zm00001d005812_P003 pep chromosome:AGPv4:2:189451026:189456216:-1 gene:Zm00001d005812 transcript:Zm00001d005812_T003 gene_biotype:protein_coding transcript_biotype:protein_coding description:Zm00001d005812</t>
  </si>
  <si>
    <t>Zm00001d005998_P003 pep chromosome:AGPv4:2:194954684:194956316:-1 gene:Zm00001d005998 transcript:Zm00001d005998_T003 gene_biotype:protein_coding transcript_biotype:protein_coding description:Zm00001d005998</t>
  </si>
  <si>
    <t>Zm00001d006008_P001 pep chromosome:AGPv4:2:195179025:195182945:1 gene:Zm00001d006008 transcript:Zm00001d006008_T001 gene_biotype:protein_coding transcript_biotype:protein_coding description:Zm00001d006008</t>
  </si>
  <si>
    <t>Zm00001d006010_P001 pep chromosome:AGPv4:2:195228750:195230170:1 gene:Zm00001d006010 transcript:Zm00001d006010_T001 gene_biotype:protein_coding transcript_biotype:protein_coding description:Zm00001d006010</t>
  </si>
  <si>
    <t>Zm00001d006034_P005 pep chromosome:AGPv4:2:195820305:195824339:-1 gene:Zm00001d006034 transcript:Zm00001d006034_T005 gene_biotype:protein_coding transcript_biotype:protein_coding description:Zm00001d006034</t>
  </si>
  <si>
    <t>Zm00001d006049_P001 pep chromosome:AGPv4:2:196549581:196558567:1 gene:Zm00001d006049 transcript:Zm00001d006049_T001 gene_biotype:protein_coding transcript_biotype:protein_coding description:Zm00001d006049</t>
  </si>
  <si>
    <t>Zm00001d006203_P001 pep chromosome:AGPv4:2:201671754:201673782:1 gene:Zm00001d006203 transcript:Zm00001d006203_T001 gene_biotype:protein_coding transcript_biotype:protein_coding description:Zm00001d006203</t>
  </si>
  <si>
    <t>Zm00001d006221_P001 pep chromosome:AGPv4:2:202188330:202192176:-1 gene:Zm00001d006221 transcript:Zm00001d006221_T001 gene_biotype:protein_coding transcript_biotype:protein_coding description:Zm00001d006221</t>
  </si>
  <si>
    <t>Zm00001d006296_P008 pep chromosome:AGPv4:2:203995887:204009203:1 gene:Zm00001d006296 transcript:Zm00001d006296_T008 gene_biotype:protein_coding transcript_biotype:protein_coding description:Zm00001d006296</t>
  </si>
  <si>
    <t>Zm00001d006365_P001 pep chromosome:AGPv4:2:205733931:205735679:-1 gene:Zm00001d006365 transcript:Zm00001d006365_T001 gene_biotype:protein_coding transcript_biotype:protein_coding description:Zm00001d006365</t>
  </si>
  <si>
    <t>Zm00001d006533_P007 pep chromosome:AGPv4:2:210585375:210595752:1 gene:Zm00001d006533 transcript:Zm00001d006533_T007 gene_biotype:protein_coding transcript_biotype:protein_coding description:Zm00001d006533</t>
  </si>
  <si>
    <t>Zm00001d006667_P001 pep chromosome:AGPv4:2:213889759:213895829:1 gene:Zm00001d006667 transcript:Zm00001d006667_T001 gene_biotype:protein_coding transcript_biotype:protein_coding description:Zm00001d006667</t>
  </si>
  <si>
    <t>Zm00001d006708_P001 pep chromosome:AGPv4:2:214892586:214893899:1 gene:Zm00001d006708 transcript:Zm00001d006708_T001 gene_biotype:protein_coding transcript_biotype:protein_coding description:Zm00001d006708</t>
  </si>
  <si>
    <t>Zm00001d006896_P001 pep chromosome:AGPv4:2:218757271:218760786:1 gene:Zm00001d006896 transcript:Zm00001d006896_T001 gene_biotype:protein_coding transcript_biotype:protein_coding description:Zm00001d006896</t>
  </si>
  <si>
    <t>Zm00001d007031_P001 pep chromosome:AGPv4:2:220439682:220441965:1 gene:Zm00001d007031 transcript:Zm00001d007031_T001 gene_biotype:protein_coding transcript_biotype:protein_coding description:Zm00001d007031</t>
  </si>
  <si>
    <t>Zm00001d007049_P001 pep chromosome:AGPv4:2:220868699:220870177:1 gene:Zm00001d007049 transcript:Zm00001d007049_T001 gene_biotype:protein_coding transcript_biotype:protein_coding description:Zm00001d007049</t>
  </si>
  <si>
    <t>Zm00001d007075_P007 pep chromosome:AGPv4:2:221665730:221685457:1 gene:Zm00001d007075 transcript:Zm00001d007075_T007 gene_biotype:protein_coding transcript_biotype:protein_coding description:Zm00001d007075</t>
  </si>
  <si>
    <t>Zm00001d007187_P002 pep chromosome:AGPv4:2:224120990:224123225:1 gene:Zm00001d007187 transcript:Zm00001d007187_T002 gene_biotype:protein_coding transcript_biotype:protein_coding description:Zm00001d007187</t>
  </si>
  <si>
    <t>Zm00001d007192_P001 pep chromosome:AGPv4:2:224425013:224429818:1 gene:Zm00001d007192 transcript:Zm00001d007192_T001 gene_biotype:protein_coding transcript_biotype:protein_coding description:Zm00001d007192</t>
  </si>
  <si>
    <t>Zm00001d007215_P002 pep chromosome:AGPv4:2:224898516:224901869:-1 gene:Zm00001d007215 transcript:Zm00001d007215_T002 gene_biotype:protein_coding transcript_biotype:protein_coding description:Zm00001d007215</t>
  </si>
  <si>
    <t>Zm00001d007234_P001 pep chromosome:AGPv4:2:225336968:225339740:-1 gene:Zm00001d007234 transcript:Zm00001d007234_T001 gene_biotype:protein_coding transcript_biotype:protein_coding description:Zm00001d007234</t>
  </si>
  <si>
    <t>Zm00001d007312_P001 pep chromosome:AGPv4:2:227512023:227515789:1 gene:Zm00001d007312 transcript:Zm00001d007312_T001 gene_biotype:protein_coding transcript_biotype:protein_coding description:Zm00001d007312</t>
  </si>
  <si>
    <t>Zm00001d007363_P001 pep chromosome:AGPv4:2:229723559:229730271:1 gene:Zm00001d007363 transcript:Zm00001d007363_T001 gene_biotype:protein_coding transcript_biotype:protein_coding description:Zm00001d007363</t>
  </si>
  <si>
    <t>Zm00001d007446_P002 pep chromosome:AGPv4:2:231918577:231921582:-1 gene:Zm00001d007446 transcript:Zm00001d007446_T002 gene_biotype:protein_coding transcript_biotype:protein_coding description:Zm00001d007446</t>
  </si>
  <si>
    <t>Zm00001d007600_P001 pep chromosome:AGPv4:2:235984776:235987601:1 gene:Zm00001d007600 transcript:Zm00001d007600_T001 gene_biotype:protein_coding transcript_biotype:protein_coding description:Zm00001d007600</t>
  </si>
  <si>
    <t>Zm00001d007681_P001 pep chromosome:AGPv4:2:237308852:237312688:1 gene:Zm00001d007681 transcript:Zm00001d007681_T001 gene_biotype:protein_coding transcript_biotype:protein_coding description:Zm00001d007681</t>
  </si>
  <si>
    <t>Zm00001d007705_P001 pep chromosome:AGPv4:2:237877636:237878894:-1 gene:Zm00001d007705 transcript:Zm00001d007705_T001 gene_biotype:protein_coding transcript_biotype:protein_coding description:Zm00001d007705</t>
  </si>
  <si>
    <t>Zm00001d007753_P001 pep chromosome:AGPv4:2:238893820:238895010:-1 gene:Zm00001d007753 transcript:Zm00001d007753_T001 gene_biotype:protein_coding transcript_biotype:protein_coding description:Zm00001d007753</t>
  </si>
  <si>
    <t>Zm00001d007757_P004 pep chromosome:AGPv4:2:238996301:239001506:1 gene:Zm00001d007757 transcript:Zm00001d007757_T004 gene_biotype:protein_coding transcript_biotype:protein_coding description:Zm00001d007757</t>
  </si>
  <si>
    <t>Zm00001d007758_P009 pep chromosome:AGPv4:2:239003601:239011319:-1 gene:Zm00001d007758 transcript:Zm00001d007758_T009 gene_biotype:protein_coding transcript_biotype:protein_coding description:Zm00001d007758</t>
  </si>
  <si>
    <t>Zm00001d007815_P003 pep chromosome:AGPv4:2:240148004:240149551:1 gene:Zm00001d007815 transcript:Zm00001d007815_T003 gene_biotype:protein_coding transcript_biotype:protein_coding description:Zm00001d007815</t>
  </si>
  <si>
    <t>Zm00001d007824_P001 pep chromosome:AGPv4:2:240327492:240329904:-1 gene:Zm00001d007824 transcript:Zm00001d007824_T001 gene_biotype:protein_coding transcript_biotype:protein_coding description:Zm00001d007824</t>
  </si>
  <si>
    <t>Zm00001d007899_P001 pep chromosome:AGPv4:2:241936792:241937399:-1 gene:Zm00001d007899 transcript:Zm00001d007899_T001 gene_biotype:protein_coding transcript_biotype:protein_coding description:Zm00001d007899</t>
  </si>
  <si>
    <t>Zm00001d008189_P008 pep chromosome:AGPv4:8:750465:754201:1 gene:Zm00001d008189 transcript:Zm00001d008189_T008 gene_biotype:protein_coding transcript_biotype:protein_coding description:Zm00001d008189</t>
  </si>
  <si>
    <t>Zm00001d008233_P003 pep chromosome:AGPv4:8:2062598:2070467:1 gene:Zm00001d008233 transcript:Zm00001d008233_T003 gene_biotype:protein_coding transcript_biotype:protein_coding description:Zm00001d008233</t>
  </si>
  <si>
    <t>Zm00001d008236_P002 pep chromosome:AGPv4:8:2198415:2206575:1 gene:Zm00001d008236 transcript:Zm00001d008236_T002 gene_biotype:protein_coding transcript_biotype:protein_coding description:Zm00001d008236</t>
  </si>
  <si>
    <t>Zm00001d008249_P004 pep chromosome:AGPv4:8:2667412:2674756:1 gene:Zm00001d008249 transcript:Zm00001d008249_T004 gene_biotype:protein_coding transcript_biotype:protein_coding description:Zm00001d008249</t>
  </si>
  <si>
    <t>Zm00001d008295_P001 pep chromosome:AGPv4:8:4446923:4452996:1 gene:Zm00001d008295 transcript:Zm00001d008295_T001 gene_biotype:protein_coding transcript_biotype:protein_coding description:Zm00001d008295</t>
  </si>
  <si>
    <t>Zm00001d008327_P001 pep chromosome:AGPv4:8:5397381:5399132:1 gene:Zm00001d008327 transcript:Zm00001d008327_T001 gene_biotype:protein_coding transcript_biotype:protein_coding description:Zm00001d008327</t>
  </si>
  <si>
    <t>Zm00001d008591_P002 pep chromosome:AGPv4:8:13719608:13722227:-1 gene:Zm00001d008591 transcript:Zm00001d008591_T002 gene_biotype:protein_coding transcript_biotype:protein_coding description:Zm00001d008591</t>
  </si>
  <si>
    <t>Zm00001d008689_P001 pep chromosome:AGPv4:8:17230629:17233767:-1 gene:Zm00001d008689 transcript:Zm00001d008689_T001 gene_biotype:protein_coding transcript_biotype:protein_coding description:Zm00001d008689</t>
  </si>
  <si>
    <t>Zm00001d008739_P001 pep chromosome:AGPv4:8:18568768:18573047:-1 gene:Zm00001d008739 transcript:Zm00001d008739_T001 gene_biotype:protein_coding transcript_biotype:protein_coding description:Zm00001d008739</t>
  </si>
  <si>
    <t>Zm00001d008796_P001 pep chromosome:AGPv4:8:20664274:20665428:-1 gene:Zm00001d008796 transcript:Zm00001d008796_T001 gene_biotype:protein_coding transcript_biotype:protein_coding description:Zm00001d008796</t>
  </si>
  <si>
    <t>Zm00001d008826_P102 pep chromosome:AGPv4:8:21787340:21789644:-1 gene:Zm00001d008826 transcript:Zm00001d008826_T102 gene_biotype:protein_coding transcript_biotype:protein_coding description:Zm00001d008826</t>
  </si>
  <si>
    <t>Zm00001d008846_P002 pep chromosome:AGPv4:8:22494318:22500453:1 gene:Zm00001d008846 transcript:Zm00001d008846_T002 gene_biotype:protein_coding transcript_biotype:protein_coding description:Zm00001d008846</t>
  </si>
  <si>
    <t>Zm00001d008903_P001 pep chromosome:AGPv4:8:24556830:24558656:-1 gene:Zm00001d008903 transcript:Zm00001d008903_T001 gene_biotype:protein_coding transcript_biotype:protein_coding description:Zm00001d008903</t>
  </si>
  <si>
    <t>Zm00001d008975_P005 pep chromosome:AGPv4:8:27990270:27996394:-1 gene:Zm00001d008975 transcript:Zm00001d008975_T005 gene_biotype:protein_coding transcript_biotype:protein_coding description:Zm00001d008975</t>
  </si>
  <si>
    <t>Zm00001d009010_P003 pep chromosome:AGPv4:8:30106987:30108529:-1 gene:Zm00001d009010 transcript:Zm00001d009010_T003 gene_biotype:protein_coding transcript_biotype:protein_coding description:Zm00001d009010</t>
  </si>
  <si>
    <t>Zm00001d009125_P006 pep chromosome:AGPv4:8:38258517:38277319:1 gene:Zm00001d009125 transcript:Zm00001d009125_T006 gene_biotype:protein_coding transcript_biotype:protein_coding description:Zm00001d009125</t>
  </si>
  <si>
    <t>Zm00001d009127_P001 pep chromosome:AGPv4:8:38444417:38450459:1 gene:Zm00001d009127 transcript:Zm00001d009127_T001 gene_biotype:protein_coding transcript_biotype:protein_coding description:Zm00001d009127</t>
  </si>
  <si>
    <t>Zm00001d009212_P003 pep chromosome:AGPv4:8:43471863:43480271:-1 gene:Zm00001d009212 transcript:Zm00001d009212_T003 gene_biotype:protein_coding transcript_biotype:protein_coding description:Zm00001d009212</t>
  </si>
  <si>
    <t>Zm00001d009271_P001 pep chromosome:AGPv4:8:49785732:49790894:-1 gene:Zm00001d009271 transcript:Zm00001d009271_T001 gene_biotype:protein_coding transcript_biotype:protein_coding description:Zm00001d009271</t>
  </si>
  <si>
    <t>Zm00001d009417_P003 pep chromosome:AGPv4:8:63479686:63482511:-1 gene:Zm00001d009417 transcript:Zm00001d009417_T003 gene_biotype:protein_coding transcript_biotype:protein_coding description:Zm00001d009417</t>
  </si>
  <si>
    <t>Zm00001d009504_P004 pep chromosome:AGPv4:8:67753817:67757772:-1 gene:Zm00001d009504 transcript:Zm00001d009504_T004 gene_biotype:protein_coding transcript_biotype:protein_coding description:Zm00001d009504</t>
  </si>
  <si>
    <t>Zm00001d009572_P001 pep chromosome:AGPv4:8:71293573:71295391:-1 gene:Zm00001d009572 transcript:Zm00001d009572_T001 gene_biotype:protein_coding transcript_biotype:protein_coding description:Zm00001d009572</t>
  </si>
  <si>
    <t>Zm00001d009610_P006 pep chromosome:AGPv4:8:72977318:72978340:-1 gene:Zm00001d009610 transcript:Zm00001d009610_T006 gene_biotype:protein_coding transcript_biotype:protein_coding description:Zm00001d009610</t>
  </si>
  <si>
    <t>Zm00001d009700_P001 pep chromosome:AGPv4:8:76355207:76355707:-1 gene:Zm00001d009700 transcript:Zm00001d009700_T001 gene_biotype:protein_coding transcript_biotype:protein_coding description:Zm00001d009700</t>
  </si>
  <si>
    <t>Zm00001d009740_P001 pep chromosome:AGPv4:8:78864307:78865692:1 gene:Zm00001d009740 transcript:Zm00001d009740_T001 gene_biotype:protein_coding transcript_biotype:protein_coding description:Zm00001d009740</t>
  </si>
  <si>
    <t>Zm00001d009745_P030 pep chromosome:AGPv4:8:79179710:79181427:1 gene:Zm00001d009745 transcript:Zm00001d009745_T030 gene_biotype:protein_coding transcript_biotype:protein_coding description:Zm00001d009745</t>
  </si>
  <si>
    <t>Zm00001d009749_P021 pep chromosome:AGPv4:8:79544974:79548032:1 gene:Zm00001d009749 transcript:Zm00001d009749_T021 gene_biotype:protein_coding transcript_biotype:protein_coding description:Zm00001d009749</t>
  </si>
  <si>
    <t>Zm00001d009948_P001 pep chromosome:AGPv4:8:91813684:91819464:-1 gene:Zm00001d009948 transcript:Zm00001d009948_T001 gene_biotype:protein_coding transcript_biotype:protein_coding description:Zm00001d009948</t>
  </si>
  <si>
    <t>Zm00001d009950_P006 pep chromosome:AGPv4:8:91946789:91954000:1 gene:Zm00001d009950 transcript:Zm00001d009950_T006 gene_biotype:protein_coding transcript_biotype:protein_coding description:Zm00001d009950</t>
  </si>
  <si>
    <t>Zm00001d010009_P002 pep chromosome:AGPv4:8:94987331:94990696:-1 gene:Zm00001d010009 transcript:Zm00001d010009_T002 gene_biotype:protein_coding transcript_biotype:protein_coding description:Zm00001d010009</t>
  </si>
  <si>
    <t>Zm00001d010056_P017 pep chromosome:AGPv4:8:97510923:97521370:1 gene:Zm00001d010056 transcript:Zm00001d010056_T017 gene_biotype:protein_coding transcript_biotype:protein_coding description:Zm00001d010056</t>
  </si>
  <si>
    <t>Zm00001d010128_P001 pep chromosome:AGPv4:8:100554189:100558517:-1 gene:Zm00001d010128 transcript:Zm00001d010128_T001 gene_biotype:protein_coding transcript_biotype:protein_coding description:Zm00001d010128</t>
  </si>
  <si>
    <t>Zm00001d010172_P003 pep chromosome:AGPv4:8:102868668:102871629:-1 gene:Zm00001d010172 transcript:Zm00001d010172_T003 gene_biotype:protein_coding transcript_biotype:protein_coding description:Zm00001d010172</t>
  </si>
  <si>
    <t>Zm00001d010431_P001 pep chromosome:AGPv4:8:114839778:114842051:-1 gene:Zm00001d010431 transcript:Zm00001d010431_T001 gene_biotype:protein_coding transcript_biotype:protein_coding description:Zm00001d010431</t>
  </si>
  <si>
    <t>Zm00001d010494_P001 pep chromosome:AGPv4:8:117945851:117946881:-1 gene:Zm00001d010494 transcript:Zm00001d010494_T001 gene_biotype:protein_coding transcript_biotype:protein_coding description:Zm00001d010494</t>
  </si>
  <si>
    <t>Zm00001d010512_P002 pep chromosome:AGPv4:8:118588175:118591036:-1 gene:Zm00001d010512 transcript:Zm00001d010512_T002 gene_biotype:protein_coding transcript_biotype:protein_coding description:Zm00001d010512</t>
  </si>
  <si>
    <t>Zm00001d010588_P002 pep chromosome:AGPv4:8:121126291:121128732:1 gene:Zm00001d010588 transcript:Zm00001d010588_T002 gene_biotype:protein_coding transcript_biotype:protein_coding description:Zm00001d010588</t>
  </si>
  <si>
    <t>Zm00001d010867_P004 pep chromosome:AGPv4:8:131312791:131315032:1 gene:Zm00001d010867 transcript:Zm00001d010867_T004 gene_biotype:protein_coding transcript_biotype:protein_coding description:Zm00001d010867</t>
  </si>
  <si>
    <t>Zm00001d010901_P003 pep chromosome:AGPv4:8:132597514:132600393:1 gene:Zm00001d010901 transcript:Zm00001d010901_T003 gene_biotype:protein_coding transcript_biotype:protein_coding description:Zm00001d010901</t>
  </si>
  <si>
    <t>Zm00001d011034_P003 pep chromosome:AGPv4:8:137153416:137156549:1 gene:Zm00001d011034 transcript:Zm00001d011034_T003 gene_biotype:protein_coding transcript_biotype:protein_coding description:Zm00001d011034</t>
  </si>
  <si>
    <t>Zm00001d011087_P001 pep chromosome:AGPv4:8:138475456:138478174:1 gene:Zm00001d011087 transcript:Zm00001d011087_T001 gene_biotype:protein_coding transcript_biotype:protein_coding description:Zm00001d011087</t>
  </si>
  <si>
    <t>Zm00001d011330_P001 pep chromosome:AGPv4:8:146957682:146961482:1 gene:Zm00001d011330 transcript:Zm00001d011330_T001 gene_biotype:protein_coding transcript_biotype:protein_coding description:Zm00001d011330</t>
  </si>
  <si>
    <t>Zm00001d011363_P003 pep chromosome:AGPv4:8:148506550:148509406:-1 gene:Zm00001d011363 transcript:Zm00001d011363_T003 gene_biotype:protein_coding transcript_biotype:protein_coding description:Zm00001d011363</t>
  </si>
  <si>
    <t>Zm00001d011384_P001 pep chromosome:AGPv4:8:149205043:149206335:-1 gene:Zm00001d011384 transcript:Zm00001d011384_T001 gene_biotype:protein_coding transcript_biotype:protein_coding description:Zm00001d011384</t>
  </si>
  <si>
    <t>Zm00001d011532_P003 pep chromosome:AGPv4:8:153672079:153703021:1 gene:Zm00001d011532 transcript:Zm00001d011532_T003 gene_biotype:protein_coding transcript_biotype:protein_coding description:Zm00001d011532</t>
  </si>
  <si>
    <t>Zm00001d011565_P003 pep chromosome:AGPv4:8:154584843:154588399:-1 gene:Zm00001d011565 transcript:Zm00001d011565_T003 gene_biotype:protein_coding transcript_biotype:protein_coding description:Zm00001d011565</t>
  </si>
  <si>
    <t>Zm00001d011595_P008 pep chromosome:AGPv4:8:155342607:155376249:-1 gene:Zm00001d011595 transcript:Zm00001d011595_T008 gene_biotype:protein_coding transcript_biotype:protein_coding description:Zm00001d011595</t>
  </si>
  <si>
    <t>Zm00001d011766_P002 pep chromosome:AGPv4:8:161195803:161197827:-1 gene:Zm00001d011766 transcript:Zm00001d011766_T002 gene_biotype:protein_coding transcript_biotype:protein_coding description:Zm00001d011766</t>
  </si>
  <si>
    <t>Zm00001d011850_P001 pep chromosome:AGPv4:8:162783924:162789981:-1 gene:Zm00001d011850 transcript:Zm00001d011850_T001 gene_biotype:protein_coding transcript_biotype:protein_coding description:Zm00001d011850</t>
  </si>
  <si>
    <t>Zm00001d011854_P002 pep chromosome:AGPv4:8:162915395:162923330:-1 gene:Zm00001d011854 transcript:Zm00001d011854_T002 gene_biotype:protein_coding transcript_biotype:protein_coding description:Zm00001d011854</t>
  </si>
  <si>
    <t>Zm00001d012044_P001 pep chromosome:AGPv4:8:167187771:167190749:1 gene:Zm00001d012044 transcript:Zm00001d012044_T001 gene_biotype:protein_coding transcript_biotype:protein_coding description:Zm00001d012044</t>
  </si>
  <si>
    <t>Zm00001d012061_P005 pep chromosome:AGPv4:8:167515733:167528191:1 gene:Zm00001d012061 transcript:Zm00001d012061_T005 gene_biotype:protein_coding transcript_biotype:protein_coding description:Zm00001d012061</t>
  </si>
  <si>
    <t>Zm00001d012088_P001 pep chromosome:AGPv4:8:168007697:168007981:1 gene:Zm00001d012088 transcript:Zm00001d012088_T001 gene_biotype:protein_coding transcript_biotype:protein_coding description:Zm00001d012088</t>
  </si>
  <si>
    <t>Zm00001d012438_P001 pep chromosome:AGPv4:8:174478989:174481220:-1 gene:Zm00001d012438 transcript:Zm00001d012438_T001 gene_biotype:protein_coding transcript_biotype:protein_coding description:Zm00001d012438</t>
  </si>
  <si>
    <t>Zm00001d012518_P015 pep chromosome:AGPv4:8:176004631:176009209:-1 gene:Zm00001d012518 transcript:Zm00001d012518_T015 gene_biotype:protein_coding transcript_biotype:protein_coding description:Zm00001d012518</t>
  </si>
  <si>
    <t>Zm00001d012539_P001 pep chromosome:AGPv4:8:176387457:176388488:1 gene:Zm00001d012539 transcript:Zm00001d012539_T001 gene_biotype:protein_coding transcript_biotype:protein_coding description:Zm00001d012539</t>
  </si>
  <si>
    <t>Zm00001d012599_P001 pep chromosome:AGPv4:8:177042978:177048079:1 gene:Zm00001d012599 transcript:Zm00001d012599_T001 gene_biotype:protein_coding transcript_biotype:protein_coding description:Zm00001d012599</t>
  </si>
  <si>
    <t>Zm00001d012679_P003 pep chromosome:AGPv4:8:178499485:178502466:1 gene:Zm00001d012679 transcript:Zm00001d012679_T003 gene_biotype:protein_coding transcript_biotype:protein_coding description:Zm00001d012679</t>
  </si>
  <si>
    <t>Zm00001d012815_P022 pep chromosome:AGPv4:5:776537:787367:1 gene:Zm00001d012815 transcript:Zm00001d012815_T022 gene_biotype:protein_coding transcript_biotype:protein_coding description:Zm00001d012815</t>
  </si>
  <si>
    <t>Zm00001d012844_P002 pep chromosome:AGPv4:5:1060873:1065790:1 gene:Zm00001d012844 transcript:Zm00001d012844_T002 gene_biotype:protein_coding transcript_biotype:protein_coding description:Zm00001d012844</t>
  </si>
  <si>
    <t>Zm00001d012881_P001 pep chromosome:AGPv4:5:1566875:1569101:-1 gene:Zm00001d012881 transcript:Zm00001d012881_T001 gene_biotype:protein_coding transcript_biotype:protein_coding description:Zm00001d012881</t>
  </si>
  <si>
    <t>Zm00001d012888_P001 pep chromosome:AGPv4:5:1612077:1615157:1 gene:Zm00001d012888 transcript:Zm00001d012888_T001 gene_biotype:protein_coding transcript_biotype:protein_coding description:Zm00001d012888</t>
  </si>
  <si>
    <t>Zm00001d013006_P007 pep chromosome:AGPv4:5:3132597:3148460:1 gene:Zm00001d013006 transcript:Zm00001d013006_T007 gene_biotype:protein_coding transcript_biotype:protein_coding description:Zm00001d013006</t>
  </si>
  <si>
    <t>Zm00001d013015_P001 pep chromosome:AGPv4:5:3231369:3233042:-1 gene:Zm00001d013015 transcript:Zm00001d013015_T001 gene_biotype:protein_coding transcript_biotype:protein_coding description:Zm00001d013015</t>
  </si>
  <si>
    <t>Zm00001d013034_P001 pep chromosome:AGPv4:5:3494823:3496592:-1 gene:Zm00001d013034 transcript:Zm00001d013034_T001 gene_biotype:protein_coding transcript_biotype:protein_coding description:Zm00001d013034</t>
  </si>
  <si>
    <t>Zm00001d013067_P001 pep chromosome:AGPv4:5:4209561:4210876:-1 gene:Zm00001d013067 transcript:Zm00001d013067_T001 gene_biotype:protein_coding transcript_biotype:protein_coding description:Zm00001d013067</t>
  </si>
  <si>
    <t>Zm00001d013076_P001 pep chromosome:AGPv4:5:4379338:4381854:1 gene:Zm00001d013076 transcript:Zm00001d013076_T001 gene_biotype:protein_coding transcript_biotype:protein_coding description:Zm00001d013076</t>
  </si>
  <si>
    <t>Zm00001d013086_P003 pep chromosome:AGPv4:5:4528432:4530279:1 gene:Zm00001d013086 transcript:Zm00001d013086_T003 gene_biotype:protein_coding transcript_biotype:protein_coding description:Zm00001d013086</t>
  </si>
  <si>
    <t>Zm00001d013111_P001 pep chromosome:AGPv4:5:4796152:4799203:-1 gene:Zm00001d013111 transcript:Zm00001d013111_T001 gene_biotype:protein_coding transcript_biotype:protein_coding description:Zm00001d013111</t>
  </si>
  <si>
    <t>Zm00001d013185_P001 pep chromosome:AGPv4:5:6100495:6102030:1 gene:Zm00001d013185 transcript:Zm00001d013185_T001 gene_biotype:protein_coding transcript_biotype:protein_coding description:Zm00001d013185</t>
  </si>
  <si>
    <t>Zm00001d013223_P001 pep chromosome:AGPv4:5:6720508:6727815:-1 gene:Zm00001d013223 transcript:Zm00001d013223_T001 gene_biotype:protein_coding transcript_biotype:protein_coding description:Zm00001d013223</t>
  </si>
  <si>
    <t>Zm00001d013390_P001 pep chromosome:AGPv4:5:10261470:10264213:-1 gene:Zm00001d013390 transcript:Zm00001d013390_T001 gene_biotype:protein_coding transcript_biotype:protein_coding description:Zm00001d013390</t>
  </si>
  <si>
    <t>Zm00001d013428_P004 pep chromosome:AGPv4:5:11195116:11200897:-1 gene:Zm00001d013428 transcript:Zm00001d013428_T004 gene_biotype:protein_coding transcript_biotype:protein_coding description:Zm00001d013428</t>
  </si>
  <si>
    <t>Zm00001d013475_P001 pep chromosome:AGPv4:5:12422540:12424360:-1 gene:Zm00001d013475 transcript:Zm00001d013475_T001 gene_biotype:protein_coding transcript_biotype:protein_coding description:Zm00001d013475</t>
  </si>
  <si>
    <t>Zm00001d013485_P007 pep chromosome:AGPv4:5:12640186:12643543:1 gene:Zm00001d013485 transcript:Zm00001d013485_T007 gene_biotype:protein_coding transcript_biotype:protein_coding description:Zm00001d013485</t>
  </si>
  <si>
    <t>Zm00001d013526_P002 pep chromosome:AGPv4:5:13610216:13614675:-1 gene:Zm00001d013526 transcript:Zm00001d013526_T002 gene_biotype:protein_coding transcript_biotype:protein_coding description:Zm00001d013526</t>
  </si>
  <si>
    <t>Zm00001d013568_P001 pep chromosome:AGPv4:5:14451040:14451980:-1 gene:Zm00001d013568 transcript:Zm00001d013568_T001 gene_biotype:protein_coding transcript_biotype:protein_coding description:Zm00001d013568</t>
  </si>
  <si>
    <t>Zm00001d013641_P001 pep chromosome:AGPv4:5:16047468:16048445:1 gene:Zm00001d013641 transcript:Zm00001d013641_T001 gene_biotype:protein_coding transcript_biotype:protein_coding description:Zm00001d013641</t>
  </si>
  <si>
    <t>Zm00001d013644_P004 pep chromosome:AGPv4:5:16104795:16110218:-1 gene:Zm00001d013644 transcript:Zm00001d013644_T004 gene_biotype:protein_coding transcript_biotype:protein_coding description:Zm00001d013644</t>
  </si>
  <si>
    <t>Zm00001d013667_P001 pep chromosome:AGPv4:5:16891018:16894241:1 gene:Zm00001d013667 transcript:Zm00001d013667_T001 gene_biotype:protein_coding transcript_biotype:protein_coding description:Zm00001d013667</t>
  </si>
  <si>
    <t>Zm00001d013669_P005 pep chromosome:AGPv4:5:16901353:16905867:-1 gene:Zm00001d013669 transcript:Zm00001d013669_T005 gene_biotype:protein_coding transcript_biotype:protein_coding description:Zm00001d013669</t>
  </si>
  <si>
    <t>Zm00001d013693_P001 pep chromosome:AGPv4:5:17669086:17669866:1 gene:Zm00001d013693 transcript:Zm00001d013693_T001 gene_biotype:protein_coding transcript_biotype:protein_coding description:Zm00001d013693</t>
  </si>
  <si>
    <t>Zm00001d013737_P001 pep chromosome:AGPv4:5:18922953:18925765:-1 gene:Zm00001d013737 transcript:Zm00001d013737_T001 gene_biotype:protein_coding transcript_biotype:protein_coding description:Zm00001d013737</t>
  </si>
  <si>
    <t>Zm00001d013777_P001 pep chromosome:AGPv4:5:19923773:19930072:-1 gene:Zm00001d013777 transcript:Zm00001d013777_T001 gene_biotype:protein_coding transcript_biotype:protein_coding description:Zm00001d013777</t>
  </si>
  <si>
    <t>Zm00001d013842_P005 pep chromosome:AGPv4:5:22202613:22205866:1 gene:Zm00001d013842 transcript:Zm00001d013842_T005 gene_biotype:protein_coding transcript_biotype:protein_coding description:Zm00001d013842</t>
  </si>
  <si>
    <t>Zm00001d013865_P003 pep chromosome:AGPv4:5:23269897:23273930:-1 gene:Zm00001d013865 transcript:Zm00001d013865_T003 gene_biotype:protein_coding transcript_biotype:protein_coding description:Zm00001d013865</t>
  </si>
  <si>
    <t>Zm00001d013934_P001 pep chromosome:AGPv4:5:25185480:25187200:-1 gene:Zm00001d013934 transcript:Zm00001d013934_T001 gene_biotype:protein_coding transcript_biotype:protein_coding description:Zm00001d013934</t>
  </si>
  <si>
    <t>Zm00001d014001_P001 pep chromosome:AGPv4:5:28204196:28209403:-1 gene:Zm00001d014001 transcript:Zm00001d014001_T001 gene_biotype:protein_coding transcript_biotype:protein_coding description:Zm00001d014001</t>
  </si>
  <si>
    <t>Zm00001d014019_P003 pep chromosome:AGPv4:5:28906501:28908251:1 gene:Zm00001d014019 transcript:Zm00001d014019_T003 gene_biotype:protein_coding transcript_biotype:protein_coding description:Zm00001d014019</t>
  </si>
  <si>
    <t>Zm00001d014058_P011 pep chromosome:AGPv4:5:30937947:30940580:1 gene:Zm00001d014058 transcript:Zm00001d014058_T011 gene_biotype:protein_coding transcript_biotype:protein_coding description:Zm00001d014058</t>
  </si>
  <si>
    <t>Zm00001d014094_P003 pep chromosome:AGPv4:5:32207822:32212251:-1 gene:Zm00001d014094 transcript:Zm00001d014094_T003 gene_biotype:protein_coding transcript_biotype:protein_coding description:Zm00001d014094</t>
  </si>
  <si>
    <t>Zm00001d014100_P001 pep chromosome:AGPv4:5:32482212:32482991:1 gene:Zm00001d014100 transcript:Zm00001d014100_T001 gene_biotype:protein_coding transcript_biotype:protein_coding description:Zm00001d014100</t>
  </si>
  <si>
    <t>Zm00001d014258_P010 pep chromosome:AGPv4:5:38471801:38476525:-1 gene:Zm00001d014258 transcript:Zm00001d014258_T010 gene_biotype:protein_coding transcript_biotype:protein_coding description:Zm00001d014258</t>
  </si>
  <si>
    <t>Zm00001d014524_P005 pep chromosome:AGPv4:5:51589533:51597432:-1 gene:Zm00001d014524 transcript:Zm00001d014524_T005 gene_biotype:protein_coding transcript_biotype:protein_coding description:Zm00001d014524</t>
  </si>
  <si>
    <t>Zm00001d014609_P003 pep chromosome:AGPv4:5:55126834:55131271:-1 gene:Zm00001d014609 transcript:Zm00001d014609_T003 gene_biotype:protein_coding transcript_biotype:protein_coding description:Zm00001d014609</t>
  </si>
  <si>
    <t>Zm00001d014719_P012 pep chromosome:AGPv4:5:60365097:60376417:-1 gene:Zm00001d014719 transcript:Zm00001d014719_T012 gene_biotype:protein_coding transcript_biotype:protein_coding description:Zm00001d014719</t>
  </si>
  <si>
    <t>Zm00001d014761_P003 pep chromosome:AGPv4:5:61858166:61863723:-1 gene:Zm00001d014761 transcript:Zm00001d014761_T003 gene_biotype:protein_coding transcript_biotype:protein_coding description:Zm00001d014761</t>
  </si>
  <si>
    <t>Zm00001d014792_P003 pep chromosome:AGPv4:5:63348326:63353480:-1 gene:Zm00001d014792 transcript:Zm00001d014792_T003 gene_biotype:protein_coding transcript_biotype:protein_coding description:Zm00001d014792</t>
  </si>
  <si>
    <t>Zm00001d014876_P003 pep chromosome:AGPv4:5:66769645:66776331:-1 gene:Zm00001d014876 transcript:Zm00001d014876_T003 gene_biotype:protein_coding transcript_biotype:protein_coding description:Zm00001d014876</t>
  </si>
  <si>
    <t>Zm00001d014887_P005 pep chromosome:AGPv4:5:67027340:67030023:1 gene:Zm00001d014887 transcript:Zm00001d014887_T005 gene_biotype:protein_coding transcript_biotype:protein_coding description:Zm00001d014887</t>
  </si>
  <si>
    <t>Zm00001d014961_P002 pep chromosome:AGPv4:5:70342470:70344045:-1 gene:Zm00001d014961 transcript:Zm00001d014961_T002 gene_biotype:protein_coding transcript_biotype:protein_coding description:Zm00001d014961</t>
  </si>
  <si>
    <t>Zm00001d015088_P001 pep chromosome:AGPv4:5:75060623:75064683:-1 gene:Zm00001d015088 transcript:Zm00001d015088_T001 gene_biotype:protein_coding transcript_biotype:protein_coding description:Zm00001d015088</t>
  </si>
  <si>
    <t>Zm00001d015101_P002 pep chromosome:AGPv4:5:75377186:75378281:1 gene:Zm00001d015101 transcript:Zm00001d015101_T002 gene_biotype:protein_coding transcript_biotype:protein_coding description:Zm00001d015101</t>
  </si>
  <si>
    <t>Zm00001d015138_P004 pep chromosome:AGPv4:5:76842069:76856324:-1 gene:Zm00001d015138 transcript:Zm00001d015138_T004 gene_biotype:protein_coding transcript_biotype:protein_coding description:Zm00001d015138</t>
  </si>
  <si>
    <t>Zm00001d015208_P001 pep chromosome:AGPv4:5:79389803:79394795:1 gene:Zm00001d015208 transcript:Zm00001d015208_T001 gene_biotype:protein_coding transcript_biotype:protein_coding description:Zm00001d015208</t>
  </si>
  <si>
    <t>Zm00001d015259_P002 pep chromosome:AGPv4:5:81752266:81766811:1 gene:Zm00001d015259 transcript:Zm00001d015259_T002 gene_biotype:protein_coding transcript_biotype:protein_coding description:Zm00001d015259</t>
  </si>
  <si>
    <t>Zm00001d015378_P001 pep chromosome:AGPv4:5:87171719:87173966:1 gene:Zm00001d015378 transcript:Zm00001d015378_T001 gene_biotype:protein_coding transcript_biotype:protein_coding description:Zm00001d015378</t>
  </si>
  <si>
    <t>Zm00001d015459_P002 pep chromosome:AGPv4:5:91459227:91463857:-1 gene:Zm00001d015459 transcript:Zm00001d015459_T002 gene_biotype:protein_coding transcript_biotype:protein_coding description:Zm00001d015459</t>
  </si>
  <si>
    <t>Zm00001d015509_P002 pep chromosome:AGPv4:5:94540459:94543558:-1 gene:Zm00001d015509 transcript:Zm00001d015509_T002 gene_biotype:protein_coding transcript_biotype:protein_coding description:Zm00001d015509</t>
  </si>
  <si>
    <t>Zm00001d015804_P006 pep chromosome:AGPv4:5:121512285:121515418:-1 gene:Zm00001d015804 transcript:Zm00001d015804_T006 gene_biotype:protein_coding transcript_biotype:protein_coding description:Zm00001d015804</t>
  </si>
  <si>
    <t>Zm00001d015917_P001 pep chromosome:AGPv4:5:131162542:131163113:-1 gene:Zm00001d015917 transcript:Zm00001d015917_T001 gene_biotype:protein_coding transcript_biotype:protein_coding description:Zm00001d015917</t>
  </si>
  <si>
    <t>Zm00001d015956_P001 pep chromosome:AGPv4:5:134163807:134172264:1 gene:Zm00001d015956 transcript:Zm00001d015956_T001 gene_biotype:protein_coding transcript_biotype:protein_coding description:Zm00001d015956</t>
  </si>
  <si>
    <t>Zm00001d016200_P008 pep chromosome:AGPv4:5:150355230:150356771:-1 gene:Zm00001d016200 transcript:Zm00001d016200_T008 gene_biotype:protein_coding transcript_biotype:protein_coding description:Zm00001d016200</t>
  </si>
  <si>
    <t>Zm00001d016349_P010 pep chromosome:AGPv4:5:158781145:158783175:1 gene:Zm00001d016349 transcript:Zm00001d016349_T010 gene_biotype:protein_coding transcript_biotype:protein_coding description:Zm00001d016349</t>
  </si>
  <si>
    <t>Zm00001d016358_P008 pep chromosome:AGPv4:5:159038044:159041386:-1 gene:Zm00001d016358 transcript:Zm00001d016358_T008 gene_biotype:protein_coding transcript_biotype:protein_coding description:Zm00001d016358</t>
  </si>
  <si>
    <t>Zm00001d016373_P003 pep chromosome:AGPv4:5:159727360:159736719:-1 gene:Zm00001d016373 transcript:Zm00001d016373_T003 gene_biotype:protein_coding transcript_biotype:protein_coding description:Zm00001d016373</t>
  </si>
  <si>
    <t>Zm00001d016402_P012 pep chromosome:AGPv4:5:161083988:161094497:1 gene:Zm00001d016402 transcript:Zm00001d016402_T012 gene_biotype:protein_coding transcript_biotype:protein_coding description:Zm00001d016402</t>
  </si>
  <si>
    <t>Zm00001d016408_P001 pep chromosome:AGPv4:5:161312545:161313404:1 gene:Zm00001d016408 transcript:Zm00001d016408_T001 gene_biotype:protein_coding transcript_biotype:protein_coding description:Zm00001d016408</t>
  </si>
  <si>
    <t>Zm00001d016446_P001 pep chromosome:AGPv4:5:162603198:162606546:-1 gene:Zm00001d016446 transcript:Zm00001d016446_T001 gene_biotype:protein_coding transcript_biotype:protein_coding description:Zm00001d016446</t>
  </si>
  <si>
    <t>Zm00001d016458_P001 pep chromosome:AGPv4:5:163038114:163057963:1 gene:Zm00001d016458 transcript:Zm00001d016458_T001 gene_biotype:protein_coding transcript_biotype:protein_coding description:Zm00001d016458</t>
  </si>
  <si>
    <t>Zm00001d016478_P001 pep chromosome:AGPv4:5:164218446:164234669:-1 gene:Zm00001d016478 transcript:Zm00001d016478_T001 gene_biotype:protein_coding transcript_biotype:protein_coding description:Zm00001d016478</t>
  </si>
  <si>
    <t>Zm00001d016479_P001 pep chromosome:AGPv4:5:164246013:164266550:1 gene:Zm00001d016479 transcript:Zm00001d016479_T001 gene_biotype:protein_coding transcript_biotype:protein_coding description:Zm00001d016479</t>
  </si>
  <si>
    <t>Zm00001d016551_P002 pep chromosome:AGPv4:5:167017473:167020325:1 gene:Zm00001d016551 transcript:Zm00001d016551_T002 gene_biotype:protein_coding transcript_biotype:protein_coding description:Zm00001d016551</t>
  </si>
  <si>
    <t>Zm00001d016604_P001 pep chromosome:AGPv4:5:169748008:169751725:-1 gene:Zm00001d016604 transcript:Zm00001d016604_T001 gene_biotype:protein_coding transcript_biotype:protein_coding description:Zm00001d016604</t>
  </si>
  <si>
    <t>Zm00001d016691_P001 pep chromosome:AGPv4:5:172643939:172645561:1 gene:Zm00001d016691 transcript:Zm00001d016691_T001 gene_biotype:protein_coding transcript_biotype:protein_coding description:Zm00001d016691</t>
  </si>
  <si>
    <t>Zm00001d016705_P001 pep chromosome:AGPv4:5:173179372:173180396:1 gene:Zm00001d016705 transcript:Zm00001d016705_T001 gene_biotype:protein_coding transcript_biotype:protein_coding description:Zm00001d016705</t>
  </si>
  <si>
    <t>Zm00001d016822_P010 pep chromosome:AGPv4:5:177260145:177285861:1 gene:Zm00001d016822 transcript:Zm00001d016822_T010 gene_biotype:protein_coding transcript_biotype:protein_coding description:Zm00001d016822</t>
  </si>
  <si>
    <t>Zm00001d016842_P002 pep chromosome:AGPv4:5:178210102:178212184:-1 gene:Zm00001d016842 transcript:Zm00001d016842_T002 gene_biotype:protein_coding transcript_biotype:protein_coding description:Zm00001d016842</t>
  </si>
  <si>
    <t>Zm00001d017026_P010 pep chromosome:AGPv4:5:183079944:183081969:1 gene:Zm00001d017026 transcript:Zm00001d017026_T010 gene_biotype:protein_coding transcript_biotype:protein_coding description:Zm00001d017026</t>
  </si>
  <si>
    <t>Zm00001d017091_P001 pep chromosome:AGPv4:5:185084105:185089320:-1 gene:Zm00001d017091 transcript:Zm00001d017091_T001 gene_biotype:protein_coding transcript_biotype:protein_coding description:Zm00001d017091</t>
  </si>
  <si>
    <t>Zm00001d017100_P001 pep chromosome:AGPv4:5:185360005:185363359:-1 gene:Zm00001d017100 transcript:Zm00001d017100_T001 gene_biotype:protein_coding transcript_biotype:protein_coding description:Zm00001d017100</t>
  </si>
  <si>
    <t>Zm00001d017139_P004 pep chromosome:AGPv4:5:186707427:186712642:-1 gene:Zm00001d017139 transcript:Zm00001d017139_T004 gene_biotype:protein_coding transcript_biotype:protein_coding description:Zm00001d017139</t>
  </si>
  <si>
    <t>Zm00001d017150_P001 pep chromosome:AGPv4:5:187067600:187073321:1 gene:Zm00001d017150 transcript:Zm00001d017150_T001 gene_biotype:protein_coding transcript_biotype:protein_coding description:Zm00001d017150</t>
  </si>
  <si>
    <t>Zm00001d017258_P007 pep chromosome:AGPv4:5:190746567:190757641:1 gene:Zm00001d017258 transcript:Zm00001d017258_T007 gene_biotype:protein_coding transcript_biotype:protein_coding description:Zm00001d017258</t>
  </si>
  <si>
    <t>Zm00001d017401_P002 pep chromosome:AGPv4:5:194930569:194937860:1 gene:Zm00001d017401 transcript:Zm00001d017401_T002 gene_biotype:protein_coding transcript_biotype:protein_coding description:Zm00001d017401</t>
  </si>
  <si>
    <t>Zm00001d017522_P003 pep chromosome:AGPv4:5:198558661:198606647:1 gene:Zm00001d017522 transcript:Zm00001d017522_T003 gene_biotype:protein_coding transcript_biotype:protein_coding description:Zm00001d017522</t>
  </si>
  <si>
    <t>Zm00001d017613_P001 pep chromosome:AGPv4:5:201699854:201703271:1 gene:Zm00001d017613 transcript:Zm00001d017613_T001 gene_biotype:protein_coding transcript_biotype:protein_coding description:Zm00001d017613</t>
  </si>
  <si>
    <t>Zm00001d017639_P001 pep chromosome:AGPv4:5:202840915:202841791:-1 gene:Zm00001d017639 transcript:Zm00001d017639_T001 gene_biotype:protein_coding transcript_biotype:protein_coding description:Zm00001d017639</t>
  </si>
  <si>
    <t>Zm00001d017704_P001 pep chromosome:AGPv4:5:204688990:204692437:1 gene:Zm00001d017704 transcript:Zm00001d017704_T001 gene_biotype:protein_coding transcript_biotype:protein_coding description:Zm00001d017704</t>
  </si>
  <si>
    <t>Zm00001d017707_P002 pep chromosome:AGPv4:5:204745661:204751145:1 gene:Zm00001d017707 transcript:Zm00001d017707_T002 gene_biotype:protein_coding transcript_biotype:protein_coding description:Zm00001d017707</t>
  </si>
  <si>
    <t>Zm00001d017756_P001 pep chromosome:AGPv4:5:206004272:206007539:-1 gene:Zm00001d017756 transcript:Zm00001d017756_T001 gene_biotype:protein_coding transcript_biotype:protein_coding description:Zm00001d017756</t>
  </si>
  <si>
    <t>Zm00001d017848_P022 pep chromosome:AGPv4:5:208665082:208672603:-1 gene:Zm00001d017848 transcript:Zm00001d017848_T022 gene_biotype:protein_coding transcript_biotype:protein_coding description:Zm00001d017848</t>
  </si>
  <si>
    <t>Zm00001d017958_P001 pep chromosome:AGPv4:5:210867625:210871192:-1 gene:Zm00001d017958 transcript:Zm00001d017958_T001 gene_biotype:protein_coding transcript_biotype:protein_coding description:Zm00001d017958</t>
  </si>
  <si>
    <t>Zm00001d017966_P001 pep chromosome:AGPv4:5:210969323:210974977:-1 gene:Zm00001d017966 transcript:Zm00001d017966_T001 gene_biotype:protein_coding transcript_biotype:protein_coding description:Zm00001d017966</t>
  </si>
  <si>
    <t>Zm00001d018147_P003 pep chromosome:AGPv4:5:215514680:215519451:1 gene:Zm00001d018147 transcript:Zm00001d018147_T003 gene_biotype:protein_coding transcript_biotype:protein_coding description:Zm00001d018147</t>
  </si>
  <si>
    <t>Zm00001d018187_P001 pep chromosome:AGPv4:5:216017754:216022412:-1 gene:Zm00001d018187 transcript:Zm00001d018187_T001 gene_biotype:protein_coding transcript_biotype:protein_coding description:Zm00001d018187</t>
  </si>
  <si>
    <t>Zm00001d018197_P001 pep chromosome:AGPv4:5:216311489:216316556:1 gene:Zm00001d018197 transcript:Zm00001d018197_T001 gene_biotype:protein_coding transcript_biotype:protein_coding description:Zm00001d018197</t>
  </si>
  <si>
    <t>Zm00001d018349_P001 pep chromosome:AGPv4:5:219001909:219011492:1 gene:Zm00001d018349 transcript:Zm00001d018349_T001 gene_biotype:protein_coding transcript_biotype:protein_coding description:Zm00001d018349</t>
  </si>
  <si>
    <t>Zm00001d018370_P002 pep chromosome:AGPv4:5:219420778:219424631:-1 gene:Zm00001d018370 transcript:Zm00001d018370_T002 gene_biotype:protein_coding transcript_biotype:protein_coding description:Zm00001d018370</t>
  </si>
  <si>
    <t>Zm00001d018454_P012 pep chromosome:AGPv4:5:221146352:221153899:1 gene:Zm00001d018454 transcript:Zm00001d018454_T012 gene_biotype:protein_coding transcript_biotype:protein_coding description:Zm00001d018454</t>
  </si>
  <si>
    <t>Zm00001d018479_P001 pep chromosome:AGPv4:5:221521586:221525322:1 gene:Zm00001d018479 transcript:Zm00001d018479_T001 gene_biotype:protein_coding transcript_biotype:protein_coding description:Zm00001d018479</t>
  </si>
  <si>
    <t>Zm00001d018487_P002 pep chromosome:AGPv4:5:221688156:221691939:-1 gene:Zm00001d018487 transcript:Zm00001d018487_T002 gene_biotype:protein_coding transcript_biotype:protein_coding description:Zm00001d018487</t>
  </si>
  <si>
    <t>Zm00001d018514_P015 pep chromosome:AGPv4:5:222227334:222230099:1 gene:Zm00001d018514 transcript:Zm00001d018514_T015 gene_biotype:protein_coding transcript_biotype:protein_coding description:Zm00001d018514</t>
  </si>
  <si>
    <t>Zm00001d018535_P003 pep chromosome:AGPv4:5:222626069:222630974:-1 gene:Zm00001d018535 transcript:Zm00001d018535_T003 gene_biotype:protein_coding transcript_biotype:protein_coding description:Zm00001d018535</t>
  </si>
  <si>
    <t>Zm00001d018542_P002 pep chromosome:AGPv4:5:222667426:222670492:1 gene:Zm00001d018542 transcript:Zm00001d018542_T002 gene_biotype:protein_coding transcript_biotype:protein_coding description:Zm00001d018542</t>
  </si>
  <si>
    <t>Zm00001d018555_P001 pep chromosome:AGPv4:5:222955600:222956742:1 gene:Zm00001d018555 transcript:Zm00001d018555_T001 gene_biotype:protein_coding transcript_biotype:protein_coding description:Zm00001d018555</t>
  </si>
  <si>
    <t>Zm00001d018627_P001 pep chromosome:AGPv4:7:1335710:1339124:-1 gene:Zm00001d018627 transcript:Zm00001d018627_T001 gene_biotype:protein_coding transcript_biotype:protein_coding description:Zm00001d018627</t>
  </si>
  <si>
    <t>Zm00001d018694_P006 pep chromosome:AGPv4:7:2689924:2694139:-1 gene:Zm00001d018694 transcript:Zm00001d018694_T006 gene_biotype:protein_coding transcript_biotype:protein_coding description:Zm00001d018694</t>
  </si>
  <si>
    <t>Zm00001d018724_P005 pep chromosome:AGPv4:7:3127917:3138228:-1 gene:Zm00001d018724 transcript:Zm00001d018724_T005 gene_biotype:protein_coding transcript_biotype:protein_coding description:Zm00001d018724</t>
  </si>
  <si>
    <t>Zm00001d018737_P001 pep chromosome:AGPv4:7:3534342:3534851:1 gene:Zm00001d018737 transcript:Zm00001d018737_T001 gene_biotype:protein_coding transcript_biotype:protein_coding description:Zm00001d018737</t>
  </si>
  <si>
    <t>Zm00001d018738_P001 pep chromosome:AGPv4:7:3653618:3654109:1 gene:Zm00001d018738 transcript:Zm00001d018738_T001 gene_biotype:protein_coding transcript_biotype:protein_coding description:Zm00001d018738</t>
  </si>
  <si>
    <t>Zm00001d018758_P004 pep chromosome:AGPv4:7:4404291:4407344:1 gene:Zm00001d018758 transcript:Zm00001d018758_T004 gene_biotype:protein_coding transcript_biotype:protein_coding description:Zm00001d018758</t>
  </si>
  <si>
    <t>Zm00001d018809_P001 pep chromosome:AGPv4:7:5834880:5838491:-1 gene:Zm00001d018809 transcript:Zm00001d018809_T001 gene_biotype:protein_coding transcript_biotype:protein_coding description:Zm00001d018809</t>
  </si>
  <si>
    <t>Zm00001d018826_P001 pep chromosome:AGPv4:7:6584341:6586677:1 gene:Zm00001d018826 transcript:Zm00001d018826_T001 gene_biotype:protein_coding transcript_biotype:protein_coding description:Zm00001d018826</t>
  </si>
  <si>
    <t>Zm00001d018857_P001 pep chromosome:AGPv4:7:7501793:7502779:-1 gene:Zm00001d018857 transcript:Zm00001d018857_T001 gene_biotype:protein_coding transcript_biotype:protein_coding description:Zm00001d018857</t>
  </si>
  <si>
    <t>Zm00001d018859_P022 pep chromosome:AGPv4:7:7532077:7554802:-1 gene:Zm00001d018859 transcript:Zm00001d018859_T022 gene_biotype:protein_coding transcript_biotype:protein_coding description:Zm00001d018859</t>
  </si>
  <si>
    <t>Zm00001d018957_P001 pep chromosome:AGPv4:7:10573779:10577759:1 gene:Zm00001d018957 transcript:Zm00001d018957_T001 gene_biotype:protein_coding transcript_biotype:protein_coding description:Zm00001d018957</t>
  </si>
  <si>
    <t>Zm00001d018959_P001 pep chromosome:AGPv4:7:10648216:10650351:1 gene:Zm00001d018959 transcript:Zm00001d018959_T001 gene_biotype:protein_coding transcript_biotype:protein_coding description:Zm00001d018959</t>
  </si>
  <si>
    <t>Zm00001d018965_P001 pep chromosome:AGPv4:7:10857482:10858405:-1 gene:Zm00001d018965 transcript:Zm00001d018965_T001 gene_biotype:protein_coding transcript_biotype:protein_coding description:Zm00001d018965</t>
  </si>
  <si>
    <t>Zm00001d018966_P001 pep chromosome:AGPv4:7:10934095:10935021:1 gene:Zm00001d018966 transcript:Zm00001d018966_T001 gene_biotype:protein_coding transcript_biotype:protein_coding description:Zm00001d018966</t>
  </si>
  <si>
    <t>Zm00001d018981_P002 pep chromosome:AGPv4:7:11773227:11774574:1 gene:Zm00001d018981 transcript:Zm00001d018981_T002 gene_biotype:protein_coding transcript_biotype:protein_coding description:Zm00001d018981</t>
  </si>
  <si>
    <t>Zm00001d019054_P001 pep chromosome:AGPv4:7:14302767:14311590:1 gene:Zm00001d019054 transcript:Zm00001d019054_T001 gene_biotype:protein_coding transcript_biotype:protein_coding description:Zm00001d019054</t>
  </si>
  <si>
    <t>Zm00001d019100_P001 pep chromosome:AGPv4:7:16651548:16654382:1 gene:Zm00001d019100 transcript:Zm00001d019100_T001 gene_biotype:protein_coding transcript_biotype:protein_coding description:Zm00001d019100</t>
  </si>
  <si>
    <t>Zm00001d019221_P001 pep chromosome:AGPv4:7:22479858:22482105:1 gene:Zm00001d019221 transcript:Zm00001d019221_T001 gene_biotype:protein_coding transcript_biotype:protein_coding description:Zm00001d019221</t>
  </si>
  <si>
    <t>Zm00001d019283_P008 pep chromosome:AGPv4:7:25500644:25503758:-1 gene:Zm00001d019283 transcript:Zm00001d019283_T008 gene_biotype:protein_coding transcript_biotype:protein_coding description:Zm00001d019283</t>
  </si>
  <si>
    <t>Zm00001d019287_P001 pep chromosome:AGPv4:7:25820866:25824162:-1 gene:Zm00001d019287 transcript:Zm00001d019287_T001 gene_biotype:protein_coding transcript_biotype:protein_coding description:Zm00001d019287</t>
  </si>
  <si>
    <t>Zm00001d019407_P001 pep chromosome:AGPv4:7:32621536:32622429:-1 gene:Zm00001d019407 transcript:Zm00001d019407_T001 gene_biotype:protein_coding transcript_biotype:protein_coding description:Zm00001d019407</t>
  </si>
  <si>
    <t>Zm00001d019486_P001 pep chromosome:AGPv4:7:36641846:36645851:1 gene:Zm00001d019486 transcript:Zm00001d019486_T001 gene_biotype:protein_coding transcript_biotype:protein_coding description:Zm00001d019486</t>
  </si>
  <si>
    <t>Zm00001d019497_P004 pep chromosome:AGPv4:7:37785330:37823197:1 gene:Zm00001d019497 transcript:Zm00001d019497_T004 gene_biotype:protein_coding transcript_biotype:protein_coding description:Zm00001d019497</t>
  </si>
  <si>
    <t>Zm00001d019568_P001 pep chromosome:AGPv4:7:43298735:43322873:-1 gene:Zm00001d019568 transcript:Zm00001d019568_T001 gene_biotype:protein_coding transcript_biotype:protein_coding description:Zm00001d019568</t>
  </si>
  <si>
    <t>Zm00001d019577_P003 pep chromosome:AGPv4:7:44053881:44054909:-1 gene:Zm00001d019577 transcript:Zm00001d019577_T003 gene_biotype:protein_coding transcript_biotype:protein_coding description:Zm00001d019577</t>
  </si>
  <si>
    <t>Zm00001d019725_P001 pep chromosome:AGPv4:7:54052810:54053334:1 gene:Zm00001d019725 transcript:Zm00001d019725_T001 gene_biotype:protein_coding transcript_biotype:protein_coding description:Zm00001d019725</t>
  </si>
  <si>
    <t>Zm00001d019999_P001 pep chromosome:AGPv4:7:84021455:84033602:-1 gene:Zm00001d019999 transcript:Zm00001d019999_T001 gene_biotype:protein_coding transcript_biotype:protein_coding description:Zm00001d019999</t>
  </si>
  <si>
    <t>Zm00001d020003_P002 pep chromosome:AGPv4:7:84902462:84905264:1 gene:Zm00001d020003 transcript:Zm00001d020003_T002 gene_biotype:protein_coding transcript_biotype:protein_coding description:Zm00001d020003</t>
  </si>
  <si>
    <t>Zm00001d020004_P005 pep chromosome:AGPv4:7:85031262:85035323:-1 gene:Zm00001d020004 transcript:Zm00001d020004_T005 gene_biotype:protein_coding transcript_biotype:protein_coding description:Zm00001d020004</t>
  </si>
  <si>
    <t>Zm00001d020057_P006 pep chromosome:AGPv4:7:89268084:89273462:-1 gene:Zm00001d020057 transcript:Zm00001d020057_T006 gene_biotype:protein_coding transcript_biotype:protein_coding description:Zm00001d020057</t>
  </si>
  <si>
    <t>Zm00001d020177_P001 pep chromosome:AGPv4:7:97680746:97682402:1 gene:Zm00001d020177 transcript:Zm00001d020177_T001 gene_biotype:protein_coding transcript_biotype:protein_coding description:Zm00001d020177</t>
  </si>
  <si>
    <t>Zm00001d020183_P007 pep chromosome:AGPv4:7:98093919:98098611:-1 gene:Zm00001d020183 transcript:Zm00001d020183_T007 gene_biotype:protein_coding transcript_biotype:protein_coding description:Zm00001d020183</t>
  </si>
  <si>
    <t>Zm00001d020219_P001 pep chromosome:AGPv4:7:100656060:100660194:1 gene:Zm00001d020219 transcript:Zm00001d020219_T001 gene_biotype:protein_coding transcript_biotype:protein_coding description:Zm00001d020219</t>
  </si>
  <si>
    <t>Zm00001d020236_P001 pep chromosome:AGPv4:7:101645190:101646950:-1 gene:Zm00001d020236 transcript:Zm00001d020236_T001 gene_biotype:protein_coding transcript_biotype:protein_coding description:Zm00001d020236</t>
  </si>
  <si>
    <t>Zm00001d020339_P001 pep chromosome:AGPv4:7:107406057:107408465:1 gene:Zm00001d020339 transcript:Zm00001d020339_T001 gene_biotype:protein_coding transcript_biotype:protein_coding description:Zm00001d020339</t>
  </si>
  <si>
    <t>Zm00001d020400_P001 pep chromosome:AGPv4:7:111430553:111432512:-1 gene:Zm00001d020400 transcript:Zm00001d020400_T001 gene_biotype:protein_coding transcript_biotype:protein_coding description:Zm00001d020400</t>
  </si>
  <si>
    <t>Zm00001d020511_P002 pep chromosome:AGPv4:7:119798832:119803132:1 gene:Zm00001d020511 transcript:Zm00001d020511_T002 gene_biotype:protein_coding transcript_biotype:protein_coding description:Zm00001d020511</t>
  </si>
  <si>
    <t>Zm00001d020636_P004 pep chromosome:AGPv4:7:125837893:125842596:1 gene:Zm00001d020636 transcript:Zm00001d020636_T004 gene_biotype:protein_coding transcript_biotype:protein_coding description:Zm00001d020636</t>
  </si>
  <si>
    <t>Zm00001d020669_P001 pep chromosome:AGPv4:7:127426894:127431481:1 gene:Zm00001d020669 transcript:Zm00001d020669_T001 gene_biotype:protein_coding transcript_biotype:protein_coding description:Zm00001d020669</t>
  </si>
  <si>
    <t>Zm00001d020794_P001 pep chromosome:AGPv4:7:132947391:132948359:1 gene:Zm00001d020794 transcript:Zm00001d020794_T001 gene_biotype:protein_coding transcript_biotype:protein_coding description:Zm00001d020794</t>
  </si>
  <si>
    <t>Zm00001d020827_P001 pep chromosome:AGPv4:7:134001581:134006410:-1 gene:Zm00001d020827 transcript:Zm00001d020827_T001 gene_biotype:protein_coding transcript_biotype:protein_coding description:Zm00001d020827</t>
  </si>
  <si>
    <t>Zm00001d020898_P010 pep chromosome:AGPv4:7:135843219:135846744:1 gene:Zm00001d020898 transcript:Zm00001d020898_T010 gene_biotype:protein_coding transcript_biotype:protein_coding description:Zm00001d020898</t>
  </si>
  <si>
    <t>Zm00001d020930_P001 pep chromosome:AGPv4:7:136911485:136911832:-1 gene:Zm00001d020930 transcript:Zm00001d020930_T001 gene_biotype:protein_coding transcript_biotype:protein_coding description:Zm00001d020930</t>
  </si>
  <si>
    <t>Zm00001d021147_P004 pep chromosome:AGPv4:7:144097160:144102862:-1 gene:Zm00001d021147 transcript:Zm00001d021147_T004 gene_biotype:protein_coding transcript_biotype:protein_coding description:Zm00001d021147</t>
  </si>
  <si>
    <t>Zm00001d021297_P004 pep chromosome:AGPv4:7:148166430:148190176:1 gene:Zm00001d021297 transcript:Zm00001d021297_T004 gene_biotype:protein_coding transcript_biotype:protein_coding description:Zm00001d021297</t>
  </si>
  <si>
    <t>Zm00001d021400_P003 pep chromosome:AGPv4:7:151057913:151061395:-1 gene:Zm00001d021400 transcript:Zm00001d021400_T003 gene_biotype:protein_coding transcript_biotype:protein_coding description:Zm00001d021400</t>
  </si>
  <si>
    <t>Zm00001d021421_P002 pep chromosome:AGPv4:7:151705669:151712189:-1 gene:Zm00001d021421 transcript:Zm00001d021421_T002 gene_biotype:protein_coding transcript_biotype:protein_coding description:Zm00001d021421</t>
  </si>
  <si>
    <t>Zm00001d021445_P001 pep chromosome:AGPv4:7:152358112:152359792:-1 gene:Zm00001d021445 transcript:Zm00001d021445_T001 gene_biotype:protein_coding transcript_biotype:protein_coding description:Zm00001d021445</t>
  </si>
  <si>
    <t>Zm00001d021551_P004 pep chromosome:AGPv4:7:155647994:155651800:1 gene:Zm00001d021551 transcript:Zm00001d021551_T004 gene_biotype:protein_coding transcript_biotype:protein_coding description:Zm00001d021551</t>
  </si>
  <si>
    <t>Zm00001d021615_P004 pep chromosome:AGPv4:7:158111624:158115589:-1 gene:Zm00001d021615 transcript:Zm00001d021615_T004 gene_biotype:protein_coding transcript_biotype:protein_coding description:Zm00001d021615</t>
  </si>
  <si>
    <t>Zm00001d021623_P004 pep chromosome:AGPv4:7:158301155:158305234:1 gene:Zm00001d021623 transcript:Zm00001d021623_T004 gene_biotype:protein_coding transcript_biotype:protein_coding description:Zm00001d021623</t>
  </si>
  <si>
    <t>Zm00001d021626_P003 pep chromosome:AGPv4:7:158451766:158454361:1 gene:Zm00001d021626 transcript:Zm00001d021626_T003 gene_biotype:protein_coding transcript_biotype:protein_coding description:Zm00001d021626</t>
  </si>
  <si>
    <t>Zm00001d021695_P001 pep chromosome:AGPv4:7:160396679:160399287:1 gene:Zm00001d021695 transcript:Zm00001d021695_T001 gene_biotype:protein_coding transcript_biotype:protein_coding description:Zm00001d021695</t>
  </si>
  <si>
    <t>Zm00001d021719_P001 pep chromosome:AGPv4:7:161358224:161363812:-1 gene:Zm00001d021719 transcript:Zm00001d021719_T001 gene_biotype:protein_coding transcript_biotype:protein_coding description:Zm00001d021719</t>
  </si>
  <si>
    <t>Zm00001d021721_P003 pep chromosome:AGPv4:7:161424489:161430332:1 gene:Zm00001d021721 transcript:Zm00001d021721_T003 gene_biotype:protein_coding transcript_biotype:protein_coding description:Zm00001d021721</t>
  </si>
  <si>
    <t>Zm00001d021806_P002 pep chromosome:AGPv4:7:163323926:163338892:-1 gene:Zm00001d021806 transcript:Zm00001d021806_T002 gene_biotype:protein_coding transcript_biotype:protein_coding description:Zm00001d021806</t>
  </si>
  <si>
    <t>Zm00001d021846_P010 pep chromosome:AGPv4:7:164385319:164410635:-1 gene:Zm00001d021846 transcript:Zm00001d021846_T010 gene_biotype:protein_coding transcript_biotype:protein_coding description:Zm00001d021846</t>
  </si>
  <si>
    <t>Zm00001d021893_P002 pep chromosome:AGPv4:7:165532355:165542650:-1 gene:Zm00001d021893 transcript:Zm00001d021893_T002 gene_biotype:protein_coding transcript_biotype:protein_coding description:Zm00001d021893</t>
  </si>
  <si>
    <t>Zm00001d021942_P001 pep chromosome:AGPv4:7:166607464:166609263:-1 gene:Zm00001d021942 transcript:Zm00001d021942_T001 gene_biotype:protein_coding transcript_biotype:protein_coding description:Zm00001d021942</t>
  </si>
  <si>
    <t>Zm00001d022043_P001 pep chromosome:AGPv4:7:168534602:168539985:1 gene:Zm00001d022043 transcript:Zm00001d022043_T001 gene_biotype:protein_coding transcript_biotype:protein_coding description:Zm00001d022043</t>
  </si>
  <si>
    <t>Zm00001d022112_P001 pep chromosome:AGPv4:7:170583693:170584463:1 gene:Zm00001d022112 transcript:Zm00001d022112_T001 gene_biotype:protein_coding transcript_biotype:protein_coding description:Zm00001d022112</t>
  </si>
  <si>
    <t>Zm00001d022134_P002 pep chromosome:AGPv4:7:170973811:170976434:-1 gene:Zm00001d022134 transcript:Zm00001d022134_T002 gene_biotype:protein_coding transcript_biotype:protein_coding description:Zm00001d022134</t>
  </si>
  <si>
    <t>Zm00001d022152_P001 pep chromosome:AGPv4:7:171321714:171327952:-1 gene:Zm00001d022152 transcript:Zm00001d022152_T001 gene_biotype:protein_coding transcript_biotype:protein_coding description:Zm00001d022152</t>
  </si>
  <si>
    <t>Zm00001d022277_P001 pep chromosome:AGPv4:7:174294636:174296639:1 gene:Zm00001d022277 transcript:Zm00001d022277_T001 gene_biotype:protein_coding transcript_biotype:protein_coding description:Zm00001d022277</t>
  </si>
  <si>
    <t>Zm00001d022307_P001 pep chromosome:AGPv4:7:174845532:174847350:1 gene:Zm00001d022307 transcript:Zm00001d022307_T001 gene_biotype:protein_coding transcript_biotype:protein_coding description:Zm00001d022307</t>
  </si>
  <si>
    <t>Zm00001d022324_P001 pep chromosome:AGPv4:7:175460208:175464217:-1 gene:Zm00001d022324 transcript:Zm00001d022324_T001 gene_biotype:protein_coding transcript_biotype:protein_coding description:Zm00001d022324</t>
  </si>
  <si>
    <t>Zm00001d022354_P001 pep chromosome:AGPv4:7:176069148:176071128:1 gene:Zm00001d022354 transcript:Zm00001d022354_T001 gene_biotype:protein_coding transcript_biotype:protein_coding description:Zm00001d022354</t>
  </si>
  <si>
    <t>Zm00001d022388_P008 pep chromosome:AGPv4:7:176589188:176605101:-1 gene:Zm00001d022388 transcript:Zm00001d022388_T008 gene_biotype:protein_coding transcript_biotype:protein_coding description:Zm00001d022388</t>
  </si>
  <si>
    <t>Zm00001d022418_P002 pep chromosome:AGPv4:7:177229044:177231383:-1 gene:Zm00001d022418 transcript:Zm00001d022418_T002 gene_biotype:protein_coding transcript_biotype:protein_coding description:Zm00001d022418</t>
  </si>
  <si>
    <t>Zm00001d022421_P002 pep chromosome:AGPv4:7:177324035:177325793:-1 gene:Zm00001d022421 transcript:Zm00001d022421_T002 gene_biotype:protein_coding transcript_biotype:protein_coding description:Zm00001d022421</t>
  </si>
  <si>
    <t>Zm00001d022469_P001 pep chromosome:AGPv4:7:178246469:178259200:-1 gene:Zm00001d022469 transcript:Zm00001d022469_T001 gene_biotype:protein_coding transcript_biotype:protein_coding description:Zm00001d022469</t>
  </si>
  <si>
    <t>Zm00001d022469_P002 pep chromosome:AGPv4:7:178246613:178249426:-1 gene:Zm00001d022469 transcript:Zm00001d022469_T002 gene_biotype:protein_coding transcript_biotype:protein_coding description:Zm00001d022469</t>
  </si>
  <si>
    <t>Zm00001d022505_P010 pep chromosome:AGPv4:7:179058286:179061136:1 gene:Zm00001d022505 transcript:Zm00001d022505_T010 gene_biotype:protein_coding transcript_biotype:protein_coding description:Zm00001d022505</t>
  </si>
  <si>
    <t>Zm00001d023243_P007 pep chromosome:AGPv4:10:1295397:1301377:-1 gene:Zm00001d023243 transcript:Zm00001d023243_T007 gene_biotype:protein_coding transcript_biotype:protein_coding description:Zm00001d023243</t>
  </si>
  <si>
    <t>Zm00001d023376_P002 pep chromosome:AGPv4:10:4272268:4274843:-1 gene:Zm00001d023376 transcript:Zm00001d023376_T002 gene_biotype:protein_coding transcript_biotype:protein_coding description:Zm00001d023376</t>
  </si>
  <si>
    <t>Zm00001d023423_P001 pep chromosome:AGPv4:10:5173804:5179199:-1 gene:Zm00001d023423 transcript:Zm00001d023423_T001 gene_biotype:protein_coding transcript_biotype:protein_coding description:Zm00001d023423</t>
  </si>
  <si>
    <t>Zm00001d023583_P004 pep chromosome:AGPv4:10:10822474:10840221:-1 gene:Zm00001d023583 transcript:Zm00001d023583_T004 gene_biotype:protein_coding transcript_biotype:protein_coding description:Zm00001d023583</t>
  </si>
  <si>
    <t>Zm00001d023640_P007 pep chromosome:AGPv4:10:13317611:13328375:-1 gene:Zm00001d023640 transcript:Zm00001d023640_T007 gene_biotype:protein_coding transcript_biotype:protein_coding description:Zm00001d023640</t>
  </si>
  <si>
    <t>Zm00001d023906_P002 pep chromosome:AGPv4:10:27456867:27464019:-1 gene:Zm00001d023906 transcript:Zm00001d023906_T002 gene_biotype:protein_coding transcript_biotype:protein_coding description:Zm00001d023906</t>
  </si>
  <si>
    <t>Zm00001d023943_P007 pep chromosome:AGPv4:10:30683462:30693979:-1 gene:Zm00001d023943 transcript:Zm00001d023943_T007 gene_biotype:protein_coding transcript_biotype:protein_coding description:Zm00001d023943</t>
  </si>
  <si>
    <t>Zm00001d024158_P007 pep chromosome:AGPv4:10:51121130:51131225:-1 gene:Zm00001d024158 transcript:Zm00001d024158_T007 gene_biotype:protein_coding transcript_biotype:protein_coding description:Zm00001d024158</t>
  </si>
  <si>
    <t>Zm00001d024211_P002 pep chromosome:AGPv4:10:56725558:56728538:1 gene:Zm00001d024211 transcript:Zm00001d024211_T002 gene_biotype:protein_coding transcript_biotype:protein_coding description:Zm00001d024211</t>
  </si>
  <si>
    <t>Zm00001d024245_P001 pep chromosome:AGPv4:10:59264330:59271577:-1 gene:Zm00001d024245 transcript:Zm00001d024245_T001 gene_biotype:protein_coding transcript_biotype:protein_coding description:Zm00001d024245</t>
  </si>
  <si>
    <t>Zm00001d024270_P002 pep chromosome:AGPv4:10:60598913:60606179:1 gene:Zm00001d024270 transcript:Zm00001d024270_T002 gene_biotype:protein_coding transcript_biotype:protein_coding description:Zm00001d024270</t>
  </si>
  <si>
    <t>Zm00001d024393_P004 pep chromosome:AGPv4:10:68584830:68594645:-1 gene:Zm00001d024393 transcript:Zm00001d024393_T004 gene_biotype:protein_coding transcript_biotype:protein_coding description:Zm00001d024393</t>
  </si>
  <si>
    <t>Zm00001d024471_P002 pep chromosome:AGPv4:10:72426712:72427733:-1 gene:Zm00001d024471 transcript:Zm00001d024471_T002 gene_biotype:protein_coding transcript_biotype:protein_coding description:Zm00001d024471</t>
  </si>
  <si>
    <t>Zm00001d024518_P001 pep chromosome:AGPv4:10:75760691:75762808:1 gene:Zm00001d024518 transcript:Zm00001d024518_T001 gene_biotype:protein_coding transcript_biotype:protein_coding description:Zm00001d024518</t>
  </si>
  <si>
    <t>Zm00001d024633_P009 pep chromosome:AGPv4:10:81348245:81352638:1 gene:Zm00001d024633 transcript:Zm00001d024633_T009 gene_biotype:protein_coding transcript_biotype:protein_coding description:Zm00001d024633</t>
  </si>
  <si>
    <t>Zm00001d024755_P008 pep chromosome:AGPv4:10:86464931:86469049:1 gene:Zm00001d024755 transcript:Zm00001d024755_T008 gene_biotype:protein_coding transcript_biotype:protein_coding description:Zm00001d024755</t>
  </si>
  <si>
    <t>Zm00001d024908_P008 pep chromosome:AGPv4:10:94274483:94281820:-1 gene:Zm00001d024908 transcript:Zm00001d024908_T008 gene_biotype:protein_coding transcript_biotype:protein_coding description:Zm00001d024908</t>
  </si>
  <si>
    <t>Zm00001d025038_P001 pep chromosome:AGPv4:10:100990840:100991898:1 gene:Zm00001d025038 transcript:Zm00001d025038_T001 gene_biotype:protein_coding transcript_biotype:protein_coding description:Zm00001d025038</t>
  </si>
  <si>
    <t>Zm00001d025100_P017 pep chromosome:AGPv4:10:104005383:104026728:-1 gene:Zm00001d025100 transcript:Zm00001d025100_T017 gene_biotype:protein_coding transcript_biotype:protein_coding description:Zm00001d025100</t>
  </si>
  <si>
    <t>Zm00001d025240_P004 pep chromosome:AGPv4:10:110657195:110663443:1 gene:Zm00001d025240 transcript:Zm00001d025240_T004 gene_biotype:protein_coding transcript_biotype:protein_coding description:Zm00001d025240</t>
  </si>
  <si>
    <t>Zm00001d025273_P004 pep chromosome:AGPv4:10:112116872:112124373:-1 gene:Zm00001d025273 transcript:Zm00001d025273_T004 gene_biotype:protein_coding transcript_biotype:protein_coding description:Zm00001d025273</t>
  </si>
  <si>
    <t>Zm00001d025305_P001 pep chromosome:AGPv4:10:113480669:113484076:-1 gene:Zm00001d025305 transcript:Zm00001d025305_T001 gene_biotype:protein_coding transcript_biotype:protein_coding description:Zm00001d025305</t>
  </si>
  <si>
    <t>Zm00001d025339_P004 pep chromosome:AGPv4:10:114701647:114705196:-1 gene:Zm00001d025339 transcript:Zm00001d025339_T004 gene_biotype:protein_coding transcript_biotype:protein_coding description:Zm00001d025339</t>
  </si>
  <si>
    <t>Zm00001d025340_P004 pep chromosome:AGPv4:10:114734283:114741281:-1 gene:Zm00001d025340 transcript:Zm00001d025340_T004 gene_biotype:protein_coding transcript_biotype:protein_coding description:Zm00001d025340</t>
  </si>
  <si>
    <t>Zm00001d025398_P012 pep chromosome:AGPv4:10:117000252:117004368:1 gene:Zm00001d025398 transcript:Zm00001d025398_T012 gene_biotype:protein_coding transcript_biotype:protein_coding description:Zm00001d025398</t>
  </si>
  <si>
    <t>Zm00001d025413_P002 pep chromosome:AGPv4:10:117927675:117931068:1 gene:Zm00001d025413 transcript:Zm00001d025413_T002 gene_biotype:protein_coding transcript_biotype:protein_coding description:Zm00001d025413</t>
  </si>
  <si>
    <t>Zm00001d025777_P010 pep chromosome:AGPv4:10:129239650:129245243:-1 gene:Zm00001d025777 transcript:Zm00001d025777_T010 gene_biotype:protein_coding transcript_biotype:protein_coding description:Zm00001d025777</t>
  </si>
  <si>
    <t>Zm00001d025845_P001 pep chromosome:AGPv4:10:131472723:131474482:1 gene:Zm00001d025845 transcript:Zm00001d025845_T001 gene_biotype:protein_coding transcript_biotype:protein_coding description:Zm00001d025845</t>
  </si>
  <si>
    <t>Zm00001d025981_P005 pep chromosome:AGPv4:10:135279807:135291483:1 gene:Zm00001d025981 transcript:Zm00001d025981_T005 gene_biotype:protein_coding transcript_biotype:protein_coding description:Zm00001d025981</t>
  </si>
  <si>
    <t>Zm00001d026139_P003 pep chromosome:AGPv4:10:139500543:139503204:1 gene:Zm00001d026139 transcript:Zm00001d026139_T003 gene_biotype:protein_coding transcript_biotype:protein_coding description:Zm00001d026139</t>
  </si>
  <si>
    <t>Zm00001d026254_P001 pep chromosome:AGPv4:10:142134479:142136691:1 gene:Zm00001d026254 transcript:Zm00001d026254_T001 gene_biotype:protein_coding transcript_biotype:protein_coding description:Zm00001d026254</t>
  </si>
  <si>
    <t>Zm00001d026265_P002 pep chromosome:AGPv4:10:142361348:142368000:-1 gene:Zm00001d026265 transcript:Zm00001d026265_T002 gene_biotype:protein_coding transcript_biotype:protein_coding description:Zm00001d026265</t>
  </si>
  <si>
    <t>Zm00001d026295_P001 pep chromosome:AGPv4:10:143128213:143138549:1 gene:Zm00001d026295 transcript:Zm00001d026295_T001 gene_biotype:protein_coding transcript_biotype:protein_coding description:Zm00001d026295</t>
  </si>
  <si>
    <t>Zm00001d026396_P001 pep chromosome:AGPv4:10:145140791:145148850:-1 gene:Zm00001d026396 transcript:Zm00001d026396_T001 gene_biotype:protein_coding transcript_biotype:protein_coding description:Zm00001d026396</t>
  </si>
  <si>
    <t>Zm00001d026415_P004 pep chromosome:AGPv4:10:145396113:145401748:-1 gene:Zm00001d026415 transcript:Zm00001d026415_T004 gene_biotype:protein_coding transcript_biotype:protein_coding description:Zm00001d026415</t>
  </si>
  <si>
    <t>Zm00001d026458_P003 pep chromosome:AGPv4:10:146241825:146245690:-1 gene:Zm00001d026458 transcript:Zm00001d026458_T003 gene_biotype:protein_coding transcript_biotype:protein_coding description:Zm00001d026458</t>
  </si>
  <si>
    <t>Zm00001d026517_P005 pep chromosome:AGPv4:10:147469332:147474111:1 gene:Zm00001d026517 transcript:Zm00001d026517_T005 gene_biotype:protein_coding transcript_biotype:protein_coding description:Zm00001d026517</t>
  </si>
  <si>
    <t>Zm00001d026632_P001 pep chromosome:AGPv4:10:149192883:149193680:-1 gene:Zm00001d026632 transcript:Zm00001d026632_T001 gene_biotype:protein_coding transcript_biotype:protein_coding description:Zm00001d026632</t>
  </si>
  <si>
    <t>Zm00001d026649_P001 pep chromosome:AGPv4:10:149382212:149384169:-1 gene:Zm00001d026649 transcript:Zm00001d026649_T001 gene_biotype:protein_coding transcript_biotype:protein_coding description:Zm00001d026649</t>
  </si>
  <si>
    <t>Zm00001d027278_P004 pep chromosome:AGPv4:1:1492490:1524808:1 gene:Zm00001d027278 transcript:Zm00001d027278_T004 gene_biotype:protein_coding transcript_biotype:protein_coding description:Zm00001d027278</t>
  </si>
  <si>
    <t>Zm00001d027326_P002 pep chromosome:AGPv4:1:2977048:2991585:-1 gene:Zm00001d027326 transcript:Zm00001d027326_T002 gene_biotype:protein_coding transcript_biotype:protein_coding description:Zm00001d027326</t>
  </si>
  <si>
    <t>Zm00001d027389_P001 pep chromosome:AGPv4:1:4149732:4149992:-1 gene:Zm00001d027389 transcript:Zm00001d027389_T001 gene_biotype:protein_coding transcript_biotype:protein_coding description:Zm00001d027389</t>
  </si>
  <si>
    <t>Zm00001d027519_P001 pep chromosome:AGPv4:1:7339915:7346200:1 gene:Zm00001d027519 transcript:Zm00001d027519_T001 gene_biotype:protein_coding transcript_biotype:protein_coding description:Zm00001d027519</t>
  </si>
  <si>
    <t>Zm00001d027539_P001 pep chromosome:AGPv4:1:7844326:7845737:-1 gene:Zm00001d027539 transcript:Zm00001d027539_T001 gene_biotype:protein_coding transcript_biotype:protein_coding description:Zm00001d027539</t>
  </si>
  <si>
    <t>Zm00001d027558_P011 pep chromosome:AGPv4:1:8152539:8164250:-1 gene:Zm00001d027558 transcript:Zm00001d027558_T011 gene_biotype:protein_coding transcript_biotype:protein_coding description:Zm00001d027558</t>
  </si>
  <si>
    <t>Zm00001d027621_P001 pep chromosome:AGPv4:1:9160553:9163106:1 gene:Zm00001d027621 transcript:Zm00001d027621_T001 gene_biotype:protein_coding transcript_biotype:protein_coding description:Zm00001d027621</t>
  </si>
  <si>
    <t>Zm00001d027707_P003 pep chromosome:AGPv4:1:11591211:11594268:-1 gene:Zm00001d027707 transcript:Zm00001d027707_T003 gene_biotype:protein_coding transcript_biotype:protein_coding description:Zm00001d027707</t>
  </si>
  <si>
    <t>Zm00001d027732_P001 pep chromosome:AGPv4:1:12364471:12371991:-1 gene:Zm00001d027732 transcript:Zm00001d027732_T001 gene_biotype:protein_coding transcript_biotype:protein_coding description:Zm00001d027732</t>
  </si>
  <si>
    <t>Zm00001d027962_P001 pep chromosome:AGPv4:1:18451773:18457720:1 gene:Zm00001d027962 transcript:Zm00001d027962_T001 gene_biotype:protein_coding transcript_biotype:protein_coding description:Zm00001d027962</t>
  </si>
  <si>
    <t>Zm00001d027976_P002 pep chromosome:AGPv4:1:19023016:19025659:1 gene:Zm00001d027976 transcript:Zm00001d027976_T002 gene_biotype:protein_coding transcript_biotype:protein_coding description:Zm00001d027976</t>
  </si>
  <si>
    <t>Zm00001d028045_P014 pep chromosome:AGPv4:1:21524773:21526890:1 gene:Zm00001d028045 transcript:Zm00001d028045_T014 gene_biotype:protein_coding transcript_biotype:protein_coding description:Zm00001d028045</t>
  </si>
  <si>
    <t>Zm00001d028102_P003 pep chromosome:AGPv4:1:23004570:23008536:1 gene:Zm00001d028102 transcript:Zm00001d028102_T003 gene_biotype:protein_coding transcript_biotype:protein_coding description:Zm00001d028102</t>
  </si>
  <si>
    <t>Zm00001d028194_P006 pep chromosome:AGPv4:1:25921684:25926278:-1 gene:Zm00001d028194 transcript:Zm00001d028194_T006 gene_biotype:protein_coding transcript_biotype:protein_coding description:Zm00001d028194</t>
  </si>
  <si>
    <t>Zm00001d028282_P001 pep chromosome:AGPv4:1:29125756:29127204:1 gene:Zm00001d028282 transcript:Zm00001d028282_T001 gene_biotype:protein_coding transcript_biotype:protein_coding description:Zm00001d028282</t>
  </si>
  <si>
    <t>Zm00001d028426_P001 pep chromosome:AGPv4:1:34649020:34655072:1 gene:Zm00001d028426 transcript:Zm00001d028426_T001 gene_biotype:protein_coding transcript_biotype:protein_coding description:Zm00001d028426</t>
  </si>
  <si>
    <t>Zm00001d028485_P002 pep chromosome:AGPv4:1:36671835:36684456:1 gene:Zm00001d028485 transcript:Zm00001d028485_T002 gene_biotype:protein_coding transcript_biotype:protein_coding description:Zm00001d028485</t>
  </si>
  <si>
    <t>Zm00001d028546_P037 pep chromosome:AGPv4:1:38905487:38914677:1 gene:Zm00001d028546 transcript:Zm00001d028546_T037 gene_biotype:protein_coding transcript_biotype:protein_coding description:Zm00001d028546</t>
  </si>
  <si>
    <t>Zm00001d028557_P001 pep chromosome:AGPv4:1:39085728:39086204:1 gene:Zm00001d028557 transcript:Zm00001d028557_T001 gene_biotype:protein_coding transcript_biotype:protein_coding description:Zm00001d028557</t>
  </si>
  <si>
    <t>Zm00001d028606_P001 pep chromosome:AGPv4:1:40594616:40599175:1 gene:Zm00001d028606 transcript:Zm00001d028606_T001 gene_biotype:protein_coding transcript_biotype:protein_coding description:Zm00001d028606</t>
  </si>
  <si>
    <t>Zm00001d028651_P001 pep chromosome:AGPv4:1:41801401:41802524:-1 gene:Zm00001d028651 transcript:Zm00001d028651_T001 gene_biotype:protein_coding transcript_biotype:protein_coding description:Zm00001d028651</t>
  </si>
  <si>
    <t>Zm00001d028653_P004 pep chromosome:AGPv4:1:41834149:41838021:1 gene:Zm00001d028653 transcript:Zm00001d028653_T004 gene_biotype:protein_coding transcript_biotype:protein_coding description:Zm00001d028653</t>
  </si>
  <si>
    <t>Zm00001d028656_P001 pep chromosome:AGPv4:1:42051353:42054601:-1 gene:Zm00001d028656 transcript:Zm00001d028656_T001 gene_biotype:protein_coding transcript_biotype:protein_coding description:Zm00001d028656</t>
  </si>
  <si>
    <t>Zm00001d028687_P001 pep chromosome:AGPv4:1:43083284:43088852:-1 gene:Zm00001d028687 transcript:Zm00001d028687_T001 gene_biotype:protein_coding transcript_biotype:protein_coding description:Zm00001d028687</t>
  </si>
  <si>
    <t>Zm00001d028692_P005 pep chromosome:AGPv4:1:43332632:43334856:-1 gene:Zm00001d028692 transcript:Zm00001d028692_T005 gene_biotype:protein_coding transcript_biotype:protein_coding description:Zm00001d028692</t>
  </si>
  <si>
    <t>Zm00001d028695_P005 pep chromosome:AGPv4:1:43356242:43359293:1 gene:Zm00001d028695 transcript:Zm00001d028695_T005 gene_biotype:protein_coding transcript_biotype:protein_coding description:Zm00001d028695</t>
  </si>
  <si>
    <t>Zm00001d028709_P001 pep chromosome:AGPv4:1:43901180:43904189:1 gene:Zm00001d028709 transcript:Zm00001d028709_T001 gene_biotype:protein_coding transcript_biotype:protein_coding description:Zm00001d028709</t>
  </si>
  <si>
    <t>Zm00001d028755_P002 pep chromosome:AGPv4:1:45602342:45605011:-1 gene:Zm00001d028755 transcript:Zm00001d028755_T002 gene_biotype:protein_coding transcript_biotype:protein_coding description:Zm00001d028755</t>
  </si>
  <si>
    <t>Zm00001d028782_P005 pep chromosome:AGPv4:1:46316139:46319487:1 gene:Zm00001d028782 transcript:Zm00001d028782_T005 gene_biotype:protein_coding transcript_biotype:protein_coding description:Zm00001d028782</t>
  </si>
  <si>
    <t>Zm00001d028816_P001 pep chromosome:AGPv4:1:47445913:47446888:1 gene:Zm00001d028816 transcript:Zm00001d028816_T001 gene_biotype:protein_coding transcript_biotype:protein_coding description:Zm00001d028816</t>
  </si>
  <si>
    <t>Zm00001d028998_P001 pep chromosome:AGPv4:1:54251798:54253443:-1 gene:Zm00001d028998 transcript:Zm00001d028998_T001 gene_biotype:protein_coding transcript_biotype:protein_coding description:Zm00001d028998</t>
  </si>
  <si>
    <t>Zm00001d029036_P002 pep chromosome:AGPv4:1:55560778:55565325:-1 gene:Zm00001d029036 transcript:Zm00001d029036_T002 gene_biotype:protein_coding transcript_biotype:protein_coding description:Zm00001d029036</t>
  </si>
  <si>
    <t>Zm00001d029084_P001 pep chromosome:AGPv4:1:57446546:57452595:1 gene:Zm00001d029084 transcript:Zm00001d029084_T001 gene_biotype:protein_coding transcript_biotype:protein_coding description:Zm00001d029084</t>
  </si>
  <si>
    <t>Zm00001d029170_P002 pep chromosome:AGPv4:1:60930751:60934311:1 gene:Zm00001d029170 transcript:Zm00001d029170_T002 gene_biotype:protein_coding transcript_biotype:protein_coding description:Zm00001d029170</t>
  </si>
  <si>
    <t>Zm00001d029455_P001 pep chromosome:AGPv4:1:71518886:71523950:1 gene:Zm00001d029455 transcript:Zm00001d029455_T001 gene_biotype:protein_coding transcript_biotype:protein_coding description:Zm00001d029455</t>
  </si>
  <si>
    <t>Zm00001d029457_P001 pep chromosome:AGPv4:1:71670964:71675538:1 gene:Zm00001d029457 transcript:Zm00001d029457_T001 gene_biotype:protein_coding transcript_biotype:protein_coding description:Zm00001d029457</t>
  </si>
  <si>
    <t>Zm00001d029495_P001 pep chromosome:AGPv4:1:73080404:73081606:-1 gene:Zm00001d029495 transcript:Zm00001d029495_T001 gene_biotype:protein_coding transcript_biotype:protein_coding description:Zm00001d029495</t>
  </si>
  <si>
    <t>Zm00001d029557_P001 pep chromosome:AGPv4:1:76065155:76078721:1 gene:Zm00001d029557 transcript:Zm00001d029557_T001 gene_biotype:protein_coding transcript_biotype:protein_coding description:Zm00001d029557</t>
  </si>
  <si>
    <t>Zm00001d029558_P001 pep chromosome:AGPv4:1:76160502:76161041:-1 gene:Zm00001d029558 transcript:Zm00001d029558_T001 gene_biotype:protein_coding transcript_biotype:protein_coding description:Zm00001d029558</t>
  </si>
  <si>
    <t>Zm00001d029620_P001 pep chromosome:AGPv4:1:79984693:79986558:1 gene:Zm00001d029620 transcript:Zm00001d029620_T001 gene_biotype:protein_coding transcript_biotype:protein_coding description:Zm00001d029620</t>
  </si>
  <si>
    <t>Zm00001d029625_P001 pep chromosome:AGPv4:1:80178770:80181075:-1 gene:Zm00001d029625 transcript:Zm00001d029625_T001 gene_biotype:protein_coding transcript_biotype:protein_coding description:Zm00001d029625</t>
  </si>
  <si>
    <t>Zm00001d029801_P001 pep chromosome:AGPv4:1:87469723:87470947:-1 gene:Zm00001d029801 transcript:Zm00001d029801_T001 gene_biotype:protein_coding transcript_biotype:protein_coding description:Zm00001d029801</t>
  </si>
  <si>
    <t>Zm00001d029965_P001 pep chromosome:AGPv4:1:96701518:96704228:1 gene:Zm00001d029965 transcript:Zm00001d029965_T001 gene_biotype:protein_coding transcript_biotype:protein_coding description:Zm00001d029965</t>
  </si>
  <si>
    <t>Zm00001d030126_P011 pep chromosome:AGPv4:1:107682272:107686143:-1 gene:Zm00001d030126 transcript:Zm00001d030126_T011 gene_biotype:protein_coding transcript_biotype:protein_coding description:Zm00001d030126</t>
  </si>
  <si>
    <t>Zm00001d030216_P001 pep chromosome:AGPv4:1:113613327:113617911:1 gene:Zm00001d030216 transcript:Zm00001d030216_T001 gene_biotype:protein_coding transcript_biotype:protein_coding description:Zm00001d030216</t>
  </si>
  <si>
    <t>Zm00001d030345_P001 pep chromosome:AGPv4:1:123930193:123931383:-1 gene:Zm00001d030345 transcript:Zm00001d030345_T001 gene_biotype:protein_coding transcript_biotype:protein_coding description:Zm00001d030345</t>
  </si>
  <si>
    <t>Zm00001d030346_P001 pep chromosome:AGPv4:1:124047279:124048368:-1 gene:Zm00001d030346 transcript:Zm00001d030346_T001 gene_biotype:protein_coding transcript_biotype:protein_coding description:Zm00001d030346</t>
  </si>
  <si>
    <t>Zm00001d030373_P003 pep chromosome:AGPv4:1:127221596:127227815:-1 gene:Zm00001d030373 transcript:Zm00001d030373_T003 gene_biotype:protein_coding transcript_biotype:protein_coding description:Zm00001d030373</t>
  </si>
  <si>
    <t>Zm00001d030694_P002 pep chromosome:AGPv4:1:153742904:153749365:1 gene:Zm00001d030694 transcript:Zm00001d030694_T002 gene_biotype:protein_coding transcript_biotype:protein_coding description:Zm00001d030694</t>
  </si>
  <si>
    <t>Zm00001d030934_P003 pep chromosome:AGPv4:1:167682892:167687081:1 gene:Zm00001d030934 transcript:Zm00001d030934_T003 gene_biotype:protein_coding transcript_biotype:protein_coding description:Zm00001d030934</t>
  </si>
  <si>
    <t>Zm00001d031128_P004 pep chromosome:AGPv4:1:178799384:178803593:1 gene:Zm00001d031128 transcript:Zm00001d031128_T004 gene_biotype:protein_coding transcript_biotype:protein_coding description:Zm00001d031128</t>
  </si>
  <si>
    <t>Zm00001d031221_P001 pep chromosome:AGPv4:1:182579405:182580994:-1 gene:Zm00001d031221 transcript:Zm00001d031221_T001 gene_biotype:protein_coding transcript_biotype:protein_coding description:Zm00001d031221</t>
  </si>
  <si>
    <t>Zm00001d031257_P001 pep chromosome:AGPv4:1:184106568:184107742:-1 gene:Zm00001d031257 transcript:Zm00001d031257_T001 gene_biotype:protein_coding transcript_biotype:protein_coding description:Zm00001d031257</t>
  </si>
  <si>
    <t>Zm00001d031332_P007 pep chromosome:AGPv4:1:186376491:186380883:-1 gene:Zm00001d031332 transcript:Zm00001d031332_T007 gene_biotype:protein_coding transcript_biotype:protein_coding description:Zm00001d031332</t>
  </si>
  <si>
    <t>Zm00001d031532_P001 pep chromosome:AGPv4:1:193249982:193256980:1 gene:Zm00001d031532 transcript:Zm00001d031532_T001 gene_biotype:protein_coding transcript_biotype:protein_coding description:Zm00001d031532</t>
  </si>
  <si>
    <t>Zm00001d031570_P002 pep chromosome:AGPv4:1:194692178:194696253:-1 gene:Zm00001d031570 transcript:Zm00001d031570_T002 gene_biotype:protein_coding transcript_biotype:protein_coding description:Zm00001d031570</t>
  </si>
  <si>
    <t>Zm00001d031627_P001 pep chromosome:AGPv4:1:196865024:196868008:-1 gene:Zm00001d031627 transcript:Zm00001d031627_T001 gene_biotype:protein_coding transcript_biotype:protein_coding description:Zm00001d031627</t>
  </si>
  <si>
    <t>Zm00001d031640_P001 pep chromosome:AGPv4:1:197108702:197111394:-1 gene:Zm00001d031640 transcript:Zm00001d031640_T001 gene_biotype:protein_coding transcript_biotype:protein_coding description:Zm00001d031640</t>
  </si>
  <si>
    <t>Zm00001d031659_P001 pep chromosome:AGPv4:1:197760195:197776370:1 gene:Zm00001d031659 transcript:Zm00001d031659_T001 gene_biotype:protein_coding transcript_biotype:protein_coding description:Zm00001d031659</t>
  </si>
  <si>
    <t>Zm00001d031666_P002 pep chromosome:AGPv4:1:198113791:198116973:-1 gene:Zm00001d031666 transcript:Zm00001d031666_T002 gene_biotype:protein_coding transcript_biotype:protein_coding description:Zm00001d031666</t>
  </si>
  <si>
    <t>Zm00001d031674_P004 pep chromosome:AGPv4:1:198267879:198271992:1 gene:Zm00001d031674 transcript:Zm00001d031674_T004 gene_biotype:protein_coding transcript_biotype:protein_coding description:Zm00001d031674</t>
  </si>
  <si>
    <t>Zm00001d031817_P005 pep chromosome:AGPv4:1:202884656:202896386:1 gene:Zm00001d031817 transcript:Zm00001d031817_T005 gene_biotype:protein_coding transcript_biotype:protein_coding description:Zm00001d031817</t>
  </si>
  <si>
    <t>Zm00001d031825_P002 pep chromosome:AGPv4:1:202992963:202996100:-1 gene:Zm00001d031825 transcript:Zm00001d031825_T002 gene_biotype:protein_coding transcript_biotype:protein_coding description:Zm00001d031825</t>
  </si>
  <si>
    <t>Zm00001d031929_P002 pep chromosome:AGPv4:1:207099867:207105197:-1 gene:Zm00001d031929 transcript:Zm00001d031929_T002 gene_biotype:protein_coding transcript_biotype:protein_coding description:Zm00001d031929</t>
  </si>
  <si>
    <t>Zm00001d031939_P002 pep chromosome:AGPv4:1:207515574:207517489:-1 gene:Zm00001d031939 transcript:Zm00001d031939_T002 gene_biotype:protein_coding transcript_biotype:protein_coding description:Zm00001d031939</t>
  </si>
  <si>
    <t>Zm00001d032114_P001 pep chromosome:AGPv4:1:213508794:213513171:1 gene:Zm00001d032114 transcript:Zm00001d032114_T001 gene_biotype:protein_coding transcript_biotype:protein_coding description:Zm00001d032114</t>
  </si>
  <si>
    <t>Zm00001d032244_P001 pep chromosome:AGPv4:1:218617548:218619858:1 gene:Zm00001d032244 transcript:Zm00001d032244_T001 gene_biotype:protein_coding transcript_biotype:protein_coding description:Zm00001d032244</t>
  </si>
  <si>
    <t>Zm00001d032279_P008 pep chromosome:AGPv4:1:220036886:220043761:-1 gene:Zm00001d032279 transcript:Zm00001d032279_T008 gene_biotype:protein_coding transcript_biotype:protein_coding description:Zm00001d032279</t>
  </si>
  <si>
    <t>Zm00001d032282_P002 pep chromosome:AGPv4:1:220213723:220251567:1 gene:Zm00001d032282 transcript:Zm00001d032282_T002 gene_biotype:protein_coding transcript_biotype:protein_coding description:Zm00001d032282</t>
  </si>
  <si>
    <t>Zm00001d032370_P001 pep chromosome:AGPv4:1:224157746:224162834:-1 gene:Zm00001d032370 transcript:Zm00001d032370_T001 gene_biotype:protein_coding transcript_biotype:protein_coding description:Zm00001d032370</t>
  </si>
  <si>
    <t>Zm00001d032423_P001 pep chromosome:AGPv4:1:225974748:225975993:1 gene:Zm00001d032423 transcript:Zm00001d032423_T001 gene_biotype:protein_coding transcript_biotype:protein_coding description:Zm00001d032423</t>
  </si>
  <si>
    <t>Zm00001d032442_P008 pep chromosome:AGPv4:1:226568716:226576768:1 gene:Zm00001d032442 transcript:Zm00001d032442_T008 gene_biotype:protein_coding transcript_biotype:protein_coding description:Zm00001d032442</t>
  </si>
  <si>
    <t>Zm00001d032480_P002 pep chromosome:AGPv4:1:228063148:228066312:-1 gene:Zm00001d032480 transcript:Zm00001d032480_T002 gene_biotype:protein_coding transcript_biotype:protein_coding description:Zm00001d032480</t>
  </si>
  <si>
    <t>Zm00001d032527_P001 pep chromosome:AGPv4:1:229515984:229517919:-1 gene:Zm00001d032527 transcript:Zm00001d032527_T001 gene_biotype:protein_coding transcript_biotype:protein_coding description:Zm00001d032527</t>
  </si>
  <si>
    <t>Zm00001d032624_P001 pep chromosome:AGPv4:1:232380517:232381098:1 gene:Zm00001d032624 transcript:Zm00001d032624_T001 gene_biotype:protein_coding transcript_biotype:protein_coding description:Zm00001d032624</t>
  </si>
  <si>
    <t>Zm00001d032667_P012 pep chromosome:AGPv4:1:233706220:233715985:-1 gene:Zm00001d032667 transcript:Zm00001d032667_T012 gene_biotype:protein_coding transcript_biotype:protein_coding description:Zm00001d032667</t>
  </si>
  <si>
    <t>Zm00001d032739_P010 pep chromosome:AGPv4:1:236936529:236938355:-1 gene:Zm00001d032739 transcript:Zm00001d032739_T010 gene_biotype:protein_coding transcript_biotype:protein_coding description:Zm00001d032739</t>
  </si>
  <si>
    <t>Zm00001d032947_P001 pep chromosome:AGPv4:1:244392841:244393701:1 gene:Zm00001d032947 transcript:Zm00001d032947_T001 gene_biotype:protein_coding transcript_biotype:protein_coding description:Zm00001d032947</t>
  </si>
  <si>
    <t>Zm00001d032950_P003 pep chromosome:AGPv4:1:244489979:244492952:1 gene:Zm00001d032950 transcript:Zm00001d032950_T003 gene_biotype:protein_coding transcript_biotype:protein_coding description:Zm00001d032950</t>
  </si>
  <si>
    <t>Zm00001d032956_P002 pep chromosome:AGPv4:1:244604888:244627143:-1 gene:Zm00001d032956 transcript:Zm00001d032956_T002 gene_biotype:protein_coding transcript_biotype:protein_coding description:Zm00001d032956</t>
  </si>
  <si>
    <t>Zm00001d033147_P001 pep chromosome:AGPv4:1:252107995:252110630:1 gene:Zm00001d033147 transcript:Zm00001d033147_T001 gene_biotype:protein_coding transcript_biotype:protein_coding description:Zm00001d033147</t>
  </si>
  <si>
    <t>Zm00001d033159_P003 pep chromosome:AGPv4:1:252520966:252528415:-1 gene:Zm00001d033159 transcript:Zm00001d033159_T003 gene_biotype:protein_coding transcript_biotype:protein_coding description:Zm00001d033159</t>
  </si>
  <si>
    <t>Zm00001d033174_P001 pep chromosome:AGPv4:1:252797116:252799804:-1 gene:Zm00001d033174 transcript:Zm00001d033174_T001 gene_biotype:protein_coding transcript_biotype:protein_coding description:Zm00001d033174</t>
  </si>
  <si>
    <t>Zm00001d033204_P001 pep chromosome:AGPv4:1:254163170:254168845:1 gene:Zm00001d033204 transcript:Zm00001d033204_T001 gene_biotype:protein_coding transcript_biotype:protein_coding description:Zm00001d033204</t>
  </si>
  <si>
    <t>Zm00001d033420_P002 pep chromosome:AGPv4:1:262569037:262571326:1 gene:Zm00001d033420 transcript:Zm00001d033420_T002 gene_biotype:protein_coding transcript_biotype:protein_coding description:Zm00001d033420</t>
  </si>
  <si>
    <t>Zm00001d033427_P001 pep chromosome:AGPv4:1:262672477:262673180:-1 gene:Zm00001d033427 transcript:Zm00001d033427_T001 gene_biotype:protein_coding transcript_biotype:protein_coding description:Zm00001d033427</t>
  </si>
  <si>
    <t>Zm00001d033554_P001 pep chromosome:AGPv4:1:267003826:267007846:1 gene:Zm00001d033554 transcript:Zm00001d033554_T001 gene_biotype:protein_coding transcript_biotype:protein_coding description:Zm00001d033554</t>
  </si>
  <si>
    <t>Zm00001d033559_P001 pep chromosome:AGPv4:1:267205433:267207720:1 gene:Zm00001d033559 transcript:Zm00001d033559_T001 gene_biotype:protein_coding transcript_biotype:protein_coding description:Zm00001d033559</t>
  </si>
  <si>
    <t>Zm00001d033591_P002 pep chromosome:AGPv4:1:267999657:268004744:1 gene:Zm00001d033591 transcript:Zm00001d033591_T002 gene_biotype:protein_coding transcript_biotype:protein_coding description:Zm00001d033591</t>
  </si>
  <si>
    <t>Zm00001d033623_P006 pep chromosome:AGPv4:1:269047918:269052719:1 gene:Zm00001d033623 transcript:Zm00001d033623_T006 gene_biotype:protein_coding transcript_biotype:protein_coding description:Zm00001d033623</t>
  </si>
  <si>
    <t>Zm00001d033647_P001 pep chromosome:AGPv4:1:269556220:269564208:1 gene:Zm00001d033647 transcript:Zm00001d033647_T001 gene_biotype:protein_coding transcript_biotype:protein_coding description:Zm00001d033647</t>
  </si>
  <si>
    <t>Zm00001d033734_P003 pep chromosome:AGPv4:1:272416591:272421927:-1 gene:Zm00001d033734 transcript:Zm00001d033734_T003 gene_biotype:protein_coding transcript_biotype:protein_coding description:Zm00001d033734</t>
  </si>
  <si>
    <t>Zm00001d033746_P003 pep chromosome:AGPv4:1:272697870:272704606:1 gene:Zm00001d033746 transcript:Zm00001d033746_T003 gene_biotype:protein_coding transcript_biotype:protein_coding description:Zm00001d033746</t>
  </si>
  <si>
    <t>Zm00001d033753_P001 pep chromosome:AGPv4:1:272915846:272919834:-1 gene:Zm00001d033753 transcript:Zm00001d033753_T001 gene_biotype:protein_coding transcript_biotype:protein_coding description:Zm00001d033753</t>
  </si>
  <si>
    <t>Zm00001d033764_P004 pep chromosome:AGPv4:1:272997608:273005118:1 gene:Zm00001d033764 transcript:Zm00001d033764_T004 gene_biotype:protein_coding transcript_biotype:protein_coding description:Zm00001d033764</t>
  </si>
  <si>
    <t>Zm00001d033925_P001 pep chromosome:AGPv4:1:278704407:278706905:-1 gene:Zm00001d033925 transcript:Zm00001d033925_T001 gene_biotype:protein_coding transcript_biotype:protein_coding description:Zm00001d033925</t>
  </si>
  <si>
    <t>Zm00001d033981_P001 pep chromosome:AGPv4:1:279982395:279986186:-1 gene:Zm00001d033981 transcript:Zm00001d033981_T001 gene_biotype:protein_coding transcript_biotype:protein_coding description:Zm00001d033981</t>
  </si>
  <si>
    <t>Zm00001d033983_P003 pep chromosome:AGPv4:1:280119149:280122114:-1 gene:Zm00001d033983 transcript:Zm00001d033983_T003 gene_biotype:protein_coding transcript_biotype:protein_coding description:Zm00001d033983</t>
  </si>
  <si>
    <t>Zm00001d034015_P003 pep chromosome:AGPv4:1:281227125:281232212:1 gene:Zm00001d034015 transcript:Zm00001d034015_T003 gene_biotype:protein_coding transcript_biotype:protein_coding description:Zm00001d034015</t>
  </si>
  <si>
    <t>Zm00001d034059_P007 pep chromosome:AGPv4:1:282747886:282749619:1 gene:Zm00001d034059 transcript:Zm00001d034059_T007 gene_biotype:protein_coding transcript_biotype:protein_coding description:Zm00001d034059</t>
  </si>
  <si>
    <t>Zm00001d034161_P003 pep chromosome:AGPv4:1:285417447:285425538:1 gene:Zm00001d034161 transcript:Zm00001d034161_T003 gene_biotype:protein_coding transcript_biotype:protein_coding description:Zm00001d034161</t>
  </si>
  <si>
    <t>Zm00001d034346_P001 pep chromosome:AGPv4:1:290279668:290282489:-1 gene:Zm00001d034346 transcript:Zm00001d034346_T001 gene_biotype:protein_coding transcript_biotype:protein_coding description:Zm00001d034346</t>
  </si>
  <si>
    <t>Zm00001d034361_P008 pep chromosome:AGPv4:1:290790404:290793643:1 gene:Zm00001d034361 transcript:Zm00001d034361_T008 gene_biotype:protein_coding transcript_biotype:protein_coding description:Zm00001d034361</t>
  </si>
  <si>
    <t>Zm00001d034365_P001 pep chromosome:AGPv4:1:290916309:290917229:1 gene:Zm00001d034365 transcript:Zm00001d034365_T001 gene_biotype:protein_coding transcript_biotype:protein_coding description:Zm00001d034365</t>
  </si>
  <si>
    <t>Zm00001d034388_P002 pep chromosome:AGPv4:1:291662839:291669984:-1 gene:Zm00001d034388 transcript:Zm00001d034388_T002 gene_biotype:protein_coding transcript_biotype:protein_coding description:Zm00001d034388</t>
  </si>
  <si>
    <t>Zm00001d034422_P001 pep chromosome:AGPv4:1:292520815:292522961:-1 gene:Zm00001d034422 transcript:Zm00001d034422_T001 gene_biotype:protein_coding transcript_biotype:protein_coding description:Zm00001d034422</t>
  </si>
  <si>
    <t>Zm00001d034440_P001 pep chromosome:AGPv4:1:293008179:293011116:-1 gene:Zm00001d034440 transcript:Zm00001d034440_T001 gene_biotype:protein_coding transcript_biotype:protein_coding description:Zm00001d034440</t>
  </si>
  <si>
    <t>Zm00001d034501_P001 pep chromosome:AGPv4:1:294730026:294731510:1 gene:Zm00001d034501 transcript:Zm00001d034501_T001 gene_biotype:protein_coding transcript_biotype:protein_coding description:Zm00001d034501</t>
  </si>
  <si>
    <t>Zm00001d034505_P004 pep chromosome:AGPv4:1:294871197:294874670:1 gene:Zm00001d034505 transcript:Zm00001d034505_T004 gene_biotype:protein_coding transcript_biotype:protein_coding description:Zm00001d034505</t>
  </si>
  <si>
    <t>Zm00001d034514_P001 pep chromosome:AGPv4:1:295309847:295310533:1 gene:Zm00001d034514 transcript:Zm00001d034514_T001 gene_biotype:protein_coding transcript_biotype:protein_coding description:Zm00001d034514</t>
  </si>
  <si>
    <t>Zm00001d034630_P001 pep chromosome:AGPv4:1:298527321:298536055:1 gene:Zm00001d034630 transcript:Zm00001d034630_T001 gene_biotype:protein_coding transcript_biotype:protein_coding description:Zm00001d034630</t>
  </si>
  <si>
    <t>Zm00001d034665_P001 pep chromosome:AGPv4:1:299210476:299212684:-1 gene:Zm00001d034665 transcript:Zm00001d034665_T001 gene_biotype:protein_coding transcript_biotype:protein_coding description:Zm00001d034665</t>
  </si>
  <si>
    <t>Zm00001d034733_P003 pep chromosome:AGPv4:1:300954199:300960899:-1 gene:Zm00001d034733 transcript:Zm00001d034733_T003 gene_biotype:protein_coding transcript_biotype:protein_coding description:Zm00001d034733</t>
  </si>
  <si>
    <t>Zm00001d034768_P006 pep chromosome:AGPv4:1:301674948:301677768:1 gene:Zm00001d034768 transcript:Zm00001d034768_T006 gene_biotype:protein_coding transcript_biotype:protein_coding description:Zm00001d034768</t>
  </si>
  <si>
    <t>Zm00001d034793_P001 pep chromosome:AGPv4:1:302370318:302373835:-1 gene:Zm00001d034793 transcript:Zm00001d034793_T001 gene_biotype:protein_coding transcript_biotype:protein_coding description:Zm00001d034793</t>
  </si>
  <si>
    <t>Zm00001d034807_P003 pep chromosome:AGPv4:1:302526980:302529672:1 gene:Zm00001d034807 transcript:Zm00001d034807_T003 gene_biotype:protein_coding transcript_biotype:protein_coding description:Zm00001d034807</t>
  </si>
  <si>
    <t>Zm00001d034859_P001 pep chromosome:AGPv4:1:303989634:303999266:1 gene:Zm00001d034859 transcript:Zm00001d034859_T001 gene_biotype:protein_coding transcript_biotype:protein_coding description:Zm00001d034859</t>
  </si>
  <si>
    <t>Zm00001d034927_P023 pep chromosome:AGPv4:1:305746668:305755063:-1 gene:Zm00001d034927 transcript:Zm00001d034927_T023 gene_biotype:protein_coding transcript_biotype:protein_coding description:Zm00001d034927</t>
  </si>
  <si>
    <t>Zm00001d034949_P001 pep chromosome:AGPv4:1:306490318:306502810:-1 gene:Zm00001d034949 transcript:Zm00001d034949_T001 gene_biotype:protein_coding transcript_biotype:protein_coding description:Zm00001d034949</t>
  </si>
  <si>
    <t>Zm00001d035139_P002 pep chromosome:AGPv4:6:6672825:6678678:-1 gene:Zm00001d035139 transcript:Zm00001d035139_T002 gene_biotype:protein_coding transcript_biotype:protein_coding description:Zm00001d035139</t>
  </si>
  <si>
    <t>Zm00001d035157_P002 pep chromosome:AGPv4:6:7246881:7250878:1 gene:Zm00001d035157 transcript:Zm00001d035157_T002 gene_biotype:protein_coding transcript_biotype:protein_coding description:Zm00001d035157</t>
  </si>
  <si>
    <t>Zm00001d035428_P004 pep chromosome:AGPv4:6:25148745:25158121:-1 gene:Zm00001d035428 transcript:Zm00001d035428_T004 gene_biotype:protein_coding transcript_biotype:protein_coding description:Zm00001d035428</t>
  </si>
  <si>
    <t>Zm00001d035434_P002 pep chromosome:AGPv4:6:25350885:25353799:-1 gene:Zm00001d035434 transcript:Zm00001d035434_T002 gene_biotype:protein_coding transcript_biotype:protein_coding description:Zm00001d035434</t>
  </si>
  <si>
    <t>Zm00001d035637_P001 pep chromosome:AGPv4:6:38040736:38040906:1 gene:Zm00001d035637 transcript:Zm00001d035637_T001 gene_biotype:protein_coding transcript_biotype:protein_coding description:Zm00001d035637</t>
  </si>
  <si>
    <t>Zm00001d035789_P002 pep chromosome:AGPv4:6:49258185:49261935:-1 gene:Zm00001d035789 transcript:Zm00001d035789_T002 gene_biotype:protein_coding transcript_biotype:protein_coding description:Zm00001d035789</t>
  </si>
  <si>
    <t>Zm00001d035817_P001 pep chromosome:AGPv4:6:52272151:52289829:1 gene:Zm00001d035817 transcript:Zm00001d035817_T001 gene_biotype:protein_coding transcript_biotype:protein_coding description:Zm00001d035817</t>
  </si>
  <si>
    <t>Zm00001d035865_P001 pep chromosome:AGPv4:6:57504894:57506321:1 gene:Zm00001d035865 transcript:Zm00001d035865_T001 gene_biotype:protein_coding transcript_biotype:protein_coding description:Zm00001d035865</t>
  </si>
  <si>
    <t>Zm00001d035899_P001 pep chromosome:AGPv4:6:58736545:58738571:-1 gene:Zm00001d035899 transcript:Zm00001d035899_T001 gene_biotype:protein_coding transcript_biotype:protein_coding description:Zm00001d035899</t>
  </si>
  <si>
    <t>Zm00001d035915_P001 pep chromosome:AGPv4:6:60128223:60132490:1 gene:Zm00001d035915 transcript:Zm00001d035915_T001 gene_biotype:protein_coding transcript_biotype:protein_coding description:Zm00001d035915</t>
  </si>
  <si>
    <t>Zm00001d035934_P002 pep chromosome:AGPv4:6:61207186:61214618:-1 gene:Zm00001d035934 transcript:Zm00001d035934_T002 gene_biotype:protein_coding transcript_biotype:protein_coding description:Zm00001d035934</t>
  </si>
  <si>
    <t>Zm00001d035948_P006 pep chromosome:AGPv4:6:61624294:61625992:1 gene:Zm00001d035948 transcript:Zm00001d035948_T006 gene_biotype:protein_coding transcript_biotype:protein_coding description:Zm00001d035948</t>
  </si>
  <si>
    <t>Zm00001d036024_P004 pep chromosome:AGPv4:6:66752835:66763315:1 gene:Zm00001d036024 transcript:Zm00001d036024_T004 gene_biotype:protein_coding transcript_biotype:protein_coding description:Zm00001d036024</t>
  </si>
  <si>
    <t>Zm00001d036031_P013 pep chromosome:AGPv4:6:67350637:67355988:1 gene:Zm00001d036031 transcript:Zm00001d036031_T013 gene_biotype:protein_coding transcript_biotype:protein_coding description:Zm00001d036031</t>
  </si>
  <si>
    <t>Zm00001d036108_P003 pep chromosome:AGPv4:6:72487379:72490876:-1 gene:Zm00001d036108 transcript:Zm00001d036108_T003 gene_biotype:protein_coding transcript_biotype:protein_coding description:Zm00001d036108</t>
  </si>
  <si>
    <t>Zm00001d036255_P001 pep chromosome:AGPv4:6:79977899:79979555:-1 gene:Zm00001d036255 transcript:Zm00001d036255_T001 gene_biotype:protein_coding transcript_biotype:protein_coding description:Zm00001d036255</t>
  </si>
  <si>
    <t>Zm00001d036328_P001 pep chromosome:AGPv4:6:84474290:84479106:-1 gene:Zm00001d036328 transcript:Zm00001d036328_T001 gene_biotype:protein_coding transcript_biotype:protein_coding description:Zm00001d036328</t>
  </si>
  <si>
    <t>Zm00001d036401_P003 pep chromosome:AGPv4:6:86902784:86908235:1 gene:Zm00001d036401 transcript:Zm00001d036401_T003 gene_biotype:protein_coding transcript_biotype:protein_coding description:Zm00001d036401</t>
  </si>
  <si>
    <t>Zm00001d036406_P001 pep chromosome:AGPv4:6:87050981:87055612:1 gene:Zm00001d036406 transcript:Zm00001d036406_T001 gene_biotype:protein_coding transcript_biotype:protein_coding description:Zm00001d036406</t>
  </si>
  <si>
    <t>Zm00001d036480_P001 pep chromosome:AGPv4:6:89893907:89897716:1 gene:Zm00001d036480 transcript:Zm00001d036480_T001 gene_biotype:protein_coding transcript_biotype:protein_coding description:Zm00001d036480</t>
  </si>
  <si>
    <t>Zm00001d036565_P008 pep chromosome:AGPv4:6:92667463:92669906:-1 gene:Zm00001d036565 transcript:Zm00001d036565_T008 gene_biotype:protein_coding transcript_biotype:protein_coding description:Zm00001d036565</t>
  </si>
  <si>
    <t>Zm00001d036608_P007 pep chromosome:AGPv4:6:94231765:94235482:1 gene:Zm00001d036608 transcript:Zm00001d036608_T007 gene_biotype:protein_coding transcript_biotype:protein_coding description:Zm00001d036608</t>
  </si>
  <si>
    <t>Zm00001d036796_P004 pep chromosome:AGPv4:6:101178916:101181950:1 gene:Zm00001d036796 transcript:Zm00001d036796_T004 gene_biotype:protein_coding transcript_biotype:protein_coding description:Zm00001d036796</t>
  </si>
  <si>
    <t>Zm00001d036959_P005 pep chromosome:AGPv4:6:107398996:107403288:1 gene:Zm00001d036959 transcript:Zm00001d036959_T005 gene_biotype:protein_coding transcript_biotype:protein_coding description:Zm00001d036959</t>
  </si>
  <si>
    <t>Zm00001d036971_P004 pep chromosome:AGPv4:6:107848723:107862507:-1 gene:Zm00001d036971 transcript:Zm00001d036971_T004 gene_biotype:protein_coding transcript_biotype:protein_coding description:Zm00001d036971</t>
  </si>
  <si>
    <t>Zm00001d037004_P002 pep chromosome:AGPv4:6:108805580:108813472:1 gene:Zm00001d037004 transcript:Zm00001d037004_T002 gene_biotype:protein_coding transcript_biotype:protein_coding description:Zm00001d037004</t>
  </si>
  <si>
    <t>Zm00001d037111_P001 pep chromosome:AGPv4:6:112668246:112668674:1 gene:Zm00001d037111 transcript:Zm00001d037111_T001 gene_biotype:protein_coding transcript_biotype:protein_coding description:Zm00001d037111</t>
  </si>
  <si>
    <t>Zm00001d037159_P001 pep chromosome:AGPv4:6:114253255:114255827:1 gene:Zm00001d037159 transcript:Zm00001d037159_T001 gene_biotype:protein_coding transcript_biotype:protein_coding description:Zm00001d037159</t>
  </si>
  <si>
    <t>Zm00001d037214_P005 pep chromosome:AGPv4:6:116113744:116126775:-1 gene:Zm00001d037214 transcript:Zm00001d037214_T005 gene_biotype:protein_coding transcript_biotype:protein_coding description:Zm00001d037214</t>
  </si>
  <si>
    <t>Zm00001d037239_P001 pep chromosome:AGPv4:6:117464703:117467330:-1 gene:Zm00001d037239 transcript:Zm00001d037239_T001 gene_biotype:protein_coding transcript_biotype:protein_coding description:Zm00001d037239</t>
  </si>
  <si>
    <t>Zm00001d037252_P003 pep chromosome:AGPv4:6:118129961:118139439:-1 gene:Zm00001d037252 transcript:Zm00001d037252_T003 gene_biotype:protein_coding transcript_biotype:protein_coding description:Zm00001d037252</t>
  </si>
  <si>
    <t>Zm00001d037279_P002 pep chromosome:AGPv4:6:119259106:119268023:1 gene:Zm00001d037279 transcript:Zm00001d037279_T002 gene_biotype:protein_coding transcript_biotype:protein_coding description:Zm00001d037279</t>
  </si>
  <si>
    <t>Zm00001d037318_P001 pep chromosome:AGPv4:6:120776999:120779225:-1 gene:Zm00001d037318 transcript:Zm00001d037318_T001 gene_biotype:protein_coding transcript_biotype:protein_coding description:Zm00001d037318</t>
  </si>
  <si>
    <t>Zm00001d037333_P002 pep chromosome:AGPv4:6:121792419:121824947:-1 gene:Zm00001d037333 transcript:Zm00001d037333_T002 gene_biotype:protein_coding transcript_biotype:protein_coding description:Zm00001d037333</t>
  </si>
  <si>
    <t>Zm00001d037409_P001 pep chromosome:AGPv4:6:124802573:124804620:1 gene:Zm00001d037409 transcript:Zm00001d037409_T001 gene_biotype:protein_coding transcript_biotype:protein_coding description:Zm00001d037409</t>
  </si>
  <si>
    <t>Zm00001d037481_P005 pep chromosome:AGPv4:6:126744537:126750718:1 gene:Zm00001d037481 transcript:Zm00001d037481_T005 gene_biotype:protein_coding transcript_biotype:protein_coding description:Zm00001d037481</t>
  </si>
  <si>
    <t>Zm00001d037538_P007 pep chromosome:AGPv4:6:128640275:128647757:-1 gene:Zm00001d037538 transcript:Zm00001d037538_T007 gene_biotype:protein_coding transcript_biotype:protein_coding description:Zm00001d037538</t>
  </si>
  <si>
    <t>Zm00001d037546_P022 pep chromosome:AGPv4:6:128894602:128909608:1 gene:Zm00001d037546 transcript:Zm00001d037546_T022 gene_biotype:protein_coding transcript_biotype:protein_coding description:Zm00001d037546</t>
  </si>
  <si>
    <t>Zm00001d037573_P002 pep chromosome:AGPv4:6:130066447:130069036:1 gene:Zm00001d037573 transcript:Zm00001d037573_T002 gene_biotype:protein_coding transcript_biotype:protein_coding description:Zm00001d037573</t>
  </si>
  <si>
    <t>Zm00001d037590_P001 pep chromosome:AGPv4:6:130722299:130726941:1 gene:Zm00001d037590 transcript:Zm00001d037590_T001 gene_biotype:protein_coding transcript_biotype:protein_coding description:Zm00001d037590</t>
  </si>
  <si>
    <t>Zm00001d037603_P003 pep chromosome:AGPv4:6:131345164:131348227:1 gene:Zm00001d037603 transcript:Zm00001d037603_T003 gene_biotype:protein_coding transcript_biotype:protein_coding description:Zm00001d037603</t>
  </si>
  <si>
    <t>Zm00001d037656_P001 pep chromosome:AGPv4:6:133140745:133141716:1 gene:Zm00001d037656 transcript:Zm00001d037656_T001 gene_biotype:protein_coding transcript_biotype:protein_coding description:Zm00001d037656</t>
  </si>
  <si>
    <t>Zm00001d037684_P001 pep chromosome:AGPv4:6:133964806:133965066:-1 gene:Zm00001d037684 transcript:Zm00001d037684_T001 gene_biotype:protein_coding transcript_biotype:protein_coding description:Zm00001d037684</t>
  </si>
  <si>
    <t>Zm00001d037700_P002 pep chromosome:AGPv4:6:134419542:134425842:1 gene:Zm00001d037700 transcript:Zm00001d037700_T002 gene_biotype:protein_coding transcript_biotype:protein_coding description:Zm00001d037700</t>
  </si>
  <si>
    <t>Zm00001d037725_P001 pep chromosome:AGPv4:6:135244800:135248890:-1 gene:Zm00001d037725 transcript:Zm00001d037725_T001 gene_biotype:protein_coding transcript_biotype:protein_coding description:Zm00001d037725</t>
  </si>
  <si>
    <t>Zm00001d037727_P001 pep chromosome:AGPv4:6:135296144:135300165:-1 gene:Zm00001d037727 transcript:Zm00001d037727_T001 gene_biotype:protein_coding transcript_biotype:protein_coding description:Zm00001d037727</t>
  </si>
  <si>
    <t>Zm00001d037732_P002 pep chromosome:AGPv4:6:135531705:135534553:1 gene:Zm00001d037732 transcript:Zm00001d037732_T002 gene_biotype:protein_coding transcript_biotype:protein_coding description:Zm00001d037732</t>
  </si>
  <si>
    <t>Zm00001d037808_P006 pep chromosome:AGPv4:6:138453485:138484606:-1 gene:Zm00001d037808 transcript:Zm00001d037808_T006 gene_biotype:protein_coding transcript_biotype:protein_coding description:Zm00001d037808</t>
  </si>
  <si>
    <t>Zm00001d037813_P002 pep chromosome:AGPv4:6:138594710:138600101:1 gene:Zm00001d037813 transcript:Zm00001d037813_T002 gene_biotype:protein_coding transcript_biotype:protein_coding description:Zm00001d037813</t>
  </si>
  <si>
    <t>Zm00001d037918_P002 pep chromosome:AGPv4:6:141972448:141976341:-1 gene:Zm00001d037918 transcript:Zm00001d037918_T002 gene_biotype:protein_coding transcript_biotype:protein_coding description:Zm00001d037918</t>
  </si>
  <si>
    <t>Zm00001d037929_P002 pep chromosome:AGPv4:6:142399394:142401680:-1 gene:Zm00001d037929 transcript:Zm00001d037929_T002 gene_biotype:protein_coding transcript_biotype:protein_coding description:Zm00001d037929</t>
  </si>
  <si>
    <t>Zm00001d038016_P001 pep chromosome:AGPv4:6:145258369:145259274:-1 gene:Zm00001d038016 transcript:Zm00001d038016_T001 gene_biotype:protein_coding transcript_biotype:protein_coding description:Zm00001d038016</t>
  </si>
  <si>
    <t>Zm00001d038085_P002 pep chromosome:AGPv4:6:147225163:147234198:1 gene:Zm00001d038085 transcript:Zm00001d038085_T002 gene_biotype:protein_coding transcript_biotype:protein_coding description:Zm00001d038085</t>
  </si>
  <si>
    <t>Zm00001d038104_P003 pep chromosome:AGPv4:6:148044310:148054129:1 gene:Zm00001d038104 transcript:Zm00001d038104_T003 gene_biotype:protein_coding transcript_biotype:protein_coding description:Zm00001d038104</t>
  </si>
  <si>
    <t>Zm00001d038136_P001 pep chromosome:AGPv4:6:149167447:149172136:1 gene:Zm00001d038136 transcript:Zm00001d038136_T001 gene_biotype:protein_coding transcript_biotype:protein_coding description:Zm00001d038136</t>
  </si>
  <si>
    <t>Zm00001d038218_P002 pep chromosome:AGPv4:6:151836745:151842042:1 gene:Zm00001d038218 transcript:Zm00001d038218_T002 gene_biotype:protein_coding transcript_biotype:protein_coding description:Zm00001d038218</t>
  </si>
  <si>
    <t>Zm00001d038262_P001 pep chromosome:AGPv4:6:152608623:152611425:-1 gene:Zm00001d038262 transcript:Zm00001d038262_T001 gene_biotype:protein_coding transcript_biotype:protein_coding description:Zm00001d038262</t>
  </si>
  <si>
    <t>Zm00001d038318_P011 pep chromosome:AGPv4:6:154318381:154322897:1 gene:Zm00001d038318 transcript:Zm00001d038318_T011 gene_biotype:protein_coding transcript_biotype:protein_coding description:Zm00001d038318</t>
  </si>
  <si>
    <t>Zm00001d038334_P001 pep chromosome:AGPv4:6:154787169:154790440:-1 gene:Zm00001d038334 transcript:Zm00001d038334_T001 gene_biotype:protein_coding transcript_biotype:protein_coding description:Zm00001d038334</t>
  </si>
  <si>
    <t>Zm00001d038382_P001 pep chromosome:AGPv4:6:156005020:156005586:-1 gene:Zm00001d038382 transcript:Zm00001d038382_T001 gene_biotype:protein_coding transcript_biotype:protein_coding description:Zm00001d038382</t>
  </si>
  <si>
    <t>Zm00001d038522_P001 pep chromosome:AGPv4:6:159140146:159145958:-1 gene:Zm00001d038522 transcript:Zm00001d038522_T001 gene_biotype:protein_coding transcript_biotype:protein_coding description:Zm00001d038522</t>
  </si>
  <si>
    <t>Zm00001d038535_P003 pep chromosome:AGPv4:6:159533551:159536066:1 gene:Zm00001d038535 transcript:Zm00001d038535_T003 gene_biotype:protein_coding transcript_biotype:protein_coding description:Zm00001d038535</t>
  </si>
  <si>
    <t>Zm00001d038547_P001 pep chromosome:AGPv4:6:159734306:159738603:-1 gene:Zm00001d038547 transcript:Zm00001d038547_T001 gene_biotype:protein_coding transcript_biotype:protein_coding description:Zm00001d038547</t>
  </si>
  <si>
    <t>Zm00001d038555_P001 pep chromosome:AGPv4:6:159789930:159794329:1 gene:Zm00001d038555 transcript:Zm00001d038555_T001 gene_biotype:protein_coding transcript_biotype:protein_coding description:Zm00001d038555</t>
  </si>
  <si>
    <t>Zm00001d038616_P001 pep chromosome:AGPv4:6:160984295:160985107:1 gene:Zm00001d038616 transcript:Zm00001d038616_T001 gene_biotype:protein_coding transcript_biotype:protein_coding description:Zm00001d038616</t>
  </si>
  <si>
    <t>Zm00001d038625_P001 pep chromosome:AGPv4:6:161162525:161167432:-1 gene:Zm00001d038625 transcript:Zm00001d038625_T001 gene_biotype:protein_coding transcript_biotype:protein_coding description:Zm00001d038625</t>
  </si>
  <si>
    <t>Zm00001d038648_P001 pep chromosome:AGPv4:6:161702211:161706735:1 gene:Zm00001d038648 transcript:Zm00001d038648_T001 gene_biotype:protein_coding transcript_biotype:protein_coding description:Zm00001d038648</t>
  </si>
  <si>
    <t>Zm00001d038650_P001 pep chromosome:AGPv4:6:161720010:161726844:1 gene:Zm00001d038650 transcript:Zm00001d038650_T001 gene_biotype:protein_coding transcript_biotype:protein_coding description:Zm00001d038650</t>
  </si>
  <si>
    <t>Zm00001d038653_P001 pep chromosome:AGPv4:6:161892150:161896354:1 gene:Zm00001d038653 transcript:Zm00001d038653_T001 gene_biotype:protein_coding transcript_biotype:protein_coding description:Zm00001d038653</t>
  </si>
  <si>
    <t>Zm00001d038658_P001 pep chromosome:AGPv4:6:161945970:161951107:1 gene:Zm00001d038658 transcript:Zm00001d038658_T001 gene_biotype:protein_coding transcript_biotype:protein_coding description:Zm00001d038658</t>
  </si>
  <si>
    <t>Zm00001d038709_P005 pep chromosome:AGPv4:6:163107175:163109504:1 gene:Zm00001d038709 transcript:Zm00001d038709_T005 gene_biotype:protein_coding transcript_biotype:protein_coding description:Zm00001d038709</t>
  </si>
  <si>
    <t>Zm00001d038776_P003 pep chromosome:AGPv4:6:164208134:164211259:-1 gene:Zm00001d038776 transcript:Zm00001d038776_T003 gene_biotype:protein_coding transcript_biotype:protein_coding description:Zm00001d038776</t>
  </si>
  <si>
    <t>Zm00001d038795_P001 pep chromosome:AGPv4:6:164497600:164497797:-1 gene:Zm00001d038795 transcript:Zm00001d038795_T001 gene_biotype:protein_coding transcript_biotype:protein_coding description:Zm00001d038795</t>
  </si>
  <si>
    <t>Zm00001d038839_P002 pep chromosome:AGPv4:6:165594008:165597229:-1 gene:Zm00001d038839 transcript:Zm00001d038839_T002 gene_biotype:protein_coding transcript_biotype:protein_coding description:Zm00001d038839</t>
  </si>
  <si>
    <t>Zm00001d038857_P001 pep chromosome:AGPv4:6:165907842:165913299:-1 gene:Zm00001d038857 transcript:Zm00001d038857_T001 gene_biotype:protein_coding transcript_biotype:protein_coding description:Zm00001d038857</t>
  </si>
  <si>
    <t>Zm00001d038865_P013 pep chromosome:AGPv4:6:166071670:166073397:-1 gene:Zm00001d038865 transcript:Zm00001d038865_T013 gene_biotype:protein_coding transcript_biotype:protein_coding description:Zm00001d038865</t>
  </si>
  <si>
    <t>Zm00001d038879_P005 pep chromosome:AGPv4:6:166305420:166309163:-1 gene:Zm00001d038879 transcript:Zm00001d038879_T005 gene_biotype:protein_coding transcript_biotype:protein_coding description:Zm00001d038879</t>
  </si>
  <si>
    <t>Zm00001d038931_P001 pep chromosome:AGPv4:6:167229386:167236425:1 gene:Zm00001d038931 transcript:Zm00001d038931_T001 gene_biotype:protein_coding transcript_biotype:protein_coding description:Zm00001d038931</t>
  </si>
  <si>
    <t>Zm00001d038970_P003 pep chromosome:AGPv4:6:167991334:167998651:1 gene:Zm00001d038970 transcript:Zm00001d038970_T003 gene_biotype:protein_coding transcript_biotype:protein_coding description:Zm00001d038970</t>
  </si>
  <si>
    <t>Zm00001d039031_P001 pep chromosome:AGPv4:6:168922998:168923408:-1 gene:Zm00001d039031 transcript:Zm00001d039031_T001 gene_biotype:protein_coding transcript_biotype:protein_coding description:Zm00001d039031</t>
  </si>
  <si>
    <t>Zm00001d039043_P008 pep chromosome:AGPv4:6:169160371:169165669:1 gene:Zm00001d039043 transcript:Zm00001d039043_T008 gene_biotype:protein_coding transcript_biotype:protein_coding description:Zm00001d039043</t>
  </si>
  <si>
    <t>Zm00001d039169_P001 pep chromosome:AGPv4:6:171663438:171664675:-1 gene:Zm00001d039169 transcript:Zm00001d039169_T001 gene_biotype:protein_coding transcript_biotype:protein_coding description:Zm00001d039169</t>
  </si>
  <si>
    <t>Zm00001d039173_P007 pep chromosome:AGPv4:6:171778244:171780016:1 gene:Zm00001d039173 transcript:Zm00001d039173_T007 gene_biotype:protein_coding transcript_biotype:protein_coding description:Zm00001d039173</t>
  </si>
  <si>
    <t>Zm00001d039264_P001 pep chromosome:AGPv4:3:767084:768838:-1 gene:Zm00001d039264 transcript:Zm00001d039264_T001 gene_biotype:protein_coding transcript_biotype:protein_coding description:Zm00001d039264</t>
  </si>
  <si>
    <t>Zm00001d039283_P002 pep chromosome:AGPv4:3:999935:1002234:1 gene:Zm00001d039283 transcript:Zm00001d039283_T002 gene_biotype:protein_coding transcript_biotype:protein_coding description:Zm00001d039283</t>
  </si>
  <si>
    <t>Zm00001d039331_P002 pep chromosome:AGPv4:3:2014008:2017590:1 gene:Zm00001d039331 transcript:Zm00001d039331_T002 gene_biotype:protein_coding transcript_biotype:protein_coding description:Zm00001d039331</t>
  </si>
  <si>
    <t>Zm00001d039505_P001 pep chromosome:AGPv4:3:6094711:6099474:-1 gene:Zm00001d039505 transcript:Zm00001d039505_T001 gene_biotype:protein_coding transcript_biotype:protein_coding description:Zm00001d039505</t>
  </si>
  <si>
    <t>Zm00001d039520_P001 pep chromosome:AGPv4:3:6768568:6770834:1 gene:Zm00001d039520 transcript:Zm00001d039520_T001 gene_biotype:protein_coding transcript_biotype:protein_coding description:Zm00001d039520</t>
  </si>
  <si>
    <t>Zm00001d039535_P001 pep chromosome:AGPv4:3:7479692:7482979:-1 gene:Zm00001d039535 transcript:Zm00001d039535_T001 gene_biotype:protein_coding transcript_biotype:protein_coding description:Zm00001d039535</t>
  </si>
  <si>
    <t>Zm00001d039566_P001 pep chromosome:AGPv4:3:8104720:8105217:1 gene:Zm00001d039566 transcript:Zm00001d039566_T001 gene_biotype:protein_coding transcript_biotype:protein_coding description:Zm00001d039566</t>
  </si>
  <si>
    <t>Zm00001d039594_P001 pep chromosome:AGPv4:3:8560758:8564979:1 gene:Zm00001d039594 transcript:Zm00001d039594_T001 gene_biotype:protein_coding transcript_biotype:protein_coding description:Zm00001d039594</t>
  </si>
  <si>
    <t>Zm00001d039653_P007 pep chromosome:AGPv4:3:10752462:10756034:1 gene:Zm00001d039653 transcript:Zm00001d039653_T007 gene_biotype:protein_coding transcript_biotype:protein_coding description:Zm00001d039653</t>
  </si>
  <si>
    <t>Zm00001d039664_P006 pep chromosome:AGPv4:3:11337129:11344658:1 gene:Zm00001d039664 transcript:Zm00001d039664_T006 gene_biotype:protein_coding transcript_biotype:protein_coding description:Zm00001d039664</t>
  </si>
  <si>
    <t>Zm00001d039710_P002 pep chromosome:AGPv4:3:12751577:12753836:1 gene:Zm00001d039710 transcript:Zm00001d039710_T002 gene_biotype:protein_coding transcript_biotype:protein_coding description:Zm00001d039710</t>
  </si>
  <si>
    <t>Zm00001d039777_P001 pep chromosome:AGPv4:3:14518943:14519897:-1 gene:Zm00001d039777 transcript:Zm00001d039777_T001 gene_biotype:protein_coding transcript_biotype:protein_coding description:Zm00001d039777</t>
  </si>
  <si>
    <t>Zm00001d039865_P001 pep chromosome:AGPv4:3:17163334:17167131:1 gene:Zm00001d039865 transcript:Zm00001d039865_T001 gene_biotype:protein_coding transcript_biotype:protein_coding description:Zm00001d039865</t>
  </si>
  <si>
    <t>Zm00001d039904_P012 pep chromosome:AGPv4:3:18868037:18870523:1 gene:Zm00001d039904 transcript:Zm00001d039904_T012 gene_biotype:protein_coding transcript_biotype:protein_coding description:Zm00001d039904</t>
  </si>
  <si>
    <t>Zm00001d039908_P001 pep chromosome:AGPv4:3:19082590:19083063:-1 gene:Zm00001d039908 transcript:Zm00001d039908_T001 gene_biotype:protein_coding transcript_biotype:protein_coding description:Zm00001d039908</t>
  </si>
  <si>
    <t>Zm00001d039916_P005 pep chromosome:AGPv4:3:19335976:19338721:1 gene:Zm00001d039916 transcript:Zm00001d039916_T005 gene_biotype:protein_coding transcript_biotype:protein_coding description:Zm00001d039916</t>
  </si>
  <si>
    <t>Zm00001d040010_P007 pep chromosome:AGPv4:3:22854254:22860334:1 gene:Zm00001d040010 transcript:Zm00001d040010_T007 gene_biotype:protein_coding transcript_biotype:protein_coding description:Zm00001d040010</t>
  </si>
  <si>
    <t>Zm00001d040173_P001 pep chromosome:AGPv4:3:30593009:30594535:1 gene:Zm00001d040173 transcript:Zm00001d040173_T001 gene_biotype:protein_coding transcript_biotype:protein_coding description:Zm00001d040173</t>
  </si>
  <si>
    <t>Zm00001d040190_P001 pep chromosome:AGPv4:3:31509737:31513060:-1 gene:Zm00001d040190 transcript:Zm00001d040190_T001 gene_biotype:protein_coding transcript_biotype:protein_coding description:Zm00001d040190</t>
  </si>
  <si>
    <t>Zm00001d040244_P001 pep chromosome:AGPv4:3:33433245:33434570:-1 gene:Zm00001d040244 transcript:Zm00001d040244_T001 gene_biotype:protein_coding transcript_biotype:protein_coding description:Zm00001d040244</t>
  </si>
  <si>
    <t>Zm00001d040290_P004 pep chromosome:AGPv4:3:35942260:35951489:1 gene:Zm00001d040290 transcript:Zm00001d040290_T004 gene_biotype:protein_coding transcript_biotype:protein_coding description:Zm00001d040290</t>
  </si>
  <si>
    <t>Zm00001d040314_P003 pep chromosome:AGPv4:3:37620847:37622190:1 gene:Zm00001d040314 transcript:Zm00001d040314_T003 gene_biotype:protein_coding transcript_biotype:protein_coding description:Zm00001d040314</t>
  </si>
  <si>
    <t>Zm00001d040323_P001 pep chromosome:AGPv4:3:38197170:38197511:1 gene:Zm00001d040323 transcript:Zm00001d040323_T001 gene_biotype:protein_coding transcript_biotype:protein_coding description:Zm00001d040323</t>
  </si>
  <si>
    <t>Zm00001d040496_P001 pep chromosome:AGPv4:3:46772791:46773294:-1 gene:Zm00001d040496 transcript:Zm00001d040496_T001 gene_biotype:protein_coding transcript_biotype:protein_coding description:Zm00001d040496</t>
  </si>
  <si>
    <t>Zm00001d040503_P009 pep chromosome:AGPv4:3:47226033:47241740:-1 gene:Zm00001d040503 transcript:Zm00001d040503_T009 gene_biotype:protein_coding transcript_biotype:protein_coding description:Zm00001d040503</t>
  </si>
  <si>
    <t>Zm00001d040519_P003 pep chromosome:AGPv4:3:47879104:47880289:-1 gene:Zm00001d040519 transcript:Zm00001d040519_T003 gene_biotype:protein_coding transcript_biotype:protein_coding description:Zm00001d040519</t>
  </si>
  <si>
    <t>Zm00001d040819_P001 pep chromosome:AGPv4:3:67929346:67929810:-1 gene:Zm00001d040819 transcript:Zm00001d040819_T001 gene_biotype:protein_coding transcript_biotype:protein_coding description:Zm00001d040819</t>
  </si>
  <si>
    <t>Zm00001d041105_P005 pep chromosome:AGPv4:3:97492102:97509622:1 gene:Zm00001d041105 transcript:Zm00001d041105_T005 gene_biotype:protein_coding transcript_biotype:protein_coding description:Zm00001d041105</t>
  </si>
  <si>
    <t>Zm00001d041112_P002 pep chromosome:AGPv4:3:98130861:98139735:-1 gene:Zm00001d041112 transcript:Zm00001d041112_T002 gene_biotype:protein_coding transcript_biotype:protein_coding description:Zm00001d041112</t>
  </si>
  <si>
    <t>Zm00001d041119_P005 pep chromosome:AGPv4:3:98750138:98758321:1 gene:Zm00001d041119 transcript:Zm00001d041119_T005 gene_biotype:protein_coding transcript_biotype:protein_coding description:Zm00001d041119</t>
  </si>
  <si>
    <t>Zm00001d041138_P003 pep chromosome:AGPv4:3:99796959:99830105:-1 gene:Zm00001d041138 transcript:Zm00001d041138_T003 gene_biotype:protein_coding transcript_biotype:protein_coding description:Zm00001d041138</t>
  </si>
  <si>
    <t>Zm00001d041168_P001 pep chromosome:AGPv4:3:101765199:101769211:1 gene:Zm00001d041168 transcript:Zm00001d041168_T001 gene_biotype:protein_coding transcript_biotype:protein_coding description:Zm00001d041168</t>
  </si>
  <si>
    <t>Zm00001d041173_P001 pep chromosome:AGPv4:3:102052605:102057121:1 gene:Zm00001d041173 transcript:Zm00001d041173_T001 gene_biotype:protein_coding transcript_biotype:protein_coding description:Zm00001d041173</t>
  </si>
  <si>
    <t>Zm00001d041192_P003 pep chromosome:AGPv4:3:104338412:104343309:-1 gene:Zm00001d041192 transcript:Zm00001d041192_T003 gene_biotype:protein_coding transcript_biotype:protein_coding description:Zm00001d041192</t>
  </si>
  <si>
    <t>Zm00001d041290_P003 pep chromosome:AGPv4:3:110647200:110652755:1 gene:Zm00001d041290 transcript:Zm00001d041290_T003 gene_biotype:protein_coding transcript_biotype:protein_coding description:Zm00001d041290</t>
  </si>
  <si>
    <t>Zm00001d041407_P012 pep chromosome:AGPv4:3:117384406:117395189:1 gene:Zm00001d041407 transcript:Zm00001d041407_T012 gene_biotype:protein_coding transcript_biotype:protein_coding description:Zm00001d041407</t>
  </si>
  <si>
    <t>Zm00001d041550_P006 pep chromosome:AGPv4:3:126862270:126865822:-1 gene:Zm00001d041550 transcript:Zm00001d041550_T006 gene_biotype:protein_coding transcript_biotype:protein_coding description:Zm00001d041550</t>
  </si>
  <si>
    <t>Zm00001d041553_P001 pep chromosome:AGPv4:3:126926038:126926802:-1 gene:Zm00001d041553 transcript:Zm00001d041553_T001 gene_biotype:protein_coding transcript_biotype:protein_coding description:Zm00001d041553</t>
  </si>
  <si>
    <t>Zm00001d041693_P015 pep chromosome:AGPv4:3:133736893:133753309:1 gene:Zm00001d041693 transcript:Zm00001d041693_T015 gene_biotype:protein_coding transcript_biotype:protein_coding description:Zm00001d041693</t>
  </si>
  <si>
    <t>Zm00001d041716_P006 pep chromosome:AGPv4:3:134765903:134771067:1 gene:Zm00001d041716 transcript:Zm00001d041716_T006 gene_biotype:protein_coding transcript_biotype:protein_coding description:Zm00001d041716</t>
  </si>
  <si>
    <t>Zm00001d041719_P002 pep chromosome:AGPv4:3:134956066:134964982:1 gene:Zm00001d041719 transcript:Zm00001d041719_T002 gene_biotype:protein_coding transcript_biotype:protein_coding description:Zm00001d041719</t>
  </si>
  <si>
    <t>Zm00001d041777_P001 pep chromosome:AGPv4:3:137266061:137269605:1 gene:Zm00001d041777 transcript:Zm00001d041777_T001 gene_biotype:protein_coding transcript_biotype:protein_coding description:Zm00001d041777</t>
  </si>
  <si>
    <t>Zm00001d041959_P001 pep chromosome:AGPv4:3:145848019:145849077:1 gene:Zm00001d041959 transcript:Zm00001d041959_T001 gene_biotype:protein_coding transcript_biotype:protein_coding description:Zm00001d041959</t>
  </si>
  <si>
    <t>Zm00001d041979_P001 pep chromosome:AGPv4:3:146472014:146473717:1 gene:Zm00001d041979 transcript:Zm00001d041979_T001 gene_biotype:protein_coding transcript_biotype:protein_coding description:Zm00001d041979</t>
  </si>
  <si>
    <t>Zm00001d041989_P001 pep chromosome:AGPv4:3:146714375:146719230:-1 gene:Zm00001d041989 transcript:Zm00001d041989_T001 gene_biotype:protein_coding transcript_biotype:protein_coding description:Zm00001d041989</t>
  </si>
  <si>
    <t>Zm00001d042061_P001 pep chromosome:AGPv4:3:149276413:149278330:1 gene:Zm00001d042061 transcript:Zm00001d042061_T001 gene_biotype:protein_coding transcript_biotype:protein_coding description:Zm00001d042061</t>
  </si>
  <si>
    <t>Zm00001d042143_P001 pep chromosome:AGPv4:3:153385868:153387244:1 gene:Zm00001d042143 transcript:Zm00001d042143_T001 gene_biotype:protein_coding transcript_biotype:protein_coding description:Zm00001d042143</t>
  </si>
  <si>
    <t>Zm00001d042216_P001 pep chromosome:AGPv4:3:156422305:156423867:1 gene:Zm00001d042216 transcript:Zm00001d042216_T001 gene_biotype:protein_coding transcript_biotype:protein_coding description:Zm00001d042216</t>
  </si>
  <si>
    <t>Zm00001d042302_P001 pep chromosome:AGPv4:3:159923558:159930403:1 gene:Zm00001d042302 transcript:Zm00001d042302_T001 gene_biotype:protein_coding transcript_biotype:protein_coding description:Zm00001d042302</t>
  </si>
  <si>
    <t>Zm00001d042323_P002 pep chromosome:AGPv4:3:161221006:161222988:-1 gene:Zm00001d042323 transcript:Zm00001d042323_T002 gene_biotype:protein_coding transcript_biotype:protein_coding description:Zm00001d042323</t>
  </si>
  <si>
    <t>Zm00001d042338_P001 pep chromosome:AGPv4:3:162007289:162018309:1 gene:Zm00001d042338 transcript:Zm00001d042338_T001 gene_biotype:protein_coding transcript_biotype:protein_coding description:Zm00001d042338</t>
  </si>
  <si>
    <t>Zm00001d042398_P003 pep chromosome:AGPv4:3:164486808:164493039:-1 gene:Zm00001d042398 transcript:Zm00001d042398_T003 gene_biotype:protein_coding transcript_biotype:protein_coding description:Zm00001d042398</t>
  </si>
  <si>
    <t>Zm00001d042525_P009 pep chromosome:AGPv4:3:170807512:170810260:-1 gene:Zm00001d042525 transcript:Zm00001d042525_T009 gene_biotype:protein_coding transcript_biotype:protein_coding description:Zm00001d042525</t>
  </si>
  <si>
    <t>Zm00001d042536_P001 pep chromosome:AGPv4:3:171065302:171068300:1 gene:Zm00001d042536 transcript:Zm00001d042536_T001 gene_biotype:protein_coding transcript_biotype:protein_coding description:Zm00001d042536</t>
  </si>
  <si>
    <t>Zm00001d042664_P002 pep chromosome:AGPv4:3:175917346:175920386:-1 gene:Zm00001d042664 transcript:Zm00001d042664_T002 gene_biotype:protein_coding transcript_biotype:protein_coding description:Zm00001d042664</t>
  </si>
  <si>
    <t>Zm00001d042670_P019 pep chromosome:AGPv4:3:176198950:176205582:1 gene:Zm00001d042670 transcript:Zm00001d042670_T019 gene_biotype:protein_coding transcript_biotype:protein_coding description:Zm00001d042670</t>
  </si>
  <si>
    <t>Zm00001d042685_P003 pep chromosome:AGPv4:3:176827388:176830705:-1 gene:Zm00001d042685 transcript:Zm00001d042685_T003 gene_biotype:protein_coding transcript_biotype:protein_coding description:Zm00001d042685</t>
  </si>
  <si>
    <t>Zm00001d042725_P002 pep chromosome:AGPv4:3:178246316:178249365:1 gene:Zm00001d042725 transcript:Zm00001d042725_T002 gene_biotype:protein_coding transcript_biotype:protein_coding description:Zm00001d042725</t>
  </si>
  <si>
    <t>Zm00001d042731_P002 pep chromosome:AGPv4:3:178454661:178457447:-1 gene:Zm00001d042731 transcript:Zm00001d042731_T002 gene_biotype:protein_coding transcript_biotype:protein_coding description:Zm00001d042731</t>
  </si>
  <si>
    <t>Zm00001d042783_P001 pep chromosome:AGPv4:3:179463922:179464532:1 gene:Zm00001d042783 transcript:Zm00001d042783_T001 gene_biotype:protein_coding transcript_biotype:protein_coding description:Zm00001d042783</t>
  </si>
  <si>
    <t>Zm00001d042922_P005 pep chromosome:AGPv4:3:184004326:184007609:-1 gene:Zm00001d042922 transcript:Zm00001d042922_T005 gene_biotype:protein_coding transcript_biotype:protein_coding description:Zm00001d042922</t>
  </si>
  <si>
    <t>Zm00001d042968_P003 pep chromosome:AGPv4:3:185334795:185336842:1 gene:Zm00001d042968 transcript:Zm00001d042968_T003 gene_biotype:protein_coding transcript_biotype:protein_coding description:Zm00001d042968</t>
  </si>
  <si>
    <t>Zm00001d043086_P005 pep chromosome:AGPv4:3:188769744:188774326:-1 gene:Zm00001d043086 transcript:Zm00001d043086_T005 gene_biotype:protein_coding transcript_biotype:protein_coding description:Zm00001d043086</t>
  </si>
  <si>
    <t>Zm00001d043098_P004 pep chromosome:AGPv4:3:189164440:189168087:1 gene:Zm00001d043098 transcript:Zm00001d043098_T004 gene_biotype:protein_coding transcript_biotype:protein_coding description:Zm00001d043098</t>
  </si>
  <si>
    <t>Zm00001d043144_P001 pep chromosome:AGPv4:3:190100184:190103976:-1 gene:Zm00001d043144 transcript:Zm00001d043144_T001 gene_biotype:protein_coding transcript_biotype:protein_coding description:Zm00001d043144</t>
  </si>
  <si>
    <t>Zm00001d043195_P001 pep chromosome:AGPv4:3:191223561:191226510:-1 gene:Zm00001d043195 transcript:Zm00001d043195_T001 gene_biotype:protein_coding transcript_biotype:protein_coding description:Zm00001d043195</t>
  </si>
  <si>
    <t>Zm00001d043224_P001 pep chromosome:AGPv4:3:192364970:192369072:1 gene:Zm00001d043224 transcript:Zm00001d043224_T001 gene_biotype:protein_coding transcript_biotype:protein_coding description:Zm00001d043224</t>
  </si>
  <si>
    <t>Zm00001d043251_P001 pep chromosome:AGPv4:3:193343620:193344833:1 gene:Zm00001d043251 transcript:Zm00001d043251_T001 gene_biotype:protein_coding transcript_biotype:protein_coding description:Zm00001d043251</t>
  </si>
  <si>
    <t>Zm00001d043480_P001 pep chromosome:AGPv4:3:201473205:201476633:-1 gene:Zm00001d043480 transcript:Zm00001d043480_T001 gene_biotype:protein_coding transcript_biotype:protein_coding description:Zm00001d043480</t>
  </si>
  <si>
    <t>Zm00001d043632_P003 pep chromosome:AGPv4:3:205644486:205647560:1 gene:Zm00001d043632 transcript:Zm00001d043632_T003 gene_biotype:protein_coding transcript_biotype:protein_coding description:Zm00001d043632</t>
  </si>
  <si>
    <t>Zm00001d043682_P002 pep chromosome:AGPv4:3:207218328:207225148:-1 gene:Zm00001d043682 transcript:Zm00001d043682_T002 gene_biotype:protein_coding transcript_biotype:protein_coding description:Zm00001d043682</t>
  </si>
  <si>
    <t>Zm00001d043757_P001 pep chromosome:AGPv4:3:209128726:209130078:1 gene:Zm00001d043757 transcript:Zm00001d043757_T001 gene_biotype:protein_coding transcript_biotype:protein_coding description:Zm00001d043757</t>
  </si>
  <si>
    <t>Zm00001d043845_P031 pep chromosome:AGPv4:3:211902270:211913623:1 gene:Zm00001d043845 transcript:Zm00001d043845_T031 gene_biotype:protein_coding transcript_biotype:protein_coding description:Zm00001d043845</t>
  </si>
  <si>
    <t>Zm00001d043905_P005 pep chromosome:AGPv4:3:213458141:213461449:1 gene:Zm00001d043905 transcript:Zm00001d043905_T005 gene_biotype:protein_coding transcript_biotype:protein_coding description:Zm00001d043905</t>
  </si>
  <si>
    <t>Zm00001d043912_P003 pep chromosome:AGPv4:3:213676496:213677781:1 gene:Zm00001d043912 transcript:Zm00001d043912_T003 gene_biotype:protein_coding transcript_biotype:protein_coding description:Zm00001d043912</t>
  </si>
  <si>
    <t>Zm00001d043988_P001 pep chromosome:AGPv4:3:215679092:215679979:-1 gene:Zm00001d043988 transcript:Zm00001d043988_T001 gene_biotype:protein_coding transcript_biotype:protein_coding description:Zm00001d043988</t>
  </si>
  <si>
    <t>Zm00001d044102_P006 pep chromosome:AGPv4:3:219197341:219201500:1 gene:Zm00001d044102 transcript:Zm00001d044102_T006 gene_biotype:protein_coding transcript_biotype:protein_coding description:Zm00001d044102</t>
  </si>
  <si>
    <t>Zm00001d044172_P002 pep chromosome:AGPv4:3:221071103:221078032:-1 gene:Zm00001d044172 transcript:Zm00001d044172_T002 gene_biotype:protein_coding transcript_biotype:protein_coding description:Zm00001d044172</t>
  </si>
  <si>
    <t>Zm00001d044175_P004 pep chromosome:AGPv4:3:221169700:221175448:1 gene:Zm00001d044175 transcript:Zm00001d044175_T004 gene_biotype:protein_coding transcript_biotype:protein_coding description:Zm00001d044175</t>
  </si>
  <si>
    <t>Zm00001d044222_P032 pep chromosome:AGPv4:3:222353600:222371634:1 gene:Zm00001d044222 transcript:Zm00001d044222_T032 gene_biotype:protein_coding transcript_biotype:protein_coding description:Zm00001d044222</t>
  </si>
  <si>
    <t>Zm00001d044288_P001 pep chromosome:AGPv4:3:224349905:224352639:1 gene:Zm00001d044288 transcript:Zm00001d044288_T001 gene_biotype:protein_coding transcript_biotype:protein_coding description:Zm00001d044288</t>
  </si>
  <si>
    <t>Zm00001d044303_P011 pep chromosome:AGPv4:3:224622834:224641835:-1 gene:Zm00001d044303 transcript:Zm00001d044303_T011 gene_biotype:protein_coding transcript_biotype:protein_coding description:Zm00001d044303</t>
  </si>
  <si>
    <t>Zm00001d044434_P001 pep chromosome:AGPv4:3:227914572:227919577:-1 gene:Zm00001d044434 transcript:Zm00001d044434_T001 gene_biotype:protein_coding transcript_biotype:protein_coding description:Zm00001d044434</t>
  </si>
  <si>
    <t>Zm00001d044459_P008 pep chromosome:AGPv4:3:228698347:228702257:1 gene:Zm00001d044459 transcript:Zm00001d044459_T008 gene_biotype:protein_coding transcript_biotype:protein_coding description:Zm00001d044459</t>
  </si>
  <si>
    <t>Zm00001d044480_P008 pep chromosome:AGPv4:3:229381350:229383562:1 gene:Zm00001d044480 transcript:Zm00001d044480_T008 gene_biotype:protein_coding transcript_biotype:protein_coding description:Zm00001d044480</t>
  </si>
  <si>
    <t>Zm00001d044497_P007 pep chromosome:AGPv4:3:229714434:229719339:-1 gene:Zm00001d044497 transcript:Zm00001d044497_T007 gene_biotype:protein_coding transcript_biotype:protein_coding description:Zm00001d044497</t>
  </si>
  <si>
    <t>Zm00001d044548_P001 pep chromosome:AGPv4:3:231409465:231410388:1 gene:Zm00001d044548 transcript:Zm00001d044548_T001 gene_biotype:protein_coding transcript_biotype:protein_coding description:Zm00001d044548</t>
  </si>
  <si>
    <t>Zm00001d044648_P006 pep chromosome:AGPv4:3:233943182:233949778:-1 gene:Zm00001d044648 transcript:Zm00001d044648_T006 gene_biotype:protein_coding transcript_biotype:protein_coding description:Zm00001d044648</t>
  </si>
  <si>
    <t>Zm00001d044665_P001 pep chromosome:AGPv4:3:234410699:234416546:1 gene:Zm00001d044665 transcript:Zm00001d044665_T001 gene_biotype:protein_coding transcript_biotype:protein_coding description:Zm00001d044665</t>
  </si>
  <si>
    <t>Zm00001d044713_P002 pep chromosome:AGPv4:3:235584805:235589368:-1 gene:Zm00001d044713 transcript:Zm00001d044713_T002 gene_biotype:protein_coding transcript_biotype:protein_coding description:Zm00001d044713</t>
  </si>
  <si>
    <t>Zm00001d044747_P001 pep chromosome:AGPv4:9:1104146:1104848:-1 gene:Zm00001d044747 transcript:Zm00001d044747_T001 gene_biotype:protein_coding transcript_biotype:protein_coding description:Zm00001d044747</t>
  </si>
  <si>
    <t>Zm00001d044815_P001 pep chromosome:AGPv4:9:3515909:3525496:-1 gene:Zm00001d044815 transcript:Zm00001d044815_T001 gene_biotype:protein_coding transcript_biotype:protein_coding description:Zm00001d044815</t>
  </si>
  <si>
    <t>Zm00001d044939_P002 pep chromosome:AGPv4:9:7776965:7778040:-1 gene:Zm00001d044939 transcript:Zm00001d044939_T002 gene_biotype:protein_coding transcript_biotype:protein_coding description:Zm00001d044939</t>
  </si>
  <si>
    <t>Zm00001d044981_P001 pep chromosome:AGPv4:9:9195585:9196775:1 gene:Zm00001d044981 transcript:Zm00001d044981_T001 gene_biotype:protein_coding transcript_biotype:protein_coding description:Zm00001d044981</t>
  </si>
  <si>
    <t>Zm00001d045027_P001 pep chromosome:AGPv4:9:10607821:10611813:1 gene:Zm00001d045027 transcript:Zm00001d045027_T001 gene_biotype:protein_coding transcript_biotype:protein_coding description:Zm00001d045027</t>
  </si>
  <si>
    <t>Zm00001d045295_P002 pep chromosome:AGPv4:9:18154180:18160890:-1 gene:Zm00001d045295 transcript:Zm00001d045295_T002 gene_biotype:protein_coding transcript_biotype:protein_coding description:Zm00001d045295</t>
  </si>
  <si>
    <t>Zm00001d045298_P001 pep chromosome:AGPv4:9:18176230:18178556:-1 gene:Zm00001d045298 transcript:Zm00001d045298_T001 gene_biotype:protein_coding transcript_biotype:protein_coding description:Zm00001d045298</t>
  </si>
  <si>
    <t>Zm00001d045323_P009 pep chromosome:AGPv4:9:18943198:18946856:-1 gene:Zm00001d045323 transcript:Zm00001d045323_T009 gene_biotype:protein_coding transcript_biotype:protein_coding description:Zm00001d045323</t>
  </si>
  <si>
    <t>Zm00001d045330_P001 pep chromosome:AGPv4:9:19101136:19102584:1 gene:Zm00001d045330 transcript:Zm00001d045330_T001 gene_biotype:protein_coding transcript_biotype:protein_coding description:Zm00001d045330</t>
  </si>
  <si>
    <t>Zm00001d045448_P001 pep chromosome:AGPv4:9:22516151:22518341:1 gene:Zm00001d045448 transcript:Zm00001d045448_T001 gene_biotype:protein_coding transcript_biotype:protein_coding description:Zm00001d045448</t>
  </si>
  <si>
    <t>Zm00001d045451_P001 pep chromosome:AGPv4:9:22640913:22645485:1 gene:Zm00001d045451 transcript:Zm00001d045451_T001 gene_biotype:protein_coding transcript_biotype:protein_coding description:Zm00001d045451</t>
  </si>
  <si>
    <t>Zm00001d045505_P005 pep chromosome:AGPv4:9:24930154:24935403:1 gene:Zm00001d045505 transcript:Zm00001d045505_T005 gene_biotype:protein_coding transcript_biotype:protein_coding description:Zm00001d045505</t>
  </si>
  <si>
    <t>Zm00001d045559_P001 pep chromosome:AGPv4:9:26672469:26675973:1 gene:Zm00001d045559 transcript:Zm00001d045559_T001 gene_biotype:protein_coding transcript_biotype:protein_coding description:Zm00001d045559</t>
  </si>
  <si>
    <t>Zm00001d045584_P001 pep chromosome:AGPv4:9:27335745:27337632:-1 gene:Zm00001d045584 transcript:Zm00001d045584_T001 gene_biotype:protein_coding transcript_biotype:protein_coding description:Zm00001d045584</t>
  </si>
  <si>
    <t>Zm00001d045599_P001 pep chromosome:AGPv4:9:28082328:28086696:1 gene:Zm00001d045599 transcript:Zm00001d045599_T001 gene_biotype:protein_coding transcript_biotype:protein_coding description:Zm00001d045599</t>
  </si>
  <si>
    <t>Zm00001d045665_P005 pep chromosome:AGPv4:9:32284527:32293678:1 gene:Zm00001d045665 transcript:Zm00001d045665_T005 gene_biotype:protein_coding transcript_biotype:protein_coding description:Zm00001d045665</t>
  </si>
  <si>
    <t>Zm00001d045706_P005 pep chromosome:AGPv4:9:34498783:34509479:1 gene:Zm00001d045706 transcript:Zm00001d045706_T005 gene_biotype:protein_coding transcript_biotype:protein_coding description:Zm00001d045706</t>
  </si>
  <si>
    <t>Zm00001d045708_P001 pep chromosome:AGPv4:9:34597188:34598313:-1 gene:Zm00001d045708 transcript:Zm00001d045708_T001 gene_biotype:protein_coding transcript_biotype:protein_coding description:Zm00001d045708</t>
  </si>
  <si>
    <t>Zm00001d045893_P001 pep chromosome:AGPv4:9:46151115:46155225:-1 gene:Zm00001d045893 transcript:Zm00001d045893_T001 gene_biotype:protein_coding transcript_biotype:protein_coding description:Zm00001d045893</t>
  </si>
  <si>
    <t>Zm00001d046004_P002 pep chromosome:AGPv4:9:53385950:53388295:1 gene:Zm00001d046004 transcript:Zm00001d046004_T002 gene_biotype:protein_coding transcript_biotype:protein_coding description:Zm00001d046004</t>
  </si>
  <si>
    <t>Zm00001d046336_P002 pep chromosome:AGPv4:9:81443418:81455307:-1 gene:Zm00001d046336 transcript:Zm00001d046336_T002 gene_biotype:protein_coding transcript_biotype:protein_coding description:Zm00001d046336</t>
  </si>
  <si>
    <t>Zm00001d046456_P005 pep chromosome:AGPv4:9:90823216:90836638:-1 gene:Zm00001d046456 transcript:Zm00001d046456_T005 gene_biotype:protein_coding transcript_biotype:protein_coding description:Zm00001d046456</t>
  </si>
  <si>
    <t>Zm00001d046581_P005 pep chromosome:AGPv4:9:96875104:96896745:-1 gene:Zm00001d046581 transcript:Zm00001d046581_T005 gene_biotype:protein_coding transcript_biotype:protein_coding description:Zm00001d046581</t>
  </si>
  <si>
    <t>Zm00001d046591_P003 pep chromosome:AGPv4:9:97600605:97604393:-1 gene:Zm00001d046591 transcript:Zm00001d046591_T003 gene_biotype:protein_coding transcript_biotype:protein_coding description:Zm00001d046591</t>
  </si>
  <si>
    <t>Zm00001d046676_P001 pep chromosome:AGPv4:9:101918009:101919782:1 gene:Zm00001d046676 transcript:Zm00001d046676_T001 gene_biotype:protein_coding transcript_biotype:protein_coding description:Zm00001d046676</t>
  </si>
  <si>
    <t>Zm00001d046905_P001 pep chromosome:AGPv4:9:109895426:109918891:1 gene:Zm00001d046905 transcript:Zm00001d046905_T001 gene_biotype:protein_coding transcript_biotype:protein_coding description:Zm00001d046905</t>
  </si>
  <si>
    <t>Zm00001d046949_P001 pep chromosome:AGPv4:9:112340850:112343723:-1 gene:Zm00001d046949 transcript:Zm00001d046949_T001 gene_biotype:protein_coding transcript_biotype:protein_coding description:Zm00001d046949</t>
  </si>
  <si>
    <t>Zm00001d047059_P001 pep chromosome:AGPv4:9:116854000:116854822:-1 gene:Zm00001d047059 transcript:Zm00001d047059_T001 gene_biotype:protein_coding transcript_biotype:protein_coding description:Zm00001d047059</t>
  </si>
  <si>
    <t>Zm00001d047166_P001 pep chromosome:AGPv4:9:120520071:120525425:-1 gene:Zm00001d047166 transcript:Zm00001d047166_T001 gene_biotype:protein_coding transcript_biotype:protein_coding description:Zm00001d047166</t>
  </si>
  <si>
    <t>Zm00001d047218_P001 pep chromosome:AGPv4:9:122654458:122676606:-1 gene:Zm00001d047218 transcript:Zm00001d047218_T001 gene_biotype:protein_coding transcript_biotype:protein_coding description:Zm00001d047218</t>
  </si>
  <si>
    <t>Zm00001d047275_P002 pep chromosome:AGPv4:9:125242433:125244799:-1 gene:Zm00001d047275 transcript:Zm00001d047275_T002 gene_biotype:protein_coding transcript_biotype:protein_coding description:Zm00001d047275</t>
  </si>
  <si>
    <t>Zm00001d047351_P002 pep chromosome:AGPv4:9:127223555:127225308:1 gene:Zm00001d047351 transcript:Zm00001d047351_T002 gene_biotype:protein_coding transcript_biotype:protein_coding description:Zm00001d047351</t>
  </si>
  <si>
    <t>Zm00001d047453_P001 pep chromosome:AGPv4:9:130691554:130708860:-1 gene:Zm00001d047453 transcript:Zm00001d047453_T001 gene_biotype:protein_coding transcript_biotype:protein_coding description:Zm00001d047453</t>
  </si>
  <si>
    <t>Zm00001d047455_P010 pep chromosome:AGPv4:9:130774203:130783798:1 gene:Zm00001d047455 transcript:Zm00001d047455_T010 gene_biotype:protein_coding transcript_biotype:protein_coding description:Zm00001d047455</t>
  </si>
  <si>
    <t>Zm00001d047479_P012 pep chromosome:AGPv4:9:131494678:131498128:-1 gene:Zm00001d047479 transcript:Zm00001d047479_T012 gene_biotype:protein_coding transcript_biotype:protein_coding description:Zm00001d047479</t>
  </si>
  <si>
    <t>Zm00001d047518_P012 pep chromosome:AGPv4:9:133251786:133278136:-1 gene:Zm00001d047518 transcript:Zm00001d047518_T012 gene_biotype:protein_coding transcript_biotype:protein_coding description:Zm00001d047518</t>
  </si>
  <si>
    <t>Zm00001d047584_P001 pep chromosome:AGPv4:9:136373485:136374831:1 gene:Zm00001d047584 transcript:Zm00001d047584_T001 gene_biotype:protein_coding transcript_biotype:protein_coding description:Zm00001d047584</t>
  </si>
  <si>
    <t>Zm00001d047608_P005 pep chromosome:AGPv4:9:136965587:136975768:-1 gene:Zm00001d047608 transcript:Zm00001d047608_T005 gene_biotype:protein_coding transcript_biotype:protein_coding description:Zm00001d047608</t>
  </si>
  <si>
    <t>Zm00001d047638_P001 pep chromosome:AGPv4:9:137806640:137809629:-1 gene:Zm00001d047638 transcript:Zm00001d047638_T001 gene_biotype:protein_coding transcript_biotype:protein_coding description:Zm00001d047638</t>
  </si>
  <si>
    <t>Zm00001d047667_P001 pep chromosome:AGPv4:9:138649979:138656692:1 gene:Zm00001d047667 transcript:Zm00001d047667_T001 gene_biotype:protein_coding transcript_biotype:protein_coding description:Zm00001d047667</t>
  </si>
  <si>
    <t>Zm00001d047713_P008 pep chromosome:AGPv4:9:139754678:139758370:-1 gene:Zm00001d047713 transcript:Zm00001d047713_T008 gene_biotype:protein_coding transcript_biotype:protein_coding description:Zm00001d047713</t>
  </si>
  <si>
    <t>Zm00001d047757_P001 pep chromosome:AGPv4:9:141020616:141024529:1 gene:Zm00001d047757 transcript:Zm00001d047757_T001 gene_biotype:protein_coding transcript_biotype:protein_coding description:Zm00001d047757</t>
  </si>
  <si>
    <t>Zm00001d047769_P001 pep chromosome:AGPv4:9:141363314:141368940:1 gene:Zm00001d047769 transcript:Zm00001d047769_T001 gene_biotype:protein_coding transcript_biotype:protein_coding description:Zm00001d047769</t>
  </si>
  <si>
    <t>Zm00001d047848_P002 pep chromosome:AGPv4:9:143212403:143214160:-1 gene:Zm00001d047848 transcript:Zm00001d047848_T002 gene_biotype:protein_coding transcript_biotype:protein_coding description:Zm00001d047848</t>
  </si>
  <si>
    <t>Zm00001d047893_P002 pep chromosome:AGPv4:9:144511510:144516352:1 gene:Zm00001d047893 transcript:Zm00001d047893_T002 gene_biotype:protein_coding transcript_biotype:protein_coding description:Zm00001d047893</t>
  </si>
  <si>
    <t>Zm00001d047983_P008 pep chromosome:AGPv4:9:147127971:147139892:-1 gene:Zm00001d047983 transcript:Zm00001d047983_T008 gene_biotype:protein_coding transcript_biotype:protein_coding description:Zm00001d047983</t>
  </si>
  <si>
    <t>Zm00001d048020_P001 pep chromosome:AGPv4:9:148178266:148179408:1 gene:Zm00001d048020 transcript:Zm00001d048020_T001 gene_biotype:protein_coding transcript_biotype:protein_coding description:Zm00001d048020</t>
  </si>
  <si>
    <t>Zm00001d048100_P007 pep chromosome:AGPv4:9:150166282:150170038:-1 gene:Zm00001d048100 transcript:Zm00001d048100_T007 gene_biotype:protein_coding transcript_biotype:protein_coding description:Zm00001d048100</t>
  </si>
  <si>
    <t>Zm00001d048282_P003 pep chromosome:AGPv4:9:153819249:153823925:-1 gene:Zm00001d048282 transcript:Zm00001d048282_T003 gene_biotype:protein_coding transcript_biotype:protein_coding description:Zm00001d048282</t>
  </si>
  <si>
    <t>Zm00001d048286_P001 pep chromosome:AGPv4:9:153893462:153895714:-1 gene:Zm00001d048286 transcript:Zm00001d048286_T001 gene_biotype:protein_coding transcript_biotype:protein_coding description:Zm00001d048286</t>
  </si>
  <si>
    <t>Zm00001d048512_P004 pep chromosome:AGPv4:9:157597278:157604842:-1 gene:Zm00001d048512 transcript:Zm00001d048512_T004 gene_biotype:protein_coding transcript_biotype:protein_coding description:Zm00001d048512</t>
  </si>
  <si>
    <t>Zm00001d048529_P002 pep chromosome:AGPv4:9:157912448:157920564:-1 gene:Zm00001d048529 transcript:Zm00001d048529_T002 gene_biotype:protein_coding transcript_biotype:protein_coding description:Zm00001d048529</t>
  </si>
  <si>
    <t>Zm00001d048957_P001 pep chromosome:AGPv4:4:10671837:10672979:-1 gene:Zm00001d048957 transcript:Zm00001d048957_T001 gene_biotype:protein_coding transcript_biotype:protein_coding description:Zm00001d048957</t>
  </si>
  <si>
    <t>Zm00001d049043_P001 pep chromosome:AGPv4:4:13725385:13728436:-1 gene:Zm00001d049043 transcript:Zm00001d049043_T001 gene_biotype:protein_coding transcript_biotype:protein_coding description:Zm00001d049043</t>
  </si>
  <si>
    <t>Zm00001d049082_P002 pep chromosome:AGPv4:4:15446366:15453107:1 gene:Zm00001d049082 transcript:Zm00001d049082_T002 gene_biotype:protein_coding transcript_biotype:protein_coding description:Zm00001d049082</t>
  </si>
  <si>
    <t>Zm00001d049133_P001 pep chromosome:AGPv4:4:17070119:17079133:1 gene:Zm00001d049133 transcript:Zm00001d049133_T001 gene_biotype:protein_coding transcript_biotype:protein_coding description:Zm00001d049133</t>
  </si>
  <si>
    <t>Zm00001d049155_P004 pep chromosome:AGPv4:4:18226608:18236254:1 gene:Zm00001d049155 transcript:Zm00001d049155_T004 gene_biotype:protein_coding transcript_biotype:protein_coding description:Zm00001d049155</t>
  </si>
  <si>
    <t>Zm00001d049249_P001 pep chromosome:AGPv4:4:22848841:22851983:-1 gene:Zm00001d049249 transcript:Zm00001d049249_T001 gene_biotype:protein_coding transcript_biotype:protein_coding description:Zm00001d049249</t>
  </si>
  <si>
    <t>Zm00001d049333_P002 pep chromosome:AGPv4:4:26910739:26922418:-1 gene:Zm00001d049333 transcript:Zm00001d049333_T002 gene_biotype:protein_coding transcript_biotype:protein_coding description:Zm00001d049333</t>
  </si>
  <si>
    <t>Zm00001d049360_P007 pep chromosome:AGPv4:4:27876097:27878962:1 gene:Zm00001d049360 transcript:Zm00001d049360_T007 gene_biotype:protein_coding transcript_biotype:protein_coding description:Zm00001d049360</t>
  </si>
  <si>
    <t>Zm00001d049362_P001 pep chromosome:AGPv4:4:27911120:27913749:-1 gene:Zm00001d049362 transcript:Zm00001d049362_T001 gene_biotype:protein_coding transcript_biotype:protein_coding description:Zm00001d049362</t>
  </si>
  <si>
    <t>Zm00001d049438_P001 pep chromosome:AGPv4:4:30251451:30252602:1 gene:Zm00001d049438 transcript:Zm00001d049438_T001 gene_biotype:protein_coding transcript_biotype:protein_coding description:Zm00001d049438</t>
  </si>
  <si>
    <t>Zm00001d049552_P005 pep chromosome:AGPv4:4:34381442:34383703:-1 gene:Zm00001d049552 transcript:Zm00001d049552_T005 gene_biotype:protein_coding transcript_biotype:protein_coding description:Zm00001d049552</t>
  </si>
  <si>
    <t>Zm00001d049597_P003 pep chromosome:AGPv4:4:36830699:36836445:1 gene:Zm00001d049597 transcript:Zm00001d049597_T003 gene_biotype:protein_coding transcript_biotype:protein_coding description:Zm00001d049597</t>
  </si>
  <si>
    <t>Zm00001d049668_P001 pep chromosome:AGPv4:4:39422305:39424601:1 gene:Zm00001d049668 transcript:Zm00001d049668_T001 gene_biotype:protein_coding transcript_biotype:protein_coding description:Zm00001d049668</t>
  </si>
  <si>
    <t>Zm00001d049680_P007 pep chromosome:AGPv4:4:39883790:39887348:-1 gene:Zm00001d049680 transcript:Zm00001d049680_T007 gene_biotype:protein_coding transcript_biotype:protein_coding description:Zm00001d049680</t>
  </si>
  <si>
    <t>Zm00001d049683_P001 pep chromosome:AGPv4:4:39935779:39938082:-1 gene:Zm00001d049683 transcript:Zm00001d049683_T001 gene_biotype:protein_coding transcript_biotype:protein_coding description:Zm00001d049683</t>
  </si>
  <si>
    <t>Zm00001d049716_P001 pep chromosome:AGPv4:4:41317968:41320454:-1 gene:Zm00001d049716 transcript:Zm00001d049716_T001 gene_biotype:protein_coding transcript_biotype:protein_coding description:Zm00001d049716</t>
  </si>
  <si>
    <t>Zm00001d049830_P001 pep chromosome:AGPv4:4:46813744:46816659:1 gene:Zm00001d049830 transcript:Zm00001d049830_T001 gene_biotype:protein_coding transcript_biotype:protein_coding description:Zm00001d049830</t>
  </si>
  <si>
    <t>Zm00001d049954_P001 pep chromosome:AGPv4:4:55307251:55311651:-1 gene:Zm00001d049954 transcript:Zm00001d049954_T001 gene_biotype:protein_coding transcript_biotype:protein_coding description:Zm00001d049954</t>
  </si>
  <si>
    <t>Zm00001d049959_P005 pep chromosome:AGPv4:4:55909326:55912177:-1 gene:Zm00001d049959 transcript:Zm00001d049959_T005 gene_biotype:protein_coding transcript_biotype:protein_coding description:Zm00001d049959</t>
  </si>
  <si>
    <t>Zm00001d049975_P010 pep chromosome:AGPv4:4:56363223:56368089:-1 gene:Zm00001d049975 transcript:Zm00001d049975_T010 gene_biotype:protein_coding transcript_biotype:protein_coding description:Zm00001d049975</t>
  </si>
  <si>
    <t>Zm00001d049982_P006 pep chromosome:AGPv4:4:56863724:56872516:-1 gene:Zm00001d049982 transcript:Zm00001d049982_T006 gene_biotype:protein_coding transcript_biotype:protein_coding description:Zm00001d049982</t>
  </si>
  <si>
    <t>Zm00001d050011_P001 pep chromosome:AGPv4:4:59298545:59300505:-1 gene:Zm00001d050011 transcript:Zm00001d050011_T001 gene_biotype:protein_coding transcript_biotype:protein_coding description:Zm00001d050011</t>
  </si>
  <si>
    <t>Zm00001d050225_P001 pep chromosome:AGPv4:4:74666636:74669902:1 gene:Zm00001d050225 transcript:Zm00001d050225_T001 gene_biotype:protein_coding transcript_biotype:protein_coding description:Zm00001d050225</t>
  </si>
  <si>
    <t>Zm00001d050265_P003 pep chromosome:AGPv4:4:77234072:77236007:1 gene:Zm00001d050265 transcript:Zm00001d050265_T003 gene_biotype:protein_coding transcript_biotype:protein_coding description:Zm00001d050265</t>
  </si>
  <si>
    <t>Zm00001d050303_P001 pep chromosome:AGPv4:4:80186398:80188770:-1 gene:Zm00001d050303 transcript:Zm00001d050303_T001 gene_biotype:protein_coding transcript_biotype:protein_coding description:Zm00001d050303</t>
  </si>
  <si>
    <t>Zm00001d050368_P001 pep chromosome:AGPv4:4:84247503:84248847:-1 gene:Zm00001d050368 transcript:Zm00001d050368_T001 gene_biotype:protein_coding transcript_biotype:protein_coding description:Zm00001d050368</t>
  </si>
  <si>
    <t>Zm00001d050551_P011 pep chromosome:AGPv4:4:99653865:99667057:1 gene:Zm00001d050551 transcript:Zm00001d050551_T011 gene_biotype:protein_coding transcript_biotype:protein_coding description:Zm00001d050551</t>
  </si>
  <si>
    <t>Zm00001d050606_P004 pep chromosome:AGPv4:4:103706613:103714386:-1 gene:Zm00001d050606 transcript:Zm00001d050606_T004 gene_biotype:protein_coding transcript_biotype:protein_coding description:Zm00001d050606</t>
  </si>
  <si>
    <t>Zm00001d050616_P004 pep chromosome:AGPv4:4:104893822:104901410:-1 gene:Zm00001d050616 transcript:Zm00001d050616_T004 gene_biotype:protein_coding transcript_biotype:protein_coding description:Zm00001d050616</t>
  </si>
  <si>
    <t>Zm00001d050822_P010 pep chromosome:AGPv4:4:124710884:124717438:1 gene:Zm00001d050822 transcript:Zm00001d050822_T010 gene_biotype:protein_coding transcript_biotype:protein_coding description:Zm00001d050822</t>
  </si>
  <si>
    <t>Zm00001d050917_P003 pep chromosome:AGPv4:4:130884425:130889467:1 gene:Zm00001d050917 transcript:Zm00001d050917_T003 gene_biotype:protein_coding transcript_biotype:protein_coding description:Zm00001d050917</t>
  </si>
  <si>
    <t>Zm00001d051157_P001 pep chromosome:AGPv4:4:146405890:146410901:-1 gene:Zm00001d051157 transcript:Zm00001d051157_T001 gene_biotype:protein_coding transcript_biotype:protein_coding description:Zm00001d051157</t>
  </si>
  <si>
    <t>Zm00001d051272_P001 pep chromosome:AGPv4:4:151408424:151411182:-1 gene:Zm00001d051272 transcript:Zm00001d051272_T001 gene_biotype:protein_coding transcript_biotype:protein_coding description:Zm00001d051272</t>
  </si>
  <si>
    <t>Zm00001d051306_P003 pep chromosome:AGPv4:4:152560547:152566694:1 gene:Zm00001d051306 transcript:Zm00001d051306_T003 gene_biotype:protein_coding transcript_biotype:protein_coding description:Zm00001d051306</t>
  </si>
  <si>
    <t>Zm00001d051336_P003 pep chromosome:AGPv4:4:155037372:155041178:1 gene:Zm00001d051336 transcript:Zm00001d051336_T003 gene_biotype:protein_coding transcript_biotype:protein_coding description:Zm00001d051336</t>
  </si>
  <si>
    <t>Zm00001d051427_P008 pep chromosome:AGPv4:4:158189955:158191420:1 gene:Zm00001d051427 transcript:Zm00001d051427_T008 gene_biotype:protein_coding transcript_biotype:protein_coding description:Zm00001d051427</t>
  </si>
  <si>
    <t>Zm00001d051498_P001 pep chromosome:AGPv4:4:160459315:160463822:1 gene:Zm00001d051498 transcript:Zm00001d051498_T001 gene_biotype:protein_coding transcript_biotype:protein_coding description:Zm00001d051498</t>
  </si>
  <si>
    <t>Zm00001d051564_P002 pep chromosome:AGPv4:4:162881281:162886758:-1 gene:Zm00001d051564 transcript:Zm00001d051564_T002 gene_biotype:protein_coding transcript_biotype:protein_coding description:Zm00001d051564</t>
  </si>
  <si>
    <t>Zm00001d051595_P004 pep chromosome:AGPv4:4:164049990:164053849:-1 gene:Zm00001d051595 transcript:Zm00001d051595_T004 gene_biotype:protein_coding transcript_biotype:protein_coding description:Zm00001d051595</t>
  </si>
  <si>
    <t>Zm00001d051600_P004 pep chromosome:AGPv4:4:164094048:164100719:-1 gene:Zm00001d051600 transcript:Zm00001d051600_T004 gene_biotype:protein_coding transcript_biotype:protein_coding description:Zm00001d051600</t>
  </si>
  <si>
    <t>Zm00001d051678_P001 pep chromosome:AGPv4:4:166470978:166481012:-1 gene:Zm00001d051678 transcript:Zm00001d051678_T001 gene_biotype:protein_coding transcript_biotype:protein_coding description:Zm00001d051678</t>
  </si>
  <si>
    <t>Zm00001d051754_P002 pep chromosome:AGPv4:4:168916658:168920019:-1 gene:Zm00001d051754 transcript:Zm00001d051754_T002 gene_biotype:protein_coding transcript_biotype:protein_coding description:Zm00001d051754</t>
  </si>
  <si>
    <t>Zm00001d051885_P001 pep chromosome:AGPv4:4:173507581:173513457:-1 gene:Zm00001d051885 transcript:Zm00001d051885_T001 gene_biotype:protein_coding transcript_biotype:protein_coding description:Zm00001d051885</t>
  </si>
  <si>
    <t>Zm00001d052050_P008 pep chromosome:AGPv4:4:177643436:177655795:-1 gene:Zm00001d052050 transcript:Zm00001d052050_T008 gene_biotype:protein_coding transcript_biotype:protein_coding description:Zm00001d052050</t>
  </si>
  <si>
    <t>Zm00001d052060_P001 pep chromosome:AGPv4:4:178019071:178023237:-1 gene:Zm00001d052060 transcript:Zm00001d052060_T001 gene_biotype:protein_coding transcript_biotype:protein_coding description:Zm00001d052060</t>
  </si>
  <si>
    <t>Zm00001d052078_P003 pep chromosome:AGPv4:4:178759836:178764070:1 gene:Zm00001d052078 transcript:Zm00001d052078_T003 gene_biotype:protein_coding transcript_biotype:protein_coding description:Zm00001d052078</t>
  </si>
  <si>
    <t>Zm00001d052314_P001 pep chromosome:AGPv4:4:186822052:186828672:-1 gene:Zm00001d052314 transcript:Zm00001d052314_T001 gene_biotype:protein_coding transcript_biotype:protein_coding description:Zm00001d052314</t>
  </si>
  <si>
    <t>Zm00001d052450_P002 pep chromosome:AGPv4:4:190306939:190308556:-1 gene:Zm00001d052450 transcript:Zm00001d052450_T002 gene_biotype:protein_coding transcript_biotype:protein_coding description:Zm00001d052450</t>
  </si>
  <si>
    <t>Zm00001d052472_P007 pep chromosome:AGPv4:4:190781527:190787177:1 gene:Zm00001d052472 transcript:Zm00001d052472_T007 gene_biotype:protein_coding transcript_biotype:protein_coding description:Zm00001d052472</t>
  </si>
  <si>
    <t>Zm00001d052653_P005 pep chromosome:AGPv4:4:196009293:196012949:1 gene:Zm00001d052653 transcript:Zm00001d052653_T005 gene_biotype:protein_coding transcript_biotype:protein_coding description:Zm00001d052653</t>
  </si>
  <si>
    <t>Zm00001d052660_P002 pep chromosome:AGPv4:4:196207770:196212963:1 gene:Zm00001d052660 transcript:Zm00001d052660_T002 gene_biotype:protein_coding transcript_biotype:protein_coding description:Zm00001d052660</t>
  </si>
  <si>
    <t>Zm00001d052700_P001 pep chromosome:AGPv4:4:198053637:198078894:1 gene:Zm00001d052700 transcript:Zm00001d052700_T001 gene_biotype:protein_coding transcript_biotype:protein_coding description:Zm00001d052700</t>
  </si>
  <si>
    <t>Zm00001d052718_P001 pep chromosome:AGPv4:4:198621668:198623660:-1 gene:Zm00001d052718 transcript:Zm00001d052718_T001 gene_biotype:protein_coding transcript_biotype:protein_coding description:Zm00001d052718</t>
  </si>
  <si>
    <t>Zm00001d052796_P004 pep chromosome:AGPv4:4:201214891:201216166:-1 gene:Zm00001d052796 transcript:Zm00001d052796_T004 gene_biotype:protein_coding transcript_biotype:protein_coding description:Zm00001d052796</t>
  </si>
  <si>
    <t>Zm00001d052985_P001 pep chromosome:AGPv4:4:207561707:207563124:1 gene:Zm00001d052985 transcript:Zm00001d052985_T001 gene_biotype:protein_coding transcript_biotype:protein_coding description:Zm00001d052985</t>
  </si>
  <si>
    <t>Zm00001d053146_P001 pep chromosome:AGPv4:4:216159315:216159899:1 gene:Zm00001d053146 transcript:Zm00001d053146_T001 gene_biotype:protein_coding transcript_biotype:protein_coding description:Zm00001d053146</t>
  </si>
  <si>
    <t>Zm00001d053196_P003 pep chromosome:AGPv4:4:219324741:219346826:1 gene:Zm00001d053196 transcript:Zm00001d053196_T003 gene_biotype:protein_coding transcript_biotype:protein_coding description:Zm00001d053196</t>
  </si>
  <si>
    <t>Zm00001d053197_P011 pep chromosome:AGPv4:4:219370723:219374142:1 gene:Zm00001d053197 transcript:Zm00001d053197_T011 gene_biotype:protein_coding transcript_biotype:protein_coding description:Zm00001d053197</t>
  </si>
  <si>
    <t>Zm00001d053223_P001 pep chromosome:AGPv4:4:220786140:220792268:-1 gene:Zm00001d053223 transcript:Zm00001d053223_T001 gene_biotype:protein_coding transcript_biotype:protein_coding description:Zm00001d053223</t>
  </si>
  <si>
    <t>Zm00001d053232_P007 pep chromosome:AGPv4:4:221137300:221143933:-1 gene:Zm00001d053232 transcript:Zm00001d053232_T007 gene_biotype:protein_coding transcript_biotype:protein_coding description:Zm00001d053232</t>
  </si>
  <si>
    <t>Zm00001d053564_P004 pep chromosome:AGPv4:4:234422995:234429099:-1 gene:Zm00001d053564 transcript:Zm00001d053564_T004 gene_biotype:protein_coding transcript_biotype:protein_coding description:Zm00001d053564</t>
  </si>
  <si>
    <t>Zm00001d053576_P002 pep chromosome:AGPv4:4:235104779:235108555:-1 gene:Zm00001d053576 transcript:Zm00001d053576_T002 gene_biotype:protein_coding transcript_biotype:protein_coding description:Zm00001d053576</t>
  </si>
  <si>
    <t>Zm00001d053649_P001 pep chromosome:AGPv4:4:238178510:238183266:1 gene:Zm00001d053649 transcript:Zm00001d053649_T001 gene_biotype:protein_coding transcript_biotype:protein_coding description:Zm00001d053649</t>
  </si>
  <si>
    <t>Zm00001d053658_P002 pep chromosome:AGPv4:4:238273712:238279967:-1 gene:Zm00001d053658 transcript:Zm00001d053658_T002 gene_biotype:protein_coding transcript_biotype:protein_coding description:Zm00001d053658</t>
  </si>
  <si>
    <t>Zm00001d053663_P002 pep chromosome:AGPv4:4:238377043:238380644:1 gene:Zm00001d053663 transcript:Zm00001d053663_T002 gene_biotype:protein_coding transcript_biotype:protein_coding description:Zm00001d053663</t>
  </si>
  <si>
    <t>Zm00001d053813_P015 pep chromosome:AGPv4:4:241593298:241602575:1 gene:Zm00001d053813 transcript:Zm00001d053813_T015 gene_biotype:protein_coding transcript_biotype:protein_coding description:Zm00001d053813</t>
  </si>
  <si>
    <t>Zm00001d053908_P001 pep chromosome:AGPv4:4:243422436:243423185:-1 gene:Zm00001d053908 transcript:Zm00001d053908_T001 gene_biotype:protein_coding transcript_biotype:protein_coding description:Zm00001d053908</t>
  </si>
  <si>
    <t>Zm00001d053965_P001 pep chromosome:AGPv4:4:244409108:244409662:1 gene:Zm00001d053965 transcript:Zm00001d053965_T001 gene_biotype:protein_coding transcript_biotype:protein_coding description:Zm00001d053965</t>
  </si>
  <si>
    <t>Zm00001d053983_P003 pep chromosome:AGPv4:4:244581853:244585737:-1 gene:Zm00001d053983 transcript:Zm00001d053983_T003 gene_biotype:protein_coding transcript_biotype:protein_coding description:Zm00001d053983</t>
  </si>
  <si>
    <t>Zm00001d054089_P001 pep chromosome:AGPv4:4:246276749:246281182:-1 gene:Zm00001d054089 transcript:Zm00001d054089_T001 gene_biotype:protein_coding transcript_biotype:protein_coding description:Zm00001d054089</t>
  </si>
  <si>
    <t>Zm00001d054107_P003 pep chromosome:AGPv4:4:246781206:246784532:1 gene:Zm00001d054107 transcript:Zm00001d054107_T003 gene_biotype:protein_coding transcript_biotype:protein_coding description:Zm00001d054107</t>
  </si>
  <si>
    <t>ATPase subunit 8</t>
  </si>
  <si>
    <t>NADH dehydrogenase subunit 9</t>
  </si>
  <si>
    <t>Cytochrome c oxidase subunit 2</t>
  </si>
  <si>
    <t>Cytochrome c oxidase subunit 3</t>
  </si>
  <si>
    <t>ATP synthase protein MI25</t>
  </si>
  <si>
    <t>Glucose-6-phosphate/phosphate translocator 2Glucose-6-phosphate/phosphate-translocator</t>
  </si>
  <si>
    <t>Nucleic acid binding protein</t>
  </si>
  <si>
    <t>NAD(P)H-dependent oxidoreductase</t>
  </si>
  <si>
    <t>Glycosyltransferase</t>
  </si>
  <si>
    <t>Zm00001d000345</t>
  </si>
  <si>
    <t>Zm00001d000403</t>
  </si>
  <si>
    <t>Transmembrane 9 superfamily member</t>
  </si>
  <si>
    <t>Clathrin light chain</t>
  </si>
  <si>
    <t>Pyruvate kinase</t>
  </si>
  <si>
    <t>Zm00001d001856</t>
  </si>
  <si>
    <t>YLS5</t>
  </si>
  <si>
    <t>Ubiquitin-conjugating enzyme E2-17 kDa</t>
  </si>
  <si>
    <t>Zm00001d001935</t>
  </si>
  <si>
    <t>Zm00001d001943</t>
  </si>
  <si>
    <t>Zm00001d001970</t>
  </si>
  <si>
    <t>Zm00001d002028</t>
  </si>
  <si>
    <t>Nuclease PA3</t>
  </si>
  <si>
    <t>D-3-phosphoglycerate dehydrogenase</t>
  </si>
  <si>
    <t>Zm00001d002055</t>
  </si>
  <si>
    <t>Glycerol kinase</t>
  </si>
  <si>
    <t>Eukaryotic translation initiation factor 3 subunit C</t>
  </si>
  <si>
    <t>Aminomethyltransferase</t>
  </si>
  <si>
    <t>Zm00001d002261</t>
  </si>
  <si>
    <t>Zm00001d002275</t>
  </si>
  <si>
    <t>Zm00001d002325</t>
  </si>
  <si>
    <t>Zm00001d002326</t>
  </si>
  <si>
    <t>Seed specific protein Bn15D1B</t>
  </si>
  <si>
    <t>Histone H4</t>
  </si>
  <si>
    <t>Zm00001d002580</t>
  </si>
  <si>
    <t>Histone H1</t>
  </si>
  <si>
    <t>Plasma membrane intrinsic protein</t>
  </si>
  <si>
    <t>Zm00001d002699</t>
  </si>
  <si>
    <t>Glutathione peroxidase</t>
  </si>
  <si>
    <t>Zm00001d002823</t>
  </si>
  <si>
    <t>Remorin</t>
  </si>
  <si>
    <t>Zm00001d002853</t>
  </si>
  <si>
    <t>Zm00001d002889</t>
  </si>
  <si>
    <t>Peroxidase</t>
  </si>
  <si>
    <t>Dolichyl-diphosphooligosaccharide--protein glycosyltransferase subunit 1</t>
  </si>
  <si>
    <t>Aquaporin PIP2-5</t>
  </si>
  <si>
    <t>Grx_C2.2-glutaredoxin subgroup I</t>
  </si>
  <si>
    <t>Isocitrate dehydrogenase</t>
  </si>
  <si>
    <t>Zm00001d003127</t>
  </si>
  <si>
    <t>Zm00001d003147</t>
  </si>
  <si>
    <t>Zm00001d003220</t>
  </si>
  <si>
    <t>Malate synthase</t>
  </si>
  <si>
    <t>Peptide methionine sulfoxide reductase</t>
  </si>
  <si>
    <t>Zm00001d003401</t>
  </si>
  <si>
    <t>Zm00001d003457</t>
  </si>
  <si>
    <t>Zm00001d003495</t>
  </si>
  <si>
    <t>Aldose reductase</t>
  </si>
  <si>
    <t>Zm00001d003566</t>
  </si>
  <si>
    <t>Zm00001d003643</t>
  </si>
  <si>
    <t>Zm00001d003668</t>
  </si>
  <si>
    <t>Zm00001d003683</t>
  </si>
  <si>
    <t>Zm00001d003712</t>
  </si>
  <si>
    <t>Zm00001d003841</t>
  </si>
  <si>
    <t>Calnexin</t>
  </si>
  <si>
    <t>Zm00001d003879</t>
  </si>
  <si>
    <t>Zm00001d003974</t>
  </si>
  <si>
    <t>Zm00001d003980</t>
  </si>
  <si>
    <t>Zm00001d004006</t>
  </si>
  <si>
    <t>Lactoylglutathione lyase</t>
  </si>
  <si>
    <t>Zm00001d004125</t>
  </si>
  <si>
    <t>Lipase</t>
  </si>
  <si>
    <t>Cysteine synthase</t>
  </si>
  <si>
    <t>Pyruvate dehydrogenase E1 component subunit alpha</t>
  </si>
  <si>
    <t>Zm00001d004559</t>
  </si>
  <si>
    <t>Zm00001d004624</t>
  </si>
  <si>
    <t>Herbicide safener binding protein</t>
  </si>
  <si>
    <t>Aldehyde dehydrogenase</t>
  </si>
  <si>
    <t>Zm00001d004768</t>
  </si>
  <si>
    <t>Zm00001d004785</t>
  </si>
  <si>
    <t>Zm00001d004804</t>
  </si>
  <si>
    <t>OFP transcription factor</t>
  </si>
  <si>
    <t>Ubiquitin-like protein 5</t>
  </si>
  <si>
    <t>Zm00001d005003</t>
  </si>
  <si>
    <t>40S ribosomal protein S16</t>
  </si>
  <si>
    <t>Dolichyl-diphosphooligosaccharide--protein glycosyltransferase 48 kDa subunit</t>
  </si>
  <si>
    <t>Flavoprotein wrbA</t>
  </si>
  <si>
    <t>Zm00001d005252</t>
  </si>
  <si>
    <t>Vacuolar ATP synthase subunit G</t>
  </si>
  <si>
    <t>Peptidyl-prolyl cis-trans isomerase</t>
  </si>
  <si>
    <t>Polyadenylate-binding protein</t>
  </si>
  <si>
    <t>Zm00001d005315</t>
  </si>
  <si>
    <t>Ubiquitin fusion protein</t>
  </si>
  <si>
    <t>Zm00001d005347</t>
  </si>
  <si>
    <t>Zm00001d005377</t>
  </si>
  <si>
    <t>Prohibitin</t>
  </si>
  <si>
    <t>Dendritic cell-derived ubiquitin-like protein</t>
  </si>
  <si>
    <t>Zm00001d005649</t>
  </si>
  <si>
    <t>Zm00001d005675</t>
  </si>
  <si>
    <t>Annexin</t>
  </si>
  <si>
    <t>Zm00001d005812</t>
  </si>
  <si>
    <t>Glucose-6-phosphate isomerase</t>
  </si>
  <si>
    <t>Carboxypeptidase</t>
  </si>
  <si>
    <t>Zm00001d005998</t>
  </si>
  <si>
    <t>Zm00001d006008</t>
  </si>
  <si>
    <t>Zm00001d006010</t>
  </si>
  <si>
    <t>Zm00001d006034</t>
  </si>
  <si>
    <t>Zm00001d006049</t>
  </si>
  <si>
    <t>Proteasome subunit beta type</t>
  </si>
  <si>
    <t>ATPase ASNA1 homolog</t>
  </si>
  <si>
    <t>6-phosphogluconolactonase</t>
  </si>
  <si>
    <t>Zm00001d006203</t>
  </si>
  <si>
    <t>Histone H2A</t>
  </si>
  <si>
    <t>Zm00001d006221</t>
  </si>
  <si>
    <t>Calcium lipid binding protein-like</t>
  </si>
  <si>
    <t>Zm00001d006296</t>
  </si>
  <si>
    <t>UTP--glucose-1-phosphate uridylyltransferase</t>
  </si>
  <si>
    <t>Zm00001d006365</t>
  </si>
  <si>
    <t>Purple acid phosphatase</t>
  </si>
  <si>
    <t>Zm00001d006533</t>
  </si>
  <si>
    <t>Tubulin alpha chain</t>
  </si>
  <si>
    <t>Zm00001d006667</t>
  </si>
  <si>
    <t>Zm00001d006708</t>
  </si>
  <si>
    <t>Rhodopsin</t>
  </si>
  <si>
    <t>Eukaryotic peptide chain release factor subunit 1-1</t>
  </si>
  <si>
    <t>Zm00001d006896</t>
  </si>
  <si>
    <t>40S ribosomal protein S6</t>
  </si>
  <si>
    <t>Zm00001d007031</t>
  </si>
  <si>
    <t>Zm00001d007049</t>
  </si>
  <si>
    <t>Zm00001d007075</t>
  </si>
  <si>
    <t>Histone H2B</t>
  </si>
  <si>
    <t>Zm00001d007187</t>
  </si>
  <si>
    <t>Zm00001d007192</t>
  </si>
  <si>
    <t>Zm00001d007215</t>
  </si>
  <si>
    <t>Phosphoinositide phospholipase C</t>
  </si>
  <si>
    <t>Zm00001d007234</t>
  </si>
  <si>
    <t>Zm00001d007312</t>
  </si>
  <si>
    <t>Zm00001d007363</t>
  </si>
  <si>
    <t>Alpha-mannosidase</t>
  </si>
  <si>
    <t>Zm00001d007446</t>
  </si>
  <si>
    <t>Zm00001d007600</t>
  </si>
  <si>
    <t>Zm00001d007681</t>
  </si>
  <si>
    <t>Zm00001d007705</t>
  </si>
  <si>
    <t>Zm00001d007753</t>
  </si>
  <si>
    <t>Zm00001d007757</t>
  </si>
  <si>
    <t>Zm00001d007758</t>
  </si>
  <si>
    <t>Zm00001d007815</t>
  </si>
  <si>
    <t>Zm00001d007824</t>
  </si>
  <si>
    <t>Zm00001d007899</t>
  </si>
  <si>
    <t>Zm00001d008189</t>
  </si>
  <si>
    <t>Germin-like protein 1</t>
  </si>
  <si>
    <t>DNA-binding protein</t>
  </si>
  <si>
    <t>Zm00001d008233</t>
  </si>
  <si>
    <t>Zm00001d008236</t>
  </si>
  <si>
    <t>Histidine biosynthesis protein hisIE</t>
  </si>
  <si>
    <t>Zm00001d008249</t>
  </si>
  <si>
    <t>Cysteine proteinase inhibitor</t>
  </si>
  <si>
    <t>26S proteasome non-ATPase regulatory subunit 14</t>
  </si>
  <si>
    <t>Phenazine biosynthesis protein</t>
  </si>
  <si>
    <t>Zm00001d008295</t>
  </si>
  <si>
    <t>Zm00001d008327</t>
  </si>
  <si>
    <t>Putative TCP-1/cpn60 chaperonin family protein</t>
  </si>
  <si>
    <t>Putative alcohol dehydrogenase superfamily protein</t>
  </si>
  <si>
    <t>40S ribosomal protein S5</t>
  </si>
  <si>
    <t>Fructose-bisphosphate aldolase</t>
  </si>
  <si>
    <t>Zm00001d008591</t>
  </si>
  <si>
    <t>IWS1 family protein</t>
  </si>
  <si>
    <t>Triose phosphate isomerase4</t>
  </si>
  <si>
    <t>Gibberellin receptor GID1L2</t>
  </si>
  <si>
    <t>Lectin-like protein</t>
  </si>
  <si>
    <t>Pyruvate decarboxylase</t>
  </si>
  <si>
    <t>Zm00001d008689</t>
  </si>
  <si>
    <t>Phospholipase D</t>
  </si>
  <si>
    <t>Zm00001d008739</t>
  </si>
  <si>
    <t>Eukaryotic translation initiation factor 3 subunit M</t>
  </si>
  <si>
    <t>Zm00001d008796</t>
  </si>
  <si>
    <t>Zm00001d008826</t>
  </si>
  <si>
    <t>Zm00001d008846</t>
  </si>
  <si>
    <t>Zm00001d008903</t>
  </si>
  <si>
    <t>Zm00001d008975</t>
  </si>
  <si>
    <t>Zm00001d009010</t>
  </si>
  <si>
    <t>Ligatin</t>
  </si>
  <si>
    <t>Universal stress protein</t>
  </si>
  <si>
    <t>Zm00001d009125</t>
  </si>
  <si>
    <t>Zm00001d009127</t>
  </si>
  <si>
    <t>S-adenosylmethionine synthase</t>
  </si>
  <si>
    <t>Zm00001d009212</t>
  </si>
  <si>
    <t>Zm00001d009271</t>
  </si>
  <si>
    <t>Zm00001d009417</t>
  </si>
  <si>
    <t>Programmed cell death protein 5</t>
  </si>
  <si>
    <t>VIP1 protein</t>
  </si>
  <si>
    <t>ATP synthase subunit beta</t>
  </si>
  <si>
    <t>Zm00001d009504</t>
  </si>
  <si>
    <t>Zm00001d009572</t>
  </si>
  <si>
    <t>60S ribosomal protein L18a</t>
  </si>
  <si>
    <t>Zm00001d009610</t>
  </si>
  <si>
    <t>Ketol-acid reductoisomerase</t>
  </si>
  <si>
    <t>Sugar transport1 isoform 1</t>
  </si>
  <si>
    <t>Zm00001d009700</t>
  </si>
  <si>
    <t>Zm00001d009740</t>
  </si>
  <si>
    <t>Zm00001d009745</t>
  </si>
  <si>
    <t>Zm00001d009749</t>
  </si>
  <si>
    <t>Dihydrolipoyl dehydrogenase</t>
  </si>
  <si>
    <t>Elongation factor 1-alpha</t>
  </si>
  <si>
    <t>Basic endochitinase A</t>
  </si>
  <si>
    <t>Zm00001d009948</t>
  </si>
  <si>
    <t>Zm00001d009950</t>
  </si>
  <si>
    <t>Superoxide dismutase</t>
  </si>
  <si>
    <t>Zm00001d010009</t>
  </si>
  <si>
    <t>60S ribosomal protein L11-1</t>
  </si>
  <si>
    <t>Zm00001d010056</t>
  </si>
  <si>
    <t>Zm00001d010128</t>
  </si>
  <si>
    <t>Actin1 isoform 1</t>
  </si>
  <si>
    <t>Soluble inorganic pyrophosphatase</t>
  </si>
  <si>
    <t>Zm00001d010172</t>
  </si>
  <si>
    <t>Guanosine nucleotide diphosphate dissociation inhibitor</t>
  </si>
  <si>
    <t>Zm00001d010431</t>
  </si>
  <si>
    <t>Zm00001d010494</t>
  </si>
  <si>
    <t>Ran-binding protein 1</t>
  </si>
  <si>
    <t>Zm00001d010512</t>
  </si>
  <si>
    <t>Ras-related protein ARA-3</t>
  </si>
  <si>
    <t>Zm00001d010588</t>
  </si>
  <si>
    <t>Stress protein</t>
  </si>
  <si>
    <t>Zm00001d010867</t>
  </si>
  <si>
    <t>Glutathione S-transferase GST 15</t>
  </si>
  <si>
    <t>Zm00001d010901</t>
  </si>
  <si>
    <t>Zm00001d011034</t>
  </si>
  <si>
    <t>Protein transport protein Sec61 beta subunit</t>
  </si>
  <si>
    <t>Ankyrin repeat domain-containing protein 28</t>
  </si>
  <si>
    <t>Proteinase inhibitor</t>
  </si>
  <si>
    <t>Cytochrome b5</t>
  </si>
  <si>
    <t>Zm00001d011087</t>
  </si>
  <si>
    <t>Methionine S-methyltransferase</t>
  </si>
  <si>
    <t>Ankyrin-1</t>
  </si>
  <si>
    <t>CHCH domain containing protein</t>
  </si>
  <si>
    <t>Ras protein RIC1</t>
  </si>
  <si>
    <t>Vesicle transport v-SNARE 13</t>
  </si>
  <si>
    <t>1-aminocyclopropane-1-carboxylate oxidase 1</t>
  </si>
  <si>
    <t>ZmGR2b protein</t>
  </si>
  <si>
    <t>Hydrogen-transporting ATP synthase, rotational mechanism</t>
  </si>
  <si>
    <t>Pop3 peptide</t>
  </si>
  <si>
    <t>Zm00001d011330</t>
  </si>
  <si>
    <t>Zm00001d011363</t>
  </si>
  <si>
    <t>Zm00001d011384</t>
  </si>
  <si>
    <t>Import receptor subunit TOM7-1</t>
  </si>
  <si>
    <t>GTP-binding nuclear protein</t>
  </si>
  <si>
    <t>Zm00001d011532</t>
  </si>
  <si>
    <t>Zm00001d011565</t>
  </si>
  <si>
    <t>Peroxiredoxin-5</t>
  </si>
  <si>
    <t>Zm00001d011595</t>
  </si>
  <si>
    <t>NADH-ubiquinone oxidoreductase 20 kDa subunit</t>
  </si>
  <si>
    <t>Zm00001d011766</t>
  </si>
  <si>
    <t>Aquaporin TIP1-2</t>
  </si>
  <si>
    <t>Zm00001d011850</t>
  </si>
  <si>
    <t>Zm00001d011854</t>
  </si>
  <si>
    <t>S-formylglutathione hydrolase</t>
  </si>
  <si>
    <t>Tropinone reductase 2</t>
  </si>
  <si>
    <t>Glutathione S-transferase,-like protein</t>
  </si>
  <si>
    <t>Transaldolase 2</t>
  </si>
  <si>
    <t>Zm00001d012044</t>
  </si>
  <si>
    <t>Zm00001d012061</t>
  </si>
  <si>
    <t>Zm00001d012088</t>
  </si>
  <si>
    <t>Fructokinase-1</t>
  </si>
  <si>
    <t>4,5-DOPA dioxygenase extradiol</t>
  </si>
  <si>
    <t>Putative patellin family protein</t>
  </si>
  <si>
    <t>Putative vesicle-associated membrane protein family protein</t>
  </si>
  <si>
    <t>Triosephosphate isomerase</t>
  </si>
  <si>
    <t>Heat shock protein1</t>
  </si>
  <si>
    <t>Zm00001d012438</t>
  </si>
  <si>
    <t>Zm00001d012518</t>
  </si>
  <si>
    <t>Zm00001d012539</t>
  </si>
  <si>
    <t>Proteasome subunit alpha type</t>
  </si>
  <si>
    <t>Zm00001d012599</t>
  </si>
  <si>
    <t>Minor allergen Alt a 7</t>
  </si>
  <si>
    <t>Glutathione S-transferase GSTF2</t>
  </si>
  <si>
    <t>Zm00001d012679</t>
  </si>
  <si>
    <t>Putative translation elongation factor family protein</t>
  </si>
  <si>
    <t>Reticulon-like protein</t>
  </si>
  <si>
    <t>Zm00001d012815</t>
  </si>
  <si>
    <t>DANA2</t>
  </si>
  <si>
    <t>Zm00001d012844</t>
  </si>
  <si>
    <t>DNA-directed RNA polymerases I, II, and III 17.1 kDa polypeptide</t>
  </si>
  <si>
    <t>40S ribosomal protein S4</t>
  </si>
  <si>
    <t>Zm00001d012881</t>
  </si>
  <si>
    <t>Zm00001d012888</t>
  </si>
  <si>
    <t>Zm00001d013006</t>
  </si>
  <si>
    <t>Zm00001d013015</t>
  </si>
  <si>
    <t>Zm00001d013034</t>
  </si>
  <si>
    <t>OTU domain-containing protein 6B</t>
  </si>
  <si>
    <t>Zm00001d013067</t>
  </si>
  <si>
    <t>Zm00001d013076</t>
  </si>
  <si>
    <t>Zm00001d013086</t>
  </si>
  <si>
    <t>Zm00001d013111</t>
  </si>
  <si>
    <t>Tubulin beta chain</t>
  </si>
  <si>
    <t>Zm00001d013185</t>
  </si>
  <si>
    <t>Zm00001d013223</t>
  </si>
  <si>
    <t>UDP-glucose 6-dehydrogenase</t>
  </si>
  <si>
    <t>Adenylyl cyclase-associated protein</t>
  </si>
  <si>
    <t>Zm00001d013390</t>
  </si>
  <si>
    <t>Zm00001d013428</t>
  </si>
  <si>
    <t>Zm00001d013475</t>
  </si>
  <si>
    <t>Zm00001d013485</t>
  </si>
  <si>
    <t>Zm00001d013526</t>
  </si>
  <si>
    <t>Zm00001d013568</t>
  </si>
  <si>
    <t>Zm00001d013641</t>
  </si>
  <si>
    <t>Zm00001d013644</t>
  </si>
  <si>
    <t>Zm00001d013667</t>
  </si>
  <si>
    <t>Zm00001d013669</t>
  </si>
  <si>
    <t>Zm00001d013693</t>
  </si>
  <si>
    <t>Zm00001d013737</t>
  </si>
  <si>
    <t>Zm00001d013777</t>
  </si>
  <si>
    <t>Protein DETOXIFICATION</t>
  </si>
  <si>
    <t>Zm00001d013842</t>
  </si>
  <si>
    <t>Zm00001d013865</t>
  </si>
  <si>
    <t>Membrane steroid-binding protein 1</t>
  </si>
  <si>
    <t>Zm00001d013934</t>
  </si>
  <si>
    <t>Zm00001d014001</t>
  </si>
  <si>
    <t>Zm00001d014019</t>
  </si>
  <si>
    <t>Malate dehydrogenase</t>
  </si>
  <si>
    <t>Zm00001d014058</t>
  </si>
  <si>
    <t>Chaperonin CPN60-1, mitochondrial</t>
  </si>
  <si>
    <t>Zm00001d014094</t>
  </si>
  <si>
    <t>Zm00001d014100</t>
  </si>
  <si>
    <t>Zm00001d014258</t>
  </si>
  <si>
    <t>60S ribosomal protein L27</t>
  </si>
  <si>
    <t>Putative uncharacterized protein</t>
  </si>
  <si>
    <t>Zm00001d014524</t>
  </si>
  <si>
    <t>Zm00001d014609</t>
  </si>
  <si>
    <t>Zm00001d014719</t>
  </si>
  <si>
    <t>Zm00001d014761</t>
  </si>
  <si>
    <t>NADH ubiquinone oxidoreductase B22-like subunit</t>
  </si>
  <si>
    <t>Zm00001d014792</t>
  </si>
  <si>
    <t>Catalase</t>
  </si>
  <si>
    <t>DNA-binding protein MNB1B</t>
  </si>
  <si>
    <t>Zm00001d014876</t>
  </si>
  <si>
    <t>Zm00001d014887</t>
  </si>
  <si>
    <t>L-lactate dehydrogenase</t>
  </si>
  <si>
    <t>Translationally-controlled tumor protein</t>
  </si>
  <si>
    <t>Zm00001d014961</t>
  </si>
  <si>
    <t>Luminal-binding protein 2</t>
  </si>
  <si>
    <t>Eukaryotic translation initiation factor 3 subunit J</t>
  </si>
  <si>
    <t>Zm00001d015088</t>
  </si>
  <si>
    <t>Zm00001d015101</t>
  </si>
  <si>
    <t>Zm00001d015138</t>
  </si>
  <si>
    <t>Zm00001d015208</t>
  </si>
  <si>
    <t>Glucan endo-1,3-beta-glucosidase 6</t>
  </si>
  <si>
    <t>Eukaryotic initiation factor 4A</t>
  </si>
  <si>
    <t>Zm00001d015259</t>
  </si>
  <si>
    <t>Pyridoxamine 5-phosphate oxidase family protein</t>
  </si>
  <si>
    <t>Protein phosphatase 2C isoform epsilon</t>
  </si>
  <si>
    <t>Phosphoglycerate kinase</t>
  </si>
  <si>
    <t>Zm00001d015378</t>
  </si>
  <si>
    <t>Glyceraldehyde-3-phosphate dehydrogenase</t>
  </si>
  <si>
    <t>Fiber protein Fb15</t>
  </si>
  <si>
    <t>Zm00001d015459</t>
  </si>
  <si>
    <t>Zm00001d015509</t>
  </si>
  <si>
    <t>Cinnamyl alcohol dehydrogenase</t>
  </si>
  <si>
    <t>Zm00001d015804</t>
  </si>
  <si>
    <t>Lipoxygenase</t>
  </si>
  <si>
    <t>Citrate synthase</t>
  </si>
  <si>
    <t>Zm00001d015917</t>
  </si>
  <si>
    <t>Zm00001d015956</t>
  </si>
  <si>
    <t>Phosphoenolpyruvate carboxylase</t>
  </si>
  <si>
    <t>Aspartate aminotransferase</t>
  </si>
  <si>
    <t>Zm00001d016200</t>
  </si>
  <si>
    <t>Zm00001d016349</t>
  </si>
  <si>
    <t>Zm00001d016358</t>
  </si>
  <si>
    <t>Zm00001d016373</t>
  </si>
  <si>
    <t>Zm00001d016402</t>
  </si>
  <si>
    <t>Zm00001d016408</t>
  </si>
  <si>
    <t>Zm00001d016446</t>
  </si>
  <si>
    <t>Zm00001d016458</t>
  </si>
  <si>
    <t>Zm00001d016478</t>
  </si>
  <si>
    <t>Zm00001d016479</t>
  </si>
  <si>
    <t>Zm00001d016551</t>
  </si>
  <si>
    <t>Zm00001d016604</t>
  </si>
  <si>
    <t>Cytochrome b-c1 complex subunit Rieske, mitochondrial</t>
  </si>
  <si>
    <t>Zm00001d016691</t>
  </si>
  <si>
    <t>Hydrolase, carbon-nitrogen family</t>
  </si>
  <si>
    <t>Zm00001d016705</t>
  </si>
  <si>
    <t>Cytochrome b-c1 complex subunit 6</t>
  </si>
  <si>
    <t>Zm00001d016822</t>
  </si>
  <si>
    <t>Zm00001d016842</t>
  </si>
  <si>
    <t>Zm00001d017026</t>
  </si>
  <si>
    <t>60S ribosomal protein L6</t>
  </si>
  <si>
    <t>Zm00001d017091</t>
  </si>
  <si>
    <t>Zm00001d017100</t>
  </si>
  <si>
    <t>26S proteasome non-ATPase regulatory subunit 6</t>
  </si>
  <si>
    <t>Glucose-6-phosphate 1-dehydrogenase</t>
  </si>
  <si>
    <t>Zm00001d017139</t>
  </si>
  <si>
    <t>Zm00001d017150</t>
  </si>
  <si>
    <t>Zm00001d017258</t>
  </si>
  <si>
    <t>Adenosine kinase 2</t>
  </si>
  <si>
    <t>Phenylalanine ammonia-lyase</t>
  </si>
  <si>
    <t>Aquaporin PIP2-4</t>
  </si>
  <si>
    <t>ATP-dependent Clp protease proteolytic subunit</t>
  </si>
  <si>
    <t>Zm00001d017401</t>
  </si>
  <si>
    <t>Zm00001d017522</t>
  </si>
  <si>
    <t>Aquaporin PIP1.1</t>
  </si>
  <si>
    <t>Zm00001d017613</t>
  </si>
  <si>
    <t>Zm00001d017639</t>
  </si>
  <si>
    <t>Acetylornithine deacetylase</t>
  </si>
  <si>
    <t>Zm00001d017704</t>
  </si>
  <si>
    <t>Zm00001d017707</t>
  </si>
  <si>
    <t>Zm00001d017756</t>
  </si>
  <si>
    <t>Ribose-phosphate pyrophosphokinase 4</t>
  </si>
  <si>
    <t>Protein translocase/ protein transporter</t>
  </si>
  <si>
    <t>Zm00001d017848</t>
  </si>
  <si>
    <t>Zm00001d017958</t>
  </si>
  <si>
    <t>Zm00001d017966</t>
  </si>
  <si>
    <t>Zm00001d018147</t>
  </si>
  <si>
    <t>Zm00001d018187</t>
  </si>
  <si>
    <t>Zm00001d018197</t>
  </si>
  <si>
    <t>Diacylglycerol kinase</t>
  </si>
  <si>
    <t>Zm00001d018349</t>
  </si>
  <si>
    <t>Zm00001d018370</t>
  </si>
  <si>
    <t>Diphosphomevalonate decarboxylase</t>
  </si>
  <si>
    <t>Zm00001d018454</t>
  </si>
  <si>
    <t>Zm00001d018479</t>
  </si>
  <si>
    <t>Zm00001d018487</t>
  </si>
  <si>
    <t>Zm00001d018514</t>
  </si>
  <si>
    <t>Zm00001d018535</t>
  </si>
  <si>
    <t>Zm00001d018542</t>
  </si>
  <si>
    <t>Zm00001d018555</t>
  </si>
  <si>
    <t>Zm00001d018627</t>
  </si>
  <si>
    <t>Dirigent protein</t>
  </si>
  <si>
    <t>Pyridoxin biosynthesis protein ER1</t>
  </si>
  <si>
    <t>Zm00001d018694</t>
  </si>
  <si>
    <t>Zm00001d018724</t>
  </si>
  <si>
    <t>Zm00001d018737</t>
  </si>
  <si>
    <t>Zm00001d018738</t>
  </si>
  <si>
    <t>Zm00001d018758</t>
  </si>
  <si>
    <t>Zm00001d018809</t>
  </si>
  <si>
    <t>Zm00001d018826</t>
  </si>
  <si>
    <t>Zm00001d018857</t>
  </si>
  <si>
    <t>Zm00001d018859</t>
  </si>
  <si>
    <t>Eukaryotic translation initiation factor 3 subunit I</t>
  </si>
  <si>
    <t>Zm00001d018957</t>
  </si>
  <si>
    <t>Zm00001d018959</t>
  </si>
  <si>
    <t>Zm00001d018965</t>
  </si>
  <si>
    <t>Zm00001d018966</t>
  </si>
  <si>
    <t>40S ribosomal protein S15</t>
  </si>
  <si>
    <t>Zm00001d018981</t>
  </si>
  <si>
    <t>Thioredoxin</t>
  </si>
  <si>
    <t>Glycine-rich RNA-binding protein 7</t>
  </si>
  <si>
    <t>Zm00001d019054</t>
  </si>
  <si>
    <t>Zm00001d019100</t>
  </si>
  <si>
    <t>40S ribosomal protein S2</t>
  </si>
  <si>
    <t>40S ribosomal protein S12</t>
  </si>
  <si>
    <t>Zm00001d019221</t>
  </si>
  <si>
    <t>Zm00001d019283</t>
  </si>
  <si>
    <t>Zm00001d019287</t>
  </si>
  <si>
    <t>Zm00001d019407</t>
  </si>
  <si>
    <t>CASP-like protein</t>
  </si>
  <si>
    <t>60S ribosomal protein L2</t>
  </si>
  <si>
    <t>Zm00001d019486</t>
  </si>
  <si>
    <t>Zm00001d019497</t>
  </si>
  <si>
    <t>Aquaporin PIP2.1</t>
  </si>
  <si>
    <t>Aquaporin PIP2.4</t>
  </si>
  <si>
    <t>Zm00001d019568</t>
  </si>
  <si>
    <t>Zm00001d019577</t>
  </si>
  <si>
    <t>WRKY transcription factor</t>
  </si>
  <si>
    <t>Zm00001d019725</t>
  </si>
  <si>
    <t>Major pollen allergen Car b 1 isoforms 1A and 1B</t>
  </si>
  <si>
    <t>Zm00001d019999</t>
  </si>
  <si>
    <t>Zm00001d020003</t>
  </si>
  <si>
    <t>Zm00001d020004</t>
  </si>
  <si>
    <t>Zm00001d020057</t>
  </si>
  <si>
    <t>Zm00001d020177</t>
  </si>
  <si>
    <t>Zm00001d020183</t>
  </si>
  <si>
    <t>Zm00001d020219</t>
  </si>
  <si>
    <t>Zm00001d020236</t>
  </si>
  <si>
    <t>Zm00001d020339</t>
  </si>
  <si>
    <t>Zm00001d020400</t>
  </si>
  <si>
    <t>Zm00001d020511</t>
  </si>
  <si>
    <t>Senescence associated protein</t>
  </si>
  <si>
    <t>Zm00001d020636</t>
  </si>
  <si>
    <t>Zm00001d020669</t>
  </si>
  <si>
    <t>Glutathione transferase23</t>
  </si>
  <si>
    <t>Zm00001d020794</t>
  </si>
  <si>
    <t>Zm00001d020827</t>
  </si>
  <si>
    <t>Zm00001d020898</t>
  </si>
  <si>
    <t>Zm00001d020930</t>
  </si>
  <si>
    <t>SnRK1-interacting protein 1</t>
  </si>
  <si>
    <t>Ankyrin repeat domain-containing protein 2</t>
  </si>
  <si>
    <t>Zm00001d021147</t>
  </si>
  <si>
    <t>Zm00001d021297</t>
  </si>
  <si>
    <t>GRF transcription factor</t>
  </si>
  <si>
    <t>Zm00001d021400</t>
  </si>
  <si>
    <t>Zm00001d021421</t>
  </si>
  <si>
    <t>Zm00001d021445</t>
  </si>
  <si>
    <t>Nucleoside diphosphate kinase</t>
  </si>
  <si>
    <t>Zm00001d021551</t>
  </si>
  <si>
    <t>ATP synthase delta chain</t>
  </si>
  <si>
    <t>Zm00001d021615</t>
  </si>
  <si>
    <t>Zm00001d021623</t>
  </si>
  <si>
    <t>Zm00001d021626</t>
  </si>
  <si>
    <t>Zm00001d021695</t>
  </si>
  <si>
    <t>Isopentenyl pyrophosphate isomerase</t>
  </si>
  <si>
    <t>Zm00001d021719</t>
  </si>
  <si>
    <t>Zm00001d021721</t>
  </si>
  <si>
    <t>Zm00001d021806</t>
  </si>
  <si>
    <t>Zm00001d021846</t>
  </si>
  <si>
    <t>Zm00001d021893</t>
  </si>
  <si>
    <t>Zeamatin</t>
  </si>
  <si>
    <t>Zm00001d021942</t>
  </si>
  <si>
    <t>Eukaryotic translation initiation factor 5A</t>
  </si>
  <si>
    <t>Zm00001d022043</t>
  </si>
  <si>
    <t>Zm00001d022112</t>
  </si>
  <si>
    <t>Zm00001d022134</t>
  </si>
  <si>
    <t>Zm00001d022152</t>
  </si>
  <si>
    <t>Phospho-2-dehydro-3-deoxyheptonate aldolase</t>
  </si>
  <si>
    <t>Zm00001d022277</t>
  </si>
  <si>
    <t>Zm00001d022307</t>
  </si>
  <si>
    <t>Zm00001d022324</t>
  </si>
  <si>
    <t>NADH-ubiquinone oxidoreductase 51 kDa subunit</t>
  </si>
  <si>
    <t>Zm00001d022354</t>
  </si>
  <si>
    <t>Zm00001d022388</t>
  </si>
  <si>
    <t>Zm00001d022418</t>
  </si>
  <si>
    <t>Stress responsive protein</t>
  </si>
  <si>
    <t>Zm00001d022421</t>
  </si>
  <si>
    <t>60S ribosomal protein L22-2</t>
  </si>
  <si>
    <t>Zm00001d022469</t>
  </si>
  <si>
    <t>Xylose isomerase</t>
  </si>
  <si>
    <t>Zm00001d022505</t>
  </si>
  <si>
    <t>Elongation factor 1-beta</t>
  </si>
  <si>
    <t>Lon protease homolog, mitochondrial</t>
  </si>
  <si>
    <t>Clathrin heavy chain</t>
  </si>
  <si>
    <t>Zm00001d023243</t>
  </si>
  <si>
    <t>Surfactant protein B containing protein</t>
  </si>
  <si>
    <t>Zm00001d023376</t>
  </si>
  <si>
    <t>Zm00001d023423</t>
  </si>
  <si>
    <t>Diaminopimelate decarboxylase</t>
  </si>
  <si>
    <t>Zm00001d023583</t>
  </si>
  <si>
    <t>Zm00001d023640</t>
  </si>
  <si>
    <t>ABA-responsive protein</t>
  </si>
  <si>
    <t>Alanine--tRNA ligase</t>
  </si>
  <si>
    <t>CHY1</t>
  </si>
  <si>
    <t>Pathogeneis protein 10</t>
  </si>
  <si>
    <t>Fiber protein Fb19</t>
  </si>
  <si>
    <t>Zm00001d023906</t>
  </si>
  <si>
    <t>Zm00001d023943</t>
  </si>
  <si>
    <t>4-hydroxy-7-methoxy-3-oxo-3,4-dihydro-2H-1,4-benzoxazin-2-yl glucoside beta-D-glucosidase 1, chloroplastic</t>
  </si>
  <si>
    <t>Argininosuccinate synthase</t>
  </si>
  <si>
    <t>Zm00001d024158</t>
  </si>
  <si>
    <t>(S)-beta-macrocarpene synthase</t>
  </si>
  <si>
    <t>Zm00001d024211</t>
  </si>
  <si>
    <t>Vacuolar ATP synthase subunit D 1</t>
  </si>
  <si>
    <t>Zm00001d024245</t>
  </si>
  <si>
    <t>Zm00001d024270</t>
  </si>
  <si>
    <t>Obg-like ATPase 1</t>
  </si>
  <si>
    <t>Polyamine oxidase</t>
  </si>
  <si>
    <t>26S proteasome non-ATPase regulatory subunit 8</t>
  </si>
  <si>
    <t>Zm00001d024393</t>
  </si>
  <si>
    <t>Zm00001d024471</t>
  </si>
  <si>
    <t>40S ribosomal protein S3</t>
  </si>
  <si>
    <t>Zm00001d024518</t>
  </si>
  <si>
    <t>Stomatin-like protein</t>
  </si>
  <si>
    <t>Prefoldin subunit 2</t>
  </si>
  <si>
    <t>Zm00001d024633</t>
  </si>
  <si>
    <t>Zm00001d024755</t>
  </si>
  <si>
    <t>Glutathione S-transferase 4</t>
  </si>
  <si>
    <t>Putative heat shock protein 90 family protein</t>
  </si>
  <si>
    <t>Zm00001d024908</t>
  </si>
  <si>
    <t>Transmembrane protein 115</t>
  </si>
  <si>
    <t>Aconitate hydratase</t>
  </si>
  <si>
    <t>Glutathione S-transferase GSTU6</t>
  </si>
  <si>
    <t>Zm00001d025038</t>
  </si>
  <si>
    <t>Zm00001d025100</t>
  </si>
  <si>
    <t>Amine oxidase</t>
  </si>
  <si>
    <t>60S ribosomal protein L35</t>
  </si>
  <si>
    <t>Small nuclear ribonucleoprotein F</t>
  </si>
  <si>
    <t>Zm00001d025240</t>
  </si>
  <si>
    <t>Dihydrolipoyllysine-residue succinyltransferase component of 2-oxoglutarate dehydrogenase complex</t>
  </si>
  <si>
    <t>Zm00001d025273</t>
  </si>
  <si>
    <t>Zm00001d025305</t>
  </si>
  <si>
    <t>Zm00001d025339</t>
  </si>
  <si>
    <t>Zm00001d025340</t>
  </si>
  <si>
    <t>Zm00001d025398</t>
  </si>
  <si>
    <t>Asr protein</t>
  </si>
  <si>
    <t>Zm00001d025413</t>
  </si>
  <si>
    <t>14-3-3-like protein GF14-12</t>
  </si>
  <si>
    <t>Ras-related protein Rab-2-B</t>
  </si>
  <si>
    <t>Zm00001d025777</t>
  </si>
  <si>
    <t>Zm00001d025845</t>
  </si>
  <si>
    <t>Zm00001d025981</t>
  </si>
  <si>
    <t>Glutamate dehydrogenase</t>
  </si>
  <si>
    <t>Zm00001d026139</t>
  </si>
  <si>
    <t>Aquaporin TIP2-3</t>
  </si>
  <si>
    <t>Zm00001d026254</t>
  </si>
  <si>
    <t>Zm00001d026265</t>
  </si>
  <si>
    <t>40S ribosomal protein S11</t>
  </si>
  <si>
    <t>Zm00001d026295</t>
  </si>
  <si>
    <t>Thioredoxin-like 4</t>
  </si>
  <si>
    <t>Zm00001d026396</t>
  </si>
  <si>
    <t>Zm00001d026415</t>
  </si>
  <si>
    <t>Zm00001d026458</t>
  </si>
  <si>
    <t>Plasma membrane ATPase</t>
  </si>
  <si>
    <t>Zm00001d026517</t>
  </si>
  <si>
    <t>60S acidic ribosomal protein P2A</t>
  </si>
  <si>
    <t>Zm00001d026632</t>
  </si>
  <si>
    <t>Zm00001d026649</t>
  </si>
  <si>
    <t>Zm00001d027278</t>
  </si>
  <si>
    <t>Nascent polypeptide-associated complex subunit beta</t>
  </si>
  <si>
    <t>Zm00001d027326</t>
  </si>
  <si>
    <t>Mitochondrial import inner membrane translocase subunit Tim9</t>
  </si>
  <si>
    <t>Zm00001d027389</t>
  </si>
  <si>
    <t>ADP,ATP carrier protein</t>
  </si>
  <si>
    <t>Zm00001d027519</t>
  </si>
  <si>
    <t>Zm00001d027539</t>
  </si>
  <si>
    <t>Glutathione S-transferase</t>
  </si>
  <si>
    <t>Glutathione S-transferase 6</t>
  </si>
  <si>
    <t>Zm00001d027558</t>
  </si>
  <si>
    <t>Zm00001d027621</t>
  </si>
  <si>
    <t>Aquaporin TIP1.1</t>
  </si>
  <si>
    <t>Citrate transporter family protein</t>
  </si>
  <si>
    <t>Zm00001d027707</t>
  </si>
  <si>
    <t>Phosphoserine aminotransferase</t>
  </si>
  <si>
    <t>ATP-dependent RNA helicase DBP5</t>
  </si>
  <si>
    <t>Zm00001d027732</t>
  </si>
  <si>
    <t>1,2-dihydroxy-3-keto-5-methylthiopentene dioxygenase</t>
  </si>
  <si>
    <t>Alpha-galactosidase</t>
  </si>
  <si>
    <t>Adenylosuccinate synthetase, chloroplastic</t>
  </si>
  <si>
    <t>Zm00001d027962</t>
  </si>
  <si>
    <t>Zm00001d027976</t>
  </si>
  <si>
    <t>Zm00001d028045</t>
  </si>
  <si>
    <t>Zm00001d028102</t>
  </si>
  <si>
    <t>T-complex protein 1 subunit gamma</t>
  </si>
  <si>
    <t>Zm00001d028194</t>
  </si>
  <si>
    <t>Glutamine synthetase</t>
  </si>
  <si>
    <t>Zm00001d028282</t>
  </si>
  <si>
    <t>Heat shock protein 26</t>
  </si>
  <si>
    <t>Zm00001d028426</t>
  </si>
  <si>
    <t>V-type proton ATPase subunit a</t>
  </si>
  <si>
    <t>Ubiquitin-fold modifier-conjugating enzyme 1</t>
  </si>
  <si>
    <t>Chorismate synthase</t>
  </si>
  <si>
    <t>Zm00001d028485</t>
  </si>
  <si>
    <t>Anthranilate synthase component I-1</t>
  </si>
  <si>
    <t>Zm00001d028546</t>
  </si>
  <si>
    <t>LIM transcription factor</t>
  </si>
  <si>
    <t>Zm00001d028557</t>
  </si>
  <si>
    <t>Tropinone reductase</t>
  </si>
  <si>
    <t>Zm00001d028606</t>
  </si>
  <si>
    <t>Heat shock cognate 70 kDa protein 2</t>
  </si>
  <si>
    <t>Zm00001d028651</t>
  </si>
  <si>
    <t>Zm00001d028653</t>
  </si>
  <si>
    <t>THO complex subunit 4</t>
  </si>
  <si>
    <t>Zm00001d028656</t>
  </si>
  <si>
    <t>Zm00001d028687</t>
  </si>
  <si>
    <t>Zm00001d028692</t>
  </si>
  <si>
    <t>Zm00001d028695</t>
  </si>
  <si>
    <t>Zm00001d028709</t>
  </si>
  <si>
    <t>Zm00001d028755</t>
  </si>
  <si>
    <t>Zm00001d028782</t>
  </si>
  <si>
    <t>Malonyl CoA-acyl carrier protein transacylase</t>
  </si>
  <si>
    <t>Pathogenesis-related protein 10</t>
  </si>
  <si>
    <t>Zm00001d028816</t>
  </si>
  <si>
    <t>Adenylosuccinate lyase</t>
  </si>
  <si>
    <t>Zm00001d028998</t>
  </si>
  <si>
    <t>Zm00001d029036</t>
  </si>
  <si>
    <t>Eukaryotic translation initiation factor 2 beta subunit</t>
  </si>
  <si>
    <t>Zm00001d029084</t>
  </si>
  <si>
    <t>Sucrose synthase</t>
  </si>
  <si>
    <t>Zm00001d029170</t>
  </si>
  <si>
    <t>Peptide methionine sulfoxide reductase msrB</t>
  </si>
  <si>
    <t>Zm00001d029455</t>
  </si>
  <si>
    <t>Zm00001d029457</t>
  </si>
  <si>
    <t>Zm00001d029495</t>
  </si>
  <si>
    <t>Zm00001d029557</t>
  </si>
  <si>
    <t>Zm00001d029558</t>
  </si>
  <si>
    <t>Zm00001d029620</t>
  </si>
  <si>
    <t>Zm00001d029625</t>
  </si>
  <si>
    <t>Hexose transporter</t>
  </si>
  <si>
    <t>Zm00001d029801</t>
  </si>
  <si>
    <t>Zm00001d029965</t>
  </si>
  <si>
    <t>Eukaryotic translation initiation factor 3 subunit B</t>
  </si>
  <si>
    <t>Zm00001d030126</t>
  </si>
  <si>
    <t>Zm00001d030216</t>
  </si>
  <si>
    <t>Zm00001d030345</t>
  </si>
  <si>
    <t>Zm00001d030346</t>
  </si>
  <si>
    <t>Zm00001d030373</t>
  </si>
  <si>
    <t>Leucoanthocyanidin dioxygenase</t>
  </si>
  <si>
    <t>Cytochrome c oxidase subunit 5C</t>
  </si>
  <si>
    <t>Zm00001d030694</t>
  </si>
  <si>
    <t>Zm00001d030934</t>
  </si>
  <si>
    <t>Methylcrotonoyl-CoA carboxylase subunit alpha</t>
  </si>
  <si>
    <t>ATP binding protein</t>
  </si>
  <si>
    <t>Sulfurtransferase</t>
  </si>
  <si>
    <t>Putative methyl-binding domain protein MBD106</t>
  </si>
  <si>
    <t>Zm00001d031128</t>
  </si>
  <si>
    <t>Copper chaperone</t>
  </si>
  <si>
    <t>Glycine-rich RNA-binding protein 2</t>
  </si>
  <si>
    <t>Benzoxazinone synthesis9</t>
  </si>
  <si>
    <t>Zm00001d031221</t>
  </si>
  <si>
    <t>Zm00001d031257</t>
  </si>
  <si>
    <t>Zm00001d031332</t>
  </si>
  <si>
    <t>Chaperone protein dnaJ 10</t>
  </si>
  <si>
    <t>Zm00001d031532</t>
  </si>
  <si>
    <t>Peptidylprolyl isomerase</t>
  </si>
  <si>
    <t>Zm00001d031570</t>
  </si>
  <si>
    <t>Zm00001d031627</t>
  </si>
  <si>
    <t>Zm00001d031640</t>
  </si>
  <si>
    <t>Zm00001d031659</t>
  </si>
  <si>
    <t>Zm00001d031666</t>
  </si>
  <si>
    <t>Zm00001d031674</t>
  </si>
  <si>
    <t>Glutamate decarboxylase</t>
  </si>
  <si>
    <t>Patatin</t>
  </si>
  <si>
    <t>Zm00001d031817</t>
  </si>
  <si>
    <t>Zm00001d031825</t>
  </si>
  <si>
    <t>Zm00001d031929</t>
  </si>
  <si>
    <t>Zm00001d031939</t>
  </si>
  <si>
    <t>Ribosomal protein</t>
  </si>
  <si>
    <t>7,8-dihydroneopterin aldolase</t>
  </si>
  <si>
    <t>12-oxo-phytodienoic acid reductase</t>
  </si>
  <si>
    <t>Zm00001d032114</t>
  </si>
  <si>
    <t>14-3-3-like protein</t>
  </si>
  <si>
    <t>HMG-Y-related protein A</t>
  </si>
  <si>
    <t>Zm00001d032244</t>
  </si>
  <si>
    <t>Zm00001d032279</t>
  </si>
  <si>
    <t>Zm00001d032282</t>
  </si>
  <si>
    <t>Zm00001d032370</t>
  </si>
  <si>
    <t>Pyrophosphate--fructose 6-phosphate 1-phosphotransferase subunit alpha</t>
  </si>
  <si>
    <t>Zm00001d032423</t>
  </si>
  <si>
    <t>Zm00001d032442</t>
  </si>
  <si>
    <t>Zm00001d032480</t>
  </si>
  <si>
    <t>Zm00001d032527</t>
  </si>
  <si>
    <t>Grx_S17-glutaredoxin subgroup II</t>
  </si>
  <si>
    <t>Zm00001d032624</t>
  </si>
  <si>
    <t>Zm00001d032667</t>
  </si>
  <si>
    <t>Malate dehydrogenase, cytoplasmic</t>
  </si>
  <si>
    <t>Zm00001d032739</t>
  </si>
  <si>
    <t>Chaperonin CPN60-2, mitochondrial</t>
  </si>
  <si>
    <t>Inorganic phosphate transporter 1</t>
  </si>
  <si>
    <t>Zm00001d032947</t>
  </si>
  <si>
    <t>Zm00001d032950</t>
  </si>
  <si>
    <t>Zm00001d032956</t>
  </si>
  <si>
    <t>Lysine--tRNA ligase</t>
  </si>
  <si>
    <t>Zm00001d033147</t>
  </si>
  <si>
    <t>Zm00001d033159</t>
  </si>
  <si>
    <t>Zm00001d033174</t>
  </si>
  <si>
    <t>Zm00001d033204</t>
  </si>
  <si>
    <t>Zm00001d033420</t>
  </si>
  <si>
    <t>Zm00001d033427</t>
  </si>
  <si>
    <t>5-methyltetrahydropteroyltriglutamate--homocysteine methyltransferase</t>
  </si>
  <si>
    <t>Zm00001d033554</t>
  </si>
  <si>
    <t>Zm00001d033559</t>
  </si>
  <si>
    <t>Zm00001d033591</t>
  </si>
  <si>
    <t>Zm00001d033623</t>
  </si>
  <si>
    <t>Zm00001d033647</t>
  </si>
  <si>
    <t>Zm00001d033734</t>
  </si>
  <si>
    <t>Zm00001d033746</t>
  </si>
  <si>
    <t>Zm00001d033753</t>
  </si>
  <si>
    <t>Zm00001d033764</t>
  </si>
  <si>
    <t>Actin-1</t>
  </si>
  <si>
    <t>Zm00001d033925</t>
  </si>
  <si>
    <t>Alcohol dehydrogenase 1</t>
  </si>
  <si>
    <t>Zm00001d033981</t>
  </si>
  <si>
    <t>Zm00001d033983</t>
  </si>
  <si>
    <t>Zm00001d034015</t>
  </si>
  <si>
    <t>Inosine-5'-monophosphate dehydrogenase</t>
  </si>
  <si>
    <t>Zm00001d034059</t>
  </si>
  <si>
    <t>Zm00001d034161</t>
  </si>
  <si>
    <t>Ferredoxin--NADP reductase</t>
  </si>
  <si>
    <t>Zm00001d034346</t>
  </si>
  <si>
    <t>Zm00001d034361</t>
  </si>
  <si>
    <t>Zm00001d034365</t>
  </si>
  <si>
    <t>rRNA N-glycosidase</t>
  </si>
  <si>
    <t>Zm00001d034388</t>
  </si>
  <si>
    <t>Zm00001d034422</t>
  </si>
  <si>
    <t>Zm00001d034440</t>
  </si>
  <si>
    <t>Thioredoxin H-type 5</t>
  </si>
  <si>
    <t>Vacuolar protein sorting-associated protein 35</t>
  </si>
  <si>
    <t>Zm00001d034501</t>
  </si>
  <si>
    <t>Zm00001d034505</t>
  </si>
  <si>
    <t>Zm00001d034514</t>
  </si>
  <si>
    <t>Serine/threonine-protein phosphatase</t>
  </si>
  <si>
    <t>Dihydrolipoamide acetyltransferase component of pyruvate dehydrogenase complex</t>
  </si>
  <si>
    <t>Methylenetetrahydrofolate reductase</t>
  </si>
  <si>
    <t>Zm00001d034630</t>
  </si>
  <si>
    <t>NEDD8-activating enzyme E1 regulatory subunit</t>
  </si>
  <si>
    <t>Actin-depolymerizing factor 3</t>
  </si>
  <si>
    <t>Zm00001d034665</t>
  </si>
  <si>
    <t>Zm00001d034733</t>
  </si>
  <si>
    <t>Zm00001d034768</t>
  </si>
  <si>
    <t>Elongation factor 2</t>
  </si>
  <si>
    <t>Zm00001d034793</t>
  </si>
  <si>
    <t>Zm00001d034807</t>
  </si>
  <si>
    <t>Elongation factor Tu</t>
  </si>
  <si>
    <t>Zm00001d034859</t>
  </si>
  <si>
    <t>RuBisCO large subunit-binding protein subunit alpha</t>
  </si>
  <si>
    <t>Zm00001d034927</t>
  </si>
  <si>
    <t>Zm00001d034949</t>
  </si>
  <si>
    <t>Fructokinase-2</t>
  </si>
  <si>
    <t>40S ribosomal protein S13</t>
  </si>
  <si>
    <t>Calmodulin</t>
  </si>
  <si>
    <t>Zm00001d035139</t>
  </si>
  <si>
    <t>Zm00001d035157</t>
  </si>
  <si>
    <t>60S acidic ribosomal protein P0</t>
  </si>
  <si>
    <t>Zm00001d035428</t>
  </si>
  <si>
    <t>Zm00001d035434</t>
  </si>
  <si>
    <t>Legumin-like protein</t>
  </si>
  <si>
    <t>Beta-hexosaminidase</t>
  </si>
  <si>
    <t>Zm00001d035637</t>
  </si>
  <si>
    <t>Eukaryotic translation initiation factor 3 subunit F</t>
  </si>
  <si>
    <t>Zm00001d035789</t>
  </si>
  <si>
    <t>Zm00001d035817</t>
  </si>
  <si>
    <t>Zm00001d035865</t>
  </si>
  <si>
    <t>Zm00001d035899</t>
  </si>
  <si>
    <t>60S ribosomal protein L9</t>
  </si>
  <si>
    <t>Zm00001d035915</t>
  </si>
  <si>
    <t>6-phosphogluconate dehydrogenase, decarboxylating</t>
  </si>
  <si>
    <t>Zm00001d035934</t>
  </si>
  <si>
    <t>Zm00001d035948</t>
  </si>
  <si>
    <t>Zm00001d036024</t>
  </si>
  <si>
    <t>Zm00001d036031</t>
  </si>
  <si>
    <t>Zm00001d036108</t>
  </si>
  <si>
    <t>Zm00001d036255</t>
  </si>
  <si>
    <t>Zm00001d036328</t>
  </si>
  <si>
    <t>Zm00001d036401</t>
  </si>
  <si>
    <t>Zm00001d036406</t>
  </si>
  <si>
    <t>Zm00001d036480</t>
  </si>
  <si>
    <t>Zm00001d036565</t>
  </si>
  <si>
    <t>Zm00001d036608</t>
  </si>
  <si>
    <t>Zm00001d036796</t>
  </si>
  <si>
    <t>Zm00001d036959</t>
  </si>
  <si>
    <t>Vacuolar ATP synthase subunit B isoform 1</t>
  </si>
  <si>
    <t>Zm00001d036971</t>
  </si>
  <si>
    <t>Zm00001d037004</t>
  </si>
  <si>
    <t>Zm00001d037111</t>
  </si>
  <si>
    <t>Zm00001d037159</t>
  </si>
  <si>
    <t>Zm00001d037214</t>
  </si>
  <si>
    <t>Zm00001d037239</t>
  </si>
  <si>
    <t>Zm00001d037252</t>
  </si>
  <si>
    <t>Zm00001d037279</t>
  </si>
  <si>
    <t>Zm00001d037318</t>
  </si>
  <si>
    <t>DNA repair protein RAD23</t>
  </si>
  <si>
    <t>Zm00001d037333</t>
  </si>
  <si>
    <t>Zm00001d037409</t>
  </si>
  <si>
    <t>Zm00001d037481</t>
  </si>
  <si>
    <t>Zm00001d037538</t>
  </si>
  <si>
    <t>Zm00001d037546</t>
  </si>
  <si>
    <t>Zm00001d037573</t>
  </si>
  <si>
    <t>Zm00001d037590</t>
  </si>
  <si>
    <t>Zm00001d037603</t>
  </si>
  <si>
    <t>Importin subunit alpha</t>
  </si>
  <si>
    <t>Zm00001d037656</t>
  </si>
  <si>
    <t>Stem 28 kDa glycoprotein</t>
  </si>
  <si>
    <t>Zm00001d037684</t>
  </si>
  <si>
    <t>Phosphotransferase</t>
  </si>
  <si>
    <t>Zm00001d037700</t>
  </si>
  <si>
    <t>Zm00001d037725</t>
  </si>
  <si>
    <t>Zm00001d037727</t>
  </si>
  <si>
    <t>Zm00001d037732</t>
  </si>
  <si>
    <t>Zm00001d037808</t>
  </si>
  <si>
    <t>Zm00001d037813</t>
  </si>
  <si>
    <t>40S ribosomal protein S21</t>
  </si>
  <si>
    <t>Zm00001d037918</t>
  </si>
  <si>
    <t>Zm00001d037929</t>
  </si>
  <si>
    <t>Proliferation-associated protein 2G4</t>
  </si>
  <si>
    <t>Zm00001d038016</t>
  </si>
  <si>
    <t>Lichenase-2</t>
  </si>
  <si>
    <t>Zm00001d038085</t>
  </si>
  <si>
    <t>SAD1</t>
  </si>
  <si>
    <t>Zm00001d038104</t>
  </si>
  <si>
    <t>Zm00001d038136</t>
  </si>
  <si>
    <t>Zm00001d038218</t>
  </si>
  <si>
    <t>Zm00001d038262</t>
  </si>
  <si>
    <t>Zm00001d038318</t>
  </si>
  <si>
    <t>Pi starvation-induced protein</t>
  </si>
  <si>
    <t>Zm00001d038334</t>
  </si>
  <si>
    <t>Ubiquitin-conjugating enzyme E2 7</t>
  </si>
  <si>
    <t>Zm00001d038382</t>
  </si>
  <si>
    <t>Zm00001d038522</t>
  </si>
  <si>
    <t>Zm00001d038535</t>
  </si>
  <si>
    <t>Zm00001d038547</t>
  </si>
  <si>
    <t>Zm00001d038555</t>
  </si>
  <si>
    <t>Zm00001d038616</t>
  </si>
  <si>
    <t>Zm00001d038625</t>
  </si>
  <si>
    <t>Zm00001d038648</t>
  </si>
  <si>
    <t>Zm00001d038650</t>
  </si>
  <si>
    <t>Zm00001d038653</t>
  </si>
  <si>
    <t>Zm00001d038658</t>
  </si>
  <si>
    <t>Zm00001d038709</t>
  </si>
  <si>
    <t>Hemoglobin 2</t>
  </si>
  <si>
    <t>Carnitine racemase/ catalytic</t>
  </si>
  <si>
    <t>ATP-dependent 6-phosphofructokinase</t>
  </si>
  <si>
    <t>Zm00001d038776</t>
  </si>
  <si>
    <t>Zm00001d038795</t>
  </si>
  <si>
    <t>Zm00001d038839</t>
  </si>
  <si>
    <t>Outer mitochondrial membrane protein porin</t>
  </si>
  <si>
    <t>Nucleosome/chromatin assembly factor group A</t>
  </si>
  <si>
    <t>Zm00001d038857</t>
  </si>
  <si>
    <t>Zm00001d038865</t>
  </si>
  <si>
    <t>Zm00001d038879</t>
  </si>
  <si>
    <t>Guanine nucleotide-binding protein beta subunit-like protein</t>
  </si>
  <si>
    <t>Zm00001d038931</t>
  </si>
  <si>
    <t>Zm00001d038970</t>
  </si>
  <si>
    <t>Fasciclin-like arabinogalactan protein 7</t>
  </si>
  <si>
    <t>Zm00001d039031</t>
  </si>
  <si>
    <t>Zm00001d039043</t>
  </si>
  <si>
    <t>Zm00001d039169</t>
  </si>
  <si>
    <t>Zm00001d039173</t>
  </si>
  <si>
    <t>OB-fold nucleic acid binding domain containing protein</t>
  </si>
  <si>
    <t>Zm00001d039264</t>
  </si>
  <si>
    <t>Zm00001d039283</t>
  </si>
  <si>
    <t>Eukaryotic translation initiation factor 3 subunit L</t>
  </si>
  <si>
    <t>Zm00001d039331</t>
  </si>
  <si>
    <t>Zm00001d039505</t>
  </si>
  <si>
    <t>Eukaryotic translation initiation factor 3 subunit A</t>
  </si>
  <si>
    <t>Zm00001d039520</t>
  </si>
  <si>
    <t>Zm00001d039535</t>
  </si>
  <si>
    <t>Zm00001d039566</t>
  </si>
  <si>
    <t>Zm00001d039594</t>
  </si>
  <si>
    <t>Zm00001d039653</t>
  </si>
  <si>
    <t>NADH-cytochrome b5 reductase</t>
  </si>
  <si>
    <t>Zm00001d039664</t>
  </si>
  <si>
    <t>Zm00001d039710</t>
  </si>
  <si>
    <t>Zm00001d039777</t>
  </si>
  <si>
    <t>Zm00001d039865</t>
  </si>
  <si>
    <t>Zm00001d039904</t>
  </si>
  <si>
    <t>Zm00001d039908</t>
  </si>
  <si>
    <t>Zm00001d039916</t>
  </si>
  <si>
    <t>Zm00001d040010</t>
  </si>
  <si>
    <t>Zm00001d040173</t>
  </si>
  <si>
    <t>Zm00001d040190</t>
  </si>
  <si>
    <t>Zm00001d040244</t>
  </si>
  <si>
    <t>Zm00001d040290</t>
  </si>
  <si>
    <t>Zm00001d040314</t>
  </si>
  <si>
    <t>Zm00001d040323</t>
  </si>
  <si>
    <t>Sad1/unc-84-like protein 2</t>
  </si>
  <si>
    <t>Zm00001d040496</t>
  </si>
  <si>
    <t>Zm00001d040503</t>
  </si>
  <si>
    <t>Zm00001d040519</t>
  </si>
  <si>
    <t>Protein disulfide isomerase</t>
  </si>
  <si>
    <t>Zm00001d040819</t>
  </si>
  <si>
    <t>ATP synthase subunit alpha, mitochondrial</t>
  </si>
  <si>
    <t>Zm00001d041105</t>
  </si>
  <si>
    <t>Zm00001d041112</t>
  </si>
  <si>
    <t>Zm00001d041119</t>
  </si>
  <si>
    <t>Zm00001d041138</t>
  </si>
  <si>
    <t>Zm00001d041168</t>
  </si>
  <si>
    <t>Zm00001d041173</t>
  </si>
  <si>
    <t>Zm00001d041192</t>
  </si>
  <si>
    <t>Zm00001d041290</t>
  </si>
  <si>
    <t>Zm00001d041407</t>
  </si>
  <si>
    <t>Zm00001d041550</t>
  </si>
  <si>
    <t>Zm00001d041553</t>
  </si>
  <si>
    <t>ATP-citrate synthase</t>
  </si>
  <si>
    <t>Prefoldin subunit 3</t>
  </si>
  <si>
    <t>Bifunctional polymyxin resistance arnA protein</t>
  </si>
  <si>
    <t>Zm00001d041693</t>
  </si>
  <si>
    <t>Zm00001d041716</t>
  </si>
  <si>
    <t>Zm00001d041719</t>
  </si>
  <si>
    <t>40S ribosomal protein S9</t>
  </si>
  <si>
    <t>Zm00001d041777</t>
  </si>
  <si>
    <t>Beta-galactosidase</t>
  </si>
  <si>
    <t>Zm00001d041959</t>
  </si>
  <si>
    <t>Zm00001d041979</t>
  </si>
  <si>
    <t>Zm00001d041989</t>
  </si>
  <si>
    <t>Ubiquitin-fold modifier 1</t>
  </si>
  <si>
    <t>Zm00001d042061</t>
  </si>
  <si>
    <t>Beta-1,3-glucanase</t>
  </si>
  <si>
    <t>Zm00001d042143</t>
  </si>
  <si>
    <t>Zm00001d042216</t>
  </si>
  <si>
    <t>Zm00001d042302</t>
  </si>
  <si>
    <t>60S ribosomal protein L13</t>
  </si>
  <si>
    <t>Zm00001d042323</t>
  </si>
  <si>
    <t>Zm00001d042338</t>
  </si>
  <si>
    <t>Zm00001d042398</t>
  </si>
  <si>
    <t>Zm00001d042525</t>
  </si>
  <si>
    <t>Zm00001d042536</t>
  </si>
  <si>
    <t>Zm00001d042664</t>
  </si>
  <si>
    <t>Zm00001d042670</t>
  </si>
  <si>
    <t>Zm00001d042685</t>
  </si>
  <si>
    <t>Zm00001d042725</t>
  </si>
  <si>
    <t>Zm00001d042731</t>
  </si>
  <si>
    <t>Uricase</t>
  </si>
  <si>
    <t>Zm00001d042783</t>
  </si>
  <si>
    <t>Zm00001d042922</t>
  </si>
  <si>
    <t>Zm00001d042968</t>
  </si>
  <si>
    <t>Zm00001d043086</t>
  </si>
  <si>
    <t>Zm00001d043098</t>
  </si>
  <si>
    <t>Zm00001d043144</t>
  </si>
  <si>
    <t>Zm00001d043195</t>
  </si>
  <si>
    <t>Zm00001d043224</t>
  </si>
  <si>
    <t>Zm00001d043251</t>
  </si>
  <si>
    <t>Zm00001d043480</t>
  </si>
  <si>
    <t>Malic enzyme</t>
  </si>
  <si>
    <t>40S ribosomal protein S24</t>
  </si>
  <si>
    <t>MKK6-putative MAPKK</t>
  </si>
  <si>
    <t>Plasminogen activator inhibitor 1 RNA-binding protein</t>
  </si>
  <si>
    <t>Zm00001d043632</t>
  </si>
  <si>
    <t>Zm00001d043682</t>
  </si>
  <si>
    <t>Zm00001d043757</t>
  </si>
  <si>
    <t>Zm00001d043845</t>
  </si>
  <si>
    <t>Zm00001d043905</t>
  </si>
  <si>
    <t>Zm00001d043912</t>
  </si>
  <si>
    <t>Eukaryotic translation initiation factor 3 subunit D</t>
  </si>
  <si>
    <t>Zm00001d043988</t>
  </si>
  <si>
    <t>Vacuolar ATP synthase subunit E</t>
  </si>
  <si>
    <t>Carbonic anhydrase</t>
  </si>
  <si>
    <t>Zm00001d044102</t>
  </si>
  <si>
    <t>Zm00001d044172</t>
  </si>
  <si>
    <t>Zm00001d044175</t>
  </si>
  <si>
    <t>Zm00001d044222</t>
  </si>
  <si>
    <t>Ribosomal protein L19</t>
  </si>
  <si>
    <t>Zm00001d044288</t>
  </si>
  <si>
    <t>Zm00001d044303</t>
  </si>
  <si>
    <t>AKIN gamma</t>
  </si>
  <si>
    <t>Zm00001d044434</t>
  </si>
  <si>
    <t>ATP synthase epsilon chain, mitochondrial</t>
  </si>
  <si>
    <t>Vacuolar ATP synthase 21 kDa proteolipid subunit</t>
  </si>
  <si>
    <t>Zm00001d044459</t>
  </si>
  <si>
    <t>3-N-debenzoyl-2-deoxytaxol N-benzoyltransferase</t>
  </si>
  <si>
    <t>Zm00001d044480</t>
  </si>
  <si>
    <t>Zm00001d044497</t>
  </si>
  <si>
    <t>Zm00001d044548</t>
  </si>
  <si>
    <t>Zm00001d044648</t>
  </si>
  <si>
    <t>Zm00001d044665</t>
  </si>
  <si>
    <t>Zm00001d044713</t>
  </si>
  <si>
    <t>Zm00001d044747</t>
  </si>
  <si>
    <t>Pyrophosphate--fructose 6-phosphate 1-phosphotransferase subunit beta</t>
  </si>
  <si>
    <t>Zm00001d044815</t>
  </si>
  <si>
    <t>Zm00001d044939</t>
  </si>
  <si>
    <t>Zm00001d044981</t>
  </si>
  <si>
    <t>Chaperonin</t>
  </si>
  <si>
    <t>Zm00001d045027</t>
  </si>
  <si>
    <t>Mannitol dehydrogenase</t>
  </si>
  <si>
    <t>Alkyl transferase</t>
  </si>
  <si>
    <t>Acyl-coenzyme A oxidase</t>
  </si>
  <si>
    <t>Zm00001d045295</t>
  </si>
  <si>
    <t>Zm00001d045298</t>
  </si>
  <si>
    <t>Zm00001d045323</t>
  </si>
  <si>
    <t>Zm00001d045330</t>
  </si>
  <si>
    <t>Enolase1</t>
  </si>
  <si>
    <t>Zm00001d045448</t>
  </si>
  <si>
    <t>Zm00001d045451</t>
  </si>
  <si>
    <t>Histone H3</t>
  </si>
  <si>
    <t>Zm00001d045505</t>
  </si>
  <si>
    <t>Acyl-CoA-binding protein</t>
  </si>
  <si>
    <t>Zm00001d045559</t>
  </si>
  <si>
    <t>Zm00001d045584</t>
  </si>
  <si>
    <t>Zm00001d045599</t>
  </si>
  <si>
    <t>Signal recognition particle 9 kDa protein</t>
  </si>
  <si>
    <t>Zm00001d045665</t>
  </si>
  <si>
    <t>Acylphosphatase</t>
  </si>
  <si>
    <t>Zm00001d045706</t>
  </si>
  <si>
    <t>Zm00001d045708</t>
  </si>
  <si>
    <t>Nitrate-induced NOI protein</t>
  </si>
  <si>
    <t>60S ribosomal protein L31</t>
  </si>
  <si>
    <t>Zm00001d045893</t>
  </si>
  <si>
    <t>Formate dehydrogenase, mitochondrial</t>
  </si>
  <si>
    <t>Zm00001d046004</t>
  </si>
  <si>
    <t>Serine/threonine-protein phosphatase 2A 55 kDa regulatory subunit B</t>
  </si>
  <si>
    <t>Zm00001d046336</t>
  </si>
  <si>
    <t>Zm00001d046456</t>
  </si>
  <si>
    <t>Zm00001d046581</t>
  </si>
  <si>
    <t>Zm00001d046591</t>
  </si>
  <si>
    <t>Zm00001d046676</t>
  </si>
  <si>
    <t>Zm00001d046905</t>
  </si>
  <si>
    <t>Zm00001d046949</t>
  </si>
  <si>
    <t>Zm00001d047059</t>
  </si>
  <si>
    <t>Cortical cell-delineating protein</t>
  </si>
  <si>
    <t>Zm00001d047166</t>
  </si>
  <si>
    <t>Zm00001d047218</t>
  </si>
  <si>
    <t>Zm00001d047275</t>
  </si>
  <si>
    <t>40S ribosomal protein S19</t>
  </si>
  <si>
    <t>Mitogen-activated protein kinase</t>
  </si>
  <si>
    <t>Zm00001d047351</t>
  </si>
  <si>
    <t>Zm00001d047453</t>
  </si>
  <si>
    <t>Zm00001d047455</t>
  </si>
  <si>
    <t>Beta-adaptin-like protein</t>
  </si>
  <si>
    <t>Nascent polypeptide-associated complex alpha subunit-like protein</t>
  </si>
  <si>
    <t>Zm00001d047479</t>
  </si>
  <si>
    <t>Zm00001d047518</t>
  </si>
  <si>
    <t>Zm00001d047584</t>
  </si>
  <si>
    <t>Zm00001d047608</t>
  </si>
  <si>
    <t>Zm00001d047638</t>
  </si>
  <si>
    <t>Zm00001d047667</t>
  </si>
  <si>
    <t>40S ribosomal protein S28</t>
  </si>
  <si>
    <t>Zm00001d047713</t>
  </si>
  <si>
    <t>Zm00001d047757</t>
  </si>
  <si>
    <t>Zm00001d047769</t>
  </si>
  <si>
    <t>Putative ENTH/ANTH/VHS superfamily protein isoform 1</t>
  </si>
  <si>
    <t>Zm00001d047848</t>
  </si>
  <si>
    <t>Zm00001d047893</t>
  </si>
  <si>
    <t>Zm00001d047983</t>
  </si>
  <si>
    <t>Zm00001d048020</t>
  </si>
  <si>
    <t>Putative cytochrome P450 superfamily protein</t>
  </si>
  <si>
    <t>ATP synthase subunit gamma</t>
  </si>
  <si>
    <t>Zm00001d048100</t>
  </si>
  <si>
    <t>Peptidase beta subunit</t>
  </si>
  <si>
    <t>40S ribosomal protein S3a</t>
  </si>
  <si>
    <t>40S ribosomal protein SA</t>
  </si>
  <si>
    <t>Zm00001d048282</t>
  </si>
  <si>
    <t>Zm00001d048286</t>
  </si>
  <si>
    <t>DAG protein</t>
  </si>
  <si>
    <t>60S ribosomal protein L23</t>
  </si>
  <si>
    <t>60S ribosomal protein L21</t>
  </si>
  <si>
    <t>Zm00001d048512</t>
  </si>
  <si>
    <t>Zm00001d048529</t>
  </si>
  <si>
    <t>Uncoupling protein</t>
  </si>
  <si>
    <t>O-methyltransferase ZRP4</t>
  </si>
  <si>
    <t>Zm00001d048957</t>
  </si>
  <si>
    <t>Zm00001d049043</t>
  </si>
  <si>
    <t>Alcohol dehydrogenase 2</t>
  </si>
  <si>
    <t>Zm00001d049082</t>
  </si>
  <si>
    <t>Protein disulfide-isomerase</t>
  </si>
  <si>
    <t>Zm00001d049133</t>
  </si>
  <si>
    <t>Zm00001d049155</t>
  </si>
  <si>
    <t>SKP1-like protein 1A</t>
  </si>
  <si>
    <t>Serine hydroxymethyltransferase</t>
  </si>
  <si>
    <t>Adenosylhomocysteinase</t>
  </si>
  <si>
    <t>Zm00001d049249</t>
  </si>
  <si>
    <t>MBF1 transcription factor</t>
  </si>
  <si>
    <t>Zm00001d049333</t>
  </si>
  <si>
    <t>Zm00001d049360</t>
  </si>
  <si>
    <t>Zm00001d049362</t>
  </si>
  <si>
    <t>Putative nucleolin-like family protein</t>
  </si>
  <si>
    <t>Zm00001d049438</t>
  </si>
  <si>
    <t>NADH ubiquinone oxidoreductase 13kD-like subunit</t>
  </si>
  <si>
    <t>Brown midrib3</t>
  </si>
  <si>
    <t>Zm00001d049552</t>
  </si>
  <si>
    <t>Zm00001d049597</t>
  </si>
  <si>
    <t>Succinate dehydrogenase</t>
  </si>
  <si>
    <t>Eukaryotic translation initiation factor 3 subunit G</t>
  </si>
  <si>
    <t>Zm00001d049668</t>
  </si>
  <si>
    <t>Zm00001d049680</t>
  </si>
  <si>
    <t>Zm00001d049683</t>
  </si>
  <si>
    <t>Zm00001d049716</t>
  </si>
  <si>
    <t>60S ribosomal protein L32</t>
  </si>
  <si>
    <t>Ribosomal protein L17b</t>
  </si>
  <si>
    <t>Zm00001d049830</t>
  </si>
  <si>
    <t>Import inner membrane translocase subunit Tim8</t>
  </si>
  <si>
    <t>WAT1-related protein</t>
  </si>
  <si>
    <t>Zm00001d049954</t>
  </si>
  <si>
    <t>Zm00001d049959</t>
  </si>
  <si>
    <t>Zm00001d049975</t>
  </si>
  <si>
    <t>Zm00001d049982</t>
  </si>
  <si>
    <t>Zm00001d050011</t>
  </si>
  <si>
    <t>Histone H2B.2</t>
  </si>
  <si>
    <t>GrpE protein homolog</t>
  </si>
  <si>
    <t>Putative sucrose-phosphate synthase family protein</t>
  </si>
  <si>
    <t>60S ribosomal protein L7-1</t>
  </si>
  <si>
    <t>Retrotransposon protein Ty1-copia subclass</t>
  </si>
  <si>
    <t>Zm00001d050225</t>
  </si>
  <si>
    <t>Zm00001d050265</t>
  </si>
  <si>
    <t>Zm00001d050303</t>
  </si>
  <si>
    <t>Aminoaldehyde dehydrogenase 1</t>
  </si>
  <si>
    <t>Zm00001d050368</t>
  </si>
  <si>
    <t>Defective in cullin neddylation protein</t>
  </si>
  <si>
    <t>Zm00001d050551</t>
  </si>
  <si>
    <t>Zm00001d050606</t>
  </si>
  <si>
    <t>Zm00001d050616</t>
  </si>
  <si>
    <t>2-cys peroxiredoxin BAS1</t>
  </si>
  <si>
    <t>Zm00001d050822</t>
  </si>
  <si>
    <t>Nucleosome/chromatin assembly factor A</t>
  </si>
  <si>
    <t>Zm00001d050917</t>
  </si>
  <si>
    <t>Glyceraldehyde-3-phosphate dehydrogenase 3, cytosolic</t>
  </si>
  <si>
    <t>Succinate-CoA ligase subunit beta</t>
  </si>
  <si>
    <t>Zm00001d051157</t>
  </si>
  <si>
    <t>Aquaporin PIP2-3</t>
  </si>
  <si>
    <t>Proteasome endopeptidase complex</t>
  </si>
  <si>
    <t>Zm00001d051272</t>
  </si>
  <si>
    <t>Zm00001d051306</t>
  </si>
  <si>
    <t>Zm00001d051336</t>
  </si>
  <si>
    <t>Ubiquitin carboxyl-terminal hydrolase</t>
  </si>
  <si>
    <t>Aquaporin TIP2-1</t>
  </si>
  <si>
    <t>Plasma membrane intrinsic protein1 isoform 1</t>
  </si>
  <si>
    <t>Dehydrin</t>
  </si>
  <si>
    <t>Zm00001d051427</t>
  </si>
  <si>
    <t>Zm00001d051498</t>
  </si>
  <si>
    <t>60S ribosomal protein L12</t>
  </si>
  <si>
    <t>Zm00001d051564</t>
  </si>
  <si>
    <t>Zm00001d051595</t>
  </si>
  <si>
    <t>Zm00001d051600</t>
  </si>
  <si>
    <t>Zm00001d051678</t>
  </si>
  <si>
    <t>ADP,ATP carrier protein 2, mitochondrial</t>
  </si>
  <si>
    <t>T-complex protein 1 subunit delta</t>
  </si>
  <si>
    <t>Zm00001d051754</t>
  </si>
  <si>
    <t>Aquaporin PIP1-5</t>
  </si>
  <si>
    <t>Zm00001d051885</t>
  </si>
  <si>
    <t>Putative oxidoreductase, aldo/keto reductase family protein</t>
  </si>
  <si>
    <t>Zm00001d052050</t>
  </si>
  <si>
    <t>Zm00001d052060</t>
  </si>
  <si>
    <t>60S ribosomal protein L33-B</t>
  </si>
  <si>
    <t>Zm00001d052078</t>
  </si>
  <si>
    <t>Putative subtilase family protein</t>
  </si>
  <si>
    <t>Ferredoxin--nitrite reductase</t>
  </si>
  <si>
    <t>Zm00001d052314</t>
  </si>
  <si>
    <t>Ferritin</t>
  </si>
  <si>
    <t>Zm00001d052450</t>
  </si>
  <si>
    <t>Calcium-transporting ATPase</t>
  </si>
  <si>
    <t>Zm00001d052472</t>
  </si>
  <si>
    <t>Zm00001d052653</t>
  </si>
  <si>
    <t>Zm00001d052660</t>
  </si>
  <si>
    <t>Zm00001d052700</t>
  </si>
  <si>
    <t>Zm00001d052718</t>
  </si>
  <si>
    <t>MAP3K-like protein kinase</t>
  </si>
  <si>
    <t>Zm00001d052796</t>
  </si>
  <si>
    <t>HSP protein</t>
  </si>
  <si>
    <t>Putative ribosomal protein S8 family protein</t>
  </si>
  <si>
    <t>Zm00001d052985</t>
  </si>
  <si>
    <t>Eukaryotic initiation factor 5C CG2922-PF, isoform F</t>
  </si>
  <si>
    <t>Zm00001d053146</t>
  </si>
  <si>
    <t>Zm00001d053196</t>
  </si>
  <si>
    <t>Zm00001d053197</t>
  </si>
  <si>
    <t>Zm00001d053223</t>
  </si>
  <si>
    <t>Zm00001d053232</t>
  </si>
  <si>
    <t>40S ribosomal protein S27</t>
  </si>
  <si>
    <t>Ubiquitin-conjugating enzyme spm2</t>
  </si>
  <si>
    <t>Zm00001d053564</t>
  </si>
  <si>
    <t>Zm00001d053576</t>
  </si>
  <si>
    <t>Acetyltransferase component of pyruvate dehydrogenase complex</t>
  </si>
  <si>
    <t>26S protease regulatory subunit 8</t>
  </si>
  <si>
    <t>40S ribosomal protein S8</t>
  </si>
  <si>
    <t>Zm00001d053649</t>
  </si>
  <si>
    <t>Zm00001d053658</t>
  </si>
  <si>
    <t>Zm00001d053663</t>
  </si>
  <si>
    <t>DNA repair protein RAD23-1</t>
  </si>
  <si>
    <t>Putative ATPase, V1 complex, subunit A protein</t>
  </si>
  <si>
    <t>Zm00001d053813</t>
  </si>
  <si>
    <t>Putative TCP-1/cpn60 chaperonin family protein isoform 1</t>
  </si>
  <si>
    <t>Zm00001d053908</t>
  </si>
  <si>
    <t>Zm00001d053965</t>
  </si>
  <si>
    <t>Zm00001d053983</t>
  </si>
  <si>
    <t>Ribosomal protein L37</t>
  </si>
  <si>
    <t>Zm00001d054089</t>
  </si>
  <si>
    <t>Zm00001d054107</t>
  </si>
  <si>
    <t>GRMZM5G816772_P01 pep chromosome:AGPv4:Mt:232091:233200:-1 gene:GRMZM5G816772 transcript:GRMZM5G816772_T01 gene_biotype:protein_coding transcript_biotype:protein_coding description:ATPase subunit 8 [Source:UniProtKB/TrEMBL;Acc:Q6R9G5]</t>
  </si>
  <si>
    <t>GRMZM5G839924_P01 pep chromosome:AGPv4:Mt:101544:102116:1 gene:GRMZM5G839924 transcript:GRMZM5G839924_T01 gene_biotype:protein_coding transcript_biotype:protein_coding description:NADH dehydrogenase subunit 9 [Source:UniProtKB/TrEMBL;Acc:Q6R9L0]</t>
  </si>
  <si>
    <t>GRMZM5G862955_P01 pep chromosome:AGPv4:Mt:542431:545055:1 gene:GRMZM5G862955 transcript:GRMZM5G862955_T01 gene_biotype:protein_coding transcript_biotype:protein_coding description:Cytochrome c oxidase subunit 2 [Source:UniProtKB/TrEMBL;Acc:K7V9S9]</t>
  </si>
  <si>
    <t>GRMZM5G884538_P01 pep chromosome:AGPv4:Mt:441570:442510:-1 gene:GRMZM5G884538 transcript:GRMZM5G884538_T01 gene_biotype:protein_coding transcript_biotype:protein_coding description:Cytochrome c oxidase subunit 3 [Source:UniProtKB/TrEMBL;Acc:K7VHL6]</t>
  </si>
  <si>
    <t>GRMZM5G884912_P01 pep chromosome:AGPv4:Mt:138553:139212:-1 gene:GRMZM5G884912 transcript:GRMZM5G884912_T01 gene_biotype:protein_coding transcript_biotype:protein_coding description:ATP synthase protein MI25 [Source:UniProtKB/TrEMBL;Acc:K7VUK2]</t>
  </si>
  <si>
    <t>Zm00001d000021_P004 pep contig:AGPv4:B73V4_ctg150:1459857:1463672:-1 gene:Zm00001d000021 transcript:Zm00001d000021_T004 gene_biotype:protein_coding transcript_biotype:protein_coding description:Glucose-6-phosphate/phosphate translocator 2Glucose-6-phosphate/phosphate-translocator [Source:UniProtKB/TrEMBL;Acc:C0PMH6]</t>
  </si>
  <si>
    <t>Zm00001d000030_P002 pep contig:AGPv4:B73V4_ctg182:118727:122129:-1 gene:Zm00001d000030 transcript:Zm00001d000030_T002 gene_biotype:protein_coding transcript_biotype:protein_coding description:Nucleic acid binding protein [Source:UniProtKB/TrEMBL;Acc:K7WC74]</t>
  </si>
  <si>
    <t>Zm00001d000060_P001 pep contig:AGPv4:B73V4_ctg10:292300:293833:1 gene:Zm00001d000060 transcript:Zm00001d000060_T001 gene_biotype:protein_coding transcript_biotype:protein_coding description:NAD(P)H-dependent oxidoreductase [Source:UniProtKB/TrEMBL;Acc:B6SZK3]</t>
  </si>
  <si>
    <t>Zm00001d000237_P001 pep contig:AGPv4:B73V4_ctg44:71975:73515:-1 gene:Zm00001d000237 transcript:Zm00001d000237_T001 gene_biotype:protein_coding transcript_biotype:protein_coding gene_symbol:CISZOG1 description:Glycosyltransferase [Source:UniProtKB/TrEMBL;Acc:B4FRJ6]</t>
  </si>
  <si>
    <t>Zm00001d000428_P002 pep contig:AGPv4:B73V4_ctg68:36213:39111:1 gene:Zm00001d000428 transcript:Zm00001d000428_T002 gene_biotype:protein_coding transcript_biotype:protein_coding description:Transmembrane 9 superfamily member [Source:UniProtKB/TrEMBL;Acc:C0PHU8]</t>
  </si>
  <si>
    <t>Zm00001d001814_P002 pep chromosome:AGPv4:2:1415888:1419728:-1 gene:Zm00001d001814 transcript:Zm00001d001814_T002 gene_biotype:protein_coding transcript_biotype:protein_coding description:Clathrin light chain [Source:UniProtKB/TrEMBL;Acc:A0A1D6DT47]</t>
  </si>
  <si>
    <t>Zm00001d001831_P002 pep chromosome:AGPv4:2:1617158:1621351:1 gene:Zm00001d001831 transcript:Zm00001d001831_T002 gene_biotype:protein_coding transcript_biotype:protein_coding description:Pyruvate kinase [Source:UniProtKB/TrEMBL;Acc:C4J2M5]</t>
  </si>
  <si>
    <t>Zm00001d001881_P001 pep chromosome:AGPv4:2:2309633:2313187:1 gene:Zm00001d001881 transcript:Zm00001d001881_T001 gene_biotype:protein_coding transcript_biotype:protein_coding description:YLS5 [Source:UniProtKB/TrEMBL;Acc:B4F871]</t>
  </si>
  <si>
    <t>Zm00001d001913_P005 pep chromosome:AGPv4:2:2800236:2802462:1 gene:Zm00001d001913 transcript:Zm00001d001913_T005 gene_biotype:protein_coding transcript_biotype:protein_coding description:Ubiquitin-conjugating enzyme E2-17 kDa [Source:UniProtKB/TrEMBL;Acc:B6SZE0]</t>
  </si>
  <si>
    <t>Zm00001d002035_P001 pep chromosome:AGPv4:2:4821035:4823880:-1 gene:Zm00001d002035 transcript:Zm00001d002035_T001 gene_biotype:protein_coding transcript_biotype:protein_coding description:Nuclease PA3 [Source:UniProtKB/TrEMBL;Acc:B6T329]</t>
  </si>
  <si>
    <t>Zm00001d002051_P001 pep chromosome:AGPv4:2:5013826:5016702:-1 gene:Zm00001d002051 transcript:Zm00001d002051_T001 gene_biotype:protein_coding transcript_biotype:protein_coding description:D-3-phosphoglycerate dehydrogenase [Source:UniProtKB/TrEMBL;Acc:A0A1D6DW07]</t>
  </si>
  <si>
    <t>Zm00001d002085_P001 pep chromosome:AGPv4:2:5765101:5768935:1 gene:Zm00001d002085 transcript:Zm00001d002085_T001 gene_biotype:protein_coding transcript_biotype:protein_coding description:Glycerol kinase [Source:UniProtKB/TrEMBL;Acc:B6TZ71]</t>
  </si>
  <si>
    <t>Zm00001d002166_P024 pep chromosome:AGPv4:2:7062047:7066127:1 gene:Zm00001d002166 transcript:Zm00001d002166_T024 gene_biotype:protein_coding transcript_biotype:protein_coding description:Eukaryotic translation initiation factor 3 subunit C [Source:UniProtKB/TrEMBL;Acc:A0A1D6DXB0]</t>
  </si>
  <si>
    <t>Zm00001d002258_P001 pep chromosome:AGPv4:2:9081347:9084382:-1 gene:Zm00001d002258 transcript:Zm00001d002258_T001 gene_biotype:protein_coding transcript_biotype:protein_coding description:Aminomethyltransferase [Source:UniProtKB/TrEMBL;Acc:B6TQ06]</t>
  </si>
  <si>
    <t>Zm00001d002451_P001 pep chromosome:AGPv4:2:12958512:12961105:1 gene:Zm00001d002451 transcript:Zm00001d002451_T001 gene_biotype:protein_coding transcript_biotype:protein_coding description:Seed specific protein Bn15D1B [Source:UniProtKB/TrEMBL;Acc:B4FQG0]</t>
  </si>
  <si>
    <t>Zm00001d002475_P001 pep chromosome:AGPv4:2:13572658:13576059:1 gene:Zm00001d002475 transcript:Zm00001d002475_T001 gene_biotype:protein_coding transcript_biotype:protein_coding description:Nucleic acid binding protein [Source:UniProtKB/TrEMBL;Acc:B6TB94]</t>
  </si>
  <si>
    <t>Zm00001d002543_P001 pep chromosome:AGPv4:2:15068321:15068632:-1 gene:Zm00001d002543 transcript:Zm00001d002543_T001 gene_biotype:protein_coding transcript_biotype:protein_coding gene_symbol:H4C7 description:Histone H4 [Source:UniProtKB/Swiss-Prot;Acc:P62787]</t>
  </si>
  <si>
    <t>Zm00001d002601_P001 pep chromosome:AGPv4:2:16461905:16462911:-1 gene:Zm00001d002601 transcript:Zm00001d002601_T001 gene_biotype:protein_coding transcript_biotype:protein_coding description:Histone H1 [Source:UniProtKB/TrEMBL;Acc:Q8LK07]</t>
  </si>
  <si>
    <t>Zm00001d002690_P007 pep chromosome:AGPv4:2:19342540:19344200:-1 gene:Zm00001d002690 transcript:Zm00001d002690_T007 gene_biotype:protein_coding transcript_biotype:protein_coding description:Plasma membrane intrinsic protein [Source:UniProtKB/TrEMBL;Acc:Q84RL8]</t>
  </si>
  <si>
    <t>Zm00001d002704_P002 pep chromosome:AGPv4:2:19809421:19812687:-1 gene:Zm00001d002704 transcript:Zm00001d002704_T002 gene_biotype:protein_coding transcript_biotype:protein_coding description:Glutathione peroxidase [Source:UniProtKB/TrEMBL;Acc:Q6JAH6]</t>
  </si>
  <si>
    <t>Zm00001d002842_P001 pep chromosome:AGPv4:2:24286536:24291225:1 gene:Zm00001d002842 transcript:Zm00001d002842_T001 gene_biotype:protein_coding transcript_biotype:protein_coding description:Remorin [Source:UniProtKB/TrEMBL;Acc:B4G1B0]</t>
  </si>
  <si>
    <t>Zm00001d002897_P001 pep chromosome:AGPv4:2:26123823:26125478:-1 gene:Zm00001d002897 transcript:Zm00001d002897_T001 gene_biotype:protein_coding transcript_biotype:protein_coding description:Peroxidase [Source:UniProtKB/TrEMBL;Acc:B4FHG3]</t>
  </si>
  <si>
    <t>Zm00001d002898_P001 pep chromosome:AGPv4:2:26127575:26129149:-1 gene:Zm00001d002898 transcript:Zm00001d002898_T001 gene_biotype:protein_coding transcript_biotype:protein_coding description:Peroxidase [Source:UniProtKB/TrEMBL;Acc:B4FH68]</t>
  </si>
  <si>
    <t>Zm00001d002899_P001 pep chromosome:AGPv4:2:26144895:26145908:-1 gene:Zm00001d002899 transcript:Zm00001d002899_T001 gene_biotype:protein_coding transcript_biotype:protein_coding description:Peroxidase [Source:UniProtKB/TrEMBL;Acc:A0A1D6E530]</t>
  </si>
  <si>
    <t>Zm00001d002901_P001 pep chromosome:AGPv4:2:26183514:26184548:-1 gene:Zm00001d002901 transcript:Zm00001d002901_T001 gene_biotype:protein_coding transcript_biotype:protein_coding description:Peroxidase [Source:UniProtKB/TrEMBL;Acc:B4FG39]</t>
  </si>
  <si>
    <t>Zm00001d002944_P001 pep chromosome:AGPv4:2:27779321:27782869:-1 gene:Zm00001d002944 transcript:Zm00001d002944_T001 gene_biotype:protein_coding transcript_biotype:protein_coding description:Dolichyl-diphosphooligosaccharide--protein glycosyltransferase subunit 1 [Source:UniProtKB/TrEMBL;Acc:B6TCC9]</t>
  </si>
  <si>
    <t>Zm00001d003006_P001 pep chromosome:AGPv4:2:29275928:29278172:-1 gene:Zm00001d003006 transcript:Zm00001d003006_T001 gene_biotype:protein_coding transcript_biotype:protein_coding gene_symbol:PIP2-5 description:Aquaporin PIP2-5 [Source:UniProtKB/Swiss-Prot;Acc:Q9XF58]</t>
  </si>
  <si>
    <t>Zm00001d003081_P003 pep chromosome:AGPv4:2:31389885:31393179:-1 gene:Zm00001d003081 transcript:Zm00001d003081_T003 gene_biotype:protein_coding transcript_biotype:protein_coding description:Grx_C2.2-glutaredoxin subgroup I [Source:UniProtKB/TrEMBL;Acc:B6THA1]</t>
  </si>
  <si>
    <t>Zm00001d003083_P001 pep chromosome:AGPv4:2:31519654:31526365:-1 gene:Zm00001d003083 transcript:Zm00001d003083_T001 gene_biotype:protein_coding transcript_biotype:protein_coding description:Isocitrate dehydrogenase [NADP] [Source:UniProtKB/TrEMBL;Acc:A0A1D6E6B4]</t>
  </si>
  <si>
    <t>Zm00001d003247_P002 pep chromosome:AGPv4:2:37815902:37818424:1 gene:Zm00001d003247 transcript:Zm00001d003247_T002 gene_biotype:protein_coding transcript_biotype:protein_coding description:Malate synthase [Source:UniProtKB/TrEMBL;Acc:A0A1D6E7V9]</t>
  </si>
  <si>
    <t>Zm00001d003271_P001 pep chromosome:AGPv4:2:38437219:38439671:1 gene:Zm00001d003271 transcript:Zm00001d003271_T001 gene_biotype:protein_coding transcript_biotype:protein_coding description:Peptide methionine sulfoxide reductase [Source:UniProtKB/TrEMBL;Acc:B6TNT5]</t>
  </si>
  <si>
    <t>Zm00001d003524_P001 pep chromosome:AGPv4:2:46658256:46660165:-1 gene:Zm00001d003524 transcript:Zm00001d003524_T001 gene_biotype:protein_coding transcript_biotype:protein_coding description:Aldose reductase [Source:UniProtKB/TrEMBL;Acc:B4FQR3]</t>
  </si>
  <si>
    <t>Zm00001d003857_P001 pep chromosome:AGPv4:2:63033369:63037024:-1 gene:Zm00001d003857 transcript:Zm00001d003857_T001 gene_biotype:protein_coding transcript_biotype:protein_coding description:Calnexin [Source:UniProtKB/TrEMBL;Acc:B6TNF1]</t>
  </si>
  <si>
    <t>Zm00001d004123_P002 pep chromosome:AGPv4:2:84344439:84355383:1 gene:Zm00001d004123 transcript:Zm00001d004123_T002 gene_biotype:protein_coding transcript_biotype:protein_coding description:Lactoylglutathione lyase [Source:UniProtKB/TrEMBL;Acc:B6SGV9]</t>
  </si>
  <si>
    <t>Zm00001d004197_P001 pep chromosome:AGPv4:2:90766511:90768614:-1 gene:Zm00001d004197 transcript:Zm00001d004197_T001 gene_biotype:protein_coding transcript_biotype:protein_coding description:Lipase [Source:UniProtKB/TrEMBL;Acc:A0A1D6EEF7]</t>
  </si>
  <si>
    <t>Zm00001d004413_P002 pep chromosome:AGPv4:2:110314499:110316622:1 gene:Zm00001d004413 transcript:Zm00001d004413_T002 gene_biotype:protein_coding transcript_biotype:protein_coding description:Cysteine synthase [Source:UniProtKB/TrEMBL;Acc:C0PCX2]</t>
  </si>
  <si>
    <t>Zm00001d004473_P001 pep chromosome:AGPv4:2:114085506:114089423:-1 gene:Zm00001d004473 transcript:Zm00001d004473_T001 gene_biotype:protein_coding transcript_biotype:protein_coding description:Pyruvate dehydrogenase E1 component subunit alpha [Source:UniProtKB/TrEMBL;Acc:A0A1D6EFN9]</t>
  </si>
  <si>
    <t>Zm00001d004689_P001 pep chromosome:AGPv4:2:131242393:131243911:-1 gene:Zm00001d004689 transcript:Zm00001d004689_T001 gene_biotype:protein_coding transcript_biotype:protein_coding description:Herbicide safener binding protein [Source:UniProtKB/TrEMBL;Acc:O49010]</t>
  </si>
  <si>
    <t>Zm00001d004731_P002 pep chromosome:AGPv4:2:134453814:134457995:-1 gene:Zm00001d004731 transcript:Zm00001d004731_T002 gene_biotype:protein_coding transcript_biotype:protein_coding description:Aldehyde dehydrogenase [Source:UniProtKB/TrEMBL;Acc:A0A1D6EH87]</t>
  </si>
  <si>
    <t>Zm00001d004881_P001 pep chromosome:AGPv4:2:146206362:146207063:1 gene:Zm00001d004881 transcript:Zm00001d004881_T001 gene_biotype:protein_coding transcript_biotype:protein_coding description:OFP transcription factor [Source:UniProtKB/TrEMBL;Acc:A0A060D6M0]</t>
  </si>
  <si>
    <t>Zm00001d004936_P002 pep chromosome:AGPv4:2:149585939:149589630:-1 gene:Zm00001d004936 transcript:Zm00001d004936_T002 gene_biotype:protein_coding transcript_biotype:protein_coding description:Ubiquitin-like protein 5 [Source:UniProtKB/TrEMBL;Acc:B4FLL1]</t>
  </si>
  <si>
    <t>Zm00001d005023_P001 pep chromosome:AGPv4:2:154380003:154380449:1 gene:Zm00001d005023 transcript:Zm00001d005023_T001 gene_biotype:protein_coding transcript_biotype:protein_coding description:40S ribosomal protein S16 [Source:UniProtKB/TrEMBL;Acc:B6TG61]</t>
  </si>
  <si>
    <t>Zm00001d005248_P004 pep chromosome:AGPv4:2:165634108:165638958:1 gene:Zm00001d005248 transcript:Zm00001d005248_T004 gene_biotype:protein_coding transcript_biotype:protein_coding description:Dolichyl-diphosphooligosaccharide--protein glycosyltransferase 48 kDa subunit [Source:UniProtKB/TrEMBL;Acc:A0A1D6ELB5]</t>
  </si>
  <si>
    <t>Zm00001d005251_P001 pep chromosome:AGPv4:2:165786275:165787366:1 gene:Zm00001d005251 transcript:Zm00001d005251_T001 gene_biotype:protein_coding transcript_biotype:protein_coding description:Flavoprotein wrbA [Source:UniProtKB/TrEMBL;Acc:B6T4R2]</t>
  </si>
  <si>
    <t>Zm00001d005253_P002 pep chromosome:AGPv4:2:165939745:165942452:-1 gene:Zm00001d005253 transcript:Zm00001d005253_T002 gene_biotype:protein_coding transcript_biotype:protein_coding description:Vacuolar ATP synthase subunit G [Source:UniProtKB/TrEMBL;Acc:B4FMV3]</t>
  </si>
  <si>
    <t>Zm00001d005267_P001 pep chromosome:AGPv4:2:166363063:166363553:-1 gene:Zm00001d005267 transcript:Zm00001d005267_T001 gene_biotype:protein_coding transcript_biotype:protein_coding description:Peptidyl-prolyl cis-trans isomerase [Source:UniProtKB/TrEMBL;Acc:A0A1D6ELE8]</t>
  </si>
  <si>
    <t>Zm00001d005276_P001 pep chromosome:AGPv4:2:167097474:167102803:1 gene:Zm00001d005276 transcript:Zm00001d005276_T001 gene_biotype:protein_coding transcript_biotype:protein_coding description:Polyadenylate-binding protein [Source:UniProtKB/TrEMBL;Acc:A0A1D6ELH4]</t>
  </si>
  <si>
    <t>Zm00001d005334_P001 pep chromosome:AGPv4:2:169838654:169842673:-1 gene:Zm00001d005334 transcript:Zm00001d005334_T001 gene_biotype:protein_coding transcript_biotype:protein_coding description:Ubiquitin fusion protein [Source:UniProtKB/TrEMBL;Acc:B6SHW9]</t>
  </si>
  <si>
    <t>Zm00001d005485_P001 pep chromosome:AGPv4:2:175607776:175613053:-1 gene:Zm00001d005485 transcript:Zm00001d005485_T001 gene_biotype:protein_coding transcript_biotype:protein_coding description:Prohibitin [Source:UniProtKB/TrEMBL;Acc:Q9M589]</t>
  </si>
  <si>
    <t>Zm00001d005631_P001 pep chromosome:AGPv4:2:181237525:181241171:-1 gene:Zm00001d005631 transcript:Zm00001d005631_T001 gene_biotype:protein_coding transcript_biotype:protein_coding description:Dendritic cell-derived ubiquitin-like protein [Source:UniProtKB/TrEMBL;Acc:B6UG62]</t>
  </si>
  <si>
    <t>Zm00001d005713_P005 pep chromosome:AGPv4:2:184330713:184335273:1 gene:Zm00001d005713 transcript:Zm00001d005713_T005 gene_biotype:protein_coding transcript_biotype:protein_coding description:Annexin [Source:UniProtKB/TrEMBL;Acc:B4FY63]</t>
  </si>
  <si>
    <t>Zm00001d005925_P003 pep chromosome:AGPv4:2:192991683:192996867:-1 gene:Zm00001d005925 transcript:Zm00001d005925_T003 gene_biotype:protein_coding transcript_biotype:protein_coding description:Glucose-6-phosphate isomerase [Source:UniProtKB/TrEMBL;Acc:C0PAU7]</t>
  </si>
  <si>
    <t>Zm00001d005974_P001 pep chromosome:AGPv4:2:194484025:194486632:1 gene:Zm00001d005974 transcript:Zm00001d005974_T001 gene_biotype:protein_coding transcript_biotype:protein_coding description:Carboxypeptidase [Source:UniProtKB/TrEMBL;Acc:A0A1D6ERU4]</t>
  </si>
  <si>
    <t>Zm00001d006125_P003 pep chromosome:AGPv4:2:199260061:199262524:-1 gene:Zm00001d006125 transcript:Zm00001d006125_T003 gene_biotype:protein_coding transcript_biotype:protein_coding description:Proteasome subunit beta type [Source:UniProtKB/TrEMBL;Acc:B4FCX3]</t>
  </si>
  <si>
    <t>Zm00001d006167_P004 pep chromosome:AGPv4:2:200299244:200303439:-1 gene:Zm00001d006167 transcript:Zm00001d006167_T004 gene_biotype:protein_coding transcript_biotype:protein_coding description:ATPase ASNA1 homolog [Source:UniProtKB/TrEMBL;Acc:B4FEF1]</t>
  </si>
  <si>
    <t>Zm00001d006185_P001 pep chromosome:AGPv4:2:200996430:200999253:1 gene:Zm00001d006185 transcript:Zm00001d006185_T001 gene_biotype:protein_coding transcript_biotype:protein_coding description:6-phosphogluconolactonase [Source:UniProtKB/TrEMBL;Acc:B6UAK0]</t>
  </si>
  <si>
    <t>Zm00001d006213_P001 pep chromosome:AGPv4:2:201970912:201971385:-1 gene:Zm00001d006213 transcript:Zm00001d006213_T001 gene_biotype:protein_coding transcript_biotype:protein_coding description:Histone H2A [Source:UniProtKB/TrEMBL;Acc:B6SI29]</t>
  </si>
  <si>
    <t>Zm00001d006238_P006 pep chromosome:AGPv4:2:202615989:202617575:-1 gene:Zm00001d006238 transcript:Zm00001d006238_T006 gene_biotype:protein_coding transcript_biotype:protein_coding description:Calcium lipid binding protein-like [Source:UniProtKB/TrEMBL;Acc:B6TBV7]</t>
  </si>
  <si>
    <t>Zm00001d006309_P007 pep chromosome:AGPv4:2:204243962:204249574:1 gene:Zm00001d006309 transcript:Zm00001d006309_T007 gene_biotype:protein_coding transcript_biotype:protein_coding description:UTP--glucose-1-phosphate uridylyltransferase [Source:UniProtKB/TrEMBL;Acc:B6T4R3]</t>
  </si>
  <si>
    <t>Zm00001d006374_P002 pep chromosome:AGPv4:2:206057629:206060868:1 gene:Zm00001d006374 transcript:Zm00001d006374_T002 gene_biotype:protein_coding transcript_biotype:protein_coding description:Purple acid phosphatase [Source:UniProtKB/TrEMBL;Acc:A0A1D6EVQ6]</t>
  </si>
  <si>
    <t>Zm00001d006651_P001 pep chromosome:AGPv4:2:213473849:213477366:1 gene:Zm00001d006651 transcript:Zm00001d006651_T001 gene_biotype:protein_coding transcript_biotype:protein_coding gene_symbol:TUBA5 description:Tubulin alpha chain [Source:UniProtKB/TrEMBL;Acc:Q546I4]</t>
  </si>
  <si>
    <t>Zm00001d006711_P001 pep chromosome:AGPv4:2:214998308:214999887:1 gene:Zm00001d006711 transcript:Zm00001d006711_T001 gene_biotype:protein_coding transcript_biotype:protein_coding description:Rhodopsin [Source:UniProtKB/TrEMBL;Acc:B6SHT2]</t>
  </si>
  <si>
    <t>Zm00001d006725_P001 pep chromosome:AGPv4:2:215366113:215367426:-1 gene:Zm00001d006725 transcript:Zm00001d006725_T001 gene_biotype:protein_coding transcript_biotype:protein_coding description:Eukaryotic peptide chain release factor subunit 1-1 [Source:UniProtKB/TrEMBL;Acc:B4FQK5]</t>
  </si>
  <si>
    <t>Zm00001d006899_P002 pep chromosome:AGPv4:2:218944332:218947142:1 gene:Zm00001d006899 transcript:Zm00001d006899_T002 gene_biotype:protein_coding transcript_biotype:protein_coding description:40S ribosomal protein S6 [Source:UniProtKB/TrEMBL;Acc:Q9FYS0]</t>
  </si>
  <si>
    <t>Zm00001d006933_P001 pep chromosome:AGPv4:2:219651816:219653211:-1 gene:Zm00001d006933 transcript:Zm00001d006933_T001 gene_biotype:protein_coding transcript_biotype:protein_coding description:Peroxidase [Source:UniProtKB/TrEMBL;Acc:A0A1D6F256]</t>
  </si>
  <si>
    <t>Zm00001d007084_P001 pep chromosome:AGPv4:2:221914642:221915449:1 gene:Zm00001d007084 transcript:Zm00001d007084_T001 gene_biotype:protein_coding transcript_biotype:protein_coding description:Histone H2B [Source:UniProtKB/TrEMBL;Acc:A0A1D6F342]</t>
  </si>
  <si>
    <t>Zm00001d007160_P001 pep chromosome:AGPv4:2:223566224:223567878:1 gene:Zm00001d007160 transcript:Zm00001d007160_T001 gene_biotype:protein_coding transcript_biotype:protein_coding description:Peroxidase [Source:UniProtKB/TrEMBL;Acc:A0A1D6F4C8]</t>
  </si>
  <si>
    <t>Zm00001d007161_P002 pep chromosome:AGPv4:2:223601995:223603301:1 gene:Zm00001d007161 transcript:Zm00001d007161_T002 gene_biotype:protein_coding transcript_biotype:protein_coding description:Peroxidase [Source:UniProtKB/TrEMBL;Acc:C0PPB6]</t>
  </si>
  <si>
    <t>Zm00001d007229_P002 pep chromosome:AGPv4:2:225211077:225213907:-1 gene:Zm00001d007229 transcript:Zm00001d007229_T002 gene_biotype:protein_coding transcript_biotype:protein_coding description:Phosphoinositide phospholipase C [Source:UniProtKB/TrEMBL;Acc:A0A1D6F512]</t>
  </si>
  <si>
    <t>Zm00001d007383_P002 pep chromosome:AGPv4:2:230345638:230366608:1 gene:Zm00001d007383 transcript:Zm00001d007383_T002 gene_biotype:protein_coding transcript_biotype:protein_coding description:Alpha-mannosidase [Source:UniProtKB/TrEMBL;Acc:A0A1D6F5T1]</t>
  </si>
  <si>
    <t>Zm00001d008173_P001 pep chromosome:AGPv4:8:177310:178785:-1 gene:Zm00001d008173 transcript:Zm00001d008173_T001 gene_biotype:protein_coding transcript_biotype:protein_coding description:Peroxidase [Source:UniProtKB/TrEMBL;Acc:C0HHA6]</t>
  </si>
  <si>
    <t>Zm00001d008210_P006 pep chromosome:AGPv4:8:1297157:1297929:1 gene:Zm00001d008210 transcript:Zm00001d008210_T006 gene_biotype:protein_coding transcript_biotype:protein_coding description:Germin-like protein 1 [Source:UniProtKB/TrEMBL;Acc:B4FAV5]</t>
  </si>
  <si>
    <t>Zm00001d008224_P001 pep chromosome:AGPv4:8:1665296:1668542:-1 gene:Zm00001d008224 transcript:Zm00001d008224_T001 gene_biotype:protein_coding transcript_biotype:protein_coding description:DNA-binding protein [Source:UniProtKB/TrEMBL;Acc:K7V8U5]</t>
  </si>
  <si>
    <t>Zm00001d008238_P001 pep chromosome:AGPv4:8:2256303:2260962:1 gene:Zm00001d008238 transcript:Zm00001d008238_T001 gene_biotype:protein_coding transcript_biotype:protein_coding description:Histidine biosynthesis protein hisIE [Source:UniProtKB/TrEMBL;Acc:K7V902]</t>
  </si>
  <si>
    <t>Zm00001d008244_P001 pep chromosome:AGPv4:8:2452376:2459483:-1 gene:Zm00001d008244 transcript:Zm00001d008244_T001 gene_biotype:protein_coding transcript_biotype:protein_coding description:Isocitrate dehydrogenase [NAD] subunit, mitochondrial [Source:UniProtKB/TrEMBL;Acc:B6TJM1]</t>
  </si>
  <si>
    <t>Zm00001d008268_P002 pep chromosome:AGPv4:8:3546648:3549333:1 gene:Zm00001d008268 transcript:Zm00001d008268_T002 gene_biotype:protein_coding transcript_biotype:protein_coding description:Cysteine proteinase inhibitor [Source:UniProtKB/TrEMBL;Acc:B4FV48]</t>
  </si>
  <si>
    <t>Zm00001d008284_P007 pep chromosome:AGPv4:8:3994823:3997909:-1 gene:Zm00001d008284 transcript:Zm00001d008284_T007 gene_biotype:protein_coding transcript_biotype:protein_coding description:26S proteasome non-ATPase regulatory subunit 14 [Source:UniProtKB/TrEMBL;Acc:B4FLQ8]</t>
  </si>
  <si>
    <t>Zm00001d008287_P001 pep chromosome:AGPv4:8:4114922:4117752:1 gene:Zm00001d008287 transcript:Zm00001d008287_T001 gene_biotype:protein_coding transcript_biotype:protein_coding description:Phenazine biosynthesis protein [Source:UniProtKB/TrEMBL;Acc:B6U0C2]</t>
  </si>
  <si>
    <t>Zm00001d008369_P001 pep chromosome:AGPv4:8:6538825:6549503:-1 gene:Zm00001d008369 transcript:Zm00001d008369_T001 gene_biotype:protein_coding transcript_biotype:protein_coding description:Putative TCP-1/cpn60 chaperonin family protein [Source:UniProtKB/TrEMBL;Acc:K7UPD0]</t>
  </si>
  <si>
    <t>Zm00001d008377_P001 pep chromosome:AGPv4:8:6768030:6769106:1 gene:Zm00001d008377 transcript:Zm00001d008377_T001 gene_biotype:protein_coding transcript_biotype:protein_coding description:Putative alcohol dehydrogenase superfamily protein [Source:UniProtKB/TrEMBL;Acc:K7UXK5]</t>
  </si>
  <si>
    <t>Zm00001d008387_P002 pep chromosome:AGPv4:8:6915044:6916870:1 gene:Zm00001d008387 transcript:Zm00001d008387_T002 gene_biotype:protein_coding transcript_biotype:protein_coding description:40S ribosomal protein S5 [Source:UniProtKB/TrEMBL;Acc:B6SHZ1]</t>
  </si>
  <si>
    <t>Zm00001d008491_P002 pep chromosome:AGPv4:8:10203372:10207090:-1 gene:Zm00001d008491 transcript:Zm00001d008491_T002 gene_biotype:protein_coding transcript_biotype:protein_coding description:Fructose-bisphosphate aldolase [Source:UniProtKB/TrEMBL;Acc:A0A1D6FD79]</t>
  </si>
  <si>
    <t>Zm00001d008617_P006 pep chromosome:AGPv4:8:14685020:14689626:1 gene:Zm00001d008617 transcript:Zm00001d008617_T006 gene_biotype:protein_coding transcript_biotype:protein_coding description:IWS1 family protein [Source:UniProtKB/TrEMBL;Acc:C0P6P2]</t>
  </si>
  <si>
    <t>Zm00001d008619_P003 pep chromosome:AGPv4:8:14786141:14789876:-1 gene:Zm00001d008619 transcript:Zm00001d008619_T003 gene_biotype:protein_coding transcript_biotype:protein_coding description:Triose phosphate isomerase4 [Source:UniProtKB/TrEMBL;Acc:K7UUB0]</t>
  </si>
  <si>
    <t>Zm00001d008634_P001 pep chromosome:AGPv4:8:15371587:15372582:-1 gene:Zm00001d008634 transcript:Zm00001d008634_T001 gene_biotype:protein_coding transcript_biotype:protein_coding description:Gibberellin receptor GID1L2 [Source:UniProtKB/TrEMBL;Acc:B4FJV4]</t>
  </si>
  <si>
    <t>Zm00001d008646_P001 pep chromosome:AGPv4:8:15709776:15717221:-1 gene:Zm00001d008646 transcript:Zm00001d008646_T001 gene_biotype:protein_coding transcript_biotype:protein_coding description:Lectin-like protein [Source:UniProtKB/TrEMBL;Acc:K7VAI9]</t>
  </si>
  <si>
    <t>Zm00001d008651_P001 pep chromosome:AGPv4:8:15983269:15986705:-1 gene:Zm00001d008651 transcript:Zm00001d008651_T001 gene_biotype:protein_coding transcript_biotype:protein_coding description:Pyruvate decarboxylase [Source:UniProtKB/TrEMBL;Acc:Q8RUU6]</t>
  </si>
  <si>
    <t>Zm00001d008727_P005 pep chromosome:AGPv4:8:17939452:17943933:-1 gene:Zm00001d008727 transcript:Zm00001d008727_T005 gene_biotype:protein_coding transcript_biotype:protein_coding description:Phospholipase D [Source:UniProtKB/TrEMBL;Acc:K7VQG5]</t>
  </si>
  <si>
    <t>Zm00001d008757_P001 pep chromosome:AGPv4:8:19081873:19084941:-1 gene:Zm00001d008757 transcript:Zm00001d008757_T001 gene_biotype:protein_coding transcript_biotype:protein_coding description:Eukaryotic translation initiation factor 3 subunit M [Source:UniProtKB/TrEMBL;Acc:K7VAS4]</t>
  </si>
  <si>
    <t>Zm00001d009074_P001 pep chromosome:AGPv4:8:34606959:34611087:1 gene:Zm00001d009074 transcript:Zm00001d009074_T001 gene_biotype:protein_coding transcript_biotype:protein_coding description:Ligatin [Source:UniProtKB/TrEMBL;Acc:B6SUK1]</t>
  </si>
  <si>
    <t>Zm00001d009118_P001 pep chromosome:AGPv4:8:37520293:37521579:-1 gene:Zm00001d009118 transcript:Zm00001d009118_T001 gene_biotype:protein_coding transcript_biotype:protein_coding description:Universal stress protein [Source:UniProtKB/TrEMBL;Acc:B4FH43]</t>
  </si>
  <si>
    <t>Zm00001d009140_P001 pep chromosome:AGPv4:8:38889088:38892860:-1 gene:Zm00001d009140 transcript:Zm00001d009140_T001 gene_biotype:protein_coding transcript_biotype:protein_coding description:Peroxidase [Source:UniProtKB/TrEMBL;Acc:B4FY83]</t>
  </si>
  <si>
    <t>Zm00001d009146_P009 pep chromosome:AGPv4:8:39524449:39526647:1 gene:Zm00001d009146 transcript:Zm00001d009146_T009 gene_biotype:protein_coding transcript_biotype:protein_coding description:S-adenosylmethionine synthase [Source:UniProtKB/TrEMBL;Acc:A0A1D6FHW2]</t>
  </si>
  <si>
    <t>Zm00001d009373_P001 pep chromosome:AGPv4:8:60723769:60726263:1 gene:Zm00001d009373 transcript:Zm00001d009373_T001 gene_biotype:protein_coding transcript_biotype:protein_coding description:Peroxidase [Source:UniProtKB/TrEMBL;Acc:K7VCN5]</t>
  </si>
  <si>
    <t>Zm00001d009445_P003 pep chromosome:AGPv4:8:64739833:64743619:-1 gene:Zm00001d009445 transcript:Zm00001d009445_T003 gene_biotype:protein_coding transcript_biotype:protein_coding description:Programmed cell death protein 5 [Source:UniProtKB/TrEMBL;Acc:B4FN06]</t>
  </si>
  <si>
    <t>Zm00001d009446_P001 pep chromosome:AGPv4:8:64744407:64745015:1 gene:Zm00001d009446 transcript:Zm00001d009446_T001 gene_biotype:protein_coding transcript_biotype:protein_coding description:VIP1 protein [Source:UniProtKB/TrEMBL;Acc:B4FAQ5]</t>
  </si>
  <si>
    <t>Zm00001d009488_P005 pep chromosome:AGPv4:8:67043416:67046880:-1 gene:Zm00001d009488 transcript:Zm00001d009488_T005 gene_biotype:protein_coding transcript_biotype:protein_coding description:ATP synthase subunit beta [Source:UniProtKB/TrEMBL;Acc:A0A1D6FJP5]</t>
  </si>
  <si>
    <t>Zm00001d009579_P001 pep chromosome:AGPv4:8:71612135:71614100:1 gene:Zm00001d009579 transcript:Zm00001d009579_T001 gene_biotype:protein_coding transcript_biotype:protein_coding description:60S ribosomal protein L18a [Source:UniProtKB/TrEMBL;Acc:B6T1D8]</t>
  </si>
  <si>
    <t>Zm00001d009638_P001 pep chromosome:AGPv4:8:73989684:73993106:-1 gene:Zm00001d009638 transcript:Zm00001d009638_T001 gene_biotype:protein_coding transcript_biotype:protein_coding description:Ketol-acid reductoisomerase [Source:UniProtKB/TrEMBL;Acc:A0A1D6FKV6]</t>
  </si>
  <si>
    <t>Zm00001d009669_P006 pep chromosome:AGPv4:8:75146325:75152352:-1 gene:Zm00001d009669 transcript:Zm00001d009669_T006 gene_biotype:protein_coding transcript_biotype:protein_coding description:Sugar transport1 isoform 1 [Source:UniProtKB/TrEMBL;Acc:C0P753]</t>
  </si>
  <si>
    <t>Zm00001d009779_P001 pep chromosome:AGPv4:8:80645709:80652834:1 gene:Zm00001d009779 transcript:Zm00001d009779_T001 gene_biotype:protein_coding transcript_biotype:protein_coding description:Dihydrolipoyl dehydrogenase [Source:UniProtKB/TrEMBL;Acc:A0A1D6FLZ4]</t>
  </si>
  <si>
    <t>Zm00001d009868_P015 pep chromosome:AGPv4:8:86006294:86008459:-1 gene:Zm00001d009868 transcript:Zm00001d009868_T015 gene_biotype:protein_coding transcript_biotype:protein_coding description:Elongation factor 1-alpha [Source:UniProtKB/TrEMBL;Acc:A0A1D6FMI2]</t>
  </si>
  <si>
    <t>Zm00001d009936_P001 pep chromosome:AGPv4:8:90588929:90590148:1 gene:Zm00001d009936 transcript:Zm00001d009936_T001 gene_biotype:protein_coding transcript_biotype:protein_coding description:Basic endochitinase A [Source:UniProtKB/TrEMBL;Acc:B6TR38]</t>
  </si>
  <si>
    <t>Zm00001d009990_P003 pep chromosome:AGPv4:8:93603801:93617450:1 gene:Zm00001d009990 transcript:Zm00001d009990_T003 gene_biotype:protein_coding transcript_biotype:protein_coding description:Superoxide dismutase [Source:UniProtKB/TrEMBL;Acc:A0A1D6FNG1]</t>
  </si>
  <si>
    <t>Zm00001d010016_P002 pep chromosome:AGPv4:8:95242385:95245137:1 gene:Zm00001d010016 transcript:Zm00001d010016_T002 gene_biotype:protein_coding transcript_biotype:protein_coding description:60S ribosomal protein L11-1 [Source:UniProtKB/TrEMBL;Acc:B4FGL9]</t>
  </si>
  <si>
    <t>Zm00001d010159_P003 pep chromosome:AGPv4:8:102413407:102417640:-1 gene:Zm00001d010159 transcript:Zm00001d010159_T003 gene_biotype:protein_coding transcript_biotype:protein_coding description:Actin1 isoform 1 [Source:UniProtKB/TrEMBL;Acc:B4FPG2]</t>
  </si>
  <si>
    <t>Zm00001d010171_P001 pep chromosome:AGPv4:8:102865067:102866853:1 gene:Zm00001d010171 transcript:Zm00001d010171_T001 gene_biotype:protein_coding transcript_biotype:protein_coding description:Soluble inorganic pyrophosphatase [Source:UniProtKB/TrEMBL;Acc:B4FCR7]</t>
  </si>
  <si>
    <t>Zm00001d010251_P004 pep chromosome:AGPv4:8:106127391:106136220:-1 gene:Zm00001d010251 transcript:Zm00001d010251_T004 gene_biotype:protein_coding transcript_biotype:protein_coding description:Guanosine nucleotide diphosphate dissociation inhibitor [Source:UniProtKB/TrEMBL;Acc:A0A1D6FQ35]</t>
  </si>
  <si>
    <t>Zm00001d010504_P001 pep chromosome:AGPv4:8:118250736:118254293:1 gene:Zm00001d010504 transcript:Zm00001d010504_T001 gene_biotype:protein_coding transcript_biotype:protein_coding description:Ran-binding protein 1 [Source:UniProtKB/TrEMBL;Acc:B6T5R1]</t>
  </si>
  <si>
    <t>Zm00001d010538_P005 pep chromosome:AGPv4:8:119702985:119706311:-1 gene:Zm00001d010538 transcript:Zm00001d010538_T005 gene_biotype:protein_coding transcript_biotype:protein_coding description:Ras-related protein ARA-3 [Source:UniProtKB/TrEMBL;Acc:B4FB55]</t>
  </si>
  <si>
    <t>Zm00001d010855_P001 pep chromosome:AGPv4:8:130579934:130582076:1 gene:Zm00001d010855 transcript:Zm00001d010855_T001 gene_biotype:protein_coding transcript_biotype:protein_coding description:Stress protein [Source:UniProtKB/TrEMBL;Acc:B6TIK3]</t>
  </si>
  <si>
    <t>Zm00001d010870_P001 pep chromosome:AGPv4:8:131542385:131544754:-1 gene:Zm00001d010870 transcript:Zm00001d010870_T001 gene_biotype:protein_coding transcript_biotype:protein_coding description:Glutathione S-transferase GST 15 [Source:UniProtKB/TrEMBL;Acc:Q9FQC4]</t>
  </si>
  <si>
    <t>Zm00001d010920_P003 pep chromosome:AGPv4:8:133482858:133486206:-1 gene:Zm00001d010920 transcript:Zm00001d010920_T003 gene_biotype:protein_coding transcript_biotype:protein_coding description:S-adenosylmethionine synthase [Source:UniProtKB/TrEMBL;Acc:A0A1D6FUX8]</t>
  </si>
  <si>
    <t>Zm00001d011050_P001 pep chromosome:AGPv4:8:137412009:137412332:1 gene:Zm00001d011050 transcript:Zm00001d011050_T001 gene_biotype:protein_coding transcript_biotype:protein_coding description:Protein transport protein Sec61 beta subunit [Source:UniProtKB/TrEMBL;Acc:B6SNM4]</t>
  </si>
  <si>
    <t>Zm00001d011060_P001 pep chromosome:AGPv4:8:137865331:137867859:1 gene:Zm00001d011060 transcript:Zm00001d011060_T001 gene_biotype:protein_coding transcript_biotype:protein_coding description:Ankyrin repeat domain-containing protein 28 [Source:UniProtKB/TrEMBL;Acc:B4F8P9]</t>
  </si>
  <si>
    <t>Zm00001d011080_P001 pep chromosome:AGPv4:8:138416663:138416884:1 gene:Zm00001d011080 transcript:Zm00001d011080_T001 gene_biotype:protein_coding transcript_biotype:protein_coding description:Proteinase inhibitor [Source:UniProtKB/TrEMBL;Acc:Q42420]</t>
  </si>
  <si>
    <t>Zm00001d011081_P001 pep chromosome:AGPv4:8:138418132:138420302:-1 gene:Zm00001d011081 transcript:Zm00001d011081_T001 gene_biotype:protein_coding transcript_biotype:protein_coding description:Cytochrome b5 [Source:UniProtKB/TrEMBL;Acc:B6T7Z2]</t>
  </si>
  <si>
    <t>Zm00001d011099_P003 pep chromosome:AGPv4:8:139012039:139022295:1 gene:Zm00001d011099 transcript:Zm00001d011099_T003 gene_biotype:protein_coding transcript_biotype:protein_coding description:Methionine S-methyltransferase [Source:UniProtKB/TrEMBL;Acc:A0A1D6FWJ2]</t>
  </si>
  <si>
    <t>Zm00001d011102_P001 pep chromosome:AGPv4:8:139046022:139050812:-1 gene:Zm00001d011102 transcript:Zm00001d011102_T001 gene_biotype:protein_coding transcript_biotype:protein_coding description:Ankyrin-1 [Source:UniProtKB/TrEMBL;Acc:K7VIL9]</t>
  </si>
  <si>
    <t>Zm00001d011103_P001 pep chromosome:AGPv4:8:139051855:139052400:1 gene:Zm00001d011103 transcript:Zm00001d011103_T001 gene_biotype:protein_coding transcript_biotype:protein_coding description:CHCH domain containing protein [Source:UniProtKB/TrEMBL;Acc:C0PCL6]</t>
  </si>
  <si>
    <t>Zm00001d011162_P001 pep chromosome:AGPv4:8:141382327:141385399:-1 gene:Zm00001d011162 transcript:Zm00001d011162_T001 gene_biotype:protein_coding transcript_biotype:protein_coding description:Ras protein RIC1 [Source:UniProtKB/TrEMBL;Acc:B4FAE1]</t>
  </si>
  <si>
    <t>Zm00001d011179_P001 pep chromosome:AGPv4:8:142099701:142102964:1 gene:Zm00001d011179 transcript:Zm00001d011179_T001 gene_biotype:protein_coding transcript_biotype:protein_coding description:Vesicle transport v-SNARE 13 [Source:UniProtKB/TrEMBL;Acc:B6TUE7]</t>
  </si>
  <si>
    <t>Zm00001d011208_P001 pep chromosome:AGPv4:8:142999025:143000704:1 gene:Zm00001d011208 transcript:Zm00001d011208_T001 gene_biotype:protein_coding transcript_biotype:protein_coding description:1-aminocyclopropane-1-carboxylate oxidase 1 [Source:UniProtKB/TrEMBL;Acc:C0PEP2]</t>
  </si>
  <si>
    <t>Zm00001d011225_P003 pep chromosome:AGPv4:8:143689427:143691031:1 gene:Zm00001d011225 transcript:Zm00001d011225_T003 gene_biotype:protein_coding transcript_biotype:protein_coding description:ZmGR2b protein [Source:UniProtKB/TrEMBL;Acc:Q9ST24]</t>
  </si>
  <si>
    <t>Zm00001d011236_P001 pep chromosome:AGPv4:8:144142073:144142525:-1 gene:Zm00001d011236 transcript:Zm00001d011236_T001 gene_biotype:protein_coding transcript_biotype:protein_coding description:Histone H2B [Source:UniProtKB/TrEMBL;Acc:B4FCM8]</t>
  </si>
  <si>
    <t>Zm00001d011278_P003 pep chromosome:AGPv4:8:145554012:145556626:-1 gene:Zm00001d011278 transcript:Zm00001d011278_T003 gene_biotype:protein_coding transcript_biotype:protein_coding description:Hydrogen-transporting ATP synthase, rotational mechanism [Source:UniProtKB/TrEMBL;Acc:B6SIP2]</t>
  </si>
  <si>
    <t>Zm00001d011286_P001 pep chromosome:AGPv4:8:145832874:145834162:-1 gene:Zm00001d011286 transcript:Zm00001d011286_T001 gene_biotype:protein_coding transcript_biotype:protein_coding description:Pop3 peptide [Source:UniProtKB/TrEMBL;Acc:K7UZD3]</t>
  </si>
  <si>
    <t>Zm00001d011412_P001 pep chromosome:AGPv4:8:149801298:149801537:-1 gene:Zm00001d011412 transcript:Zm00001d011412_T001 gene_biotype:protein_coding transcript_biotype:protein_coding description:Import receptor subunit TOM7-1 [Source:UniProtKB/TrEMBL;Acc:B6SJR3]</t>
  </si>
  <si>
    <t>Zm00001d011474_P001 pep chromosome:AGPv4:8:151593900:151596896:-1 gene:Zm00001d011474 transcript:Zm00001d011474_T001 gene_biotype:protein_coding transcript_biotype:protein_coding description:GTP-binding nuclear protein [Source:UniProtKB/TrEMBL;Acc:K7V044]</t>
  </si>
  <si>
    <t>Zm00001d011487_P001 pep chromosome:AGPv4:8:152072966:152077705:-1 gene:Zm00001d011487 transcript:Zm00001d011487_T001 gene_biotype:protein_coding transcript_biotype:protein_coding description:Isocitrate dehydrogenase [NADP] [Source:UniProtKB/TrEMBL;Acc:K7V067]</t>
  </si>
  <si>
    <t>Zm00001d011581_P001 pep chromosome:AGPv4:8:154934544:154938908:-1 gene:Zm00001d011581 transcript:Zm00001d011581_T001 gene_biotype:protein_coding transcript_biotype:protein_coding description:Peroxiredoxin-5 [Source:UniProtKB/TrEMBL;Acc:B4FN24]</t>
  </si>
  <si>
    <t>Zm00001d011649_P001 pep chromosome:AGPv4:8:157447787:157449229:-1 gene:Zm00001d011649 transcript:Zm00001d011649_T001 gene_biotype:protein_coding transcript_biotype:protein_coding description:Glycosyltransferase [Source:UniProtKB/TrEMBL;Acc:B7ZZ56]</t>
  </si>
  <si>
    <t>Zm00001d011650_P001 pep chromosome:AGPv4:8:157470984:157471706:-1 gene:Zm00001d011650 transcript:Zm00001d011650_T001 gene_biotype:protein_coding transcript_biotype:protein_coding description:VIP1 protein [Source:UniProtKB/TrEMBL;Acc:B4FRS6]</t>
  </si>
  <si>
    <t>Zm00001d011732_P001 pep chromosome:AGPv4:8:160220321:160223281:-1 gene:Zm00001d011732 transcript:Zm00001d011732_T001 gene_biotype:protein_coding transcript_biotype:protein_coding description:NADH-ubiquinone oxidoreductase 20 kDa subunit [Source:UniProtKB/TrEMBL;Acc:B4G1P2]</t>
  </si>
  <si>
    <t>Zm00001d011778_P001 pep chromosome:AGPv4:8:161412063:161413479:-1 gene:Zm00001d011778 transcript:Zm00001d011778_T001 gene_biotype:protein_coding transcript_biotype:protein_coding description:Aquaporin TIP1-2 [Source:UniProtKB/TrEMBL;Acc:B4F9E1]</t>
  </si>
  <si>
    <t>Zm00001d011891_P001 pep chromosome:AGPv4:8:164106171:164115399:-1 gene:Zm00001d011891 transcript:Zm00001d011891_T001 gene_biotype:protein_coding transcript_biotype:protein_coding description:S-formylglutathione hydrolase [Source:UniProtKB/TrEMBL;Acc:B6T2Y5]</t>
  </si>
  <si>
    <t>Zm00001d011930_P001 pep chromosome:AGPv4:8:164802584:164803787:-1 gene:Zm00001d011930 transcript:Zm00001d011930_T001 gene_biotype:protein_coding transcript_biotype:protein_coding description:Tropinone reductase 2 [Source:UniProtKB/TrEMBL;Acc:K7V9S5]</t>
  </si>
  <si>
    <t>Zm00001d011958_P001 pep chromosome:AGPv4:8:165203502:165205430:-1 gene:Zm00001d011958 transcript:Zm00001d011958_T001 gene_biotype:protein_coding transcript_biotype:protein_coding description:Glutathione S-transferase,-like protein [Source:UniProtKB/TrEMBL;Acc:B8A3K1]</t>
  </si>
  <si>
    <t>Zm00001d011965_P001 pep chromosome:AGPv4:8:165285679:165288425:1 gene:Zm00001d011965 transcript:Zm00001d011965_T001 gene_biotype:protein_coding transcript_biotype:protein_coding description:Transaldolase 2 [Source:UniProtKB/TrEMBL;Acc:B4FRC9]</t>
  </si>
  <si>
    <t>Zm00001d012103_P001 pep chromosome:AGPv4:8:168303869:168306204:-1 gene:Zm00001d012103 transcript:Zm00001d012103_T001 gene_biotype:protein_coding transcript_biotype:protein_coding description:Fructose-bisphosphate aldolase [Source:UniProtKB/TrEMBL;Acc:B4FWP0]</t>
  </si>
  <si>
    <t>Zm00001d012173_P001 pep chromosome:AGPv4:8:169516096:169525048:1 gene:Zm00001d012173 transcript:Zm00001d012173_T001 gene_biotype:protein_coding transcript_biotype:protein_coding description:Fructokinase-1 [Source:UniProtKB/TrEMBL;Acc:B6U666]</t>
  </si>
  <si>
    <t>Zm00001d012228_P001 pep chromosome:AGPv4:8:170458719:170459906:1 gene:Zm00001d012228 transcript:Zm00001d012228_T001 gene_biotype:protein_coding transcript_biotype:protein_coding description:4,5-DOPA dioxygenase extradiol [Source:UniProtKB/TrEMBL;Acc:K7VMX2]</t>
  </si>
  <si>
    <t>Zm00001d012254_P002 pep chromosome:AGPv4:8:171064822:171067859:-1 gene:Zm00001d012254 transcript:Zm00001d012254_T002 gene_biotype:protein_coding transcript_biotype:protein_coding description:Putative patellin family protein [Source:UniProtKB/TrEMBL;Acc:K7V6Z1]</t>
  </si>
  <si>
    <t>Zm00001d012275_P001 pep chromosome:AGPv4:8:171735134:171739795:-1 gene:Zm00001d012275 transcript:Zm00001d012275_T001 gene_biotype:protein_coding transcript_biotype:protein_coding description:Putative vesicle-associated membrane protein family protein [Source:UniProtKB/TrEMBL;Acc:B6T9E2]</t>
  </si>
  <si>
    <t>Zm00001d012407_P007 pep chromosome:AGPv4:8:173979559:173982311:1 gene:Zm00001d012407 transcript:Zm00001d012407_T007 gene_biotype:protein_coding transcript_biotype:protein_coding description:Triosephosphate isomerase [Source:UniProtKB/TrEMBL;Acc:B6SMQ5]</t>
  </si>
  <si>
    <t>Zm00001d012420_P005 pep chromosome:AGPv4:8:174180031:174182850:-1 gene:Zm00001d012420 transcript:Zm00001d012420_T005 gene_biotype:protein_coding transcript_biotype:protein_coding description:Heat shock protein1 [Source:UniProtKB/TrEMBL;Acc:C4J410]</t>
  </si>
  <si>
    <t>Zm00001d012546_P003 pep chromosome:AGPv4:8:176436045:176440104:-1 gene:Zm00001d012546 transcript:Zm00001d012546_T003 gene_biotype:protein_coding transcript_biotype:protein_coding description:Proteasome subunit alpha type [Source:UniProtKB/TrEMBL;Acc:A0A1D6G9P9]</t>
  </si>
  <si>
    <t>Zm00001d012561_P001 pep chromosome:AGPv4:8:176655420:176657307:-1 gene:Zm00001d012561 transcript:Zm00001d012561_T001 gene_biotype:protein_coding transcript_biotype:protein_coding description:Cysteine proteinase inhibitor [Source:UniProtKB/TrEMBL;Acc:P93627]</t>
  </si>
  <si>
    <t>Zm00001d012607_P001 pep chromosome:AGPv4:8:177130907:177134597:-1 gene:Zm00001d012607 transcript:Zm00001d012607_T001 gene_biotype:protein_coding transcript_biotype:protein_coding description:Minor allergen Alt a 7 [Source:UniProtKB/TrEMBL;Acc:B4FWD0]</t>
  </si>
  <si>
    <t>Zm00001d012675_P001 pep chromosome:AGPv4:8:178411857:178414647:1 gene:Zm00001d012675 transcript:Zm00001d012675_T001 gene_biotype:protein_coding transcript_biotype:protein_coding description:Glutathione S-transferase GSTF2 [Source:UniProtKB/TrEMBL;Acc:B6SKA0]</t>
  </si>
  <si>
    <t>Zm00001d012770_P001 pep chromosome:AGPv4:8:180488563:180493697:-1 gene:Zm00001d012770 transcript:Zm00001d012770_T001 gene_biotype:protein_coding transcript_biotype:protein_coding description:Putative translation elongation factor family protein [Source:UniProtKB/TrEMBL;Acc:K7VQ65]</t>
  </si>
  <si>
    <t>Zm00001d012776_P001 pep chromosome:AGPv4:8:180682193:180684162:-1 gene:Zm00001d012776 transcript:Zm00001d012776_T001 gene_biotype:protein_coding transcript_biotype:protein_coding description:Reticulon-like protein [Source:UniProtKB/TrEMBL;Acc:B4F9B1]</t>
  </si>
  <si>
    <t>Zm00001d012820_P002 pep chromosome:AGPv4:5:848903:851854:-1 gene:Zm00001d012820 transcript:Zm00001d012820_T002 gene_biotype:protein_coding transcript_biotype:protein_coding description:DANA2 [Source:UniProtKB/TrEMBL;Acc:Q5IBC6]</t>
  </si>
  <si>
    <t>Zm00001d012857_P005 pep chromosome:AGPv4:5:1163195:1165588:1 gene:Zm00001d012857 transcript:Zm00001d012857_T005 gene_biotype:protein_coding transcript_biotype:protein_coding description:DNA-directed RNA polymerases I, II, and III 17.1 kDa polypeptide [Source:UniProtKB/TrEMBL;Acc:B4FPA6]</t>
  </si>
  <si>
    <t>Zm00001d012878_P001 pep chromosome:AGPv4:5:1531936:1534668:1 gene:Zm00001d012878 transcript:Zm00001d012878_T001 gene_biotype:protein_coding transcript_biotype:protein_coding gene_symbol:RPS4 description:40S ribosomal protein S4 [Source:UniProtKB/Swiss-Prot;Acc:O22424]</t>
  </si>
  <si>
    <t>Zm00001d013040_P008 pep chromosome:AGPv4:5:3609461:3612670:1 gene:Zm00001d013040 transcript:Zm00001d013040_T008 gene_biotype:protein_coding transcript_biotype:protein_coding description:OTU domain-containing protein 6B [Source:UniProtKB/TrEMBL;Acc:B6TV98]</t>
  </si>
  <si>
    <t>Zm00001d013139_P001 pep chromosome:AGPv4:5:5342045:5344671:-1 gene:Zm00001d013139 transcript:Zm00001d013139_T001 gene_biotype:protein_coding transcript_biotype:protein_coding description:Tubulin beta chain [Source:UniProtKB/TrEMBL;Acc:A0A1D6GG78]</t>
  </si>
  <si>
    <t>Zm00001d013245_P001 pep chromosome:AGPv4:5:6952560:6954002:1 gene:Zm00001d013245 transcript:Zm00001d013245_T001 gene_biotype:protein_coding transcript_biotype:protein_coding description:UDP-glucose 6-dehydrogenase [Source:UniProtKB/TrEMBL;Acc:B7ZYX8]</t>
  </si>
  <si>
    <t>Zm00001d013389_P014 pep chromosome:AGPv4:5:10253665:10261535:1 gene:Zm00001d013389 transcript:Zm00001d013389_T014 gene_biotype:protein_coding transcript_biotype:protein_coding description:Adenylyl cyclase-associated protein [Source:UniProtKB/TrEMBL;Acc:A0A1D6GIP8]</t>
  </si>
  <si>
    <t>Zm00001d013505_P003 pep chromosome:AGPv4:5:12944261:12947289:1 gene:Zm00001d013505 transcript:Zm00001d013505_T003 gene_biotype:protein_coding transcript_biotype:protein_coding description:Proteasome subunit beta type [Source:UniProtKB/TrEMBL;Acc:A0A1D6GK60]</t>
  </si>
  <si>
    <t>Zm00001d013809_P002 pep chromosome:AGPv4:5:21121347:21127522:1 gene:Zm00001d013809 transcript:Zm00001d013809_T002 gene_biotype:protein_coding transcript_biotype:protein_coding description:Protein DETOXIFICATION [Source:UniProtKB/TrEMBL;Acc:A0A1D6GMC8]</t>
  </si>
  <si>
    <t>Zm00001d013914_P001 pep chromosome:AGPv4:5:24677237:24680308:1 gene:Zm00001d013914 transcript:Zm00001d013914_T001 gene_biotype:protein_coding transcript_biotype:protein_coding description:Membrane steroid-binding protein 1 [Source:UniProtKB/TrEMBL;Acc:B6TD62]</t>
  </si>
  <si>
    <t>Zm00001d014030_P001 pep chromosome:AGPv4:5:29404683:29410087:-1 gene:Zm00001d014030 transcript:Zm00001d014030_T001 gene_biotype:protein_coding transcript_biotype:protein_coding description:Malate dehydrogenase [Source:UniProtKB/TrEMBL;Acc:A0A1D6GPH0]</t>
  </si>
  <si>
    <t>Zm00001d014090_P002 pep chromosome:AGPv4:5:31979634:31985197:-1 gene:Zm00001d014090 transcript:Zm00001d014090_T002 gene_biotype:protein_coding transcript_biotype:protein_coding gene_symbol:CPN60I description:Chaperonin CPN60-1, mitochondrial [Source:UniProtKB/Swiss-Prot;Acc:P29185]</t>
  </si>
  <si>
    <t>Zm00001d014157_P002 pep chromosome:AGPv4:5:34361803:34364580:-1 gene:Zm00001d014157 transcript:Zm00001d014157_T002 gene_biotype:protein_coding transcript_biotype:protein_coding description:Flavoprotein wrbA [Source:UniProtKB/TrEMBL;Acc:B6SPB2]</t>
  </si>
  <si>
    <t>Zm00001d014355_P001 pep chromosome:AGPv4:5:42443374:42444156:-1 gene:Zm00001d014355 transcript:Zm00001d014355_T001 gene_biotype:protein_coding transcript_biotype:protein_coding description:60S ribosomal protein L27 [Source:UniProtKB/TrEMBL;Acc:A0A1D6GSL8]</t>
  </si>
  <si>
    <t>Zm00001d014467_P001 pep chromosome:AGPv4:5:49119308:49122774:1 gene:Zm00001d014467 transcript:Zm00001d014467_T001 gene_biotype:protein_coding transcript_biotype:protein_coding description:Peroxidase [Source:UniProtKB/TrEMBL;Acc:C0PKS1]</t>
  </si>
  <si>
    <t>Zm00001d014519_P001 pep chromosome:AGPv4:5:51447411:51449617:-1 gene:Zm00001d014519 transcript:Zm00001d014519_T001 gene_biotype:protein_coding transcript_biotype:protein_coding description:Putative uncharacterized protein [Source:UniProtKB/TrEMBL;Acc:B6T191]</t>
  </si>
  <si>
    <t>Zm00001d014772_P001 pep chromosome:AGPv4:5:62615830:62617900:-1 gene:Zm00001d014772 transcript:Zm00001d014772_T001 gene_biotype:protein_coding transcript_biotype:protein_coding description:NADH ubiquinone oxidoreductase B22-like subunit [Source:UniProtKB/TrEMBL;Acc:B6SHX4]</t>
  </si>
  <si>
    <t>Zm00001d014848_P001 pep chromosome:AGPv4:5:65456721:65461269:1 gene:Zm00001d014848 transcript:Zm00001d014848_T001 gene_biotype:protein_coding transcript_biotype:protein_coding description:Catalase [Source:UniProtKB/TrEMBL;Acc:B6UHU1]</t>
  </si>
  <si>
    <t>Zm00001d014858_P001 pep chromosome:AGPv4:5:65680729:65683012:-1 gene:Zm00001d014858 transcript:Zm00001d014858_T001 gene_biotype:protein_coding transcript_biotype:protein_coding gene_symbol:MNB1B description:DNA-binding protein MNB1B [Source:UniProtKB/TrEMBL;Acc:Q5NKN3]</t>
  </si>
  <si>
    <t>Zm00001d014906_P004 pep chromosome:AGPv4:5:67681046:67684787:1 gene:Zm00001d014906 transcript:Zm00001d014906_T004 gene_biotype:protein_coding transcript_biotype:protein_coding description:Phosphoinositide phospholipase C [Source:UniProtKB/TrEMBL;Acc:A0A1D6GXI7]</t>
  </si>
  <si>
    <t>Zm00001d014944_P002 pep chromosome:AGPv4:5:69327618:69329422:1 gene:Zm00001d014944 transcript:Zm00001d014944_T002 gene_biotype:protein_coding transcript_biotype:protein_coding description:L-lactate dehydrogenase [Source:UniProtKB/TrEMBL;Acc:B6T856]</t>
  </si>
  <si>
    <t>Zm00001d014957_P012 pep chromosome:AGPv4:5:69975545:69978200:-1 gene:Zm00001d014957 transcript:Zm00001d014957_T012 gene_biotype:protein_coding transcript_biotype:protein_coding description:Translationally-controlled tumor protein [Source:UniProtKB/TrEMBL;Acc:B4FL17]</t>
  </si>
  <si>
    <t>Zm00001d014993_P003 pep chromosome:AGPv4:5:71285762:71289593:-1 gene:Zm00001d014993 transcript:Zm00001d014993_T003 gene_biotype:protein_coding transcript_biotype:protein_coding gene_symbol:BIPE2 description:Luminal-binding protein 2 [Source:UniProtKB/Swiss-Prot;Acc:P24067]</t>
  </si>
  <si>
    <t>Zm00001d015061_P001 pep chromosome:AGPv4:5:73801250:73804172:-1 gene:Zm00001d015061 transcript:Zm00001d015061_T001 gene_biotype:protein_coding transcript_biotype:protein_coding description:Eukaryotic translation initiation factor 3 subunit J [Source:UniProtKB/TrEMBL;Acc:B4FUX6]</t>
  </si>
  <si>
    <t>Zm00001d015180_P001 pep chromosome:AGPv4:5:78500834:78504838:1 gene:Zm00001d015180 transcript:Zm00001d015180_T001 gene_biotype:protein_coding transcript_biotype:protein_coding description:Proteasome subunit alpha type [Source:UniProtKB/TrEMBL;Acc:B6TAJ3]</t>
  </si>
  <si>
    <t>Zm00001d015231_P002 pep chromosome:AGPv4:5:80210465:80215267:1 gene:Zm00001d015231 transcript:Zm00001d015231_T002 gene_biotype:protein_coding transcript_biotype:protein_coding description:Glucan endo-1,3-beta-glucosidase 6 [Source:UniProtKB/TrEMBL;Acc:B6TW83]</t>
  </si>
  <si>
    <t>Zm00001d015251_P001 pep chromosome:AGPv4:5:81360857:81365974:1 gene:Zm00001d015251 transcript:Zm00001d015251_T001 gene_biotype:protein_coding transcript_biotype:protein_coding description:Eukaryotic initiation factor 4A [Source:UniProtKB/TrEMBL;Acc:B4FBK3]</t>
  </si>
  <si>
    <t>Zm00001d015274_P003 pep chromosome:AGPv4:5:82401065:82406280:1 gene:Zm00001d015274 transcript:Zm00001d015274_T003 gene_biotype:protein_coding transcript_biotype:protein_coding description:Pyridoxamine 5-phosphate oxidase family protein [Source:UniProtKB/TrEMBL;Acc:B6TBI9]</t>
  </si>
  <si>
    <t>Zm00001d015279_P007 pep chromosome:AGPv4:5:82560360:82562575:1 gene:Zm00001d015279 transcript:Zm00001d015279_T007 gene_biotype:protein_coding transcript_biotype:protein_coding description:Protein phosphatase 2C isoform epsilon [Source:UniProtKB/TrEMBL;Acc:B4FBQ5]</t>
  </si>
  <si>
    <t>Zm00001d015348_P002 pep chromosome:AGPv4:5:85736319:85739753:1 gene:Zm00001d015348 transcript:Zm00001d015348_T002 gene_biotype:protein_coding transcript_biotype:protein_coding description:Tubulin beta chain [Source:UniProtKB/TrEMBL;Acc:C0PH85]</t>
  </si>
  <si>
    <t>Zm00001d015376_P002 pep chromosome:AGPv4:5:87051960:87055648:1 gene:Zm00001d015376 transcript:Zm00001d015376_T002 gene_biotype:protein_coding transcript_biotype:protein_coding description:Phosphoglycerate kinase [Source:UniProtKB/TrEMBL;Acc:B4G0K4]</t>
  </si>
  <si>
    <t>Zm00001d015383_P004 pep chromosome:AGPv4:5:87518287:87522642:1 gene:Zm00001d015383 transcript:Zm00001d015383_T004 gene_biotype:protein_coding transcript_biotype:protein_coding description:Glyceraldehyde-3-phosphate dehydrogenase [Source:UniProtKB/TrEMBL;Acc:A0A1D6H1J5]</t>
  </si>
  <si>
    <t>Zm00001d015431_P001 pep chromosome:AGPv4:5:89677689:89677964:1 gene:Zm00001d015431 transcript:Zm00001d015431_T001 gene_biotype:protein_coding transcript_biotype:protein_coding description:Fiber protein Fb15 [Source:UniProtKB/TrEMBL;Acc:B6TLX2]</t>
  </si>
  <si>
    <t>Zm00001d015618_P001 pep chromosome:AGPv4:5:101493553:101498009:-1 gene:Zm00001d015618 transcript:Zm00001d015618_T001 gene_biotype:protein_coding transcript_biotype:protein_coding description:Cinnamyl alcohol dehydrogenase [Source:UniProtKB/TrEMBL;Acc:B6U7D8]</t>
  </si>
  <si>
    <t>Zm00001d015852_P003 pep chromosome:AGPv4:5:126372618:126376079:1 gene:Zm00001d015852 transcript:Zm00001d015852_T003 gene_biotype:protein_coding transcript_biotype:protein_coding description:Lipoxygenase [Source:UniProtKB/TrEMBL;Acc:Q06XS2]</t>
  </si>
  <si>
    <t>Zm00001d015856_P007 pep chromosome:AGPv4:5:126813464:126819393:1 gene:Zm00001d015856 transcript:Zm00001d015856_T007 gene_biotype:protein_coding transcript_biotype:protein_coding description:Citrate synthase [Source:UniProtKB/TrEMBL;Acc:A0A1D6H4C4]</t>
  </si>
  <si>
    <t>Zm00001d016041_P004 pep chromosome:AGPv4:5:141197607:141201039:-1 gene:Zm00001d016041 transcript:Zm00001d016041_T004 gene_biotype:protein_coding transcript_biotype:protein_coding description:Reticulon-like protein [Source:UniProtKB/TrEMBL;Acc:B4F9U6]</t>
  </si>
  <si>
    <t>Zm00001d016166_P001 pep chromosome:AGPv4:5:148208167:148215898:-1 gene:Zm00001d016166 transcript:Zm00001d016166_T001 gene_biotype:protein_coding transcript_biotype:protein_coding description:Phosphoenolpyruvate carboxylase [Source:UniProtKB/TrEMBL;Acc:Q9SAZ6]</t>
  </si>
  <si>
    <t>Zm00001d016185_P001 pep chromosome:AGPv4:5:148955813:148957970:-1 gene:Zm00001d016185 transcript:Zm00001d016185_T001 gene_biotype:protein_coding transcript_biotype:protein_coding description:Peroxidase [Source:UniProtKB/TrEMBL;Acc:A0A1D6H658]</t>
  </si>
  <si>
    <t>Zm00001d016198_P004 pep chromosome:AGPv4:5:150300976:150305724:-1 gene:Zm00001d016198 transcript:Zm00001d016198_T004 gene_biotype:protein_coding transcript_biotype:protein_coding description:Aspartate aminotransferase [Source:UniProtKB/TrEMBL;Acc:B4F9G1]</t>
  </si>
  <si>
    <t>Zm00001d016619_P002 pep chromosome:AGPv4:5:170323329:170326629:1 gene:Zm00001d016619 transcript:Zm00001d016619_T002 gene_biotype:protein_coding transcript_biotype:protein_coding description:Cytochrome b-c1 complex subunit Rieske, mitochondrial [Source:UniProtKB/TrEMBL;Acc:B4F892]</t>
  </si>
  <si>
    <t>Zm00001d016661_P001 pep chromosome:AGPv4:5:171745370:171745888:1 gene:Zm00001d016661 transcript:Zm00001d016661_T001 gene_biotype:protein_coding transcript_biotype:protein_coding description:Peptidyl-prolyl cis-trans isomerase [Source:UniProtKB/TrEMBL;Acc:B4FZZ2]</t>
  </si>
  <si>
    <t>Zm00001d016704_P001 pep chromosome:AGPv4:5:173174126:173178848:-1 gene:Zm00001d016704 transcript:Zm00001d016704_T001 gene_biotype:protein_coding transcript_biotype:protein_coding description:Hydrolase, carbon-nitrogen family [Source:UniProtKB/TrEMBL;Acc:B6TKZ3]</t>
  </si>
  <si>
    <t>Zm00001d016722_P004 pep chromosome:AGPv4:5:174153204:174156936:-1 gene:Zm00001d016722 transcript:Zm00001d016722_T004 gene_biotype:protein_coding transcript_biotype:protein_coding description:Cytochrome b-c1 complex subunit 6 [Source:UniProtKB/TrEMBL;Acc:B6SPA1]</t>
  </si>
  <si>
    <t>Zm00001d016896_P001 pep chromosome:AGPv4:5:179610907:179612979:-1 gene:Zm00001d016896 transcript:Zm00001d016896_T001 gene_biotype:protein_coding transcript_biotype:protein_coding description:Glycosyltransferase [Source:UniProtKB/TrEMBL;Acc:A0A1D6HB18]</t>
  </si>
  <si>
    <t>Zm00001d017047_P001 pep chromosome:AGPv4:5:183747380:183749370:-1 gene:Zm00001d017047 transcript:Zm00001d017047_T001 gene_biotype:protein_coding transcript_biotype:protein_coding description:60S ribosomal protein L6 [Source:UniProtKB/TrEMBL;Acc:C0PH34]</t>
  </si>
  <si>
    <t>Zm00001d017117_P002 pep chromosome:AGPv4:5:185970778:185973934:1 gene:Zm00001d017117 transcript:Zm00001d017117_T002 gene_biotype:protein_coding transcript_biotype:protein_coding description:26S proteasome non-ATPase regulatory subunit 6 [Source:UniProtKB/TrEMBL;Acc:B4FVL1]</t>
  </si>
  <si>
    <t>Zm00001d017119_P002 pep chromosome:AGPv4:5:185977855:185983439:1 gene:Zm00001d017119 transcript:Zm00001d017119_T002 gene_biotype:protein_coding transcript_biotype:protein_coding description:Glucose-6-phosphate 1-dehydrogenase [Source:UniProtKB/TrEMBL;Acc:C0PFX0]</t>
  </si>
  <si>
    <t>Zm00001d017271_P005 pep chromosome:AGPv4:5:191255087:191261009:-1 gene:Zm00001d017271 transcript:Zm00001d017271_T005 gene_biotype:protein_coding transcript_biotype:protein_coding description:Adenosine kinase 2 [Source:UniProtKB/TrEMBL;Acc:B4FFH8]</t>
  </si>
  <si>
    <t>Zm00001d017274_P001 pep chromosome:AGPv4:5:191418711:191422345:-1 gene:Zm00001d017274 transcript:Zm00001d017274_T001 gene_biotype:protein_coding transcript_biotype:protein_coding description:Phenylalanine ammonia-lyase [Source:UniProtKB/TrEMBL;Acc:B8A046]</t>
  </si>
  <si>
    <t>Zm00001d017288_P001 pep chromosome:AGPv4:5:191817119:191819914:1 gene:Zm00001d017288 transcript:Zm00001d017288_T001 gene_biotype:protein_coding transcript_biotype:protein_coding gene_symbol:PIP2-4 description:Aquaporin PIP2-4 [Source:UniProtKB/Swiss-Prot;Acc:Q9ATM6]</t>
  </si>
  <si>
    <t>Zm00001d017330_P001 pep chromosome:AGPv4:5:193146758:193147606:1 gene:Zm00001d017330 transcript:Zm00001d017330_T001 gene_biotype:protein_coding transcript_biotype:protein_coding description:ATP-dependent Clp protease proteolytic subunit [Source:UniProtKB/TrEMBL;Acc:A0A1D6HE45]</t>
  </si>
  <si>
    <t>Zm00001d017526_P001 pep chromosome:AGPv4:5:198707054:198710453:1 gene:Zm00001d017526 transcript:Zm00001d017526_T001 gene_biotype:protein_coding transcript_biotype:protein_coding description:Aquaporin PIP1.1 [Source:UniProtKB/TrEMBL;Acc:B4FQW8]</t>
  </si>
  <si>
    <t>Zm00001d017676_P002 pep chromosome:AGPv4:5:203880540:203884624:1 gene:Zm00001d017676 transcript:Zm00001d017676_T002 gene_biotype:protein_coding transcript_biotype:protein_coding description:Acetylornithine deacetylase [Source:UniProtKB/TrEMBL;Acc:B6TIJ2]</t>
  </si>
  <si>
    <t>Zm00001d017833_P001 pep chromosome:AGPv4:5:208259089:208262363:1 gene:Zm00001d017833 transcript:Zm00001d017833_T001 gene_biotype:protein_coding transcript_biotype:protein_coding description:Ribose-phosphate pyrophosphokinase 4 [Source:UniProtKB/TrEMBL;Acc:B6TXX0]</t>
  </si>
  <si>
    <t>Zm00001d017847_P003 pep chromosome:AGPv4:5:208645845:208649527:1 gene:Zm00001d017847 transcript:Zm00001d017847_T003 gene_biotype:protein_coding transcript_biotype:protein_coding description:Protein translocase/ protein transporter [Source:UniProtKB/TrEMBL;Acc:B4FFR3]</t>
  </si>
  <si>
    <t>Zm00001d018090_P002 pep chromosome:AGPv4:5:214042874:214045954:-1 gene:Zm00001d018090 transcript:Zm00001d018090_T002 gene_biotype:protein_coding transcript_biotype:protein_coding description:Annexin [Source:UniProtKB/TrEMBL;Acc:A0A1D6HKP7]</t>
  </si>
  <si>
    <t>Zm00001d018333_P001 pep chromosome:AGPv4:5:218592450:218601374:-1 gene:Zm00001d018333 transcript:Zm00001d018333_T001 gene_biotype:protein_coding transcript_biotype:protein_coding description:Diacylglycerol kinase [Source:UniProtKB/TrEMBL;Acc:A0A096S3Z9]</t>
  </si>
  <si>
    <t>Zm00001d018363_P001 pep chromosome:AGPv4:5:219212152:219212466:1 gene:Zm00001d018363 transcript:Zm00001d018363_T001 gene_biotype:protein_coding transcript_biotype:protein_coding description:Membrane steroid-binding protein 1 [Source:UniProtKB/TrEMBL;Acc:B4FPD1]</t>
  </si>
  <si>
    <t>Zm00001d018377_P008 pep chromosome:AGPv4:5:219514095:219517276:1 gene:Zm00001d018377 transcript:Zm00001d018377_T008 gene_biotype:protein_coding transcript_biotype:protein_coding description:Diphosphomevalonate decarboxylase [Source:UniProtKB/TrEMBL;Acc:A0A1D6HN90]</t>
  </si>
  <si>
    <t>Zm00001d018629_P001 pep chromosome:AGPv4:7:1372027:1372659:-1 gene:Zm00001d018629 transcript:Zm00001d018629_T001 gene_biotype:protein_coding transcript_biotype:protein_coding description:Dirigent protein [Source:UniProtKB/TrEMBL;Acc:A0A1D6HR38]</t>
  </si>
  <si>
    <t>Zm00001d018633_P001 pep chromosome:AGPv4:7:1389242:1390195:1 gene:Zm00001d018633 transcript:Zm00001d018633_T001 gene_biotype:protein_coding transcript_biotype:protein_coding description:Pyridoxin biosynthesis protein ER1 [Source:UniProtKB/TrEMBL;Acc:B4FRZ2]</t>
  </si>
  <si>
    <t>Zm00001d018873_P002 pep chromosome:AGPv4:7:7917335:7920958:-1 gene:Zm00001d018873 transcript:Zm00001d018873_T002 gene_biotype:protein_coding transcript_biotype:protein_coding description:Eukaryotic translation initiation factor 3 subunit I [Source:UniProtKB/TrEMBL;Acc:B6SSB6]</t>
  </si>
  <si>
    <t>Zm00001d018979_P001 pep chromosome:AGPv4:7:11577845:11579861:-1 gene:Zm00001d018979 transcript:Zm00001d018979_T001 gene_biotype:protein_coding transcript_biotype:protein_coding description:40S ribosomal protein S15 [Source:UniProtKB/TrEMBL;Acc:B6UDY1]</t>
  </si>
  <si>
    <t>Zm00001d019034_P001 pep chromosome:AGPv4:7:13647277:13649821:-1 gene:Zm00001d019034 transcript:Zm00001d019034_T001 gene_biotype:protein_coding transcript_biotype:protein_coding description:Thioredoxin [Source:UniProtKB/TrEMBL;Acc:B4FH44]</t>
  </si>
  <si>
    <t>Zm00001d019041_P002 pep chromosome:AGPv4:7:13885270:13888500:-1 gene:Zm00001d019041 transcript:Zm00001d019041_T002 gene_biotype:protein_coding transcript_biotype:protein_coding description:Glycine-rich RNA-binding protein 7 [Source:UniProtKB/TrEMBL;Acc:B6U3A0]</t>
  </si>
  <si>
    <t>Zm00001d019045_P001 pep chromosome:AGPv4:7:14093201:14093758:1 gene:Zm00001d019045 transcript:Zm00001d019045_T001 gene_biotype:protein_coding transcript_biotype:protein_coding description:Histone H2A [Source:UniProtKB/TrEMBL;Acc:B6SJU3]</t>
  </si>
  <si>
    <t>Zm00001d019147_P001 pep chromosome:AGPv4:7:19140215:19142574:1 gene:Zm00001d019147 transcript:Zm00001d019147_T001 gene_biotype:protein_coding transcript_biotype:protein_coding description:40S ribosomal protein S2 [Source:UniProtKB/TrEMBL;Acc:B6TNR8]</t>
  </si>
  <si>
    <t>Zm00001d019219_P003 pep chromosome:AGPv4:7:22317951:22320281:-1 gene:Zm00001d019219 transcript:Zm00001d019219_T003 gene_biotype:protein_coding transcript_biotype:protein_coding description:40S ribosomal protein S12 [Source:UniProtKB/TrEMBL;Acc:B6SHY8]</t>
  </si>
  <si>
    <t>Zm00001d019312_P002 pep chromosome:AGPv4:7:27241852:27243532:-1 gene:Zm00001d019312 transcript:Zm00001d019312_T002 gene_biotype:protein_coding transcript_biotype:protein_coding description:Dirigent protein [Source:UniProtKB/TrEMBL;Acc:B7ZZ04]</t>
  </si>
  <si>
    <t>Zm00001d019457_P001 pep chromosome:AGPv4:7:34632588:34634215:-1 gene:Zm00001d019457 transcript:Zm00001d019457_T001 gene_biotype:protein_coding transcript_biotype:protein_coding description:CASP-like protein [Source:UniProtKB/TrEMBL;Acc:A0A1D6HXK3]</t>
  </si>
  <si>
    <t>Zm00001d019473_P001 pep chromosome:AGPv4:7:35502929:35504870:1 gene:Zm00001d019473 transcript:Zm00001d019473_T001 gene_biotype:protein_coding transcript_biotype:protein_coding description:60S ribosomal protein L2 [Source:UniProtKB/TrEMBL;Acc:B4F9R4]</t>
  </si>
  <si>
    <t>Zm00001d019563_P014 pep chromosome:AGPv4:7:42951813:42954856:-1 gene:Zm00001d019563 transcript:Zm00001d019563_T014 gene_biotype:protein_coding transcript_biotype:protein_coding gene_symbol:PIP2-1 description:Aquaporin PIP2.1 [Source:UniProtKB/TrEMBL;Acc:B4FA22]</t>
  </si>
  <si>
    <t>Zm00001d019565_P003 pep chromosome:AGPv4:7:43071907:43073370:-1 gene:Zm00001d019565 transcript:Zm00001d019565_T003 gene_biotype:protein_coding transcript_biotype:protein_coding gene_symbol:PIP2-6 description:Aquaporin PIP2.4 [Source:UniProtKB/TrEMBL;Acc:B4FS42]</t>
  </si>
  <si>
    <t>Zm00001d019600_P004 pep chromosome:AGPv4:7:45977263:45983293:1 gene:Zm00001d019600 transcript:Zm00001d019600_T004 gene_biotype:protein_coding transcript_biotype:protein_coding description:WRKY transcription factor [Source:UniProtKB/TrEMBL;Acc:F1DJW2]</t>
  </si>
  <si>
    <t>Zm00001d019824_P012 pep chromosome:AGPv4:7:65871134:65877004:-1 gene:Zm00001d019824 transcript:Zm00001d019824_T012 gene_biotype:protein_coding transcript_biotype:protein_coding description:Polyadenylate-binding protein [Source:UniProtKB/TrEMBL;Acc:A0A1D6I0G1]</t>
  </si>
  <si>
    <t>Zm00001d019895_P001 pep chromosome:AGPv4:7:73557448:73558196:1 gene:Zm00001d019895 transcript:Zm00001d019895_T001 gene_biotype:protein_coding transcript_biotype:protein_coding description:Major pollen allergen Car b 1 isoforms 1A and 1B [Source:UniProtKB/TrEMBL;Acc:B6SQM0]</t>
  </si>
  <si>
    <t>Zm00001d020552_P001 pep chromosome:AGPv4:7:122015312:122017367:1 gene:Zm00001d020552 transcript:Zm00001d020552_T001 gene_biotype:protein_coding transcript_biotype:protein_coding description:Senescence associated protein [Source:UniProtKB/TrEMBL;Acc:Q5UCF4]</t>
  </si>
  <si>
    <t>Zm00001d020780_P001 pep chromosome:AGPv4:7:132447942:132449006:1 gene:Zm00001d020780 transcript:Zm00001d020780_T001 gene_biotype:protein_coding transcript_biotype:protein_coding description:Glutathione transferase23 [Source:UniProtKB/TrEMBL;Acc:A0A1R3QP52]</t>
  </si>
  <si>
    <t>Zm00001d020808_P003 pep chromosome:AGPv4:7:133517165:133521258:-1 gene:Zm00001d020808 transcript:Zm00001d020808_T003 gene_biotype:protein_coding transcript_biotype:protein_coding description:Peroxidase [Source:UniProtKB/TrEMBL;Acc:A0A1D6I6C2]</t>
  </si>
  <si>
    <t>Zm00001d021051_P005 pep chromosome:AGPv4:7:141401947:141405059:-1 gene:Zm00001d021051 transcript:Zm00001d021051_T005 gene_biotype:protein_coding transcript_biotype:protein_coding description:Proteasome subunit beta type [Source:UniProtKB/TrEMBL;Acc:A0A1D6I845]</t>
  </si>
  <si>
    <t>Zm00001d021122_P001 pep chromosome:AGPv4:7:143280820:143283847:1 gene:Zm00001d021122 transcript:Zm00001d021122_T001 gene_biotype:protein_coding transcript_biotype:protein_coding description:SnRK1-interacting protein 1 [Source:UniProtKB/TrEMBL;Acc:B6SJF4]</t>
  </si>
  <si>
    <t>Zm00001d021126_P003 pep chromosome:AGPv4:7:143316033:143319644:1 gene:Zm00001d021126 transcript:Zm00001d021126_T003 gene_biotype:protein_coding transcript_biotype:protein_coding description:Ankyrin repeat domain-containing protein 2 [Source:UniProtKB/TrEMBL;Acc:B6TNC0]</t>
  </si>
  <si>
    <t>Zm00001d021203_P003 pep chromosome:AGPv4:7:145879439:145884960:-1 gene:Zm00001d021203 transcript:Zm00001d021203_T003 gene_biotype:protein_coding transcript_biotype:protein_coding description:ATPase ASNA1 homolog [Source:UniProtKB/TrEMBL;Acc:B4F875]</t>
  </si>
  <si>
    <t>Zm00001d021362_P001 pep chromosome:AGPv4:7:149911394:149914056:1 gene:Zm00001d021362 transcript:Zm00001d021362_T001 gene_biotype:protein_coding transcript_biotype:protein_coding description:GRF transcription factor [Source:UniProtKB/TrEMBL;Acc:A5HEG9]</t>
  </si>
  <si>
    <t>Zm00001d021526_P002 pep chromosome:AGPv4:7:155153847:155156140:-1 gene:Zm00001d021526 transcript:Zm00001d021526_T002 gene_biotype:protein_coding transcript_biotype:protein_coding description:Nucleoside diphosphate kinase [Source:UniProtKB/TrEMBL;Acc:A0A1D6IBV3]</t>
  </si>
  <si>
    <t>Zm00001d021554_P001 pep chromosome:AGPv4:7:155779197:155787322:1 gene:Zm00001d021554 transcript:Zm00001d021554_T001 gene_biotype:protein_coding transcript_biotype:protein_coding description:ATP synthase delta chain [Source:UniProtKB/TrEMBL;Acc:B4F9I5]</t>
  </si>
  <si>
    <t>Zm00001d021577_P001 pep chromosome:AGPv4:7:156646623:156648065:1 gene:Zm00001d021577 transcript:Zm00001d021577_T001 gene_biotype:protein_coding transcript_biotype:protein_coding description:Glycosyltransferase [Source:UniProtKB/TrEMBL;Acc:A0A1D6ICG6]</t>
  </si>
  <si>
    <t>Zm00001d021582_P001 pep chromosome:AGPv4:7:156872048:156881616:-1 gene:Zm00001d021582 transcript:Zm00001d021582_T001 gene_biotype:protein_coding transcript_biotype:protein_coding description:Protein phosphatase 2C isoform epsilon [Source:UniProtKB/TrEMBL;Acc:B4F7V3]</t>
  </si>
  <si>
    <t>Zm00001d021707_P001 pep chromosome:AGPv4:7:160896082:160897190:1 gene:Zm00001d021707 transcript:Zm00001d021707_T001 gene_biotype:protein_coding transcript_biotype:protein_coding description:Histone H2A [Source:UniProtKB/TrEMBL;Acc:B4FQ57]</t>
  </si>
  <si>
    <t>Zm00001d021709_P001 pep chromosome:AGPv4:7:160908408:160912025:1 gene:Zm00001d021709 transcript:Zm00001d021709_T001 gene_biotype:protein_coding transcript_biotype:protein_coding description:Isopentenyl pyrophosphate isomerase [Source:UniProtKB/TrEMBL;Acc:Q71RX2]</t>
  </si>
  <si>
    <t>Zm00001d021901_P001 pep chromosome:AGPv4:7:165699754:165700437:-1 gene:Zm00001d021901 transcript:Zm00001d021901_T001 gene_biotype:protein_coding transcript_biotype:protein_coding gene_symbol:Zlp description:Zeamatin [Source:UniProtKB/Swiss-Prot;Acc:P33679]</t>
  </si>
  <si>
    <t>Zm00001d022042_P003 pep chromosome:AGPv4:7:168491796:168494902:-1 gene:Zm00001d022042 transcript:Zm00001d022042_T003 gene_biotype:protein_coding transcript_biotype:protein_coding gene_symbol:TIF5A description:Eukaryotic translation initiation factor 5A [Source:UniProtKB/TrEMBL;Acc:B6SIL7]</t>
  </si>
  <si>
    <t>Zm00001d022181_P014 pep chromosome:AGPv4:7:172076504:172079102:-1 gene:Zm00001d022181 transcript:Zm00001d022181_T014 gene_biotype:protein_coding transcript_biotype:protein_coding description:Phospho-2-dehydro-3-deoxyheptonate aldolase [Source:UniProtKB/TrEMBL;Acc:B6TUB8]</t>
  </si>
  <si>
    <t>Zm00001d022341_P001 pep chromosome:AGPv4:7:175842148:175845738:1 gene:Zm00001d022341 transcript:Zm00001d022341_T001 gene_biotype:protein_coding transcript_biotype:protein_coding description:NADH-ubiquinone oxidoreductase 51 kDa subunit [Source:UniProtKB/TrEMBL;Acc:B4FQ98]</t>
  </si>
  <si>
    <t>Zm00001d022420_P001 pep chromosome:AGPv4:7:177288787:177289404:-1 gene:Zm00001d022420 transcript:Zm00001d022420_T001 gene_biotype:protein_coding transcript_biotype:protein_coding description:Stress responsive protein [Source:UniProtKB/TrEMBL;Acc:B6TF92]</t>
  </si>
  <si>
    <t>Zm00001d022456_P002 pep chromosome:AGPv4:7:178096710:178098298:-1 gene:Zm00001d022456 transcript:Zm00001d022456_T002 gene_biotype:protein_coding transcript_biotype:protein_coding description:Peroxidase [Source:UniProtKB/TrEMBL;Acc:C4J6E4]</t>
  </si>
  <si>
    <t>Zm00001d022458_P001 pep chromosome:AGPv4:7:178123617:178125871:-1 gene:Zm00001d022458 transcript:Zm00001d022458_T001 gene_biotype:protein_coding transcript_biotype:protein_coding description:Peroxidase [Source:UniProtKB/TrEMBL;Acc:A0A1D6IN01]</t>
  </si>
  <si>
    <t>Zm00001d022463_P001 pep chromosome:AGPv4:7:178165232:178167051:-1 gene:Zm00001d022463 transcript:Zm00001d022463_T001 gene_biotype:protein_coding transcript_biotype:protein_coding description:60S ribosomal protein L22-2 [Source:UniProtKB/TrEMBL;Acc:B4FCK9]</t>
  </si>
  <si>
    <t>Zm00001d022490_P005 pep chromosome:AGPv4:7:178663266:178667467:1 gene:Zm00001d022490 transcript:Zm00001d022490_T005 gene_biotype:protein_coding transcript_biotype:protein_coding description:Xylose isomerase [Source:UniProtKB/TrEMBL;Acc:A0A1D6ING2]</t>
  </si>
  <si>
    <t>Zm00001d022513_P001 pep chromosome:AGPv4:7:179170038:179171958:-1 gene:Zm00001d022513 transcript:Zm00001d022513_T001 gene_biotype:protein_coding transcript_biotype:protein_coding description:Elongation factor 1-beta [Source:UniProtKB/TrEMBL;Acc:B6SLK4]</t>
  </si>
  <si>
    <t>Zm00001d022560_P011 pep chromosome:AGPv4:7:180055271:180064658:1 gene:Zm00001d022560 transcript:Zm00001d022560_T011 gene_biotype:protein_coding transcript_biotype:protein_coding description:Lon protease homolog, mitochondrial [Source:UniProtKB/TrEMBL;Acc:A0A1D6IP30]</t>
  </si>
  <si>
    <t>Zm00001d023218_P064 pep chromosome:AGPv4:10:689321:699325:1 gene:Zm00001d023218 transcript:Zm00001d023218_T064 gene_biotype:protein_coding transcript_biotype:protein_coding description:Clathrin heavy chain [Source:UniProtKB/TrEMBL;Acc:A0A1D6IQ85]</t>
  </si>
  <si>
    <t>Zm00001d023371_P001 pep chromosome:AGPv4:10:4190680:4193349:-1 gene:Zm00001d023371 transcript:Zm00001d023371_T001 gene_biotype:protein_coding transcript_biotype:protein_coding description:Surfactant protein B containing protein [Source:UniProtKB/TrEMBL;Acc:B4FVJ2]</t>
  </si>
  <si>
    <t>Zm00001d023379_P001 pep chromosome:AGPv4:10:4293119:4298209:-1 gene:Zm00001d023379 transcript:Zm00001d023379_T001 gene_biotype:protein_coding transcript_biotype:protein_coding description:Pyruvate kinase [Source:UniProtKB/TrEMBL;Acc:K7TM64]</t>
  </si>
  <si>
    <t>Zm00001d023429_P001 pep chromosome:AGPv4:10:5402577:5411941:1 gene:Zm00001d023429 transcript:Zm00001d023429_T001 gene_biotype:protein_coding transcript_biotype:protein_coding description:Diaminopimelate decarboxylase [Source:UniProtKB/TrEMBL;Acc:B4FT32]</t>
  </si>
  <si>
    <t>Zm00001d023664_P001 pep chromosome:AGPv4:10:14448534:14451513:1 gene:Zm00001d023664 transcript:Zm00001d023664_T001 gene_biotype:protein_coding transcript_biotype:protein_coding description:ABA-responsive protein [Source:UniProtKB/TrEMBL;Acc:K7TFB6]</t>
  </si>
  <si>
    <t>Zm00001d023741_P004 pep chromosome:AGPv4:10:18388820:18406334:-1 gene:Zm00001d023741 transcript:Zm00001d023741_T004 gene_biotype:protein_coding transcript_biotype:protein_coding description:Alanine--tRNA ligase [Source:UniProtKB/TrEMBL;Acc:K7TY03]</t>
  </si>
  <si>
    <t>Zm00001d023779_P002 pep chromosome:AGPv4:10:19912191:19918231:1 gene:Zm00001d023779 transcript:Zm00001d023779_T002 gene_biotype:protein_coding transcript_biotype:protein_coding description:CHY1 [Source:UniProtKB/TrEMBL;Acc:B4FIT7]</t>
  </si>
  <si>
    <t>Zm00001d023811_P001 pep chromosome:AGPv4:10:22869495:22870557:-1 gene:Zm00001d023811 transcript:Zm00001d023811_T001 gene_biotype:protein_coding transcript_biotype:protein_coding description:Pathogeneis protein 10 [Source:UniProtKB/TrEMBL;Acc:B6SQM6]</t>
  </si>
  <si>
    <t>Zm00001d023830_P001 pep chromosome:AGPv4:10:23731692:23733983:1 gene:Zm00001d023830 transcript:Zm00001d023830_T001 gene_biotype:protein_coding transcript_biotype:protein_coding description:Fiber protein Fb19 [Source:UniProtKB/TrEMBL;Acc:B6TLW3]</t>
  </si>
  <si>
    <t>Zm00001d023994_P002 pep chromosome:AGPv4:10:35174831:35179918:1 gene:Zm00001d023994 transcript:Zm00001d023994_T002 gene_biotype:protein_coding transcript_biotype:protein_coding gene_symbol:GLU1 description:4-hydroxy-7-methoxy-3-oxo-3,4-dihydro-2H-1,4-benzoxazin-2-yl glucoside beta-D-glucosidase 1, chloroplastic [Source:UniProtKB/Swiss-Prot;Acc:P49235]</t>
  </si>
  <si>
    <t>Zm00001d024048_P001 pep chromosome:AGPv4:10:39712844:39724816:1 gene:Zm00001d024048 transcript:Zm00001d024048_T001 gene_biotype:protein_coding transcript_biotype:protein_coding description:Argininosuccinate synthase [Source:UniProtKB/TrEMBL;Acc:K7TZ51]</t>
  </si>
  <si>
    <t>Zm00001d024210_P001 pep chromosome:AGPv4:10:56611720:56614911:-1 gene:Zm00001d024210 transcript:Zm00001d024210_T001 gene_biotype:protein_coding transcript_biotype:protein_coding gene_symbol:TPS11 description:(S)-beta-macrocarpene synthase [Source:UniProtKB/Swiss-Prot;Acc:Q1EG72]</t>
  </si>
  <si>
    <t>Zm00001d024242_P001 pep chromosome:AGPv4:10:59229280:59230089:1 gene:Zm00001d024242 transcript:Zm00001d024242_T001 gene_biotype:protein_coding transcript_biotype:protein_coding description:Vacuolar ATP synthase subunit D 1 [Source:UniProtKB/TrEMBL;Acc:B4FDN9]</t>
  </si>
  <si>
    <t>Zm00001d024274_P002 pep chromosome:AGPv4:10:61030755:61038681:-1 gene:Zm00001d024274 transcript:Zm00001d024274_T002 gene_biotype:protein_coding transcript_biotype:protein_coding description:Obg-like ATPase 1 [Source:UniProtKB/TrEMBL;Acc:A0A1D6IYG6]</t>
  </si>
  <si>
    <t>Zm00001d024281_P001 pep chromosome:AGPv4:10:61486928:61491037:-1 gene:Zm00001d024281 transcript:Zm00001d024281_T001 gene_biotype:protein_coding transcript_biotype:protein_coding description:Polyamine oxidase [Source:UniProtKB/TrEMBL;Acc:K7TH00]</t>
  </si>
  <si>
    <t>Zm00001d024319_P001 pep chromosome:AGPv4:10:64272530:64275570:1 gene:Zm00001d024319 transcript:Zm00001d024319_T001 gene_biotype:protein_coding transcript_biotype:protein_coding description:26S proteasome non-ATPase regulatory subunit 8 [Source:UniProtKB/TrEMBL;Acc:B4FR70]</t>
  </si>
  <si>
    <t>Zm00001d024511_P002 pep chromosome:AGPv4:10:74955857:74958288:1 gene:Zm00001d024511 transcript:Zm00001d024511_T002 gene_biotype:protein_coding transcript_biotype:protein_coding description:40S ribosomal protein S3 [Source:UniProtKB/TrEMBL;Acc:B6TB97]</t>
  </si>
  <si>
    <t>Zm00001d024540_P001 pep chromosome:AGPv4:10:77144191:77149860:-1 gene:Zm00001d024540 transcript:Zm00001d024540_T001 gene_biotype:protein_coding transcript_biotype:protein_coding description:Stomatin-like protein [Source:UniProtKB/TrEMBL;Acc:Q9M585]</t>
  </si>
  <si>
    <t>Zm00001d024573_P001 pep chromosome:AGPv4:10:78798884:78799324:-1 gene:Zm00001d024573 transcript:Zm00001d024573_T001 gene_biotype:protein_coding transcript_biotype:protein_coding description:Prefoldin subunit 2 [Source:UniProtKB/TrEMBL;Acc:B6TB46]</t>
  </si>
  <si>
    <t>Zm00001d024751_P001 pep chromosome:AGPv4:10:86089300:86090579:-1 gene:Zm00001d024751 transcript:Zm00001d024751_T001 gene_biotype:protein_coding transcript_biotype:protein_coding description:Peroxidase [Source:UniProtKB/TrEMBL;Acc:K7U159]</t>
  </si>
  <si>
    <t>Zm00001d024839_P001 pep chromosome:AGPv4:10:90384434:90385822:-1 gene:Zm00001d024839 transcript:Zm00001d024839_T001 gene_biotype:protein_coding transcript_biotype:protein_coding gene_symbol:GST4 description:Glutathione S-transferase 4 [Source:UniProtKB/TrEMBL;Acc:C0P5U8]</t>
  </si>
  <si>
    <t>Zm00001d024903_P001 pep chromosome:AGPv4:10:93908317:93911235:1 gene:Zm00001d024903 transcript:Zm00001d024903_T001 gene_biotype:protein_coding transcript_biotype:protein_coding description:Putative heat shock protein 90 family protein [Source:UniProtKB/TrEMBL;Acc:C0P4Q3]</t>
  </si>
  <si>
    <t>Zm00001d024933_P005 pep chromosome:AGPv4:10:95590058:95593393:1 gene:Zm00001d024933 transcript:Zm00001d024933_T005 gene_biotype:protein_coding transcript_biotype:protein_coding description:Transmembrane protein 115 [Source:UniProtKB/TrEMBL;Acc:B4FAA8]</t>
  </si>
  <si>
    <t>Zm00001d024952_P001 pep chromosome:AGPv4:10:96586361:96592679:-1 gene:Zm00001d024952 transcript:Zm00001d024952_T001 gene_biotype:protein_coding transcript_biotype:protein_coding description:Aconitate hydratase [Source:UniProtKB/TrEMBL;Acc:A0A1D6J321]</t>
  </si>
  <si>
    <t>Zm00001d024963_P001 pep chromosome:AGPv4:10:96969512:96970459:-1 gene:Zm00001d024963 transcript:Zm00001d024963_T001 gene_biotype:protein_coding transcript_biotype:protein_coding description:Glutathione S-transferase GSTU6 [Source:UniProtKB/TrEMBL;Acc:B6TL20]</t>
  </si>
  <si>
    <t>Zm00001d025015_P001 pep chromosome:AGPv4:10:99806303:99812701:1 gene:Zm00001d025015 transcript:Zm00001d025015_T001 gene_biotype:protein_coding transcript_biotype:protein_coding description:Glucose-6-phosphate 1-dehydrogenase [Source:UniProtKB/TrEMBL;Acc:A0A1D6J424]</t>
  </si>
  <si>
    <t>Zm00001d025062_P001 pep chromosome:AGPv4:10:102246913:102250054:-1 gene:Zm00001d025062 transcript:Zm00001d025062_T001 gene_biotype:protein_coding transcript_biotype:protein_coding description:Peptidyl-prolyl cis-trans isomerase [Source:UniProtKB/TrEMBL;Acc:B6TQC5]</t>
  </si>
  <si>
    <t>Zm00001d025103_P001 pep chromosome:AGPv4:10:104219161:104224390:-1 gene:Zm00001d025103 transcript:Zm00001d025103_T001 gene_biotype:protein_coding transcript_biotype:protein_coding description:Amine oxidase [Source:UniProtKB/TrEMBL;Acc:K7U2E4]</t>
  </si>
  <si>
    <t>Zm00001d025160_P001 pep chromosome:AGPv4:10:106964303:106965933:1 gene:Zm00001d025160 transcript:Zm00001d025160_T001 gene_biotype:protein_coding transcript_biotype:protein_coding description:60S ribosomal protein L35 [Source:UniProtKB/TrEMBL;Acc:K7TNL5]</t>
  </si>
  <si>
    <t>Zm00001d025239_P001 pep chromosome:AGPv4:10:110579973:110588202:-1 gene:Zm00001d025239 transcript:Zm00001d025239_T001 gene_biotype:protein_coding transcript_biotype:protein_coding description:Small nuclear ribonucleoprotein F [Source:UniProtKB/TrEMBL;Acc:B4FCE3]</t>
  </si>
  <si>
    <t>Zm00001d025258_P010 pep chromosome:AGPv4:10:111491946:111494978:1 gene:Zm00001d025258 transcript:Zm00001d025258_T010 gene_biotype:protein_coding transcript_biotype:protein_coding description:Dihydrolipoyllysine-residue succinyltransferase component of 2-oxoglutarate dehydrogenase complex [Source:UniProtKB/TrEMBL;Acc:B6TFG5]</t>
  </si>
  <si>
    <t>Zm00001d025286_P001 pep chromosome:AGPv4:10:112660019:112662739:1 gene:Zm00001d025286 transcript:Zm00001d025286_T001 gene_biotype:protein_coding transcript_biotype:protein_coding description:Cytochrome b-c1 complex subunit Rieske, mitochondrial [Source:UniProtKB/TrEMBL;Acc:B4FC14]</t>
  </si>
  <si>
    <t>Zm00001d025401_P001 pep chromosome:AGPv4:10:117126777:117127673:-1 gene:Zm00001d025401 transcript:Zm00001d025401_T001 gene_biotype:protein_coding transcript_biotype:protein_coding description:Asr protein [Source:UniProtKB/TrEMBL;Acc:A8IK79]</t>
  </si>
  <si>
    <t>Zm00001d025617_P007 pep chromosome:AGPv4:10:124145232:124148531:1 gene:Zm00001d025617 transcript:Zm00001d025617_T007 gene_biotype:protein_coding transcript_biotype:protein_coding description:14-3-3-like protein GF14-12 [Source:UniProtKB/TrEMBL;Acc:K7TL05]</t>
  </si>
  <si>
    <t>Zm00001d025619_P001 pep chromosome:AGPv4:10:124227762:124229007:-1 gene:Zm00001d025619 transcript:Zm00001d025619_T001 gene_biotype:protein_coding transcript_biotype:protein_coding description:Prohibitin [Source:UniProtKB/TrEMBL;Acc:Q9M588]</t>
  </si>
  <si>
    <t>Zm00001d025660_P001 pep chromosome:AGPv4:10:125342471:125344978:1 gene:Zm00001d025660 transcript:Zm00001d025660_T001 gene_biotype:protein_coding transcript_biotype:protein_coding gene_symbol:RAB2B description:Ras-related protein Rab-2-B [Source:UniProtKB/Swiss-Prot;Acc:P49104]</t>
  </si>
  <si>
    <t>Zm00001d025984_P002 pep chromosome:AGPv4:10:135302926:135307067:1 gene:Zm00001d025984 transcript:Zm00001d025984_T002 gene_biotype:protein_coding transcript_biotype:protein_coding description:Glutamate dehydrogenase [Source:UniProtKB/TrEMBL;Acc:B4FFP2]</t>
  </si>
  <si>
    <t>Zm00001d026177_P001 pep chromosome:AGPv4:10:140377176:140378531:1 gene:Zm00001d026177 transcript:Zm00001d026177_T001 gene_biotype:protein_coding transcript_biotype:protein_coding gene_symbol:TIP2-3 description:Aquaporin TIP2-3 [Source:UniProtKB/TrEMBL;Acc:C0P4C5]</t>
  </si>
  <si>
    <t>Zm00001d026286_P001 pep chromosome:AGPv4:10:142863674:142866331:1 gene:Zm00001d026286 transcript:Zm00001d026286_T001 gene_biotype:protein_coding transcript_biotype:protein_coding gene_symbol:rps11 description:40S ribosomal protein S11 [Source:UniProtKB/TrEMBL;Acc:B6T2A5]</t>
  </si>
  <si>
    <t>Zm00001d026343_P001 pep chromosome:AGPv4:10:143879828:143880241:1 gene:Zm00001d026343 transcript:Zm00001d026343_T001 gene_biotype:protein_coding transcript_biotype:protein_coding description:60S ribosomal protein L27 [Source:UniProtKB/TrEMBL;Acc:B4FEE3]</t>
  </si>
  <si>
    <t>Zm00001d026368_P001 pep chromosome:AGPv4:10:144424159:144426437:-1 gene:Zm00001d026368 transcript:Zm00001d026368_T001 gene_biotype:protein_coding transcript_biotype:protein_coding description:Thioredoxin-like 4 [Source:UniProtKB/TrEMBL;Acc:B6THR4]</t>
  </si>
  <si>
    <t>Zm00001d026490_P010 pep chromosome:AGPv4:10:146954250:146960465:1 gene:Zm00001d026490 transcript:Zm00001d026490_T010 gene_biotype:protein_coding transcript_biotype:protein_coding description:Plasma membrane ATPase [Source:UniProtKB/TrEMBL;Acc:A0A1D6JGC8]</t>
  </si>
  <si>
    <t>Zm00001d026578_P002 pep chromosome:AGPv4:10:148267758:148269932:-1 gene:Zm00001d026578 transcript:Zm00001d026578_T002 gene_biotype:protein_coding transcript_biotype:protein_coding description:60S acidic ribosomal protein P2A [Source:UniProtKB/TrEMBL;Acc:B4FVI4]</t>
  </si>
  <si>
    <t>Zm00001d027318_P001 pep chromosome:AGPv4:1:2827035:2829836:-1 gene:Zm00001d027318 transcript:Zm00001d027318_T001 gene_biotype:protein_coding transcript_biotype:protein_coding description:Nascent polypeptide-associated complex subunit beta [Source:UniProtKB/TrEMBL;Acc:B6SVI7]</t>
  </si>
  <si>
    <t>Zm00001d027342_P002 pep chromosome:AGPv4:1:3292884:3294726:-1 gene:Zm00001d027342 transcript:Zm00001d027342_T002 gene_biotype:protein_coding transcript_biotype:protein_coding description:Mitochondrial import inner membrane translocase subunit Tim9 [Source:UniProtKB/TrEMBL;Acc:B4FU14]</t>
  </si>
  <si>
    <t>Zm00001d027468_P001 pep chromosome:AGPv4:1:5943755:5947624:1 gene:Zm00001d027468 transcript:Zm00001d027468_T001 gene_biotype:protein_coding transcript_biotype:protein_coding description:ADP,ATP carrier protein [Source:UniProtKB/TrEMBL;Acc:B4FSA7]</t>
  </si>
  <si>
    <t>Zm00001d027484_P001 pep chromosome:AGPv4:1:6296235:6300940:-1 gene:Zm00001d027484 transcript:Zm00001d027484_T001 gene_biotype:protein_coding transcript_biotype:protein_coding description:Dolichyl-diphosphooligosaccharide--protein glycosyltransferase subunit 1 [Source:UniProtKB/TrEMBL;Acc:A0A1D6JME7]</t>
  </si>
  <si>
    <t>Zm00001d027540_P001 pep chromosome:AGPv4:1:7878334:7879915:-1 gene:Zm00001d027540 transcript:Zm00001d027540_T001 gene_biotype:protein_coding transcript_biotype:protein_coding description:Glutathione S-transferase [Source:UniProtKB/TrEMBL;Acc:Q9FQC7]</t>
  </si>
  <si>
    <t>Zm00001d027541_P001 pep chromosome:AGPv4:1:7882159:7883359:-1 gene:Zm00001d027541 transcript:Zm00001d027541_T001 gene_biotype:protein_coding transcript_biotype:protein_coding description:Glutathione S-transferase 6 [Source:UniProtKB/TrEMBL;Acc:B6T7H0]</t>
  </si>
  <si>
    <t>Zm00001d027652_P001 pep chromosome:AGPv4:1:10150836:10152891:-1 gene:Zm00001d027652 transcript:Zm00001d027652_T001 gene_biotype:protein_coding transcript_biotype:protein_coding gene_symbol:TIP1-1 description:Aquaporin TIP1.1 [Source:UniProtKB/TrEMBL;Acc:B4FUH7]</t>
  </si>
  <si>
    <t>Zm00001d027667_P014 pep chromosome:AGPv4:1:10614740:10618369:-1 gene:Zm00001d027667 transcript:Zm00001d027667_T014 gene_biotype:protein_coding transcript_biotype:protein_coding description:Citrate transporter family protein [Source:UniProtKB/TrEMBL;Acc:B6U1B5]</t>
  </si>
  <si>
    <t>Zm00001d027688_P007 pep chromosome:AGPv4:1:11158369:11165121:-1 gene:Zm00001d027688 transcript:Zm00001d027688_T007 gene_biotype:protein_coding transcript_biotype:protein_coding description:Proteasome subunit alpha type [Source:UniProtKB/TrEMBL;Acc:B6TJB6]</t>
  </si>
  <si>
    <t>Zm00001d027727_P001 pep chromosome:AGPv4:1:12330534:12331811:1 gene:Zm00001d027727 transcript:Zm00001d027727_T001 gene_biotype:protein_coding transcript_biotype:protein_coding description:Phosphoserine aminotransferase [Source:UniProtKB/TrEMBL;Acc:B4FRI1]</t>
  </si>
  <si>
    <t>Zm00001d027728_P001 pep chromosome:AGPv4:1:12335763:12340666:1 gene:Zm00001d027728 transcript:Zm00001d027728_T001 gene_biotype:protein_coding transcript_biotype:protein_coding description:ATP-dependent RNA helicase DBP5 [Source:UniProtKB/TrEMBL;Acc:B6SLS0]</t>
  </si>
  <si>
    <t>Zm00001d027756_P002 pep chromosome:AGPv4:1:12709387:12713231:1 gene:Zm00001d027756 transcript:Zm00001d027756_T002 gene_biotype:protein_coding transcript_biotype:protein_coding description:1,2-dihydroxy-3-keto-5-methylthiopentene dioxygenase [Source:UniProtKB/TrEMBL;Acc:A0A1D6JPD5]</t>
  </si>
  <si>
    <t>Zm00001d027773_P002 pep chromosome:AGPv4:1:13253409:13258417:1 gene:Zm00001d027773 transcript:Zm00001d027773_T002 gene_biotype:protein_coding transcript_biotype:protein_coding description:Alpha-galactosidase [Source:UniProtKB/TrEMBL;Acc:A0A1D6JPI1]</t>
  </si>
  <si>
    <t>Zm00001d027871_P001 pep chromosome:AGPv4:1:16007197:16010258:-1 gene:Zm00001d027871 transcript:Zm00001d027871_T001 gene_biotype:protein_coding transcript_biotype:protein_coding description:Adenylosuccinate synthetase, chloroplastic [Source:UniProtKB/TrEMBL;Acc:C0PFA1]</t>
  </si>
  <si>
    <t>Zm00001d027896_P001 pep chromosome:AGPv4:1:16977162:16980228:-1 gene:Zm00001d027896 transcript:Zm00001d027896_T001 gene_biotype:protein_coding transcript_biotype:protein_coding description:Proteasome subunit alpha type [Source:UniProtKB/TrEMBL;Acc:C0PFK3]</t>
  </si>
  <si>
    <t>Zm00001d028183_P001 pep chromosome:AGPv4:1:25725534:25732327:-1 gene:Zm00001d028183 transcript:Zm00001d028183_T001 gene_biotype:protein_coding transcript_biotype:protein_coding description:T-complex protein 1 subunit gamma [Source:UniProtKB/TrEMBL;Acc:A0A1D6JSN1]</t>
  </si>
  <si>
    <t>Zm00001d028260_P003 pep chromosome:AGPv4:1:28169237:28171914:-1 gene:Zm00001d028260 transcript:Zm00001d028260_T003 gene_biotype:protein_coding transcript_biotype:protein_coding description:Glutamine synthetase [Source:UniProtKB/TrEMBL;Acc:A0A1D6JTN6]</t>
  </si>
  <si>
    <t>Zm00001d028408_P001 pep chromosome:AGPv4:1:33789050:33790182:1 gene:Zm00001d028408 transcript:Zm00001d028408_T001 gene_biotype:protein_coding transcript_biotype:protein_coding description:Heat shock protein 26 [Source:UniProtKB/TrEMBL;Acc:Q41815]</t>
  </si>
  <si>
    <t>Zm00001d028436_P002 pep chromosome:AGPv4:1:34959924:34966577:1 gene:Zm00001d028436 transcript:Zm00001d028436_T002 gene_biotype:protein_coding transcript_biotype:protein_coding description:V-type proton ATPase subunit a [Source:UniProtKB/TrEMBL;Acc:A0A1D6JW69]</t>
  </si>
  <si>
    <t>Zm00001d028450_P001 pep chromosome:AGPv4:1:35276821:35278948:-1 gene:Zm00001d028450 transcript:Zm00001d028450_T001 gene_biotype:protein_coding transcript_biotype:protein_coding description:Ubiquitin-fold modifier-conjugating enzyme 1 [Source:UniProtKB/TrEMBL;Acc:C0PAV3]</t>
  </si>
  <si>
    <t>Zm00001d028477_P004 pep chromosome:AGPv4:1:36246313:36256673:1 gene:Zm00001d028477 transcript:Zm00001d028477_T004 gene_biotype:protein_coding transcript_biotype:protein_coding description:Chorismate synthase [Source:UniProtKB/TrEMBL;Acc:A0A1D6JWL3]</t>
  </si>
  <si>
    <t>Zm00001d028536_P002 pep chromosome:AGPv4:1:38520904:38526265:-1 gene:Zm00001d028536 transcript:Zm00001d028536_T002 gene_biotype:protein_coding transcript_biotype:protein_coding description:Anthranilate synthase component I-1 [Source:UniProtKB/TrEMBL;Acc:B4F8P4]</t>
  </si>
  <si>
    <t>Zm00001d028550_P001 pep chromosome:AGPv4:1:38975759:38978074:1 gene:Zm00001d028550 transcript:Zm00001d028550_T001 gene_biotype:protein_coding transcript_biotype:protein_coding description:LIM transcription factor [Source:UniProtKB/TrEMBL;Acc:B6SU00]</t>
  </si>
  <si>
    <t>Zm00001d028575_P001 pep chromosome:AGPv4:1:39563411:39569231:-1 gene:Zm00001d028575 transcript:Zm00001d028575_T001 gene_biotype:protein_coding transcript_biotype:protein_coding description:Tropinone reductase [Source:UniProtKB/TrEMBL;Acc:B6TAE7]</t>
  </si>
  <si>
    <t>Zm00001d028630_P001 pep chromosome:AGPv4:1:41454240:41456362:1 gene:Zm00001d028630 transcript:Zm00001d028630_T001 gene_biotype:protein_coding transcript_biotype:protein_coding description:Heat shock cognate 70 kDa protein 2 [Source:UniProtKB/TrEMBL;Acc:B6SZ69]</t>
  </si>
  <si>
    <t>Zm00001d028655_P002 pep chromosome:AGPv4:1:41898163:41901694:-1 gene:Zm00001d028655 transcript:Zm00001d028655_T002 gene_biotype:protein_coding transcript_biotype:protein_coding description:THO complex subunit 4 [Source:UniProtKB/TrEMBL;Acc:B6T346]</t>
  </si>
  <si>
    <t>Zm00001d028759_P001 pep chromosome:AGPv4:1:45724685:45729020:-1 gene:Zm00001d028759 transcript:Zm00001d028759_T001 gene_biotype:protein_coding transcript_biotype:protein_coding description:Pyruvate decarboxylase [Source:UniProtKB/TrEMBL;Acc:Q8S4W9]</t>
  </si>
  <si>
    <t>Zm00001d028787_P001 pep chromosome:AGPv4:1:46389553:46393554:-1 gene:Zm00001d028787 transcript:Zm00001d028787_T001 gene_biotype:protein_coding transcript_biotype:protein_coding description:Malonyl CoA-acyl carrier protein transacylase [Source:UniProtKB/TrEMBL;Acc:B6TNM0]</t>
  </si>
  <si>
    <t>Zm00001d028815_P001 pep chromosome:AGPv4:1:47440048:47441026:1 gene:Zm00001d028815 transcript:Zm00001d028815_T001 gene_biotype:protein_coding transcript_biotype:protein_coding description:Pathogenesis-related protein 10 [Source:UniProtKB/TrEMBL;Acc:Q29SB6]</t>
  </si>
  <si>
    <t>Zm00001d028921_P005 pep chromosome:AGPv4:1:51589171:51593455:1 gene:Zm00001d028921 transcript:Zm00001d028921_T005 gene_biotype:protein_coding transcript_biotype:protein_coding description:Adenylosuccinate lyase [Source:UniProtKB/TrEMBL;Acc:B4FLB2]</t>
  </si>
  <si>
    <t>Zm00001d029048_P001 pep chromosome:AGPv4:1:56094245:56104240:1 gene:Zm00001d029048 transcript:Zm00001d029048_T001 gene_biotype:protein_coding transcript_biotype:protein_coding description:Eukaryotic translation initiation factor 2 beta subunit [Source:UniProtKB/TrEMBL;Acc:B6T3J2]</t>
  </si>
  <si>
    <t>Zm00001d029087_P002 pep chromosome:AGPv4:1:57457546:57464810:-1 gene:Zm00001d029087 transcript:Zm00001d029087_T002 gene_biotype:protein_coding transcript_biotype:protein_coding description:Sucrose synthase [Source:UniProtKB/TrEMBL;Acc:A0A1D6K2D7]</t>
  </si>
  <si>
    <t>Zm00001d029238_P001 pep chromosome:AGPv4:1:63325315:63328026:1 gene:Zm00001d029238 transcript:Zm00001d029238_T001 gene_biotype:protein_coding transcript_biotype:protein_coding description:Peptide methionine sulfoxide reductase msrB [Source:UniProtKB/TrEMBL;Acc:B6T2C6]</t>
  </si>
  <si>
    <t>Zm00001d029279_P001 pep chromosome:AGPv4:1:64616235:64617629:1 gene:Zm00001d029279 transcript:Zm00001d029279_T001 gene_biotype:protein_coding transcript_biotype:protein_coding description:Peroxidase [Source:UniProtKB/TrEMBL;Acc:A0A1D6K433]</t>
  </si>
  <si>
    <t>Zm00001d029410_P001 pep chromosome:AGPv4:1:69320905:69324756:-1 gene:Zm00001d029410 transcript:Zm00001d029410_T001 gene_biotype:protein_coding transcript_biotype:protein_coding description:Carboxypeptidase [Source:UniProtKB/TrEMBL;Acc:A0A1D6K4Y8]</t>
  </si>
  <si>
    <t>Zm00001d029628_P001 pep chromosome:AGPv4:1:80600855:80601549:-1 gene:Zm00001d029628 transcript:Zm00001d029628_T001 gene_biotype:protein_coding transcript_biotype:protein_coding description:Cysteine proteinase inhibitor [Source:UniProtKB/TrEMBL;Acc:B6UGN8]</t>
  </si>
  <si>
    <t>Zm00001d029699_P002 pep chromosome:AGPv4:1:83058555:83059659:1 gene:Zm00001d029699 transcript:Zm00001d029699_T002 gene_biotype:protein_coding transcript_biotype:protein_coding description:Glutathione S-transferase GSTU6 [Source:UniProtKB/TrEMBL;Acc:B6T033]</t>
  </si>
  <si>
    <t>Zm00001d029762_P001 pep chromosome:AGPv4:1:86130014:86134500:1 gene:Zm00001d029762 transcript:Zm00001d029762_T001 gene_biotype:protein_coding transcript_biotype:protein_coding description:Hexose transporter [Source:UniProtKB/TrEMBL;Acc:B6U6U2]</t>
  </si>
  <si>
    <t>Zm00001d029776_P001 pep chromosome:AGPv4:1:86460138:86462888:-1 gene:Zm00001d029776 transcript:Zm00001d029776_T001 gene_biotype:protein_coding transcript_biotype:protein_coding description:Carboxypeptidase [Source:UniProtKB/TrEMBL;Acc:A0A1D6K7R1]</t>
  </si>
  <si>
    <t>Zm00001d029968_P001 pep chromosome:AGPv4:1:96900888:96902992:-1 gene:Zm00001d029968 transcript:Zm00001d029968_T001 gene_biotype:protein_coding transcript_biotype:protein_coding description:Nucleoside diphosphate kinase [Source:UniProtKB/TrEMBL;Acc:B4FK49]</t>
  </si>
  <si>
    <t>Zm00001d030011_P001 pep chromosome:AGPv4:1:99113829:99118558:-1 gene:Zm00001d030011 transcript:Zm00001d030011_T001 gene_biotype:protein_coding transcript_biotype:protein_coding description:Eukaryotic translation initiation factor 3 subunit B [Source:UniProtKB/TrEMBL;Acc:C0P790]</t>
  </si>
  <si>
    <t>Zm00001d030199_P002 pep chromosome:AGPv4:1:112977908:112980114:1 gene:Zm00001d030199 transcript:Zm00001d030199_T002 gene_biotype:protein_coding transcript_biotype:protein_coding description:Peroxidase [Source:UniProtKB/TrEMBL;Acc:A0A1D6KAW3]</t>
  </si>
  <si>
    <t>Zm00001d030285_P004 pep chromosome:AGPv4:1:119480826:119493752:-1 gene:Zm00001d030285 transcript:Zm00001d030285_T004 gene_biotype:protein_coding transcript_biotype:protein_coding description:Alpha-mannosidase [Source:UniProtKB/TrEMBL;Acc:A0A1D6KBR7]</t>
  </si>
  <si>
    <t>Zm00001d030363_P001 pep chromosome:AGPv4:1:126440825:126441344:-1 gene:Zm00001d030363 transcript:Zm00001d030363_T001 gene_biotype:protein_coding transcript_biotype:protein_coding description:Dirigent protein [Source:UniProtKB/TrEMBL;Acc:B6T6D2]</t>
  </si>
  <si>
    <t>Zm00001d030548_P001 pep chromosome:AGPv4:1:143163535:143165480:1 gene:Zm00001d030548 transcript:Zm00001d030548_T001 gene_biotype:protein_coding transcript_biotype:protein_coding description:Leucoanthocyanidin dioxygenase [Source:UniProtKB/TrEMBL;Acc:B6U9L0]</t>
  </si>
  <si>
    <t>Zm00001d030618_P001 pep chromosome:AGPv4:1:148822878:148823223:-1 gene:Zm00001d030618 transcript:Zm00001d030618_T001 gene_biotype:protein_coding transcript_biotype:protein_coding description:Cytochrome c oxidase subunit 5C [Source:UniProtKB/TrEMBL;Acc:B4FFJ1]</t>
  </si>
  <si>
    <t>Zm00001d031013_P007 pep chromosome:AGPv4:1:173397068:173402656:1 gene:Zm00001d031013 transcript:Zm00001d031013_T007 gene_biotype:protein_coding transcript_biotype:protein_coding description:Methylcrotonoyl-CoA carboxylase subunit alpha [Source:UniProtKB/TrEMBL;Acc:B6SKB7]</t>
  </si>
  <si>
    <t>Zm00001d031014_P001 pep chromosome:AGPv4:1:173441034:173445813:1 gene:Zm00001d031014 transcript:Zm00001d031014_T001 gene_biotype:protein_coding transcript_biotype:protein_coding description:ATP binding protein [Source:UniProtKB/TrEMBL;Acc:B6T4Q9]</t>
  </si>
  <si>
    <t>Zm00001d031024_P003 pep chromosome:AGPv4:1:174046272:174052289:-1 gene:Zm00001d031024 transcript:Zm00001d031024_T003 gene_biotype:protein_coding transcript_biotype:protein_coding description:Sulfurtransferase [Source:UniProtKB/TrEMBL;Acc:A0A1D6KFY9]</t>
  </si>
  <si>
    <t>Zm00001d031101_P002 pep chromosome:AGPv4:1:177235739:177243001:-1 gene:Zm00001d031101 transcript:Zm00001d031101_T002 gene_biotype:protein_coding transcript_biotype:protein_coding description:Putative methyl-binding domain protein MBD106 [Source:UniProtKB/TrEMBL;Acc:Q94IQ8]</t>
  </si>
  <si>
    <t>Zm00001d031132_P002 pep chromosome:AGPv4:1:178992773:178997888:-1 gene:Zm00001d031132 transcript:Zm00001d031132_T002 gene_biotype:protein_coding transcript_biotype:protein_coding description:Copper chaperone [Source:UniProtKB/TrEMBL;Acc:B6SPL7]</t>
  </si>
  <si>
    <t>Zm00001d031136_P003 pep chromosome:AGPv4:1:179010349:179015072:-1 gene:Zm00001d031136 transcript:Zm00001d031136_T003 gene_biotype:protein_coding transcript_biotype:protein_coding description:Cysteine synthase [Source:UniProtKB/TrEMBL;Acc:B8A377]</t>
  </si>
  <si>
    <t>Zm00001d031168_P001 pep chromosome:AGPv4:1:180447018:180448137:-1 gene:Zm00001d031168 transcript:Zm00001d031168_T001 gene_biotype:protein_coding transcript_biotype:protein_coding description:Glycine-rich RNA-binding protein 2 [Source:UniProtKB/TrEMBL;Acc:B6STA5]</t>
  </si>
  <si>
    <t>Zm00001d031209_P001 pep chromosome:AGPv4:1:182293107:182294953:1 gene:Zm00001d031209 transcript:Zm00001d031209_T001 gene_biotype:protein_coding transcript_biotype:protein_coding gene_symbol:BX9 description:Benzoxazinone synthesis9 [Source:UniProtKB/TrEMBL;Acc:A0A1R3M158]</t>
  </si>
  <si>
    <t>Zm00001d031345_P001 pep chromosome:AGPv4:1:186945218:186946580:1 gene:Zm00001d031345 transcript:Zm00001d031345_T001 gene_biotype:protein_coding transcript_biotype:protein_coding description:Dirigent protein [Source:UniProtKB/TrEMBL;Acc:A0A1D6KIE5]</t>
  </si>
  <si>
    <t>Zm00001d031490_P001 pep chromosome:AGPv4:1:191819199:191824621:-1 gene:Zm00001d031490 transcript:Zm00001d031490_T001 gene_biotype:protein_coding transcript_biotype:protein_coding description:Chaperone protein dnaJ 10 [Source:UniProtKB/TrEMBL;Acc:B6TAW2]</t>
  </si>
  <si>
    <t>Zm00001d031569_P001 pep chromosome:AGPv4:1:194687973:194691805:1 gene:Zm00001d031569 transcript:Zm00001d031569_T001 gene_biotype:protein_coding transcript_biotype:protein_coding description:Peptidylprolyl isomerase [Source:UniProtKB/TrEMBL;Acc:A0A1D6KJP4]</t>
  </si>
  <si>
    <t>Zm00001d031749_P009 pep chromosome:AGPv4:1:200686438:200689932:-1 gene:Zm00001d031749 transcript:Zm00001d031749_T009 gene_biotype:protein_coding transcript_biotype:protein_coding description:Glutamate decarboxylase [Source:UniProtKB/TrEMBL;Acc:A0A1D6KL56]</t>
  </si>
  <si>
    <t>Zm00001d031815_P001 pep chromosome:AGPv4:1:202686992:202690272:-1 gene:Zm00001d031815 transcript:Zm00001d031815_T001 gene_biotype:protein_coding transcript_biotype:protein_coding description:Patatin [Source:UniProtKB/TrEMBL;Acc:A0A1D6KLD7]</t>
  </si>
  <si>
    <t>Zm00001d031908_P001 pep chromosome:AGPv4:1:206405716:206408991:-1 gene:Zm00001d031908 transcript:Zm00001d031908_T001 gene_biotype:protein_coding transcript_biotype:protein_coding description:Superoxide dismutase [Cu-Zn] [Source:UniProtKB/TrEMBL;Acc:B1PEY4]</t>
  </si>
  <si>
    <t>Zm00001d031957_P001 pep chromosome:AGPv4:1:207955121:207958827:-1 gene:Zm00001d031957 transcript:Zm00001d031957_T001 gene_biotype:protein_coding transcript_biotype:protein_coding description:Ribosomal protein [Source:UniProtKB/TrEMBL;Acc:B6SIS5]</t>
  </si>
  <si>
    <t>Zm00001d031979_P001 pep chromosome:AGPv4:1:208400551:208401401:-1 gene:Zm00001d031979 transcript:Zm00001d031979_T001 gene_biotype:protein_coding transcript_biotype:protein_coding description:7,8-dihydroneopterin aldolase [Source:UniProtKB/TrEMBL;Acc:A0A1D6KMT8]</t>
  </si>
  <si>
    <t>Zm00001d032049_P001 pep chromosome:AGPv4:1:210749060:210752906:-1 gene:Zm00001d032049 transcript:Zm00001d032049_T001 gene_biotype:protein_coding transcript_biotype:protein_coding description:12-oxo-phytodienoic acid reductase [Source:UniProtKB/TrEMBL;Acc:Q49HD8]</t>
  </si>
  <si>
    <t>Zm00001d032187_P001 pep chromosome:AGPv4:1:216170771:216171955:-1 gene:Zm00001d032187 transcript:Zm00001d032187_T001 gene_biotype:protein_coding transcript_biotype:protein_coding description:Malate dehydrogenase [Source:UniProtKB/TrEMBL;Acc:B4FG53]</t>
  </si>
  <si>
    <t>Zm00001d032231_P002 pep chromosome:AGPv4:1:218057653:218061017:-1 gene:Zm00001d032231 transcript:Zm00001d032231_T002 gene_biotype:protein_coding transcript_biotype:protein_coding description:14-3-3-like protein [Source:UniProtKB/TrEMBL;Acc:B6SRI4]</t>
  </si>
  <si>
    <t>Zm00001d032239_P001 pep chromosome:AGPv4:1:218500155:218501623:1 gene:Zm00001d032239 transcript:Zm00001d032239_T001 gene_biotype:protein_coding transcript_biotype:protein_coding gene_symbol:HMGIY2 description:HMG-Y-related protein A [Source:UniProtKB/Swiss-Prot;Acc:Q9FYS5]</t>
  </si>
  <si>
    <t>Zm00001d032386_P004 pep chromosome:AGPv4:1:225026449:225030927:-1 gene:Zm00001d032386 transcript:Zm00001d032386_T004 gene_biotype:protein_coding transcript_biotype:protein_coding description:Pyrophosphate--fructose 6-phosphate 1-phosphotransferase subunit alpha [Source:UniProtKB/TrEMBL;Acc:B7ZYR6]</t>
  </si>
  <si>
    <t>Zm00001d032546_P001 pep chromosome:AGPv4:1:230134398:230139442:-1 gene:Zm00001d032546 transcript:Zm00001d032546_T001 gene_biotype:protein_coding transcript_biotype:protein_coding description:Grx_S17-glutaredoxin subgroup II [Source:UniProtKB/TrEMBL;Acc:B4FSW8]</t>
  </si>
  <si>
    <t>Zm00001d032668_P001 pep chromosome:AGPv4:1:233716808:233720568:1 gene:Zm00001d032668 transcript:Zm00001d032668_T001 gene_biotype:protein_coding transcript_biotype:protein_coding description:Nascent polypeptide-associated complex subunit beta [Source:UniProtKB/TrEMBL;Acc:B4FIE5]</t>
  </si>
  <si>
    <t>Zm00001d032695_P001 pep chromosome:AGPv4:1:234902658:234908089:-1 gene:Zm00001d032695 transcript:Zm00001d032695_T001 gene_biotype:protein_coding transcript_biotype:protein_coding description:Malate dehydrogenase, cytoplasmic [Source:UniProtKB/Swiss-Prot;Acc:Q08062]</t>
  </si>
  <si>
    <t>Zm00001d032789_P001 pep chromosome:AGPv4:1:238195329:238201192:-1 gene:Zm00001d032789 transcript:Zm00001d032789_T001 gene_biotype:protein_coding transcript_biotype:protein_coding gene_symbol:CPN60II description:Chaperonin CPN60-2, mitochondrial [Source:UniProtKB/Swiss-Prot;Acc:Q43298]</t>
  </si>
  <si>
    <t>Zm00001d032850_P001 pep chromosome:AGPv4:1:240236142:240237767:1 gene:Zm00001d032850 transcript:Zm00001d032850_T001 gene_biotype:protein_coding transcript_biotype:protein_coding description:Inorganic phosphate transporter 1 [Source:UniProtKB/TrEMBL;Acc:Q49B46]</t>
  </si>
  <si>
    <t>Zm00001d033108_P010 pep chromosome:AGPv4:1:250340489:250346710:-1 gene:Zm00001d033108 transcript:Zm00001d033108_T010 gene_biotype:protein_coding transcript_biotype:protein_coding description:Lysine--tRNA ligase [Source:UniProtKB/TrEMBL;Acc:A0A1D6KWD0]</t>
  </si>
  <si>
    <t>Zm00001d033286_P001 pep chromosome:AGPv4:1:257622515:257624760:1 gene:Zm00001d033286 transcript:Zm00001d033286_T001 gene_biotype:protein_coding transcript_biotype:protein_coding description:Phenylalanine ammonia-lyase [Source:UniProtKB/TrEMBL;Acc:A0A1D6KXF9]</t>
  </si>
  <si>
    <t>Zm00001d033480_P002 pep chromosome:AGPv4:1:263882342:263887652:-1 gene:Zm00001d033480 transcript:Zm00001d033480_T002 gene_biotype:protein_coding transcript_biotype:protein_coding description:5-methyltetrahydropteroyltriglutamate--homocysteine methyltransferase [Source:UniProtKB/TrEMBL;Acc:B6UF55]</t>
  </si>
  <si>
    <t>Zm00001d033552_P015 pep chromosome:AGPv4:1:266968170:266975302:1 gene:Zm00001d033552 transcript:Zm00001d033552_T015 gene_biotype:protein_coding transcript_biotype:protein_coding description:Plasma membrane ATPase [Source:UniProtKB/TrEMBL;Acc:A0A1D6KZT2]</t>
  </si>
  <si>
    <t>Zm00001d033596_P001 pep chromosome:AGPv4:1:268074541:268077881:-1 gene:Zm00001d033596 transcript:Zm00001d033596_T001 gene_biotype:protein_coding transcript_biotype:protein_coding description:Proteasome subunit beta type [Source:UniProtKB/TrEMBL;Acc:C0PFF5]</t>
  </si>
  <si>
    <t>Zm00001d033624_P001 pep chromosome:AGPv4:1:269056560:269072120:1 gene:Zm00001d033624 transcript:Zm00001d033624_T001 gene_biotype:protein_coding transcript_biotype:protein_coding description:Lipoxygenase [Source:UniProtKB/TrEMBL;Acc:C0P840]</t>
  </si>
  <si>
    <t>Zm00001d033790_P003 pep chromosome:AGPv4:1:273754745:273757111:1 gene:Zm00001d033790 transcript:Zm00001d033790_T003 gene_biotype:protein_coding transcript_biotype:protein_coding description:Actin-1 [Source:UniProtKB/TrEMBL;Acc:B6TQ08]</t>
  </si>
  <si>
    <t>Zm00001d033931_P002 pep chromosome:AGPv4:1:278821298:278825118:-1 gene:Zm00001d033931 transcript:Zm00001d033931_T002 gene_biotype:protein_coding transcript_biotype:protein_coding description:Alcohol dehydrogenase 1 [Source:UniProtKB/TrEMBL;Acc:Q43264]</t>
  </si>
  <si>
    <t>Zm00001d034023_P003 pep chromosome:AGPv4:1:281352704:281356867:-1 gene:Zm00001d034023 transcript:Zm00001d034023_T003 gene_biotype:protein_coding transcript_biotype:protein_coding description:Inosine-5'-monophosphate dehydrogenase [Source:UniProtKB/TrEMBL;Acc:A0A1D6L4K3]</t>
  </si>
  <si>
    <t>Zm00001d034256_P005 pep chromosome:AGPv4:1:288169338:288176921:1 gene:Zm00001d034256 transcript:Zm00001d034256_T005 gene_biotype:protein_coding transcript_biotype:protein_coding gene_symbol:PHI1 description:Glucose-6-phosphate isomerase [Source:UniProtKB/TrEMBL;Acc:B4G0N0]</t>
  </si>
  <si>
    <t>Zm00001d034320_P001 pep chromosome:AGPv4:1:289178554:289182461:-1 gene:Zm00001d034320 transcript:Zm00001d034320_T001 gene_biotype:protein_coding transcript_biotype:protein_coding description:Inosine-5'-monophosphate dehydrogenase [Source:UniProtKB/TrEMBL;Acc:C4J306]</t>
  </si>
  <si>
    <t>Zm00001d034345_P002 pep chromosome:AGPv4:1:290272655:290276056:-1 gene:Zm00001d034345 transcript:Zm00001d034345_T002 gene_biotype:protein_coding transcript_biotype:protein_coding description:Ferredoxin--NADP reductase [Source:UniProtKB/TrEMBL;Acc:A0A1D6L6S3]</t>
  </si>
  <si>
    <t>Zm00001d034382_P001 pep chromosome:AGPv4:1:291401832:291403841:-1 gene:Zm00001d034382 transcript:Zm00001d034382_T001 gene_biotype:protein_coding transcript_biotype:protein_coding description:rRNA N-glycosidase [Source:UniProtKB/TrEMBL;Acc:A0A1D6L706]</t>
  </si>
  <si>
    <t>Zm00001d034420_P012 pep chromosome:AGPv4:1:292477951:292483151:-1 gene:Zm00001d034420 transcript:Zm00001d034420_T012 gene_biotype:protein_coding transcript_biotype:protein_coding description:Glutamate dehydrogenase [Source:UniProtKB/TrEMBL;Acc:B4F9J5]</t>
  </si>
  <si>
    <t>Zm00001d034479_P001 pep chromosome:AGPv4:1:294118392:294119816:1 gene:Zm00001d034479 transcript:Zm00001d034479_T001 gene_biotype:protein_coding transcript_biotype:protein_coding description:Histone H1 [Source:UniProtKB/TrEMBL;Acc:B6TGH8]</t>
  </si>
  <si>
    <t>Zm00001d034491_P001 pep chromosome:AGPv4:1:294501103:294503765:-1 gene:Zm00001d034491 transcript:Zm00001d034491_T001 gene_biotype:protein_coding transcript_biotype:protein_coding description:Thioredoxin H-type 5 [Source:UniProtKB/TrEMBL;Acc:B6SL60]</t>
  </si>
  <si>
    <t>Zm00001d034492_P017 pep chromosome:AGPv4:1:294591000:294613794:1 gene:Zm00001d034492 transcript:Zm00001d034492_T017 gene_biotype:protein_coding transcript_biotype:protein_coding description:Vacuolar protein sorting-associated protein 35 [Source:UniProtKB/TrEMBL;Acc:A0A1D6L800]</t>
  </si>
  <si>
    <t>Zm00001d034517_P001 pep chromosome:AGPv4:1:295585610:295590106:1 gene:Zm00001d034517 transcript:Zm00001d034517_T001 gene_biotype:protein_coding transcript_biotype:protein_coding description:Serine/threonine-protein phosphatase [Source:UniProtKB/TrEMBL;Acc:B4G1M9]</t>
  </si>
  <si>
    <t>Zm00001d034531_P003 pep chromosome:AGPv4:1:295750580:295760447:1 gene:Zm00001d034531 transcript:Zm00001d034531_T003 gene_biotype:protein_coding transcript_biotype:protein_coding description:Dihydrolipoamide acetyltransferase component of pyruvate dehydrogenase complex [Source:UniProtKB/TrEMBL;Acc:A0A1D6L8E8]</t>
  </si>
  <si>
    <t>Zm00001d034602_P001 pep chromosome:AGPv4:1:297605177:297611407:-1 gene:Zm00001d034602 transcript:Zm00001d034602_T001 gene_biotype:protein_coding transcript_biotype:protein_coding description:Methylenetetrahydrofolate reductase [Source:UniProtKB/TrEMBL;Acc:A0A1D6L978]</t>
  </si>
  <si>
    <t>Zm00001d034638_P001 pep chromosome:AGPv4:1:298677159:298680740:1 gene:Zm00001d034638 transcript:Zm00001d034638_T001 gene_biotype:protein_coding transcript_biotype:protein_coding description:Ras-related protein ARA-3 [Source:UniProtKB/TrEMBL;Acc:B4FNJ6]</t>
  </si>
  <si>
    <t>Zm00001d034640_P018 pep chromosome:AGPv4:1:298682848:298686930:1 gene:Zm00001d034640 transcript:Zm00001d034640_T018 gene_biotype:protein_coding transcript_biotype:protein_coding description:NEDD8-activating enzyme E1 regulatory subunit [Source:UniProtKB/TrEMBL;Acc:A0A1D6L9R2]</t>
  </si>
  <si>
    <t>Zm00001d034644_P001 pep chromosome:AGPv4:1:298705539:298708107:1 gene:Zm00001d034644 transcript:Zm00001d034644_T001 gene_biotype:protein_coding transcript_biotype:protein_coding gene_symbol:ADF3 description:Actin-depolymerizing factor 3 [Source:UniProtKB/Swiss-Prot;Acc:Q41764]</t>
  </si>
  <si>
    <t>Zm00001d034776_P006 pep chromosome:AGPv4:1:301956138:301960341:1 gene:Zm00001d034776 transcript:Zm00001d034776_T006 gene_biotype:protein_coding transcript_biotype:protein_coding description:Elongation factor 2 [Source:UniProtKB/TrEMBL;Acc:B6U0S1]</t>
  </si>
  <si>
    <t>Zm00001d034855_P003 pep chromosome:AGPv4:1:303826221:303828201:1 gene:Zm00001d034855 transcript:Zm00001d034855_T003 gene_biotype:protein_coding transcript_biotype:protein_coding description:Nascent polypeptide-associated complex subunit beta [Source:UniProtKB/TrEMBL;Acc:B4FFP6]</t>
  </si>
  <si>
    <t>Zm00001d034856_P002 pep chromosome:AGPv4:1:303903433:303908535:-1 gene:Zm00001d034856 transcript:Zm00001d034856_T002 gene_biotype:protein_coding transcript_biotype:protein_coding description:Elongation factor Tu [Source:UniProtKB/TrEMBL;Acc:B4FVB2]</t>
  </si>
  <si>
    <t>Zm00001d034919_P001 pep chromosome:AGPv4:1:305598350:305602628:-1 gene:Zm00001d034919 transcript:Zm00001d034919_T001 gene_biotype:protein_coding transcript_biotype:protein_coding description:RuBisCO large subunit-binding protein subunit alpha [Source:UniProtKB/TrEMBL;Acc:B6SXW8]</t>
  </si>
  <si>
    <t>Zm00001d035038_P004 pep chromosome:AGPv4:6:2750082:2752983:-1 gene:Zm00001d035038 transcript:Zm00001d035038_T004 gene_biotype:protein_coding transcript_biotype:protein_coding gene_symbol:FRK2 description:Fructokinase-2 [Source:UniProtKB/TrEMBL;Acc:A0A1Q1AN58]</t>
  </si>
  <si>
    <t>Zm00001d035055_P001 pep chromosome:AGPv4:6:3326114:3327085:-1 gene:Zm00001d035055 transcript:Zm00001d035055_T001 gene_biotype:protein_coding transcript_biotype:protein_coding description:Peroxidase [Source:UniProtKB/TrEMBL;Acc:A0A1D6LE55]</t>
  </si>
  <si>
    <t>Zm00001d035094_P002 pep chromosome:AGPv4:6:4936885:4938697:-1 gene:Zm00001d035094 transcript:Zm00001d035094_T002 gene_biotype:protein_coding transcript_biotype:protein_coding description:40S ribosomal protein S13 [Source:UniProtKB/TrEMBL;Acc:B6SJ18]</t>
  </si>
  <si>
    <t>Zm00001d035095_P001 pep chromosome:AGPv4:6:4940987:4941433:-1 gene:Zm00001d035095 transcript:Zm00001d035095_T001 gene_biotype:protein_coding transcript_biotype:protein_coding description:Calmodulin [Source:UniProtKB/TrEMBL;Acc:B6T4U8]</t>
  </si>
  <si>
    <t>Zm00001d035156_P008 pep chromosome:AGPv4:6:7238480:7242060:1 gene:Zm00001d035156 transcript:Zm00001d035156_T008 gene_biotype:protein_coding transcript_biotype:protein_coding description:Glyceraldehyde-3-phosphate dehydrogenase [Source:UniProtKB/TrEMBL;Acc:A0A1D6LER3]</t>
  </si>
  <si>
    <t>Zm00001d035201_P001 pep chromosome:AGPv4:6:9611943:9614439:-1 gene:Zm00001d035201 transcript:Zm00001d035201_T001 gene_biotype:protein_coding transcript_biotype:protein_coding description:60S acidic ribosomal protein P0 [Source:UniProtKB/TrEMBL;Acc:B4FNM4]</t>
  </si>
  <si>
    <t>Zm00001d035597_P001 pep chromosome:AGPv4:6:35983967:35985927:1 gene:Zm00001d035597 transcript:Zm00001d035597_T001 gene_biotype:protein_coding transcript_biotype:protein_coding description:Legumin-like protein [Source:UniProtKB/TrEMBL;Acc:Q84TL6]</t>
  </si>
  <si>
    <t>Zm00001d035598_P001 pep chromosome:AGPv4:6:35987763:36000363:1 gene:Zm00001d035598 transcript:Zm00001d035598_T001 gene_biotype:protein_coding transcript_biotype:protein_coding description:Beta-hexosaminidase [Source:UniProtKB/TrEMBL;Acc:A0A1D6LHI9]</t>
  </si>
  <si>
    <t>Zm00001d035752_P003 pep chromosome:AGPv4:6:45357437:45358749:1 gene:Zm00001d035752 transcript:Zm00001d035752_T003 gene_biotype:protein_coding transcript_biotype:protein_coding description:Eukaryotic translation initiation factor 3 subunit F [Source:UniProtKB/TrEMBL;Acc:A0A1D6LII6]</t>
  </si>
  <si>
    <t>Zm00001d035902_P001 pep chromosome:AGPv4:6:58858227:58859863:-1 gene:Zm00001d035902 transcript:Zm00001d035902_T001 gene_biotype:protein_coding transcript_biotype:protein_coding description:60S ribosomal protein L9 [Source:UniProtKB/TrEMBL;Acc:B6SI39]</t>
  </si>
  <si>
    <t>Zm00001d035925_P008 pep chromosome:AGPv4:6:60489510:60491875:-1 gene:Zm00001d035925 transcript:Zm00001d035925_T008 gene_biotype:protein_coding transcript_biotype:protein_coding description:6-phosphogluconate dehydrogenase, decarboxylating [Source:UniProtKB/TrEMBL;Acc:A0A1D6LJP0]</t>
  </si>
  <si>
    <t>Zm00001d036442_P004 pep chromosome:AGPv4:6:88733566:88736279:-1 gene:Zm00001d036442 transcript:Zm00001d036442_T004 gene_biotype:protein_coding transcript_biotype:protein_coding description:Peptidyl-prolyl cis-trans isomerase [Source:UniProtKB/TrEMBL;Acc:A0A1D6LN76]</t>
  </si>
  <si>
    <t>Zm00001d036570_P001 pep chromosome:AGPv4:6:93085359:93085772:-1 gene:Zm00001d036570 transcript:Zm00001d036570_T001 gene_biotype:protein_coding transcript_biotype:protein_coding description:60S ribosomal protein L27 [Source:UniProtKB/TrEMBL;Acc:B4FTA3]</t>
  </si>
  <si>
    <t>Zm00001d036961_P004 pep chromosome:AGPv4:6:107437936:107445192:1 gene:Zm00001d036961 transcript:Zm00001d036961_T004 gene_biotype:protein_coding transcript_biotype:protein_coding description:Vacuolar ATP synthase subunit B isoform 1 [Source:UniProtKB/TrEMBL;Acc:B6T9C0]</t>
  </si>
  <si>
    <t>Zm00001d037211_P001 pep chromosome:AGPv4:6:115981077:115984636:1 gene:Zm00001d037211 transcript:Zm00001d037211_T001 gene_biotype:protein_coding transcript_biotype:protein_coding description:Annexin [Source:UniProtKB/TrEMBL;Acc:A0A096QXB7]</t>
  </si>
  <si>
    <t>Zm00001d037326_P002 pep chromosome:AGPv4:6:121213594:121219719:-1 gene:Zm00001d037326 transcript:Zm00001d037326_T002 gene_biotype:protein_coding transcript_biotype:protein_coding description:DNA repair protein RAD23 [Source:UniProtKB/TrEMBL;Acc:B6TB61]</t>
  </si>
  <si>
    <t>Zm00001d037547_P001 pep chromosome:AGPv4:6:128952506:128954001:1 gene:Zm00001d037547 transcript:Zm00001d037547_T001 gene_biotype:protein_coding transcript_biotype:protein_coding description:Peroxidase [Source:UniProtKB/TrEMBL;Acc:A0A1D6LYW3]</t>
  </si>
  <si>
    <t>Zm00001d037550_P001 pep chromosome:AGPv4:6:129101873:129103497:1 gene:Zm00001d037550 transcript:Zm00001d037550_T001 gene_biotype:protein_coding transcript_biotype:protein_coding description:Peroxidase [Source:UniProtKB/TrEMBL;Acc:B4FVT1]</t>
  </si>
  <si>
    <t>Zm00001d037606_P001 pep chromosome:AGPv4:6:131468248:131476268:-1 gene:Zm00001d037606 transcript:Zm00001d037606_T001 gene_biotype:protein_coding transcript_biotype:protein_coding description:Importin subunit alpha [Source:UniProtKB/TrEMBL;Acc:C0P5C0]</t>
  </si>
  <si>
    <t>Zm00001d037680_P001 pep chromosome:AGPv4:6:133844417:133848578:1 gene:Zm00001d037680 transcript:Zm00001d037680_T001 gene_biotype:protein_coding transcript_biotype:protein_coding description:Stem 28 kDa glycoprotein [Source:UniProtKB/TrEMBL;Acc:B6TV55]</t>
  </si>
  <si>
    <t>Zm00001d037689_P001 pep chromosome:AGPv4:6:134063370:134066401:1 gene:Zm00001d037689 transcript:Zm00001d037689_T001 gene_biotype:protein_coding transcript_biotype:protein_coding description:Phosphotransferase [Source:UniProtKB/TrEMBL;Acc:C0HF79]</t>
  </si>
  <si>
    <t>Zm00001d037859_P002 pep chromosome:AGPv4:6:140001946:140006130:1 gene:Zm00001d037859 transcript:Zm00001d037859_T002 gene_biotype:protein_coding transcript_biotype:protein_coding description:Superoxide dismutase [Source:UniProtKB/TrEMBL;Acc:B4F925]</t>
  </si>
  <si>
    <t>Zm00001d037875_P003 pep chromosome:AGPv4:6:140722761:140725875:-1 gene:Zm00001d037875 transcript:Zm00001d037875_T003 gene_biotype:protein_coding transcript_biotype:protein_coding description:Elongation factor 1-alpha [Source:UniProtKB/TrEMBL;Acc:A0A1D6M1I0]</t>
  </si>
  <si>
    <t>Zm00001d037877_P015 pep chromosome:AGPv4:6:140803904:140806770:-1 gene:Zm00001d037877 transcript:Zm00001d037877_T015 gene_biotype:protein_coding transcript_biotype:protein_coding description:Elongation factor 1-alpha [Source:UniProtKB/TrEMBL;Acc:A0A1D6M1I0]</t>
  </si>
  <si>
    <t>Zm00001d037886_P005 pep chromosome:AGPv4:6:141049662:141050798:-1 gene:Zm00001d037886 transcript:Zm00001d037886_T005 gene_biotype:protein_coding transcript_biotype:protein_coding description:40S ribosomal protein S21 [Source:UniProtKB/TrEMBL;Acc:C0HIC4]</t>
  </si>
  <si>
    <t>Zm00001d037992_P001 pep chromosome:AGPv4:6:144487080:144490321:1 gene:Zm00001d037992 transcript:Zm00001d037992_T001 gene_biotype:protein_coding transcript_biotype:protein_coding description:Proliferation-associated protein 2G4 [Source:UniProtKB/TrEMBL;Acc:B6TBW4]</t>
  </si>
  <si>
    <t>Zm00001d038049_P001 pep chromosome:AGPv4:6:146401513:146405955:-1 gene:Zm00001d038049 transcript:Zm00001d038049_T001 gene_biotype:protein_coding transcript_biotype:protein_coding description:Lichenase-2 [Source:UniProtKB/TrEMBL;Acc:B6T391]</t>
  </si>
  <si>
    <t>Zm00001d038088_P002 pep chromosome:AGPv4:6:147389487:147392520:-1 gene:Zm00001d038088 transcript:Zm00001d038088_T002 gene_biotype:protein_coding transcript_biotype:protein_coding description:SAD1 [Source:UniProtKB/TrEMBL;Acc:B4FLA3]</t>
  </si>
  <si>
    <t>Zm00001d038327_P001 pep chromosome:AGPv4:6:154610724:154620497:1 gene:Zm00001d038327 transcript:Zm00001d038327_T001 gene_biotype:protein_coding transcript_biotype:protein_coding description:Pi starvation-induced protein [Source:UniProtKB/TrEMBL;Acc:B4FKE8]</t>
  </si>
  <si>
    <t>Zm00001d038376_P001 pep chromosome:AGPv4:6:155902916:155911076:1 gene:Zm00001d038376 transcript:Zm00001d038376_T001 gene_biotype:protein_coding transcript_biotype:protein_coding description:Ubiquitin-conjugating enzyme E2 7 [Source:UniProtKB/TrEMBL;Acc:O22656]</t>
  </si>
  <si>
    <t>Zm00001d038381_P001 pep chromosome:AGPv4:6:155954300:155955375:-1 gene:Zm00001d038381 transcript:Zm00001d038381_T001 gene_biotype:protein_coding transcript_biotype:protein_coding description:Histone H2A [Source:UniProtKB/TrEMBL;Acc:B4FJK0]</t>
  </si>
  <si>
    <t>Zm00001d038543_P001 pep chromosome:AGPv4:6:159654814:159659232:-1 gene:Zm00001d038543 transcript:Zm00001d038543_T001 gene_biotype:protein_coding transcript_biotype:protein_coding description:Calmodulin [Source:UniProtKB/TrEMBL;Acc:B6SLW1]</t>
  </si>
  <si>
    <t>Zm00001d038558_P005 pep chromosome:AGPv4:6:159805143:159805926:-1 gene:Zm00001d038558 transcript:Zm00001d038558_T005 gene_biotype:protein_coding transcript_biotype:protein_coding description:Cysteine proteinase inhibitor [Source:UniProtKB/TrEMBL;Acc:Q4FZ53]</t>
  </si>
  <si>
    <t>Zm00001d038718_P001 pep chromosome:AGPv4:6:163324435:163325813:-1 gene:Zm00001d038718 transcript:Zm00001d038718_T001 gene_biotype:protein_coding transcript_biotype:protein_coding description:Hemoglobin 2 [Source:UniProtKB/TrEMBL;Acc:Q3S3T0]</t>
  </si>
  <si>
    <t>Zm00001d038755_P001 pep chromosome:AGPv4:6:163931390:163932118:1 gene:Zm00001d038755 transcript:Zm00001d038755_T001 gene_biotype:protein_coding transcript_biotype:protein_coding description:Carnitine racemase/ catalytic [Source:UniProtKB/TrEMBL;Acc:B6TPA4]</t>
  </si>
  <si>
    <t>Zm00001d038775_P002 pep chromosome:AGPv4:6:164201235:164206800:-1 gene:Zm00001d038775 transcript:Zm00001d038775_T002 gene_biotype:protein_coding transcript_biotype:protein_coding description:ATP-dependent 6-phosphofructokinase [Source:UniProtKB/TrEMBL;Acc:A0A1D6MAI0]</t>
  </si>
  <si>
    <t>Zm00001d038792_P001 pep chromosome:AGPv4:6:164389095:164395441:-1 gene:Zm00001d038792 transcript:Zm00001d038792_T001 gene_biotype:protein_coding transcript_biotype:protein_coding description:Phosphotransferase [Source:UniProtKB/TrEMBL;Acc:A0A1D6MAK9]</t>
  </si>
  <si>
    <t>Zm00001d038840_P001 pep chromosome:AGPv4:6:165624432:165627829:1 gene:Zm00001d038840 transcript:Zm00001d038840_T001 gene_biotype:protein_coding transcript_biotype:protein_coding description:Outer mitochondrial membrane protein porin [Source:UniProtKB/TrEMBL;Acc:Q9SPD7]</t>
  </si>
  <si>
    <t>Zm00001d038851_P002 pep chromosome:AGPv4:6:165842393:165845801:-1 gene:Zm00001d038851 transcript:Zm00001d038851_T002 gene_biotype:protein_coding transcript_biotype:protein_coding description:Nucleosome/chromatin assembly factor group A [Source:UniProtKB/TrEMBL;Acc:Q8L8G5]</t>
  </si>
  <si>
    <t>Zm00001d038923_P001 pep chromosome:AGPv4:6:167106090:167108422:1 gene:Zm00001d038923 transcript:Zm00001d038923_T001 gene_biotype:protein_coding transcript_biotype:protein_coding description:Guanine nucleotide-binding protein beta subunit-like protein [Source:UniProtKB/TrEMBL;Acc:B6SJ21]</t>
  </si>
  <si>
    <t>Zm00001d039010_P001 pep chromosome:AGPv4:6:168690217:168691038:1 gene:Zm00001d039010 transcript:Zm00001d039010_T001 gene_biotype:protein_coding transcript_biotype:protein_coding description:Fasciclin-like arabinogalactan protein 7 [Source:UniProtKB/TrEMBL;Acc:B6SSV3]</t>
  </si>
  <si>
    <t>Zm00001d039079_P002 pep chromosome:AGPv4:6:169685197:169688921:1 gene:Zm00001d039079 transcript:Zm00001d039079_T002 gene_biotype:protein_coding transcript_biotype:protein_coding description:Isocitrate dehydrogenase [NADP] [Source:UniProtKB/TrEMBL;Acc:C0PD27]</t>
  </si>
  <si>
    <t>Zm00001d039089_P001 pep chromosome:AGPv4:6:169782693:169787359:-1 gene:Zm00001d039089 transcript:Zm00001d039089_T001 gene_biotype:protein_coding transcript_biotype:protein_coding description:Malate dehydrogenase [Source:UniProtKB/TrEMBL;Acc:B4FZU8]</t>
  </si>
  <si>
    <t>Zm00001d039091_P001 pep chromosome:AGPv4:6:169864685:169867294:-1 gene:Zm00001d039091 transcript:Zm00001d039091_T001 gene_biotype:protein_coding transcript_biotype:protein_coding description:GTP-binding nuclear protein [Source:UniProtKB/TrEMBL;Acc:A0A1D6MDI8]</t>
  </si>
  <si>
    <t>Zm00001d039146_P001 pep chromosome:AGPv4:6:171035380:171036741:1 gene:Zm00001d039146 transcript:Zm00001d039146_T001 gene_biotype:protein_coding transcript_biotype:protein_coding description:Carboxypeptidase [Source:UniProtKB/TrEMBL;Acc:A0A1D6MDV5]</t>
  </si>
  <si>
    <t>Zm00001d039182_P003 pep chromosome:AGPv4:6:172040854:172046185:-1 gene:Zm00001d039182 transcript:Zm00001d039182_T003 gene_biotype:protein_coding transcript_biotype:protein_coding description:Putative uncharacterized protein [Source:UniProtKB/TrEMBL;Acc:B6UHT1]</t>
  </si>
  <si>
    <t>Zm00001d039221_P001 pep chromosome:AGPv4:6:173160217:173162244:1 gene:Zm00001d039221 transcript:Zm00001d039221_T001 gene_biotype:protein_coding transcript_biotype:protein_coding description:Nucleoside diphosphate kinase [Source:UniProtKB/TrEMBL;Acc:A0A1D6MEM8]</t>
  </si>
  <si>
    <t>Zm00001d039263_P001 pep chromosome:AGPv4:3:765433:766898:-1 gene:Zm00001d039263 transcript:Zm00001d039263_T001 gene_biotype:protein_coding transcript_biotype:protein_coding description:OB-fold nucleic acid binding domain containing protein [Source:UniProtKB/TrEMBL;Acc:B6SHT0]</t>
  </si>
  <si>
    <t>Zm00001d039305_P006 pep chromosome:AGPv4:3:1404192:1407903:1 gene:Zm00001d039305 transcript:Zm00001d039305_T006 gene_biotype:protein_coding transcript_biotype:protein_coding description:Eukaryotic translation initiation factor 3 subunit L [Source:UniProtKB/TrEMBL;Acc:A0A1D6MF46]</t>
  </si>
  <si>
    <t>Zm00001d039316_P004 pep chromosome:AGPv4:3:1541768:1544300:-1 gene:Zm00001d039316 transcript:Zm00001d039316_T004 gene_biotype:protein_coding transcript_biotype:protein_coding description:Reticulon-like protein [Source:UniProtKB/TrEMBL;Acc:A0A1D6MF82]</t>
  </si>
  <si>
    <t>Zm00001d039518_P009 pep chromosome:AGPv4:3:6555372:6562061:1 gene:Zm00001d039518 transcript:Zm00001d039518_T009 gene_biotype:protein_coding transcript_biotype:protein_coding description:Eukaryotic translation initiation factor 3 subunit A [Source:UniProtKB/TrEMBL;Acc:A0A096RFR6]</t>
  </si>
  <si>
    <t>Zm00001d039656_P002 pep chromosome:AGPv4:3:10861809:10866922:1 gene:Zm00001d039656 transcript:Zm00001d039656_T002 gene_biotype:protein_coding transcript_biotype:protein_coding description:NADH-cytochrome b5 reductase [Source:UniProtKB/TrEMBL;Acc:B6TCK3]</t>
  </si>
  <si>
    <t>Zm00001d039670_P012 pep chromosome:AGPv4:3:11500667:11504906:1 gene:Zm00001d039670 transcript:Zm00001d039670_T012 gene_biotype:protein_coding transcript_biotype:protein_coding description:Phospholipase D [Source:UniProtKB/TrEMBL;Acc:C0HFU7]</t>
  </si>
  <si>
    <t>Zm00001d039821_P001 pep chromosome:AGPv4:3:15909790:15910239:1 gene:Zm00001d039821 transcript:Zm00001d039821_T001 gene_biotype:protein_coding transcript_biotype:protein_coding description:Histone H2B [Source:UniProtKB/TrEMBL;Acc:B6T1G5]</t>
  </si>
  <si>
    <t>Zm00001d040084_P001 pep chromosome:AGPv4:3:26931529:26935231:1 gene:Zm00001d040084 transcript:Zm00001d040084_T001 gene_biotype:protein_coding transcript_biotype:protein_coding description:Fructose-bisphosphate aldolase [Source:UniProtKB/TrEMBL;Acc:A0A1D6MN18]</t>
  </si>
  <si>
    <t>Zm00001d040235_P004 pep chromosome:AGPv4:3:33201233:33208855:-1 gene:Zm00001d040235 transcript:Zm00001d040235_T004 gene_biotype:protein_coding transcript_biotype:protein_coding description:Cysteine synthase [Source:UniProtKB/TrEMBL;Acc:B4FR08]</t>
  </si>
  <si>
    <t>Zm00001d040274_P002 pep chromosome:AGPv4:3:35350412:35356233:1 gene:Zm00001d040274 transcript:Zm00001d040274_T002 gene_biotype:protein_coding transcript_biotype:protein_coding description:Importin subunit alpha [Source:UniProtKB/TrEMBL;Acc:A0A1D6MPN7]</t>
  </si>
  <si>
    <t>Zm00001d040331_P001 pep chromosome:AGPv4:3:38375080:38380515:1 gene:Zm00001d040331 transcript:Zm00001d040331_T001 gene_biotype:protein_coding transcript_biotype:protein_coding description:Sad1/unc-84-like protein 2 [Source:UniProtKB/TrEMBL;Acc:B6TY16]</t>
  </si>
  <si>
    <t>Zm00001d040341_P001 pep chromosome:AGPv4:3:38862363:38865341:1 gene:Zm00001d040341 transcript:Zm00001d040341_T001 gene_biotype:protein_coding transcript_biotype:protein_coding description:Peroxiredoxin-5 [Source:UniProtKB/TrEMBL;Acc:B4FSM5]</t>
  </si>
  <si>
    <t>Zm00001d040446_P001 pep chromosome:AGPv4:3:43701925:43707461:-1 gene:Zm00001d040446 transcript:Zm00001d040446_T001 gene_biotype:protein_coding transcript_biotype:protein_coding description:Pyruvate kinase [Source:UniProtKB/TrEMBL;Acc:C0PGG5]</t>
  </si>
  <si>
    <t>Zm00001d040581_P001 pep chromosome:AGPv4:3:51339912:51341352:1 gene:Zm00001d040581 transcript:Zm00001d040581_T001 gene_biotype:protein_coding transcript_biotype:protein_coding description:Peroxidase [Source:UniProtKB/TrEMBL;Acc:C0P4S1]</t>
  </si>
  <si>
    <t>Zm00001d040670_P008 pep chromosome:AGPv4:3:57107664:57111912:1 gene:Zm00001d040670 transcript:Zm00001d040670_T008 gene_biotype:protein_coding transcript_biotype:protein_coding description:Dihydrolipoamide acetyltransferase component of pyruvate dehydrogenase complex [Source:UniProtKB/TrEMBL;Acc:B6TJY4]</t>
  </si>
  <si>
    <t>Zm00001d040702_P001 pep chromosome:AGPv4:3:59064582:59072226:1 gene:Zm00001d040702 transcript:Zm00001d040702_T001 gene_biotype:protein_coding transcript_biotype:protein_coding description:Peroxidase [Source:UniProtKB/TrEMBL;Acc:A0A1D6MSC0]</t>
  </si>
  <si>
    <t>Zm00001d040705_P002 pep chromosome:AGPv4:3:59360149:59362184:1 gene:Zm00001d040705 transcript:Zm00001d040705_T002 gene_biotype:protein_coding transcript_biotype:protein_coding description:Peroxidase [Source:UniProtKB/TrEMBL;Acc:B4FU88]</t>
  </si>
  <si>
    <t>Zm00001d040721_P002 pep chromosome:AGPv4:3:59860481:59869531:-1 gene:Zm00001d040721 transcript:Zm00001d040721_T002 gene_biotype:protein_coding transcript_biotype:protein_coding description:Dihydrolipoyl dehydrogenase [Source:UniProtKB/TrEMBL;Acc:A0A1D6MSE3]</t>
  </si>
  <si>
    <t>Zm00001d040766_P001 pep chromosome:AGPv4:3:64552842:64556161:1 gene:Zm00001d040766 transcript:Zm00001d040766_T001 gene_biotype:protein_coding transcript_biotype:protein_coding description:Protein disulfide isomerase [Source:UniProtKB/TrEMBL;Acc:Q5EUD7]</t>
  </si>
  <si>
    <t>Zm00001d040880_P001 pep chromosome:AGPv4:3:74906493:74908019:1 gene:Zm00001d040880 transcript:Zm00001d040880_T001 gene_biotype:protein_coding transcript_biotype:protein_coding gene_symbol:ATPA description:ATP synthase subunit alpha, mitochondrial [Source:UniProtKB/Swiss-Prot;Acc:P05494]</t>
  </si>
  <si>
    <t>Zm00001d041214_P003 pep chromosome:AGPv4:3:105721654:105727958:-1 gene:Zm00001d041214 transcript:Zm00001d041214_T003 gene_biotype:protein_coding transcript_biotype:protein_coding description:Plasma membrane ATPase [Source:UniProtKB/TrEMBL;Acc:A0A1D6MV33]</t>
  </si>
  <si>
    <t>Zm00001d041593_P001 pep chromosome:AGPv4:3:129044635:129048672:1 gene:Zm00001d041593 transcript:Zm00001d041593_T001 gene_biotype:protein_coding transcript_biotype:protein_coding description:ATP-citrate synthase [Source:UniProtKB/TrEMBL;Acc:B6TD54]</t>
  </si>
  <si>
    <t>Zm00001d041597_P001 pep chromosome:AGPv4:3:129182927:129187885:-1 gene:Zm00001d041597 transcript:Zm00001d041597_T001 gene_biotype:protein_coding transcript_biotype:protein_coding description:Prefoldin subunit 3 [Source:UniProtKB/TrEMBL;Acc:A0A1D6MX78]</t>
  </si>
  <si>
    <t>Zm00001d041679_P006 pep chromosome:AGPv4:3:133009228:133012697:-1 gene:Zm00001d041679 transcript:Zm00001d041679_T006 gene_biotype:protein_coding transcript_biotype:protein_coding description:Bifunctional polymyxin resistance arnA protein [Source:UniProtKB/TrEMBL;Acc:B6TQB1]</t>
  </si>
  <si>
    <t>Zm00001d041760_P001 pep chromosome:AGPv4:3:136288386:136290732:-1 gene:Zm00001d041760 transcript:Zm00001d041760_T001 gene_biotype:protein_coding transcript_biotype:protein_coding description:40S ribosomal protein S9 [Source:UniProtKB/TrEMBL;Acc:B6T7B2]</t>
  </si>
  <si>
    <t>Zm00001d041880_P010 pep chromosome:AGPv4:3:142133569:142197136:1 gene:Zm00001d041880 transcript:Zm00001d041880_T010 gene_biotype:protein_coding transcript_biotype:protein_coding description:Beta-galactosidase [Source:UniProtKB/TrEMBL;Acc:A0A1D6MYX1]</t>
  </si>
  <si>
    <t>Zm00001d041963_P001 pep chromosome:AGPv4:3:145908685:145910821:-1 gene:Zm00001d041963 transcript:Zm00001d041963_T001 gene_biotype:protein_coding transcript_biotype:protein_coding description:Cytochrome b5 [Source:UniProtKB/TrEMBL;Acc:B4FKH7]</t>
  </si>
  <si>
    <t>Zm00001d042019_P002 pep chromosome:AGPv4:3:147550048:147551603:-1 gene:Zm00001d042019 transcript:Zm00001d042019_T002 gene_biotype:protein_coding transcript_biotype:protein_coding description:Peroxidase [Source:UniProtKB/TrEMBL;Acc:A0A1D6N0K1]</t>
  </si>
  <si>
    <t>Zm00001d042022_P001 pep chromosome:AGPv4:3:147649548:147650907:-1 gene:Zm00001d042022 transcript:Zm00001d042022_T001 gene_biotype:protein_coding transcript_biotype:protein_coding description:Peroxidase [Source:UniProtKB/TrEMBL;Acc:A0A1D6N0K3]</t>
  </si>
  <si>
    <t>Zm00001d042025_P001 pep chromosome:AGPv4:3:147728102:147730628:1 gene:Zm00001d042025 transcript:Zm00001d042025_T001 gene_biotype:protein_coding transcript_biotype:protein_coding description:Ubiquitin-fold modifier 1 [Source:UniProtKB/TrEMBL;Acc:B6SXA8]</t>
  </si>
  <si>
    <t>Zm00001d042140_P001 pep chromosome:AGPv4:3:153224735:153226799:1 gene:Zm00001d042140 transcript:Zm00001d042140_T001 gene_biotype:protein_coding transcript_biotype:protein_coding description:Beta-1,3-glucanase [Source:UniProtKB/TrEMBL;Acc:E1AFV5]</t>
  </si>
  <si>
    <t>Zm00001d042184_P001 pep chromosome:AGPv4:3:155339409:155340851:-1 gene:Zm00001d042184 transcript:Zm00001d042184_T001 gene_biotype:protein_coding transcript_biotype:protein_coding description:6-phosphogluconate dehydrogenase, decarboxylating [Source:UniProtKB/TrEMBL;Acc:A0A1D6N1Z8]</t>
  </si>
  <si>
    <t>Zm00001d042308_P003 pep chromosome:AGPv4:3:160130136:160132289:-1 gene:Zm00001d042308 transcript:Zm00001d042308_T003 gene_biotype:protein_coding transcript_biotype:protein_coding description:60S ribosomal protein L13 [Source:UniProtKB/TrEMBL;Acc:B4FWR7]</t>
  </si>
  <si>
    <t>Zm00001d042453_P001 pep chromosome:AGPv4:3:168340504:168343022:1 gene:Zm00001d042453 transcript:Zm00001d042453_T001 gene_biotype:protein_coding transcript_biotype:protein_coding description:Fructose-bisphosphate aldolase [Source:UniProtKB/TrEMBL;Acc:B4FAL9]</t>
  </si>
  <si>
    <t>Zm00001d042453_P003 pep chromosome:AGPv4:3:168341680:168342880:1 gene:Zm00001d042453 transcript:Zm00001d042453_T003 gene_biotype:protein_coding transcript_biotype:protein_coding description:Fructose-bisphosphate aldolase [Source:UniProtKB/TrEMBL;Acc:B4FAL9]</t>
  </si>
  <si>
    <t>Zm00001d042540_P004 pep chromosome:AGPv4:3:171277704:171281308:1 gene:Zm00001d042540 transcript:Zm00001d042540_T004 gene_biotype:protein_coding transcript_biotype:protein_coding description:Lipoxygenase [Source:UniProtKB/TrEMBL;Acc:A0A1D6N522]</t>
  </si>
  <si>
    <t>Zm00001d042541_P003 pep chromosome:AGPv4:3:171421717:171425401:1 gene:Zm00001d042541 transcript:Zm00001d042541_T003 gene_biotype:protein_coding transcript_biotype:protein_coding description:Lipoxygenase [Source:UniProtKB/TrEMBL;Acc:A0A1D6N531]</t>
  </si>
  <si>
    <t>Zm00001d042746_P003 pep chromosome:AGPv4:3:178829496:178833021:1 gene:Zm00001d042746 transcript:Zm00001d042746_T003 gene_biotype:protein_coding transcript_biotype:protein_coding description:Uricase [Source:UniProtKB/TrEMBL;Acc:B4FTA4]</t>
  </si>
  <si>
    <t>Zm00001d043175_P003 pep chromosome:AGPv4:3:190628861:190634540:-1 gene:Zm00001d043175 transcript:Zm00001d043175_T003 gene_biotype:protein_coding transcript_biotype:protein_coding description:Cysteine proteinase inhibitor [Source:UniProtKB/TrEMBL;Acc:B6TMF0]</t>
  </si>
  <si>
    <t>Zm00001d043249_P001 pep chromosome:AGPv4:3:193232903:193236532:-1 gene:Zm00001d043249 transcript:Zm00001d043249_T001 gene_biotype:protein_coding transcript_biotype:protein_coding description:Minor allergen Alt a 7 [Source:UniProtKB/TrEMBL;Acc:B6TFN1]</t>
  </si>
  <si>
    <t>Zm00001d043382_P001 pep chromosome:AGPv4:3:198283208:198288738:1 gene:Zm00001d043382 transcript:Zm00001d043382_T001 gene_biotype:protein_coding transcript_biotype:protein_coding description:Aspartate aminotransferase [Source:UniProtKB/TrEMBL;Acc:B4FUH2]</t>
  </si>
  <si>
    <t>Zm00001d043601_P002 pep chromosome:AGPv4:3:204885505:204890184:-1 gene:Zm00001d043601 transcript:Zm00001d043601_T002 gene_biotype:protein_coding transcript_biotype:protein_coding description:Malic enzyme [Source:UniProtKB/TrEMBL;Acc:A0A1D6NDJ5]</t>
  </si>
  <si>
    <t>Zm00001d043606_P001 pep chromosome:AGPv4:3:204988866:204994150:1 gene:Zm00001d043606 transcript:Zm00001d043606_T001 gene_biotype:protein_coding transcript_biotype:protein_coding description:40S ribosomal protein S24 [Source:UniProtKB/TrEMBL;Acc:C0PNT2]</t>
  </si>
  <si>
    <t>Zm00001d043609_P005 pep chromosome:AGPv4:3:205101768:205107222:1 gene:Zm00001d043609 transcript:Zm00001d043609_T005 gene_biotype:protein_coding transcript_biotype:protein_coding description:MKK6-putative MAPKK [Source:UniProtKB/TrEMBL;Acc:O49975]</t>
  </si>
  <si>
    <t>Zm00001d043625_P001 pep chromosome:AGPv4:3:205468692:205471686:-1 gene:Zm00001d043625 transcript:Zm00001d043625_T001 gene_biotype:protein_coding transcript_biotype:protein_coding description:Plasminogen activator inhibitor 1 RNA-binding protein [Source:UniProtKB/TrEMBL;Acc:B6T8U0]</t>
  </si>
  <si>
    <t>Zm00001d043787_P001 pep chromosome:AGPv4:3:210237044:210238359:1 gene:Zm00001d043787 transcript:Zm00001d043787_T001 gene_biotype:protein_coding transcript_biotype:protein_coding description:Glutathione S-transferase GSTU6 [Source:UniProtKB/TrEMBL;Acc:B6U9Z8]</t>
  </si>
  <si>
    <t>Zm00001d043955_P001 pep chromosome:AGPv4:3:214775698:214777826:-1 gene:Zm00001d043955 transcript:Zm00001d043955_T001 gene_biotype:protein_coding transcript_biotype:protein_coding description:Eukaryotic translation initiation factor 3 subunit D [Source:UniProtKB/TrEMBL;Acc:B4FWK0]</t>
  </si>
  <si>
    <t>Zm00001d043991_P001 pep chromosome:AGPv4:3:215828080:215837379:-1 gene:Zm00001d043991 transcript:Zm00001d043991_T001 gene_biotype:protein_coding transcript_biotype:protein_coding description:Vacuolar ATP synthase subunit E [Source:UniProtKB/TrEMBL;Acc:B6T2T0]</t>
  </si>
  <si>
    <t>Zm00001d044035_P001 pep chromosome:AGPv4:3:217296337:217300142:-1 gene:Zm00001d044035 transcript:Zm00001d044035_T001 gene_biotype:protein_coding transcript_biotype:protein_coding description:Ketol-acid reductoisomerase [Source:UniProtKB/TrEMBL;Acc:B4FFZ2]</t>
  </si>
  <si>
    <t>Zm00001d044054_P002 pep chromosome:AGPv4:3:217928198:217932236:-1 gene:Zm00001d044054 transcript:Zm00001d044054_T002 gene_biotype:protein_coding transcript_biotype:protein_coding description:GTP-binding nuclear protein [Source:UniProtKB/TrEMBL;Acc:A0A1D6NHH6]</t>
  </si>
  <si>
    <t>Zm00001d044095_P001 pep chromosome:AGPv4:3:219031166:219034215:-1 gene:Zm00001d044095 transcript:Zm00001d044095_T001 gene_biotype:protein_coding transcript_biotype:protein_coding description:Carbonic anhydrase [Source:UniProtKB/TrEMBL;Acc:B4G262]</t>
  </si>
  <si>
    <t>Zm00001d044246_P002 pep chromosome:AGPv4:3:222967859:222968792:1 gene:Zm00001d044246 transcript:Zm00001d044246_T002 gene_biotype:protein_coding transcript_biotype:protein_coding description:Histone H2A [Source:UniProtKB/TrEMBL;Acc:B6SYW4]</t>
  </si>
  <si>
    <t>Zm00001d044287_P001 pep chromosome:AGPv4:3:224227926:224230653:-1 gene:Zm00001d044287 transcript:Zm00001d044287_T001 gene_biotype:protein_coding transcript_biotype:protein_coding description:Ribosomal protein L19 [Source:UniProtKB/TrEMBL;Acc:B4FL64]</t>
  </si>
  <si>
    <t>Zm00001d044315_P015 pep chromosome:AGPv4:3:225047687:225051623:-1 gene:Zm00001d044315 transcript:Zm00001d044315_T015 gene_biotype:protein_coding transcript_biotype:protein_coding description:AKIN gamma [Source:UniProtKB/TrEMBL;Acc:B4FX20]</t>
  </si>
  <si>
    <t>Zm00001d044441_P002 pep chromosome:AGPv4:3:228211851:228213968:1 gene:Zm00001d044441 transcript:Zm00001d044441_T002 gene_biotype:protein_coding transcript_biotype:protein_coding description:ATP synthase epsilon chain, mitochondrial [Source:UniProtKB/TrEMBL;Acc:B6TF45]</t>
  </si>
  <si>
    <t>Zm00001d044445_P001 pep chromosome:AGPv4:3:228253462:228257016:1 gene:Zm00001d044445 transcript:Zm00001d044445_T001 gene_biotype:protein_coding transcript_biotype:protein_coding description:Vacuolar ATP synthase 21 kDa proteolipid subunit [Source:UniProtKB/TrEMBL;Acc:B4FZS8]</t>
  </si>
  <si>
    <t>Zm00001d044475_P001 pep chromosome:AGPv4:3:229134070:229137097:-1 gene:Zm00001d044475 transcript:Zm00001d044475_T001 gene_biotype:protein_coding transcript_biotype:protein_coding description:3-N-debenzoyl-2-deoxytaxol N-benzoyltransferase [Source:UniProtKB/TrEMBL;Acc:B4G1P9]</t>
  </si>
  <si>
    <t>Zm00001d044614_P029 pep chromosome:AGPv4:3:233442826:233453309:1 gene:Zm00001d044614 transcript:Zm00001d044614_T029 gene_biotype:protein_coding transcript_biotype:protein_coding description:Clathrin heavy chain [Source:UniProtKB/TrEMBL;Acc:A0A1D6NPR1]</t>
  </si>
  <si>
    <t>Zm00001d044754_P002 pep chromosome:AGPv4:9:1340766:1353672:-1 gene:Zm00001d044754 transcript:Zm00001d044754_T002 gene_biotype:protein_coding transcript_biotype:protein_coding description:Pyrophosphate--fructose 6-phosphate 1-phosphotransferase subunit beta [Source:UniProtKB/TrEMBL;Acc:A0A1D6NR86]</t>
  </si>
  <si>
    <t>Zm00001d045025_P007 pep chromosome:AGPv4:9:10466488:10471300:-1 gene:Zm00001d045025 transcript:Zm00001d045025_T007 gene_biotype:protein_coding transcript_biotype:protein_coding description:Chaperonin [Source:UniProtKB/TrEMBL;Acc:B4F848]</t>
  </si>
  <si>
    <t>Zm00001d045042_P014 pep chromosome:AGPv4:9:10907826:10912915:1 gene:Zm00001d045042 transcript:Zm00001d045042_T014 gene_biotype:protein_coding transcript_biotype:protein_coding description:Sucrose synthase [Source:UniProtKB/TrEMBL;Acc:A0A1D6NT56]</t>
  </si>
  <si>
    <t>Zm00001d045043_P003 pep chromosome:AGPv4:9:10913773:10917850:-1 gene:Zm00001d045043 transcript:Zm00001d045043_T003 gene_biotype:protein_coding transcript_biotype:protein_coding description:Mannitol dehydrogenase [Source:UniProtKB/TrEMBL;Acc:B4FBW5]</t>
  </si>
  <si>
    <t>Zm00001d045159_P001 pep chromosome:AGPv4:9:14625656:14627040:-1 gene:Zm00001d045159 transcript:Zm00001d045159_T001 gene_biotype:protein_coding transcript_biotype:protein_coding description:Alkyl transferase [Source:UniProtKB/TrEMBL;Acc:B4FDL5]</t>
  </si>
  <si>
    <t>Zm00001d045194_P001 pep chromosome:AGPv4:9:15741242:15741994:1 gene:Zm00001d045194 transcript:Zm00001d045194_T001 gene_biotype:protein_coding transcript_biotype:protein_coding description:Proteasome subunit alpha type [Source:UniProtKB/TrEMBL;Acc:B4FDY6]</t>
  </si>
  <si>
    <t>Zm00001d045251_P001 pep chromosome:AGPv4:9:17054118:17060422:1 gene:Zm00001d045251 transcript:Zm00001d045251_T001 gene_biotype:protein_coding transcript_biotype:protein_coding description:Acyl-coenzyme A oxidase [Source:UniProtKB/TrEMBL;Acc:B4F8X3]</t>
  </si>
  <si>
    <t>Zm00001d045315_P004 pep chromosome:AGPv4:9:18806847:18809169:1 gene:Zm00001d045315 transcript:Zm00001d045315_T004 gene_biotype:protein_coding transcript_biotype:protein_coding description:Proteasome subunit beta type [Source:UniProtKB/TrEMBL;Acc:A0A1D6NV82]</t>
  </si>
  <si>
    <t>Zm00001d045352_P006 pep chromosome:AGPv4:9:19292017:19295420:-1 gene:Zm00001d045352 transcript:Zm00001d045352_T006 gene_biotype:protein_coding transcript_biotype:protein_coding description:Nucleosome/chromatin assembly factor group A [Source:UniProtKB/TrEMBL;Acc:Q84UX6]</t>
  </si>
  <si>
    <t>Zm00001d045431_P002 pep chromosome:AGPv4:9:21923443:21927884:1 gene:Zm00001d045431 transcript:Zm00001d045431_T002 gene_biotype:protein_coding transcript_biotype:protein_coding description:Enolase1 [Source:UniProtKB/TrEMBL;Acc:K7V794]</t>
  </si>
  <si>
    <t>Zm00001d045475_P001 pep chromosome:AGPv4:9:23614389:23615400:1 gene:Zm00001d045475 transcript:Zm00001d045475_T001 gene_biotype:protein_coding transcript_biotype:protein_coding description:Histone H3 [Source:UniProtKB/TrEMBL;Acc:B4FCH2]</t>
  </si>
  <si>
    <t>Zm00001d045539_P001 pep chromosome:AGPv4:9:25849763:25850871:1 gene:Zm00001d045539 transcript:Zm00001d045539_T001 gene_biotype:protein_coding transcript_biotype:protein_coding description:Acyl-CoA-binding protein [Source:UniProtKB/TrEMBL;Acc:B6SRG5]</t>
  </si>
  <si>
    <t>Zm00001d045544_P004 pep chromosome:AGPv4:9:25951158:25956030:1 gene:Zm00001d045544 transcript:Zm00001d045544_T004 gene_biotype:protein_coding transcript_biotype:protein_coding description:Putative TCP-1/cpn60 chaperonin family protein [Source:UniProtKB/TrEMBL;Acc:C0PHP3]</t>
  </si>
  <si>
    <t>Zm00001d045650_P001 pep chromosome:AGPv4:9:31087032:31092256:1 gene:Zm00001d045650 transcript:Zm00001d045650_T001 gene_biotype:protein_coding transcript_biotype:protein_coding description:Signal recognition particle 9 kDa protein [Source:UniProtKB/TrEMBL;Acc:B4FJ28]</t>
  </si>
  <si>
    <t>Zm00001d045668_P001 pep chromosome:AGPv4:9:32542983:32543327:-1 gene:Zm00001d045668 transcript:Zm00001d045668_T001 gene_biotype:protein_coding transcript_biotype:protein_coding description:Acylphosphatase [Source:UniProtKB/TrEMBL;Acc:C0PM37]</t>
  </si>
  <si>
    <t>Zm00001d045784_P002 pep chromosome:AGPv4:9:38914716:38917486:1 gene:Zm00001d045784 transcript:Zm00001d045784_T002 gene_biotype:protein_coding transcript_biotype:protein_coding description:Nitrate-induced NOI protein [Source:UniProtKB/TrEMBL;Acc:B6SJI8]</t>
  </si>
  <si>
    <t>Zm00001d045889_P002 pep chromosome:AGPv4:9:46113964:46116409:1 gene:Zm00001d045889 transcript:Zm00001d045889_T002 gene_biotype:protein_coding transcript_biotype:protein_coding description:60S ribosomal protein L31 [Source:UniProtKB/TrEMBL;Acc:B6SNJ5]</t>
  </si>
  <si>
    <t>Zm00001d045965_P002 pep chromosome:AGPv4:9:50417671:50421825:-1 gene:Zm00001d045965 transcript:Zm00001d045965_T002 gene_biotype:protein_coding transcript_biotype:protein_coding description:Formate dehydrogenase, mitochondrial [Source:UniProtKB/TrEMBL;Acc:C0P848]</t>
  </si>
  <si>
    <t>Zm00001d046214_P003 pep chromosome:AGPv4:9:72368059:72391811:-1 gene:Zm00001d046214 transcript:Zm00001d046214_T003 gene_biotype:protein_coding transcript_biotype:protein_coding description:Serine/threonine-protein phosphatase 2A 55 kDa regulatory subunit B [Source:UniProtKB/TrEMBL;Acc:A0A1D6P1C1]</t>
  </si>
  <si>
    <t>Zm00001d046491_P001 pep chromosome:AGPv4:9:92236061:92237994:-1 gene:Zm00001d046491 transcript:Zm00001d046491_T001 gene_biotype:protein_coding transcript_biotype:protein_coding description:Putative alcohol dehydrogenase superfamily protein [Source:UniProtKB/TrEMBL;Acc:K7VVX9]</t>
  </si>
  <si>
    <t>Zm00001d046682_P001 pep chromosome:AGPv4:9:102206373:102207074:-1 gene:Zm00001d046682 transcript:Zm00001d046682_T001 gene_biotype:protein_coding transcript_biotype:protein_coding description:Peroxiredoxin-5 [Source:UniProtKB/TrEMBL;Acc:K7VFF7]</t>
  </si>
  <si>
    <t>Zm00001d046996_P002 pep chromosome:AGPv4:9:114521793:114522844:-1 gene:Zm00001d046996 transcript:Zm00001d046996_T002 gene_biotype:protein_coding transcript_biotype:protein_coding description:Tubulin beta chain [Source:UniProtKB/TrEMBL;Acc:A0A1D6P5U4]</t>
  </si>
  <si>
    <t>Zm00001d047117_P001 pep chromosome:AGPv4:9:119248408:119248797:-1 gene:Zm00001d047117 transcript:Zm00001d047117_T001 gene_biotype:protein_coding transcript_biotype:protein_coding description:Cortical cell-delineating protein [Source:UniProtKB/TrEMBL;Acc:K7TDY6]</t>
  </si>
  <si>
    <t>Zm00001d047186_P001 pep chromosome:AGPv4:9:121314787:121317011:1 gene:Zm00001d047186 transcript:Zm00001d047186_T001 gene_biotype:protein_coding transcript_biotype:protein_coding description:40S ribosomal protein S9 [Source:UniProtKB/TrEMBL;Acc:B6SZS2]</t>
  </si>
  <si>
    <t>Zm00001d047253_P001 pep chromosome:AGPv4:9:124178172:124183814:-1 gene:Zm00001d047253 transcript:Zm00001d047253_T001 gene_biotype:protein_coding transcript_biotype:protein_coding description:Sucrose synthase [Source:UniProtKB/TrEMBL;Acc:C0P6F8]</t>
  </si>
  <si>
    <t>Zm00001d047296_P001 pep chromosome:AGPv4:9:125818094:125820123:1 gene:Zm00001d047296 transcript:Zm00001d047296_T001 gene_biotype:protein_coding transcript_biotype:protein_coding description:40S ribosomal protein S19 [Source:UniProtKB/TrEMBL;Acc:B4FP25]</t>
  </si>
  <si>
    <t>Zm00001d047349_P001 pep chromosome:AGPv4:9:127177134:127181687:1 gene:Zm00001d047349 transcript:Zm00001d047349_T001 gene_biotype:protein_coding transcript_biotype:protein_coding description:Mitogen-activated protein kinase [Source:UniProtKB/TrEMBL;Acc:B6T484]</t>
  </si>
  <si>
    <t>Zm00001d047464_P001 pep chromosome:AGPv4:9:130955169:130961946:1 gene:Zm00001d047464 transcript:Zm00001d047464_T001 gene_biotype:protein_coding transcript_biotype:protein_coding description:Beta-adaptin-like protein [Source:UniProtKB/TrEMBL;Acc:K7WDG3]</t>
  </si>
  <si>
    <t>Zm00001d047477_P002 pep chromosome:AGPv4:9:131427699:131429871:-1 gene:Zm00001d047477 transcript:Zm00001d047477_T002 gene_biotype:protein_coding transcript_biotype:protein_coding description:Nascent polypeptide-associated complex alpha subunit-like protein [Source:UniProtKB/TrEMBL;Acc:K7VIA7]</t>
  </si>
  <si>
    <t>Zm00001d047697_P002 pep chromosome:AGPv4:9:139474060:139475702:1 gene:Zm00001d047697 transcript:Zm00001d047697_T002 gene_biotype:protein_coding transcript_biotype:protein_coding description:40S ribosomal protein S28 [Source:UniProtKB/TrEMBL;Acc:B4FW18]</t>
  </si>
  <si>
    <t>Zm00001d047787_P001 pep chromosome:AGPv4:9:141785644:141786727:1 gene:Zm00001d047787 transcript:Zm00001d047787_T001 gene_biotype:protein_coding transcript_biotype:protein_coding description:Histone H2A [Source:UniProtKB/TrEMBL;Acc:B4FMH5]</t>
  </si>
  <si>
    <t>Zm00001d047804_P001 pep chromosome:AGPv4:9:142203289:142205193:1 gene:Zm00001d047804 transcript:Zm00001d047804_T001 gene_biotype:protein_coding transcript_biotype:protein_coding description:Putative ENTH/ANTH/VHS superfamily protein isoform 1 [Source:UniProtKB/TrEMBL;Acc:C0P489]</t>
  </si>
  <si>
    <t>Zm00001d048021_P001 pep chromosome:AGPv4:9:148185906:148187354:-1 gene:Zm00001d048021 transcript:Zm00001d048021_T001 gene_biotype:protein_coding transcript_biotype:protein_coding description:Putative cytochrome P450 superfamily protein [Source:UniProtKB/TrEMBL;Acc:C0P4G2]</t>
  </si>
  <si>
    <t>Zm00001d048065_P002 pep chromosome:AGPv4:9:149248191:149254222:1 gene:Zm00001d048065 transcript:Zm00001d048065_T002 gene_biotype:protein_coding transcript_biotype:protein_coding description:Tubulin alpha chain [Source:UniProtKB/TrEMBL;Acc:K7VKH1]</t>
  </si>
  <si>
    <t>Zm00001d048091_P012 pep chromosome:AGPv4:9:149914427:149918402:-1 gene:Zm00001d048091 transcript:Zm00001d048091_T012 gene_biotype:protein_coding transcript_biotype:protein_coding description:ATP synthase subunit gamma [Source:UniProtKB/TrEMBL;Acc:K7WFV1]</t>
  </si>
  <si>
    <t>Zm00001d048102_P005 pep chromosome:AGPv4:9:150279334:150284511:-1 gene:Zm00001d048102 transcript:Zm00001d048102_T005 gene_biotype:protein_coding transcript_biotype:protein_coding description:Peptidase beta subunit [Source:UniProtKB/TrEMBL;Acc:K7VKM2]</t>
  </si>
  <si>
    <t>Zm00001d048159_P001 pep chromosome:AGPv4:9:151140962:151144503:-1 gene:Zm00001d048159 transcript:Zm00001d048159_T001 gene_biotype:protein_coding transcript_biotype:protein_coding description:40S ribosomal protein S3a [Source:UniProtKB/TrEMBL;Acc:B4FAV3]</t>
  </si>
  <si>
    <t>Zm00001d048256_P002 pep chromosome:AGPv4:9:153315972:153318553:-1 gene:Zm00001d048256 transcript:Zm00001d048256_T002 gene_biotype:protein_coding transcript_biotype:protein_coding description:40S ribosomal protein SA [Source:UniProtKB/TrEMBL;Acc:B4G194]</t>
  </si>
  <si>
    <t>Zm00001d048291_P001 pep chromosome:AGPv4:9:153995278:153999021:1 gene:Zm00001d048291 transcript:Zm00001d048291_T001 gene_biotype:protein_coding transcript_biotype:protein_coding description:DAG protein [Source:UniProtKB/TrEMBL;Acc:K7WGQ3]</t>
  </si>
  <si>
    <t>Zm00001d048346_P001 pep chromosome:AGPv4:9:154820912:154823371:-1 gene:Zm00001d048346 transcript:Zm00001d048346_T001 gene_biotype:protein_coding transcript_biotype:protein_coding description:40S ribosomal protein SA [Source:UniProtKB/TrEMBL;Acc:B4FSQ4]</t>
  </si>
  <si>
    <t>Zm00001d048358_P004 pep chromosome:AGPv4:9:154915489:154923673:-1 gene:Zm00001d048358 transcript:Zm00001d048358_T004 gene_biotype:protein_coding transcript_biotype:protein_coding description:Aconitate hydratase [Source:UniProtKB/TrEMBL;Acc:A0A1D6PJL0]</t>
  </si>
  <si>
    <t>Zm00001d048368_P004 pep chromosome:AGPv4:9:155195027:155197492:1 gene:Zm00001d048368 transcript:Zm00001d048368_T004 gene_biotype:protein_coding transcript_biotype:protein_coding description:60S ribosomal protein L23 [Source:UniProtKB/TrEMBL;Acc:B4FGL4]</t>
  </si>
  <si>
    <t>Zm00001d048382_P001 pep chromosome:AGPv4:9:155283825:155285857:1 gene:Zm00001d048382 transcript:Zm00001d048382_T001 gene_biotype:protein_coding transcript_biotype:protein_coding description:60S ribosomal protein L21 [Source:UniProtKB/TrEMBL;Acc:C0P2E2]</t>
  </si>
  <si>
    <t>Zm00001d048583_P001 pep chromosome:AGPv4:4:220381:224895:-1 gene:Zm00001d048583 transcript:Zm00001d048583_T001 gene_biotype:protein_coding transcript_biotype:protein_coding description:Uncoupling protein [Source:UniProtKB/TrEMBL;Acc:Q8S4C4]</t>
  </si>
  <si>
    <t>Zm00001d048625_P001 pep chromosome:AGPv4:4:1562955:1564019:-1 gene:Zm00001d048625 transcript:Zm00001d048625_T001 gene_biotype:protein_coding transcript_biotype:protein_coding description:O-methyltransferase ZRP4 [Source:UniProtKB/TrEMBL;Acc:B6TS22]</t>
  </si>
  <si>
    <t>Zm00001d048707_P001 pep chromosome:AGPv4:4:3787419:3789065:-1 gene:Zm00001d048707 transcript:Zm00001d048707_T001 gene_biotype:protein_coding transcript_biotype:protein_coding description:Glycosyltransferase [Source:UniProtKB/TrEMBL;Acc:K7UP24]</t>
  </si>
  <si>
    <t>Zm00001d049059_P001 pep chromosome:AGPv4:4:14333136:14336565:1 gene:Zm00001d049059 transcript:Zm00001d049059_T001 gene_biotype:protein_coding transcript_biotype:protein_coding description:Alcohol dehydrogenase 2 [Source:UniProtKB/TrEMBL;Acc:B6SUD1]</t>
  </si>
  <si>
    <t>Zm00001d049099_P009 pep chromosome:AGPv4:4:15973988:15977521:-1 gene:Zm00001d049099 transcript:Zm00001d049099_T009 gene_biotype:protein_coding transcript_biotype:protein_coding description:Protein disulfide-isomerase [Source:UniProtKB/TrEMBL;Acc:A0A1D6PSC0]</t>
  </si>
  <si>
    <t>Zm00001d049230_P001 pep chromosome:AGPv4:4:21788911:21795688:-1 gene:Zm00001d049230 transcript:Zm00001d049230_T001 gene_biotype:protein_coding transcript_biotype:protein_coding description:SKP1-like protein 1A [Source:UniProtKB/TrEMBL;Acc:B4FST4]</t>
  </si>
  <si>
    <t>Zm00001d049234_P001 pep chromosome:AGPv4:4:22022728:22027004:-1 gene:Zm00001d049234 transcript:Zm00001d049234_T001 gene_biotype:protein_coding transcript_biotype:protein_coding description:Serine hydroxymethyltransferase [Source:UniProtKB/TrEMBL;Acc:K7TSD2]</t>
  </si>
  <si>
    <t>Zm00001d049239_P001 pep chromosome:AGPv4:4:22371774:22374938:1 gene:Zm00001d049239 transcript:Zm00001d049239_T001 gene_biotype:protein_coding transcript_biotype:protein_coding description:Adenosylhomocysteinase [Source:UniProtKB/TrEMBL;Acc:C0PHR4]</t>
  </si>
  <si>
    <t>Zm00001d049320_P001 pep chromosome:AGPv4:4:26180699:26183398:1 gene:Zm00001d049320 transcript:Zm00001d049320_T001 gene_biotype:protein_coding transcript_biotype:protein_coding description:MBF1 transcription factor [Source:UniProtKB/TrEMBL;Acc:B4FI06]</t>
  </si>
  <si>
    <t>Zm00001d049399_P002 pep chromosome:AGPv4:4:29277286:29279641:1 gene:Zm00001d049399 transcript:Zm00001d049399_T002 gene_biotype:protein_coding transcript_biotype:protein_coding description:Putative nucleolin-like family protein [Source:UniProtKB/TrEMBL;Acc:K7URC3]</t>
  </si>
  <si>
    <t>Zm00001d049409_P009 pep chromosome:AGPv4:4:29640981:29648286:1 gene:Zm00001d049409 transcript:Zm00001d049409_T009 gene_biotype:protein_coding transcript_biotype:protein_coding description:Aconitate hydratase [Source:UniProtKB/TrEMBL;Acc:A0A1D6PUK8]</t>
  </si>
  <si>
    <t>Zm00001d049507_P001 pep chromosome:AGPv4:4:32694740:32698204:-1 gene:Zm00001d049507 transcript:Zm00001d049507_T001 gene_biotype:protein_coding transcript_biotype:protein_coding description:NADH ubiquinone oxidoreductase 13kD-like subunit [Source:UniProtKB/TrEMBL;Acc:C0P568]</t>
  </si>
  <si>
    <t>Zm00001d049541_P001 pep chromosome:AGPv4:4:33817769:33820095:-1 gene:Zm00001d049541 transcript:Zm00001d049541_T001 gene_biotype:protein_coding transcript_biotype:protein_coding description:Brown midrib3 [Source:UniProtKB/TrEMBL;Acc:Q6VWG3]</t>
  </si>
  <si>
    <t>Zm00001d049641_P006 pep chromosome:AGPv4:4:38551634:38554798:-1 gene:Zm00001d049641 transcript:Zm00001d049641_T006 gene_biotype:protein_coding transcript_biotype:protein_coding description:Glyceraldehyde-3-phosphate dehydrogenase [Source:UniProtKB/TrEMBL;Acc:C4JBS8]</t>
  </si>
  <si>
    <t>Zm00001d049649_P002 pep chromosome:AGPv4:4:38706364:38709594:1 gene:Zm00001d049649 transcript:Zm00001d049649_T002 gene_biotype:protein_coding transcript_biotype:protein_coding description:Succinate dehydrogenase [ubiquinone] iron-sulfur subunit, mitochondrial [Source:UniProtKB/TrEMBL;Acc:K7U1I2]</t>
  </si>
  <si>
    <t>Zm00001d049656_P001 pep chromosome:AGPv4:4:38886286:38888978:1 gene:Zm00001d049656 transcript:Zm00001d049656_T001 gene_biotype:protein_coding transcript_biotype:protein_coding description:Eukaryotic translation initiation factor 3 subunit G [Source:UniProtKB/TrEMBL;Acc:B4FBV8]</t>
  </si>
  <si>
    <t>Zm00001d049790_P008 pep chromosome:AGPv4:4:44843685:44845830:1 gene:Zm00001d049790 transcript:Zm00001d049790_T008 gene_biotype:protein_coding transcript_biotype:protein_coding description:60S ribosomal protein L32 [Source:UniProtKB/TrEMBL;Acc:B4FI53]</t>
  </si>
  <si>
    <t>Zm00001d049815_P005 pep chromosome:AGPv4:4:45901826:45904012:-1 gene:Zm00001d049815 transcript:Zm00001d049815_T005 gene_biotype:protein_coding transcript_biotype:protein_coding gene_symbol:RPL17 description:Ribosomal protein L17b [Source:UniProtKB/TrEMBL;Acc:A0A1Q0YGV1]</t>
  </si>
  <si>
    <t>Zm00001d049858_P001 pep chromosome:AGPv4:4:48664751:48667590:-1 gene:Zm00001d049858 transcript:Zm00001d049858_T001 gene_biotype:protein_coding transcript_biotype:protein_coding description:Import inner membrane translocase subunit Tim8 [Source:UniProtKB/TrEMBL;Acc:B6SQH6]</t>
  </si>
  <si>
    <t>Zm00001d049916_P004 pep chromosome:AGPv4:4:52465001:52467548:-1 gene:Zm00001d049916 transcript:Zm00001d049916_T004 gene_biotype:protein_coding transcript_biotype:protein_coding description:WAT1-related protein [Source:UniProtKB/TrEMBL;Acc:B7ZY15]</t>
  </si>
  <si>
    <t>Zm00001d050100_P001 pep chromosome:AGPv4:4:65618139:65618591:-1 gene:Zm00001d050100 transcript:Zm00001d050100_T001 gene_biotype:protein_coding transcript_biotype:protein_coding description:Histone H2B.2 [Source:UniProtKB/Swiss-Prot;Acc:P30756]</t>
  </si>
  <si>
    <t>Zm00001d050123_P001 pep chromosome:AGPv4:4:67476538:67489450:-1 gene:Zm00001d050123 transcript:Zm00001d050123_T001 gene_biotype:protein_coding transcript_biotype:protein_coding description:GrpE protein homolog [Source:UniProtKB/TrEMBL;Acc:K7U372]</t>
  </si>
  <si>
    <t>Zm00001d050125_P002 pep chromosome:AGPv4:4:67726988:67745706:-1 gene:Zm00001d050125 transcript:Zm00001d050125_T002 gene_biotype:protein_coding transcript_biotype:protein_coding description:Putative sucrose-phosphate synthase family protein [Source:UniProtKB/TrEMBL;Acc:K7TVE3]</t>
  </si>
  <si>
    <t>Zm00001d050193_P001 pep chromosome:AGPv4:4:72526574:72528866:1 gene:Zm00001d050193 transcript:Zm00001d050193_T001 gene_biotype:protein_coding transcript_biotype:protein_coding description:60S ribosomal protein L7-1 [Source:UniProtKB/TrEMBL;Acc:B4FTW5]</t>
  </si>
  <si>
    <t>Zm00001d050198_P002 pep chromosome:AGPv4:4:72854696:72856775:1 gene:Zm00001d050198 transcript:Zm00001d050198_T002 gene_biotype:protein_coding transcript_biotype:protein_coding description:Retrotransposon protein Ty1-copia subclass [Source:UniProtKB/TrEMBL;Acc:B4FY74]</t>
  </si>
  <si>
    <t>Zm00001d050339_P004 pep chromosome:AGPv4:4:82303594:82306028:1 gene:Zm00001d050339 transcript:Zm00001d050339_T004 gene_biotype:protein_coding transcript_biotype:protein_coding description:Aminoaldehyde dehydrogenase 1 [Source:UniProtKB/TrEMBL;Acc:C0P9J6]</t>
  </si>
  <si>
    <t>Zm00001d050375_P002 pep chromosome:AGPv4:4:84712648:84716234:-1 gene:Zm00001d050375 transcript:Zm00001d050375_T002 gene_biotype:protein_coding transcript_biotype:protein_coding description:14-3-3-like protein [Source:UniProtKB/TrEMBL;Acc:B6U284]</t>
  </si>
  <si>
    <t>Zm00001d050383_P001 pep chromosome:AGPv4:4:85015212:85019176:-1 gene:Zm00001d050383 transcript:Zm00001d050383_T001 gene_biotype:protein_coding transcript_biotype:protein_coding description:Dihydrolipoamide acetyltransferase component of pyruvate dehydrogenase complex [Source:UniProtKB/TrEMBL;Acc:A0A1D6Q1G1]</t>
  </si>
  <si>
    <t>Zm00001d050440_P005 pep chromosome:AGPv4:4:88239061:88243601:-1 gene:Zm00001d050440 transcript:Zm00001d050440_T005 gene_biotype:protein_coding transcript_biotype:protein_coding description:Defective in cullin neddylation protein [Source:UniProtKB/TrEMBL;Acc:K7UEY2]</t>
  </si>
  <si>
    <t>Zm00001d050493_P001 pep chromosome:AGPv4:4:93017163:93018146:-1 gene:Zm00001d050493 transcript:Zm00001d050493_T001 gene_biotype:protein_coding transcript_biotype:protein_coding description:Gibberellin receptor GID1L2 [Source:UniProtKB/TrEMBL;Acc:K7U051]</t>
  </si>
  <si>
    <t>Zm00001d050666_P001 pep chromosome:AGPv4:4:113569136:113572987:1 gene:Zm00001d050666 transcript:Zm00001d050666_T001 gene_biotype:protein_coding transcript_biotype:protein_coding description:2-cys peroxiredoxin BAS1 [Source:UniProtKB/TrEMBL;Acc:C4J9M7]</t>
  </si>
  <si>
    <t>Zm00001d050874_P001 pep chromosome:AGPv4:4:128050675:128059411:-1 gene:Zm00001d050874 transcript:Zm00001d050874_T001 gene_biotype:protein_coding transcript_biotype:protein_coding description:Nucleosome/chromatin assembly factor A [Source:UniProtKB/TrEMBL;Acc:Q94F79]</t>
  </si>
  <si>
    <t>Zm00001d050920_P002 pep chromosome:AGPv4:4:131271149:131273486:-1 gene:Zm00001d050920 transcript:Zm00001d050920_T002 gene_biotype:protein_coding transcript_biotype:protein_coding description:60S ribosomal protein L6 [Source:UniProtKB/TrEMBL;Acc:B4F9G6]</t>
  </si>
  <si>
    <t>Zm00001d051001_P004 pep chromosome:AGPv4:4:136187554:136190530:1 gene:Zm00001d051001 transcript:Zm00001d051001_T004 gene_biotype:protein_coding transcript_biotype:protein_coding gene_symbol:GAPC3 description:Glyceraldehyde-3-phosphate dehydrogenase 3, cytosolic [Source:UniProtKB/Swiss-Prot;Acc:Q43247]</t>
  </si>
  <si>
    <t>Zm00001d051062_P003 pep chromosome:AGPv4:4:140038433:140041663:1 gene:Zm00001d051062 transcript:Zm00001d051062_T003 gene_biotype:protein_coding transcript_biotype:protein_coding description:GrpE protein homolog [Source:UniProtKB/TrEMBL;Acc:A0A1D6Q4Q1]</t>
  </si>
  <si>
    <t>Zm00001d051129_P007 pep chromosome:AGPv4:4:144987596:144994135:1 gene:Zm00001d051129 transcript:Zm00001d051129_T007 gene_biotype:protein_coding transcript_biotype:protein_coding description:Succinate-CoA ligase subunit beta [Source:UniProtKB/TrEMBL;Acc:A0A1D6Q567]</t>
  </si>
  <si>
    <t>Zm00001d051161_P002 pep chromosome:AGPv4:4:146706971:146710390:-1 gene:Zm00001d051161 transcript:Zm00001d051161_T002 gene_biotype:protein_coding transcript_biotype:protein_coding description:Phenylalanine ammonia-lyase [Source:UniProtKB/TrEMBL;Acc:A0A1D6Q5B1]</t>
  </si>
  <si>
    <t>Zm00001d051174_P001 pep chromosome:AGPv4:4:147173978:147176656:1 gene:Zm00001d051174 transcript:Zm00001d051174_T001 gene_biotype:protein_coding transcript_biotype:protein_coding gene_symbol:PIP2-3 description:Aquaporin PIP2-3 [Source:UniProtKB/Swiss-Prot;Acc:Q9ATM7]</t>
  </si>
  <si>
    <t>Zm00001d051211_P004 pep chromosome:AGPv4:4:148716630:148733393:1 gene:Zm00001d051211 transcript:Zm00001d051211_T004 gene_biotype:protein_coding transcript_biotype:protein_coding description:Proteasome endopeptidase complex [Source:UniProtKB/TrEMBL;Acc:A0A1D6Q5L0]</t>
  </si>
  <si>
    <t>Zm00001d051337_P001 pep chromosome:AGPv4:4:155162552:155168884:1 gene:Zm00001d051337 transcript:Zm00001d051337_T001 gene_biotype:protein_coding transcript_biotype:protein_coding description:Ubiquitin carboxyl-terminal hydrolase [Source:UniProtKB/TrEMBL;Acc:B6TLS0]</t>
  </si>
  <si>
    <t>Zm00001d051362_P001 pep chromosome:AGPv4:4:155984860:155986408:-1 gene:Zm00001d051362 transcript:Zm00001d051362_T001 gene_biotype:protein_coding transcript_biotype:protein_coding gene_symbol:TIP2-1 description:Aquaporin TIP2-1 [Source:UniProtKB/Swiss-Prot;Acc:Q9ATL9]</t>
  </si>
  <si>
    <t>Zm00001d051392_P001 pep chromosome:AGPv4:4:156972673:156976747:1 gene:Zm00001d051392 transcript:Zm00001d051392_T001 gene_biotype:protein_coding transcript_biotype:protein_coding description:Glutathione peroxidase [Source:UniProtKB/TrEMBL;Acc:B4FRF0]</t>
  </si>
  <si>
    <t>Zm00001d051403_P001 pep chromosome:AGPv4:4:157200400:157203987:1 gene:Zm00001d051403 transcript:Zm00001d051403_T001 gene_biotype:protein_coding transcript_biotype:protein_coding gene_symbol:PIP1-3 description:Plasma membrane intrinsic protein1 isoform 1 [Source:UniProtKB/TrEMBL;Acc:B4FUM4]</t>
  </si>
  <si>
    <t>Zm00001d051420_P001 pep chromosome:AGPv4:4:157872166:157873661:-1 gene:Zm00001d051420 transcript:Zm00001d051420_T001 gene_biotype:protein_coding transcript_biotype:protein_coding description:Dehydrin [Source:UniProtKB/TrEMBL;Acc:C4J477]</t>
  </si>
  <si>
    <t>Zm00001d051543_P001 pep chromosome:AGPv4:4:162016341:162016841:-1 gene:Zm00001d051543 transcript:Zm00001d051543_T001 gene_biotype:protein_coding transcript_biotype:protein_coding description:60S ribosomal protein L12 [Source:UniProtKB/TrEMBL;Acc:B6T1H5]</t>
  </si>
  <si>
    <t>Zm00001d051591_P001 pep chromosome:AGPv4:4:163976517:163976981:1 gene:Zm00001d051591 transcript:Zm00001d051591_T001 gene_biotype:protein_coding transcript_biotype:protein_coding description:Histone H2B [Source:UniProtKB/TrEMBL;Acc:B4FE18]</t>
  </si>
  <si>
    <t>Zm00001d051685_P002 pep chromosome:AGPv4:4:166707048:166709814:1 gene:Zm00001d051685 transcript:Zm00001d051685_T002 gene_biotype:protein_coding transcript_biotype:protein_coding gene_symbol:ANT2 description:ADP,ATP carrier protein 2, mitochondrial [Source:UniProtKB/Swiss-Prot;Acc:P12857]</t>
  </si>
  <si>
    <t>Zm00001d051742_P001 pep chromosome:AGPv4:4:168615582:168622676:-1 gene:Zm00001d051742 transcript:Zm00001d051742_T001 gene_biotype:protein_coding transcript_biotype:protein_coding description:T-complex protein 1 subunit delta [Source:UniProtKB/TrEMBL;Acc:B4F8V9]</t>
  </si>
  <si>
    <t>Zm00001d051804_P001 pep chromosome:AGPv4:4:170036696:170039992:-1 gene:Zm00001d051804 transcript:Zm00001d051804_T001 gene_biotype:protein_coding transcript_biotype:protein_coding description:Glutamine synthetase [Source:UniProtKB/TrEMBL;Acc:C4JAE7]</t>
  </si>
  <si>
    <t>Zm00001d051872_P001 pep chromosome:AGPv4:4:172964877:172966249:-1 gene:Zm00001d051872 transcript:Zm00001d051872_T001 gene_biotype:protein_coding transcript_biotype:protein_coding gene_symbol:PIP1-5 description:Aquaporin PIP1-5 [Source:UniProtKB/Swiss-Prot;Acc:Q9AR14]</t>
  </si>
  <si>
    <t>Zm00001d051912_P002 pep chromosome:AGPv4:4:174430432:174433673:-1 gene:Zm00001d051912 transcript:Zm00001d051912_T002 gene_biotype:protein_coding transcript_biotype:protein_coding description:Putative oxidoreductase, aldo/keto reductase family protein [Source:UniProtKB/TrEMBL;Acc:B6SGM5]</t>
  </si>
  <si>
    <t>Zm00001d052022_P010 pep chromosome:AGPv4:4:176745235:176748683:-1 gene:Zm00001d052022 transcript:Zm00001d052022_T010 gene_biotype:protein_coding transcript_biotype:protein_coding description:Plasma membrane ATPase [Source:UniProtKB/TrEMBL;Acc:A0A1D6QC18]</t>
  </si>
  <si>
    <t>Zm00001d052075_P002 pep chromosome:AGPv4:4:178746528:178748147:-1 gene:Zm00001d052075 transcript:Zm00001d052075_T002 gene_biotype:protein_coding transcript_biotype:protein_coding description:60S ribosomal protein L33-B [Source:UniProtKB/TrEMBL;Acc:B4G0R0]</t>
  </si>
  <si>
    <t>Zm00001d052104_P001 pep chromosome:AGPv4:4:179683462:179685804:-1 gene:Zm00001d052104 transcript:Zm00001d052104_T001 gene_biotype:protein_coding transcript_biotype:protein_coding description:Putative subtilase family protein [Source:UniProtKB/TrEMBL;Acc:K7U9N2]</t>
  </si>
  <si>
    <t>Zm00001d052165_P001 pep chromosome:AGPv4:4:181552730:181556339:1 gene:Zm00001d052165 transcript:Zm00001d052165_T001 gene_biotype:protein_coding transcript_biotype:protein_coding description:Ferredoxin--nitrite reductase [Source:UniProtKB/TrEMBL;Acc:K7U9U9]</t>
  </si>
  <si>
    <t>Zm00001d052289_P001 pep chromosome:AGPv4:4:186090480:186095214:1 gene:Zm00001d052289 transcript:Zm00001d052289_T001 gene_biotype:protein_coding transcript_biotype:protein_coding description:Pyruvate dehydrogenase E1 component subunit alpha [Source:UniProtKB/TrEMBL;Acc:B4FGJ4]</t>
  </si>
  <si>
    <t>Zm00001d052316_P002 pep chromosome:AGPv4:4:186976289:186978543:-1 gene:Zm00001d052316 transcript:Zm00001d052316_T002 gene_biotype:protein_coding transcript_biotype:protein_coding description:Ferritin [Source:UniProtKB/TrEMBL;Acc:A0A1D6QG81]</t>
  </si>
  <si>
    <t>Zm00001d052457_P001 pep chromosome:AGPv4:4:190405622:190411632:1 gene:Zm00001d052457 transcript:Zm00001d052457_T001 gene_biotype:protein_coding transcript_biotype:protein_coding description:Calcium-transporting ATPase [Source:UniProtKB/TrEMBL;Acc:A0A1D6QHD5]</t>
  </si>
  <si>
    <t>Zm00001d052494_P001 pep chromosome:AGPv4:4:191353211:191358538:-1 gene:Zm00001d052494 transcript:Zm00001d052494_T001 gene_biotype:protein_coding transcript_biotype:protein_coding description:Pyruvate kinase [Source:UniProtKB/TrEMBL;Acc:B4F9G8]</t>
  </si>
  <si>
    <t>Zm00001d052585_P001 pep chromosome:AGPv4:4:193611003:193612517:1 gene:Zm00001d052585 transcript:Zm00001d052585_T001 gene_biotype:protein_coding transcript_biotype:protein_coding description:Dirigent protein [Source:UniProtKB/TrEMBL;Acc:K7U735]</t>
  </si>
  <si>
    <t>Zm00001d052767_P002 pep chromosome:AGPv4:4:200049300:200052657:-1 gene:Zm00001d052767 transcript:Zm00001d052767_T002 gene_biotype:protein_coding transcript_biotype:protein_coding description:MAP3K-like protein kinase [Source:UniProtKB/TrEMBL;Acc:B4FNL7]</t>
  </si>
  <si>
    <t>Zm00001d052855_P001 pep chromosome:AGPv4:4:202671658:202675737:-1 gene:Zm00001d052855 transcript:Zm00001d052855_T001 gene_biotype:protein_coding transcript_biotype:protein_coding description:HSP protein [Source:UniProtKB/TrEMBL;Acc:C3UZ63]</t>
  </si>
  <si>
    <t>Zm00001d052885_P003 pep chromosome:AGPv4:4:203405773:203407585:-1 gene:Zm00001d052885 transcript:Zm00001d052885_T003 gene_biotype:protein_coding transcript_biotype:protein_coding description:Putative ribosomal protein S8 family protein [Source:UniProtKB/TrEMBL;Acc:B4FM69]</t>
  </si>
  <si>
    <t>Zm00001d052948_P001 pep chromosome:AGPv4:4:205895319:205899917:-1 gene:Zm00001d052948 transcript:Zm00001d052948_T001 gene_biotype:protein_coding transcript_biotype:protein_coding description:Putative TCP-1/cpn60 chaperonin family protein [Source:UniProtKB/TrEMBL;Acc:K7UCH1]</t>
  </si>
  <si>
    <t>Zm00001d053003_P003 pep chromosome:AGPv4:4:208580978:208590850:1 gene:Zm00001d053003 transcript:Zm00001d053003_T003 gene_biotype:protein_coding transcript_biotype:protein_coding description:Eukaryotic initiation factor 5C CG2922-PF, isoform F [Source:UniProtKB/TrEMBL;Acc:B4FI21]</t>
  </si>
  <si>
    <t>Zm00001d053055_P001 pep chromosome:AGPv4:4:211054808:211055547:-1 gene:Zm00001d053055 transcript:Zm00001d053055_T001 gene_biotype:protein_coding transcript_biotype:protein_coding description:Dirigent protein [Source:UniProtKB/TrEMBL;Acc:B6T8I3]</t>
  </si>
  <si>
    <t>Zm00001d053090_P001 pep chromosome:AGPv4:4:213265064:213268433:1 gene:Zm00001d053090 transcript:Zm00001d053090_T001 gene_biotype:protein_coding transcript_biotype:protein_coding description:14-3-3-like protein [Source:UniProtKB/TrEMBL;Acc:K7U5A5]</t>
  </si>
  <si>
    <t>Zm00001d053217_P001 pep chromosome:AGPv4:4:220620484:220622928:1 gene:Zm00001d053217 transcript:Zm00001d053217_T001 gene_biotype:protein_coding transcript_biotype:protein_coding description:Proteasome subunit alpha type [Source:UniProtKB/TrEMBL;Acc:K7V4Q5]</t>
  </si>
  <si>
    <t>Zm00001d053239_P001 pep chromosome:AGPv4:4:221656653:221658921:1 gene:Zm00001d053239 transcript:Zm00001d053239_T001 gene_biotype:protein_coding transcript_biotype:protein_coding description:40S ribosomal protein S27 [Source:UniProtKB/TrEMBL;Acc:Q9ZQX9]</t>
  </si>
  <si>
    <t>Zm00001d053296_P001 pep chromosome:AGPv4:4:224801163:224804512:1 gene:Zm00001d053296 transcript:Zm00001d053296_T001 gene_biotype:protein_coding transcript_biotype:protein_coding description:Ubiquitin-conjugating enzyme spm2 [Source:UniProtKB/TrEMBL;Acc:B6SK03]</t>
  </si>
  <si>
    <t>Zm00001d053580_P001 pep chromosome:AGPv4:4:235225983:235231276:-1 gene:Zm00001d053580 transcript:Zm00001d053580_T001 gene_biotype:protein_coding transcript_biotype:protein_coding description:Acetyltransferase component of pyruvate dehydrogenase complex [Source:UniProtKB/TrEMBL;Acc:A0A1D6QQD9]</t>
  </si>
  <si>
    <t>Zm00001d053616_P002 pep chromosome:AGPv4:4:236545424:236550919:1 gene:Zm00001d053616 transcript:Zm00001d053616_T002 gene_biotype:protein_coding transcript_biotype:protein_coding description:26S protease regulatory subunit 8 [Source:UniProtKB/TrEMBL;Acc:B4G124]</t>
  </si>
  <si>
    <t>Zm00001d053633_P002 pep chromosome:AGPv4:4:237652430:237654914:1 gene:Zm00001d053633 transcript:Zm00001d053633_T002 gene_biotype:protein_coding transcript_biotype:protein_coding gene_symbol:rps8 description:40S ribosomal protein S8 [Source:UniProtKB/TrEMBL;Acc:B4FE90]</t>
  </si>
  <si>
    <t>Zm00001d053685_P009 pep chromosome:AGPv4:4:239005698:239012510:1 gene:Zm00001d053685 transcript:Zm00001d053685_T009 gene_biotype:protein_coding transcript_biotype:protein_coding description:Citrate synthase [Source:UniProtKB/TrEMBL;Acc:B4FIC0]</t>
  </si>
  <si>
    <t>Zm00001d053738_P004 pep chromosome:AGPv4:4:240110934:240115360:1 gene:Zm00001d053738 transcript:Zm00001d053738_T004 gene_biotype:protein_coding transcript_biotype:protein_coding description:DNA repair protein RAD23-1 [Source:UniProtKB/TrEMBL;Acc:B6T790]</t>
  </si>
  <si>
    <t>Zm00001d053765_P003 pep chromosome:AGPv4:4:240697275:240703366:-1 gene:Zm00001d053765 transcript:Zm00001d053765_T003 gene_biotype:protein_coding transcript_biotype:protein_coding description:Putative ATPase, V1 complex, subunit A protein [Source:UniProtKB/TrEMBL;Acc:C0PHC0]</t>
  </si>
  <si>
    <t>Zm00001d053857_P008 pep chromosome:AGPv4:4:242293449:242298480:-1 gene:Zm00001d053857 transcript:Zm00001d053857_T008 gene_biotype:protein_coding transcript_biotype:protein_coding description:Putative TCP-1/cpn60 chaperonin family protein isoform 1 [Source:UniProtKB/TrEMBL;Acc:B4FBP0]</t>
  </si>
  <si>
    <t>Zm00001d054044_P001 pep chromosome:AGPv4:4:245523681:245525759:1 gene:Zm00001d054044 transcript:Zm00001d054044_T001 gene_biotype:protein_coding transcript_biotype:protein_coding description:Catalase [Source:UniProtKB/TrEMBL;Acc:K7UGM3]</t>
  </si>
  <si>
    <t>Zm00001d054065_P001 pep chromosome:AGPv4:4:245794577:245796505:-1 gene:Zm00001d054065 transcript:Zm00001d054065_T001 gene_biotype:protein_coding transcript_biotype:protein_coding description:Ribosomal protein L37 [Source:UniProtKB/TrEMBL;Acc:B6T4D2]</t>
  </si>
  <si>
    <t>Protein Name</t>
    <phoneticPr fontId="2" type="noConversion"/>
  </si>
  <si>
    <t>+</t>
    <phoneticPr fontId="2" type="noConversion"/>
  </si>
  <si>
    <t>Average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</si>
</sst>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sz val="12"/>
      <name val="Times New Roman"/>
      <family val="1"/>
    </font>
    <font>
      <sz val="11"/>
      <name val="Calibri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</cellXfs>
  <cellStyles count="1">
    <cellStyle name="Normal" xfId="0" builtinId="0"/>
  </cellStyles>
  <dxfs count="1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表1_56" displayName="表1_56" ref="A1:X228" totalsRowShown="0" headerRowDxfId="1" dataDxfId="0">
  <autoFilter ref="A1:X228" xr:uid="{00000000-0009-0000-0100-000005000000}"/>
  <tableColumns count="24">
    <tableColumn id="1" xr3:uid="{00000000-0010-0000-0100-000001000000}" name="id" dataDxfId="25"/>
    <tableColumn id="2" xr3:uid="{00000000-0010-0000-0100-000002000000}" name="Protein IDs" dataDxfId="24"/>
    <tableColumn id="22" xr3:uid="{00000000-0010-0000-0100-000016000000}" name="Protein Name" dataDxfId="23"/>
    <tableColumn id="20" xr3:uid="{00000000-0010-0000-0100-000014000000}" name="Fasta header" dataDxfId="22"/>
    <tableColumn id="9" xr3:uid="{00000000-0010-0000-0100-000009000000}" name="Peptides" dataDxfId="21"/>
    <tableColumn id="11" xr3:uid="{00000000-0010-0000-0100-00000B000000}" name="Unique peptides" dataDxfId="20"/>
    <tableColumn id="67" xr3:uid="{00000000-0010-0000-0100-000043000000}" name="iBAQ 0-20_1" dataDxfId="19"/>
    <tableColumn id="68" xr3:uid="{00000000-0010-0000-0100-000044000000}" name="iBAQ 0-20_2" dataDxfId="18"/>
    <tableColumn id="69" xr3:uid="{00000000-0010-0000-0100-000045000000}" name="iBAQ 0-20_3" dataDxfId="17"/>
    <tableColumn id="70" xr3:uid="{00000000-0010-0000-0100-000046000000}" name="iBAQ 30-40_1" dataDxfId="16"/>
    <tableColumn id="71" xr3:uid="{00000000-0010-0000-0100-000047000000}" name="iBAQ 30-40_2" dataDxfId="15"/>
    <tableColumn id="72" xr3:uid="{00000000-0010-0000-0100-000048000000}" name="iBAQ 30-40_3" dataDxfId="14"/>
    <tableColumn id="73" xr3:uid="{00000000-0010-0000-0100-000049000000}" name="iBAQ 50-60_1" dataDxfId="13"/>
    <tableColumn id="74" xr3:uid="{00000000-0010-0000-0100-00004A000000}" name="iBAQ 50-60_2" dataDxfId="12"/>
    <tableColumn id="75" xr3:uid="{00000000-0010-0000-0100-00004B000000}" name="iBAQ 50-60_3" dataDxfId="11"/>
    <tableColumn id="3" xr3:uid="{00000000-0010-0000-0100-000003000000}" name="20" dataDxfId="10">
      <calculatedColumnFormula>COUNT(表1_56[[#This Row],[iBAQ 0-20_1]:[iBAQ 0-20_3]])</calculatedColumnFormula>
    </tableColumn>
    <tableColumn id="4" xr3:uid="{00000000-0010-0000-0100-000004000000}" name="40" dataDxfId="9">
      <calculatedColumnFormula>COUNT(表1_56[[#This Row],[iBAQ 30-40_1]:[iBAQ 30-40_3]])</calculatedColumnFormula>
    </tableColumn>
    <tableColumn id="5" xr3:uid="{00000000-0010-0000-0100-000005000000}" name="60" dataDxfId="8">
      <calculatedColumnFormula>COUNT(表1_56[[#This Row],[iBAQ 50-60_1]:[iBAQ 50-60_3]])</calculatedColumnFormula>
    </tableColumn>
    <tableColumn id="6" xr3:uid="{00000000-0010-0000-0100-000006000000}" name="Average 20" dataDxfId="7">
      <calculatedColumnFormula>AVERAGE(表1_56[[#This Row],[iBAQ 0-20_1]:[iBAQ 0-20_3]])</calculatedColumnFormula>
    </tableColumn>
    <tableColumn id="7" xr3:uid="{00000000-0010-0000-0100-000007000000}" name="Average 40" dataDxfId="6">
      <calculatedColumnFormula>AVERAGE(表1_56[[#This Row],[iBAQ 30-40_1]:[iBAQ 30-40_3]])</calculatedColumnFormula>
    </tableColumn>
    <tableColumn id="8" xr3:uid="{00000000-0010-0000-0100-000008000000}" name="Average 60" dataDxfId="5">
      <calculatedColumnFormula>AVERAGE(表1_56[[#This Row],[iBAQ 50-60_1]:[iBAQ 50-60_3]])</calculatedColumnFormula>
    </tableColumn>
    <tableColumn id="10" xr3:uid="{00000000-0010-0000-0100-00000A000000}" name="Ratio 40/20" dataDxfId="4">
      <calculatedColumnFormula>表1_56[[#This Row],[Average 40]]/表1_56[[#This Row],[Average 20]]</calculatedColumnFormula>
    </tableColumn>
    <tableColumn id="12" xr3:uid="{00000000-0010-0000-0100-00000C000000}" name="Pvalue 40/20" dataDxfId="3">
      <calculatedColumnFormula>TTEST(表1_56[[#This Row],[iBAQ 0-20_1]:[iBAQ 0-20_3]],表1_56[[#This Row],[iBAQ 30-40_1]:[iBAQ 30-40_3]],2,2)</calculatedColumnFormula>
    </tableColumn>
    <tableColumn id="17" xr3:uid="{00000000-0010-0000-0100-000011000000}" name="Significant 40/20" dataDxfId="2"/>
  </tableColumns>
  <tableStyleInfo name="TableStyleLight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表1_59" displayName="表1_59" ref="A1:Y268" totalsRowShown="0" headerRowDxfId="110" dataDxfId="109">
  <tableColumns count="25">
    <tableColumn id="1" xr3:uid="{00000000-0010-0000-0200-000001000000}" name="id" dataDxfId="108"/>
    <tableColumn id="2" xr3:uid="{00000000-0010-0000-0200-000002000000}" name="Protein IDs" dataDxfId="107"/>
    <tableColumn id="22" xr3:uid="{00000000-0010-0000-0200-000016000000}" name="Protein Name" dataDxfId="106"/>
    <tableColumn id="20" xr3:uid="{00000000-0010-0000-0200-000014000000}" name="Fasta header" dataDxfId="105"/>
    <tableColumn id="9" xr3:uid="{00000000-0010-0000-0200-000009000000}" name="Peptides" dataDxfId="104"/>
    <tableColumn id="11" xr3:uid="{00000000-0010-0000-0200-00000B000000}" name="Unique peptides" dataDxfId="103"/>
    <tableColumn id="67" xr3:uid="{00000000-0010-0000-0200-000043000000}" name="iBAQ 0-20_1" dataDxfId="102"/>
    <tableColumn id="68" xr3:uid="{00000000-0010-0000-0200-000044000000}" name="iBAQ 0-20_2" dataDxfId="101"/>
    <tableColumn id="69" xr3:uid="{00000000-0010-0000-0200-000045000000}" name="iBAQ 0-20_3" dataDxfId="100"/>
    <tableColumn id="70" xr3:uid="{00000000-0010-0000-0200-000046000000}" name="iBAQ 30-40_1" dataDxfId="99"/>
    <tableColumn id="71" xr3:uid="{00000000-0010-0000-0200-000047000000}" name="iBAQ 30-40_2" dataDxfId="98"/>
    <tableColumn id="72" xr3:uid="{00000000-0010-0000-0200-000048000000}" name="iBAQ 30-40_3" dataDxfId="97"/>
    <tableColumn id="73" xr3:uid="{00000000-0010-0000-0200-000049000000}" name="iBAQ 50-60_1" dataDxfId="96"/>
    <tableColumn id="74" xr3:uid="{00000000-0010-0000-0200-00004A000000}" name="iBAQ 50-60_2" dataDxfId="95"/>
    <tableColumn id="75" xr3:uid="{00000000-0010-0000-0200-00004B000000}" name="iBAQ 50-60_3" dataDxfId="94"/>
    <tableColumn id="3" xr3:uid="{00000000-0010-0000-0200-000003000000}" name="20" dataDxfId="93">
      <calculatedColumnFormula>COUNT(表1_59[[#This Row],[iBAQ 0-20_1]:[iBAQ 0-20_3]])</calculatedColumnFormula>
    </tableColumn>
    <tableColumn id="4" xr3:uid="{00000000-0010-0000-0200-000004000000}" name="40" dataDxfId="92">
      <calculatedColumnFormula>COUNT(表1_59[[#This Row],[iBAQ 30-40_1]:[iBAQ 30-40_3]])</calculatedColumnFormula>
    </tableColumn>
    <tableColumn id="5" xr3:uid="{00000000-0010-0000-0200-000005000000}" name="60" dataDxfId="91">
      <calculatedColumnFormula>COUNT(表1_59[[#This Row],[iBAQ 50-60_1]:[iBAQ 50-60_3]])</calculatedColumnFormula>
    </tableColumn>
    <tableColumn id="6" xr3:uid="{00000000-0010-0000-0200-000006000000}" name="Average 20" dataDxfId="90">
      <calculatedColumnFormula>AVERAGE(表1_59[[#This Row],[iBAQ 0-20_1]:[iBAQ 0-20_3]])</calculatedColumnFormula>
    </tableColumn>
    <tableColumn id="7" xr3:uid="{00000000-0010-0000-0200-000007000000}" name="Average 40" dataDxfId="89">
      <calculatedColumnFormula>AVERAGE(表1_59[[#This Row],[iBAQ 30-40_1]:[iBAQ 30-40_3]])</calculatedColumnFormula>
    </tableColumn>
    <tableColumn id="8" xr3:uid="{00000000-0010-0000-0200-000008000000}" name="Average 60" dataDxfId="88">
      <calculatedColumnFormula>AVERAGE(表1_59[[#This Row],[iBAQ 50-60_1]:[iBAQ 50-60_3]])</calculatedColumnFormula>
    </tableColumn>
    <tableColumn id="10" xr3:uid="{391A9EBA-0531-45A7-AB6D-84DF097945CC}" name="Average 61" dataDxfId="87">
      <calculatedColumnFormula>表1_59[[#This Row],[Average 60]]/表1_59[[#This Row],[Average 40]]</calculatedColumnFormula>
    </tableColumn>
    <tableColumn id="13" xr3:uid="{00000000-0010-0000-0200-00000D000000}" name="Ratio 60/40" dataDxfId="86"/>
    <tableColumn id="14" xr3:uid="{00000000-0010-0000-0200-00000E000000}" name="Pvalue 60/40" dataDxfId="85">
      <calculatedColumnFormula>TTEST(表1_59[[#This Row],[iBAQ 30-40_1]:[iBAQ 30-40_3]],表1_59[[#This Row],[iBAQ 50-60_1]:[iBAQ 50-60_3]],2,2)</calculatedColumnFormula>
    </tableColumn>
    <tableColumn id="18" xr3:uid="{00000000-0010-0000-0200-000012000000}" name="Significant 60/40" dataDxfId="84"/>
  </tableColumns>
  <tableStyleInfo name="TableStyleLight2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表1_58" displayName="表1_58" ref="A1:X263" totalsRowShown="0" headerRowDxfId="83" dataDxfId="82">
  <tableColumns count="24">
    <tableColumn id="1" xr3:uid="{00000000-0010-0000-0300-000001000000}" name="id" dataDxfId="81"/>
    <tableColumn id="2" xr3:uid="{00000000-0010-0000-0300-000002000000}" name="Protein IDs" dataDxfId="80"/>
    <tableColumn id="22" xr3:uid="{00000000-0010-0000-0300-000016000000}" name="Protein Name" dataDxfId="79"/>
    <tableColumn id="20" xr3:uid="{00000000-0010-0000-0300-000014000000}" name="Fasta header" dataDxfId="78"/>
    <tableColumn id="9" xr3:uid="{00000000-0010-0000-0300-000009000000}" name="Peptides" dataDxfId="77"/>
    <tableColumn id="11" xr3:uid="{00000000-0010-0000-0300-00000B000000}" name="Unique peptides" dataDxfId="76"/>
    <tableColumn id="67" xr3:uid="{00000000-0010-0000-0300-000043000000}" name="iBAQ 0-20_1" dataDxfId="75"/>
    <tableColumn id="68" xr3:uid="{00000000-0010-0000-0300-000044000000}" name="iBAQ 0-20_2" dataDxfId="74"/>
    <tableColumn id="69" xr3:uid="{00000000-0010-0000-0300-000045000000}" name="iBAQ 0-20_3" dataDxfId="73"/>
    <tableColumn id="70" xr3:uid="{00000000-0010-0000-0300-000046000000}" name="iBAQ 30-40_1" dataDxfId="72"/>
    <tableColumn id="71" xr3:uid="{00000000-0010-0000-0300-000047000000}" name="iBAQ 30-40_2" dataDxfId="71"/>
    <tableColumn id="72" xr3:uid="{00000000-0010-0000-0300-000048000000}" name="iBAQ 30-40_3" dataDxfId="70"/>
    <tableColumn id="73" xr3:uid="{00000000-0010-0000-0300-000049000000}" name="iBAQ 50-60_1" dataDxfId="69"/>
    <tableColumn id="74" xr3:uid="{00000000-0010-0000-0300-00004A000000}" name="iBAQ 50-60_2" dataDxfId="68"/>
    <tableColumn id="75" xr3:uid="{00000000-0010-0000-0300-00004B000000}" name="iBAQ 50-60_3" dataDxfId="67"/>
    <tableColumn id="3" xr3:uid="{00000000-0010-0000-0300-000003000000}" name="20" dataDxfId="66">
      <calculatedColumnFormula>COUNT(表1_58[[#This Row],[iBAQ 0-20_1]:[iBAQ 0-20_3]])</calculatedColumnFormula>
    </tableColumn>
    <tableColumn id="4" xr3:uid="{00000000-0010-0000-0300-000004000000}" name="40" dataDxfId="65">
      <calculatedColumnFormula>COUNT(表1_58[[#This Row],[iBAQ 30-40_1]:[iBAQ 30-40_3]])</calculatedColumnFormula>
    </tableColumn>
    <tableColumn id="5" xr3:uid="{00000000-0010-0000-0300-000005000000}" name="60" dataDxfId="64">
      <calculatedColumnFormula>COUNT(表1_58[[#This Row],[iBAQ 50-60_1]:[iBAQ 50-60_3]])</calculatedColumnFormula>
    </tableColumn>
    <tableColumn id="6" xr3:uid="{00000000-0010-0000-0300-000006000000}" name="Average 20" dataDxfId="63">
      <calculatedColumnFormula>AVERAGE(表1_58[[#This Row],[iBAQ 0-20_1]:[iBAQ 0-20_3]])</calculatedColumnFormula>
    </tableColumn>
    <tableColumn id="7" xr3:uid="{00000000-0010-0000-0300-000007000000}" name="Average 40" dataDxfId="62">
      <calculatedColumnFormula>AVERAGE(表1_58[[#This Row],[iBAQ 30-40_1]:[iBAQ 30-40_3]])</calculatedColumnFormula>
    </tableColumn>
    <tableColumn id="8" xr3:uid="{00000000-0010-0000-0300-000008000000}" name="Average 60" dataDxfId="61">
      <calculatedColumnFormula>AVERAGE(表1_58[[#This Row],[iBAQ 50-60_1]:[iBAQ 50-60_3]])</calculatedColumnFormula>
    </tableColumn>
    <tableColumn id="15" xr3:uid="{00000000-0010-0000-0300-00000F000000}" name="Ratio 60/20" dataDxfId="60">
      <calculatedColumnFormula>表1_58[[#This Row],[Average 60]]/表1_58[[#This Row],[Average 20]]</calculatedColumnFormula>
    </tableColumn>
    <tableColumn id="16" xr3:uid="{00000000-0010-0000-0300-000010000000}" name="Pvalue 60/20" dataDxfId="59">
      <calculatedColumnFormula>TTEST(表1_58[[#This Row],[iBAQ 0-20_1]:[iBAQ 0-20_3]],表1_58[[#This Row],[iBAQ 50-60_1]:[iBAQ 50-60_3]],2,2)</calculatedColumnFormula>
    </tableColumn>
    <tableColumn id="19" xr3:uid="{00000000-0010-0000-0300-000013000000}" name="Significant 60/20" dataDxfId="58"/>
  </tableColumns>
  <tableStyleInfo name="TableStyleLight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表1_5" displayName="表1_5" ref="A1:AD1391" totalsRowShown="0" headerRowDxfId="57" dataDxfId="56">
  <autoFilter ref="A1:AD1391" xr:uid="{00000000-0009-0000-0100-000004000000}"/>
  <sortState xmlns:xlrd2="http://schemas.microsoft.com/office/spreadsheetml/2017/richdata2" ref="A2:AD1391">
    <sortCondition ref="AA1:AA1391"/>
  </sortState>
  <tableColumns count="30">
    <tableColumn id="1" xr3:uid="{00000000-0010-0000-0000-000001000000}" name="id" dataDxfId="55"/>
    <tableColumn id="2" xr3:uid="{00000000-0010-0000-0000-000002000000}" name="Protein IDs" dataDxfId="54"/>
    <tableColumn id="22" xr3:uid="{00000000-0010-0000-0000-000016000000}" name="Protein Name" dataDxfId="53"/>
    <tableColumn id="20" xr3:uid="{00000000-0010-0000-0000-000014000000}" name="Fasta header" dataDxfId="52"/>
    <tableColumn id="9" xr3:uid="{00000000-0010-0000-0000-000009000000}" name="Peptides" dataDxfId="51"/>
    <tableColumn id="11" xr3:uid="{00000000-0010-0000-0000-00000B000000}" name="Unique peptides" dataDxfId="50"/>
    <tableColumn id="67" xr3:uid="{00000000-0010-0000-0000-000043000000}" name="iBAQ 0-20_1" dataDxfId="49"/>
    <tableColumn id="68" xr3:uid="{00000000-0010-0000-0000-000044000000}" name="iBAQ 0-20_2" dataDxfId="48"/>
    <tableColumn id="69" xr3:uid="{00000000-0010-0000-0000-000045000000}" name="iBAQ 0-20_3" dataDxfId="47"/>
    <tableColumn id="70" xr3:uid="{00000000-0010-0000-0000-000046000000}" name="iBAQ 30-40_1" dataDxfId="46"/>
    <tableColumn id="71" xr3:uid="{00000000-0010-0000-0000-000047000000}" name="iBAQ 30-40_2" dataDxfId="45"/>
    <tableColumn id="72" xr3:uid="{00000000-0010-0000-0000-000048000000}" name="iBAQ 30-40_3" dataDxfId="44"/>
    <tableColumn id="73" xr3:uid="{00000000-0010-0000-0000-000049000000}" name="iBAQ 50-60_1" dataDxfId="43"/>
    <tableColumn id="74" xr3:uid="{00000000-0010-0000-0000-00004A000000}" name="iBAQ 50-60_2" dataDxfId="42"/>
    <tableColumn id="75" xr3:uid="{00000000-0010-0000-0000-00004B000000}" name="iBAQ 50-60_3" dataDxfId="41"/>
    <tableColumn id="3" xr3:uid="{00000000-0010-0000-0000-000003000000}" name="20" dataDxfId="40">
      <calculatedColumnFormula>COUNT(表1_5[[#This Row],[iBAQ 0-20_1]:[iBAQ 0-20_3]])</calculatedColumnFormula>
    </tableColumn>
    <tableColumn id="4" xr3:uid="{00000000-0010-0000-0000-000004000000}" name="40" dataDxfId="39">
      <calculatedColumnFormula>COUNT(表1_5[[#This Row],[iBAQ 30-40_1]:[iBAQ 30-40_3]])</calculatedColumnFormula>
    </tableColumn>
    <tableColumn id="5" xr3:uid="{00000000-0010-0000-0000-000005000000}" name="60" dataDxfId="38">
      <calculatedColumnFormula>COUNT(表1_5[[#This Row],[iBAQ 50-60_1]:[iBAQ 50-60_3]])</calculatedColumnFormula>
    </tableColumn>
    <tableColumn id="6" xr3:uid="{00000000-0010-0000-0000-000006000000}" name="Average 20" dataDxfId="37">
      <calculatedColumnFormula>AVERAGE(表1_5[[#This Row],[iBAQ 0-20_1]:[iBAQ 0-20_3]])</calculatedColumnFormula>
    </tableColumn>
    <tableColumn id="7" xr3:uid="{00000000-0010-0000-0000-000007000000}" name="Average 40" dataDxfId="36">
      <calculatedColumnFormula>AVERAGE(表1_5[[#This Row],[iBAQ 30-40_1]:[iBAQ 30-40_3]])</calculatedColumnFormula>
    </tableColumn>
    <tableColumn id="8" xr3:uid="{00000000-0010-0000-0000-000008000000}" name="Average 60" dataDxfId="35">
      <calculatedColumnFormula>AVERAGE(表1_5[[#This Row],[iBAQ 50-60_1]:[iBAQ 50-60_3]])</calculatedColumnFormula>
    </tableColumn>
    <tableColumn id="10" xr3:uid="{00000000-0010-0000-0000-00000A000000}" name="Ratio 40/20" dataDxfId="34">
      <calculatedColumnFormula>表1_5[[#This Row],[Average 40]]/表1_5[[#This Row],[Average 20]]</calculatedColumnFormula>
    </tableColumn>
    <tableColumn id="12" xr3:uid="{00000000-0010-0000-0000-00000C000000}" name="Pvalue 40/20" dataDxfId="33">
      <calculatedColumnFormula>TTEST(表1_5[[#This Row],[iBAQ 0-20_1]:[iBAQ 0-20_3]],表1_5[[#This Row],[iBAQ 30-40_1]:[iBAQ 30-40_3]],2,2)</calculatedColumnFormula>
    </tableColumn>
    <tableColumn id="17" xr3:uid="{00000000-0010-0000-0000-000011000000}" name="Significant 40/20" dataDxfId="32"/>
    <tableColumn id="13" xr3:uid="{00000000-0010-0000-0000-00000D000000}" name="Ratio 60/40" dataDxfId="31">
      <calculatedColumnFormula>表1_5[[#This Row],[Average 60]]/表1_5[[#This Row],[Average 40]]</calculatedColumnFormula>
    </tableColumn>
    <tableColumn id="14" xr3:uid="{00000000-0010-0000-0000-00000E000000}" name="Pvalue 60/40" dataDxfId="30">
      <calculatedColumnFormula>TTEST(表1_5[[#This Row],[iBAQ 30-40_1]:[iBAQ 30-40_3]],表1_5[[#This Row],[iBAQ 50-60_1]:[iBAQ 50-60_3]],2,2)</calculatedColumnFormula>
    </tableColumn>
    <tableColumn id="18" xr3:uid="{00000000-0010-0000-0000-000012000000}" name="Significant 60/40" dataDxfId="29"/>
    <tableColumn id="15" xr3:uid="{00000000-0010-0000-0000-00000F000000}" name="Ratio 60/20" dataDxfId="28">
      <calculatedColumnFormula>表1_5[[#This Row],[Average 60]]/表1_5[[#This Row],[Average 20]]</calculatedColumnFormula>
    </tableColumn>
    <tableColumn id="16" xr3:uid="{00000000-0010-0000-0000-000010000000}" name="Pvalue 60/20" dataDxfId="27">
      <calculatedColumnFormula>TTEST(表1_5[[#This Row],[iBAQ 0-20_1]:[iBAQ 0-20_3]],表1_5[[#This Row],[iBAQ 50-60_1]:[iBAQ 50-60_3]],2,2)</calculatedColumnFormula>
    </tableColumn>
    <tableColumn id="19" xr3:uid="{00000000-0010-0000-0000-000013000000}" name="Significant 60/20" dataDxfId="26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X228"/>
  <sheetViews>
    <sheetView tabSelected="1" workbookViewId="0">
      <selection activeCell="D7" sqref="D7"/>
    </sheetView>
  </sheetViews>
  <sheetFormatPr defaultRowHeight="15"/>
  <cols>
    <col min="1" max="1" width="9.140625" style="3" bestFit="1" customWidth="1"/>
    <col min="2" max="2" width="21.42578125" style="5" customWidth="1"/>
    <col min="3" max="3" width="23" style="5" customWidth="1"/>
    <col min="4" max="4" width="20.28515625" style="5" customWidth="1"/>
    <col min="5" max="5" width="8.7109375" style="3" customWidth="1"/>
    <col min="6" max="6" width="8.42578125" style="3" customWidth="1"/>
    <col min="7" max="7" width="8.7109375" style="3" customWidth="1"/>
    <col min="8" max="8" width="9.28515625" style="3" customWidth="1"/>
    <col min="9" max="9" width="8.7109375" style="3" customWidth="1"/>
    <col min="10" max="15" width="9.42578125" style="3" customWidth="1"/>
    <col min="16" max="18" width="9.140625" style="3"/>
    <col min="19" max="19" width="11.7109375" style="3" customWidth="1"/>
    <col min="20" max="20" width="12" style="3" customWidth="1"/>
    <col min="21" max="21" width="11.5703125" style="3" bestFit="1" customWidth="1"/>
    <col min="22" max="22" width="8.42578125" style="3" customWidth="1"/>
    <col min="23" max="23" width="7.5703125" style="3" customWidth="1"/>
    <col min="24" max="24" width="10.140625" style="3" customWidth="1"/>
    <col min="25" max="16384" width="9.140625" style="3"/>
  </cols>
  <sheetData>
    <row r="1" spans="1:24" s="2" customFormat="1" ht="48" customHeight="1">
      <c r="A1" s="1" t="s">
        <v>0</v>
      </c>
      <c r="B1" s="1" t="s">
        <v>1</v>
      </c>
      <c r="C1" s="1" t="s">
        <v>4037</v>
      </c>
      <c r="D1" s="1" t="s">
        <v>1419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1395</v>
      </c>
      <c r="Q1" s="1" t="s">
        <v>1396</v>
      </c>
      <c r="R1" s="1" t="s">
        <v>1397</v>
      </c>
      <c r="S1" s="1" t="s">
        <v>1398</v>
      </c>
      <c r="T1" s="1" t="s">
        <v>1399</v>
      </c>
      <c r="U1" s="1" t="s">
        <v>1400</v>
      </c>
      <c r="V1" s="1" t="s">
        <v>1401</v>
      </c>
      <c r="W1" s="1" t="s">
        <v>1402</v>
      </c>
      <c r="X1" s="1" t="s">
        <v>1407</v>
      </c>
    </row>
    <row r="2" spans="1:24" ht="15.75">
      <c r="A2" s="6">
        <v>215</v>
      </c>
      <c r="B2" s="7" t="s">
        <v>235</v>
      </c>
      <c r="C2" s="7" t="s">
        <v>2310</v>
      </c>
      <c r="D2" s="7" t="s">
        <v>3479</v>
      </c>
      <c r="E2" s="6">
        <v>7</v>
      </c>
      <c r="F2" s="6">
        <v>1</v>
      </c>
      <c r="G2" s="6"/>
      <c r="H2" s="6">
        <v>583460</v>
      </c>
      <c r="I2" s="6">
        <v>620050</v>
      </c>
      <c r="J2" s="6">
        <v>18218000</v>
      </c>
      <c r="K2" s="6">
        <v>16753000</v>
      </c>
      <c r="L2" s="6">
        <v>14395000</v>
      </c>
      <c r="M2" s="6">
        <v>7835500</v>
      </c>
      <c r="N2" s="6">
        <v>2129300</v>
      </c>
      <c r="O2" s="6">
        <v>6616600</v>
      </c>
      <c r="P2" s="6">
        <f>COUNT(表1_56[[#This Row],[iBAQ 0-20_1]:[iBAQ 0-20_3]])</f>
        <v>2</v>
      </c>
      <c r="Q2" s="6">
        <f>COUNT(表1_56[[#This Row],[iBAQ 30-40_1]:[iBAQ 30-40_3]])</f>
        <v>3</v>
      </c>
      <c r="R2" s="6">
        <f>COUNT(表1_56[[#This Row],[iBAQ 50-60_1]:[iBAQ 50-60_3]])</f>
        <v>3</v>
      </c>
      <c r="S2" s="8">
        <f>AVERAGE(表1_56[[#This Row],[iBAQ 0-20_1]:[iBAQ 0-20_3]])</f>
        <v>601755</v>
      </c>
      <c r="T2" s="8">
        <f>AVERAGE(表1_56[[#This Row],[iBAQ 30-40_1]:[iBAQ 30-40_3]])</f>
        <v>16455333.333333334</v>
      </c>
      <c r="U2" s="8">
        <f>AVERAGE(表1_56[[#This Row],[iBAQ 50-60_1]:[iBAQ 50-60_3]])</f>
        <v>5527133.333333333</v>
      </c>
      <c r="V2" s="8">
        <f>表1_56[[#This Row],[Average 40]]/表1_56[[#This Row],[Average 20]]</f>
        <v>27.345569763995869</v>
      </c>
      <c r="W2" s="8">
        <f>TTEST(表1_56[[#This Row],[iBAQ 0-20_1]:[iBAQ 0-20_3]],表1_56[[#This Row],[iBAQ 30-40_1]:[iBAQ 30-40_3]],2,2)</f>
        <v>1.5973217038280168E-3</v>
      </c>
      <c r="X2" s="8" t="s">
        <v>1408</v>
      </c>
    </row>
    <row r="3" spans="1:24" ht="15.75">
      <c r="A3" s="6">
        <v>902</v>
      </c>
      <c r="B3" s="7" t="s">
        <v>19</v>
      </c>
      <c r="C3" s="7" t="s">
        <v>2835</v>
      </c>
      <c r="D3" s="7" t="s">
        <v>3739</v>
      </c>
      <c r="E3" s="6">
        <v>8</v>
      </c>
      <c r="F3" s="6">
        <v>7</v>
      </c>
      <c r="G3" s="6">
        <v>1437100</v>
      </c>
      <c r="H3" s="6">
        <v>19896000</v>
      </c>
      <c r="I3" s="6">
        <v>1393400</v>
      </c>
      <c r="J3" s="6">
        <v>144440000</v>
      </c>
      <c r="K3" s="6">
        <v>137210000</v>
      </c>
      <c r="L3" s="6">
        <v>112280000</v>
      </c>
      <c r="M3" s="6">
        <v>80256000</v>
      </c>
      <c r="N3" s="6">
        <v>299040000</v>
      </c>
      <c r="O3" s="6">
        <v>213900000</v>
      </c>
      <c r="P3" s="6">
        <f>COUNT(表1_56[[#This Row],[iBAQ 0-20_1]:[iBAQ 0-20_3]])</f>
        <v>3</v>
      </c>
      <c r="Q3" s="6">
        <f>COUNT(表1_56[[#This Row],[iBAQ 30-40_1]:[iBAQ 30-40_3]])</f>
        <v>3</v>
      </c>
      <c r="R3" s="6">
        <f>COUNT(表1_56[[#This Row],[iBAQ 50-60_1]:[iBAQ 50-60_3]])</f>
        <v>3</v>
      </c>
      <c r="S3" s="8">
        <f>AVERAGE(表1_56[[#This Row],[iBAQ 0-20_1]:[iBAQ 0-20_3]])</f>
        <v>7575500</v>
      </c>
      <c r="T3" s="8">
        <f>AVERAGE(表1_56[[#This Row],[iBAQ 30-40_1]:[iBAQ 30-40_3]])</f>
        <v>131310000</v>
      </c>
      <c r="U3" s="8">
        <f>AVERAGE(表1_56[[#This Row],[iBAQ 50-60_1]:[iBAQ 50-60_3]])</f>
        <v>197732000</v>
      </c>
      <c r="V3" s="8">
        <f>表1_56[[#This Row],[Average 40]]/表1_56[[#This Row],[Average 20]]</f>
        <v>17.333509339317537</v>
      </c>
      <c r="W3" s="8">
        <f>TTEST(表1_56[[#This Row],[iBAQ 0-20_1]:[iBAQ 0-20_3]],表1_56[[#This Row],[iBAQ 30-40_1]:[iBAQ 30-40_3]],2,2)</f>
        <v>4.2671112262626854E-4</v>
      </c>
      <c r="X3" s="8" t="s">
        <v>1408</v>
      </c>
    </row>
    <row r="4" spans="1:24" ht="15.75">
      <c r="A4" s="6">
        <v>842</v>
      </c>
      <c r="B4" s="7" t="s">
        <v>586</v>
      </c>
      <c r="C4" s="7" t="s">
        <v>2789</v>
      </c>
      <c r="D4" s="7" t="s">
        <v>1771</v>
      </c>
      <c r="E4" s="6">
        <v>4</v>
      </c>
      <c r="F4" s="6">
        <v>3</v>
      </c>
      <c r="G4" s="6">
        <v>1288500</v>
      </c>
      <c r="H4" s="6">
        <v>379180</v>
      </c>
      <c r="I4" s="6"/>
      <c r="J4" s="6">
        <v>7720400</v>
      </c>
      <c r="K4" s="6">
        <v>9120400</v>
      </c>
      <c r="L4" s="6">
        <v>10712000</v>
      </c>
      <c r="M4" s="6">
        <v>8136900</v>
      </c>
      <c r="N4" s="6">
        <v>466940</v>
      </c>
      <c r="O4" s="6">
        <v>849390</v>
      </c>
      <c r="P4" s="6">
        <f>COUNT(表1_56[[#This Row],[iBAQ 0-20_1]:[iBAQ 0-20_3]])</f>
        <v>2</v>
      </c>
      <c r="Q4" s="6">
        <f>COUNT(表1_56[[#This Row],[iBAQ 30-40_1]:[iBAQ 30-40_3]])</f>
        <v>3</v>
      </c>
      <c r="R4" s="6">
        <f>COUNT(表1_56[[#This Row],[iBAQ 50-60_1]:[iBAQ 50-60_3]])</f>
        <v>3</v>
      </c>
      <c r="S4" s="8">
        <f>AVERAGE(表1_56[[#This Row],[iBAQ 0-20_1]:[iBAQ 0-20_3]])</f>
        <v>833840</v>
      </c>
      <c r="T4" s="8">
        <f>AVERAGE(表1_56[[#This Row],[iBAQ 30-40_1]:[iBAQ 30-40_3]])</f>
        <v>9184266.666666666</v>
      </c>
      <c r="U4" s="8">
        <f>AVERAGE(表1_56[[#This Row],[iBAQ 50-60_1]:[iBAQ 50-60_3]])</f>
        <v>3151076.6666666665</v>
      </c>
      <c r="V4" s="8">
        <f>表1_56[[#This Row],[Average 40]]/表1_56[[#This Row],[Average 20]]</f>
        <v>11.014423230675748</v>
      </c>
      <c r="W4" s="8">
        <f>TTEST(表1_56[[#This Row],[iBAQ 0-20_1]:[iBAQ 0-20_3]],表1_56[[#This Row],[iBAQ 30-40_1]:[iBAQ 30-40_3]],2,2)</f>
        <v>5.60744123345554E-3</v>
      </c>
      <c r="X4" s="8" t="s">
        <v>1408</v>
      </c>
    </row>
    <row r="5" spans="1:24" ht="15.75">
      <c r="A5" s="6">
        <v>814</v>
      </c>
      <c r="B5" s="7" t="s">
        <v>228</v>
      </c>
      <c r="C5" s="7" t="s">
        <v>3320</v>
      </c>
      <c r="D5" s="7" t="s">
        <v>3978</v>
      </c>
      <c r="E5" s="6">
        <v>7</v>
      </c>
      <c r="F5" s="6">
        <v>1</v>
      </c>
      <c r="G5" s="6">
        <v>2329400</v>
      </c>
      <c r="H5" s="6">
        <v>3899800</v>
      </c>
      <c r="I5" s="6">
        <v>1530800</v>
      </c>
      <c r="J5" s="6">
        <v>33309000</v>
      </c>
      <c r="K5" s="6">
        <v>37187000</v>
      </c>
      <c r="L5" s="6">
        <v>11260000</v>
      </c>
      <c r="M5" s="6">
        <v>23201000</v>
      </c>
      <c r="N5" s="6">
        <v>28964000</v>
      </c>
      <c r="O5" s="6">
        <v>6960000</v>
      </c>
      <c r="P5" s="6">
        <f>COUNT(表1_56[[#This Row],[iBAQ 0-20_1]:[iBAQ 0-20_3]])</f>
        <v>3</v>
      </c>
      <c r="Q5" s="6">
        <f>COUNT(表1_56[[#This Row],[iBAQ 30-40_1]:[iBAQ 30-40_3]])</f>
        <v>3</v>
      </c>
      <c r="R5" s="6">
        <f>COUNT(表1_56[[#This Row],[iBAQ 50-60_1]:[iBAQ 50-60_3]])</f>
        <v>3</v>
      </c>
      <c r="S5" s="8">
        <f>AVERAGE(表1_56[[#This Row],[iBAQ 0-20_1]:[iBAQ 0-20_3]])</f>
        <v>2586666.6666666665</v>
      </c>
      <c r="T5" s="8">
        <f>AVERAGE(表1_56[[#This Row],[iBAQ 30-40_1]:[iBAQ 30-40_3]])</f>
        <v>27252000</v>
      </c>
      <c r="U5" s="8">
        <f>AVERAGE(表1_56[[#This Row],[iBAQ 50-60_1]:[iBAQ 50-60_3]])</f>
        <v>19708333.333333332</v>
      </c>
      <c r="V5" s="8">
        <f>表1_56[[#This Row],[Average 40]]/表1_56[[#This Row],[Average 20]]</f>
        <v>10.535567010309279</v>
      </c>
      <c r="W5" s="8">
        <f>TTEST(表1_56[[#This Row],[iBAQ 0-20_1]:[iBAQ 0-20_3]],表1_56[[#This Row],[iBAQ 30-40_1]:[iBAQ 30-40_3]],2,2)</f>
        <v>3.8265945810378857E-2</v>
      </c>
      <c r="X5" s="8" t="s">
        <v>1408</v>
      </c>
    </row>
    <row r="6" spans="1:24" ht="15.75">
      <c r="A6" s="6">
        <v>560</v>
      </c>
      <c r="B6" s="7" t="s">
        <v>709</v>
      </c>
      <c r="C6" s="7" t="s">
        <v>2549</v>
      </c>
      <c r="D6" s="7" t="s">
        <v>1616</v>
      </c>
      <c r="E6" s="6">
        <v>3</v>
      </c>
      <c r="F6" s="6">
        <v>3</v>
      </c>
      <c r="G6" s="6">
        <v>8565400</v>
      </c>
      <c r="H6" s="6">
        <v>11036000</v>
      </c>
      <c r="I6" s="6">
        <v>15105000</v>
      </c>
      <c r="J6" s="6">
        <v>75446000</v>
      </c>
      <c r="K6" s="6">
        <v>106370000</v>
      </c>
      <c r="L6" s="6">
        <v>123870000</v>
      </c>
      <c r="M6" s="6"/>
      <c r="N6" s="6">
        <v>7406300</v>
      </c>
      <c r="O6" s="6"/>
      <c r="P6" s="6">
        <f>COUNT(表1_56[[#This Row],[iBAQ 0-20_1]:[iBAQ 0-20_3]])</f>
        <v>3</v>
      </c>
      <c r="Q6" s="6">
        <f>COUNT(表1_56[[#This Row],[iBAQ 30-40_1]:[iBAQ 30-40_3]])</f>
        <v>3</v>
      </c>
      <c r="R6" s="6">
        <f>COUNT(表1_56[[#This Row],[iBAQ 50-60_1]:[iBAQ 50-60_3]])</f>
        <v>1</v>
      </c>
      <c r="S6" s="8">
        <f>AVERAGE(表1_56[[#This Row],[iBAQ 0-20_1]:[iBAQ 0-20_3]])</f>
        <v>11568800</v>
      </c>
      <c r="T6" s="8">
        <f>AVERAGE(表1_56[[#This Row],[iBAQ 30-40_1]:[iBAQ 30-40_3]])</f>
        <v>101895333.33333333</v>
      </c>
      <c r="U6" s="8"/>
      <c r="V6" s="8">
        <f>表1_56[[#This Row],[Average 40]]/表1_56[[#This Row],[Average 20]]</f>
        <v>8.8077703247815968</v>
      </c>
      <c r="W6" s="8">
        <f>TTEST(表1_56[[#This Row],[iBAQ 0-20_1]:[iBAQ 0-20_3]],表1_56[[#This Row],[iBAQ 30-40_1]:[iBAQ 30-40_3]],2,2)</f>
        <v>3.2003873711557423E-3</v>
      </c>
      <c r="X6" s="8" t="s">
        <v>1408</v>
      </c>
    </row>
    <row r="7" spans="1:24" ht="15.75">
      <c r="A7" s="6">
        <v>758</v>
      </c>
      <c r="B7" s="7" t="s">
        <v>953</v>
      </c>
      <c r="C7" s="7" t="s">
        <v>2715</v>
      </c>
      <c r="D7" s="7" t="s">
        <v>3672</v>
      </c>
      <c r="E7" s="6">
        <v>3</v>
      </c>
      <c r="F7" s="6">
        <v>3</v>
      </c>
      <c r="G7" s="6">
        <v>548770</v>
      </c>
      <c r="H7" s="6">
        <v>543530</v>
      </c>
      <c r="I7" s="6"/>
      <c r="J7" s="6">
        <v>4315400</v>
      </c>
      <c r="K7" s="6">
        <v>5617500</v>
      </c>
      <c r="L7" s="6">
        <v>3858100</v>
      </c>
      <c r="M7" s="6">
        <v>2320600</v>
      </c>
      <c r="N7" s="6"/>
      <c r="O7" s="6"/>
      <c r="P7" s="6">
        <f>COUNT(表1_56[[#This Row],[iBAQ 0-20_1]:[iBAQ 0-20_3]])</f>
        <v>2</v>
      </c>
      <c r="Q7" s="6">
        <f>COUNT(表1_56[[#This Row],[iBAQ 30-40_1]:[iBAQ 30-40_3]])</f>
        <v>3</v>
      </c>
      <c r="R7" s="6">
        <f>COUNT(表1_56[[#This Row],[iBAQ 50-60_1]:[iBAQ 50-60_3]])</f>
        <v>1</v>
      </c>
      <c r="S7" s="8">
        <f>AVERAGE(表1_56[[#This Row],[iBAQ 0-20_1]:[iBAQ 0-20_3]])</f>
        <v>546150</v>
      </c>
      <c r="T7" s="8">
        <f>AVERAGE(表1_56[[#This Row],[iBAQ 30-40_1]:[iBAQ 30-40_3]])</f>
        <v>4597000</v>
      </c>
      <c r="U7" s="8"/>
      <c r="V7" s="8">
        <f>表1_56[[#This Row],[Average 40]]/表1_56[[#This Row],[Average 20]]</f>
        <v>8.4171015288840056</v>
      </c>
      <c r="W7" s="8">
        <f>TTEST(表1_56[[#This Row],[iBAQ 0-20_1]:[iBAQ 0-20_3]],表1_56[[#This Row],[iBAQ 30-40_1]:[iBAQ 30-40_3]],2,2)</f>
        <v>9.4781765300259047E-3</v>
      </c>
      <c r="X7" s="8" t="s">
        <v>1408</v>
      </c>
    </row>
    <row r="8" spans="1:24" ht="15.75">
      <c r="A8" s="6">
        <v>365</v>
      </c>
      <c r="B8" s="7" t="s">
        <v>447</v>
      </c>
      <c r="C8" s="7" t="s">
        <v>2310</v>
      </c>
      <c r="D8" s="7" t="s">
        <v>3538</v>
      </c>
      <c r="E8" s="6">
        <v>7</v>
      </c>
      <c r="F8" s="6">
        <v>1</v>
      </c>
      <c r="G8" s="6">
        <v>1322200</v>
      </c>
      <c r="H8" s="6">
        <v>1741200</v>
      </c>
      <c r="I8" s="6">
        <v>1404700</v>
      </c>
      <c r="J8" s="6">
        <v>10726000</v>
      </c>
      <c r="K8" s="6">
        <v>10009000</v>
      </c>
      <c r="L8" s="6">
        <v>6434500</v>
      </c>
      <c r="M8" s="6">
        <v>8781300</v>
      </c>
      <c r="N8" s="6">
        <v>8942500</v>
      </c>
      <c r="O8" s="6">
        <v>1971400</v>
      </c>
      <c r="P8" s="6">
        <f>COUNT(表1_56[[#This Row],[iBAQ 0-20_1]:[iBAQ 0-20_3]])</f>
        <v>3</v>
      </c>
      <c r="Q8" s="6">
        <f>COUNT(表1_56[[#This Row],[iBAQ 30-40_1]:[iBAQ 30-40_3]])</f>
        <v>3</v>
      </c>
      <c r="R8" s="6">
        <f>COUNT(表1_56[[#This Row],[iBAQ 50-60_1]:[iBAQ 50-60_3]])</f>
        <v>3</v>
      </c>
      <c r="S8" s="8">
        <f>AVERAGE(表1_56[[#This Row],[iBAQ 0-20_1]:[iBAQ 0-20_3]])</f>
        <v>1489366.6666666667</v>
      </c>
      <c r="T8" s="8">
        <f>AVERAGE(表1_56[[#This Row],[iBAQ 30-40_1]:[iBAQ 30-40_3]])</f>
        <v>9056500</v>
      </c>
      <c r="U8" s="8">
        <f>AVERAGE(表1_56[[#This Row],[iBAQ 50-60_1]:[iBAQ 50-60_3]])</f>
        <v>6565066.666666667</v>
      </c>
      <c r="V8" s="8">
        <f>表1_56[[#This Row],[Average 40]]/表1_56[[#This Row],[Average 20]]</f>
        <v>6.0807725879008974</v>
      </c>
      <c r="W8" s="8">
        <f>TTEST(表1_56[[#This Row],[iBAQ 0-20_1]:[iBAQ 0-20_3]],表1_56[[#This Row],[iBAQ 30-40_1]:[iBAQ 30-40_3]],2,2)</f>
        <v>4.7570061966301907E-3</v>
      </c>
      <c r="X8" s="8" t="s">
        <v>1408</v>
      </c>
    </row>
    <row r="9" spans="1:24" ht="15.75">
      <c r="A9" s="6">
        <v>737</v>
      </c>
      <c r="B9" s="7" t="s">
        <v>356</v>
      </c>
      <c r="C9" s="7" t="s">
        <v>2699</v>
      </c>
      <c r="D9" s="7" t="s">
        <v>3661</v>
      </c>
      <c r="E9" s="6">
        <v>4</v>
      </c>
      <c r="F9" s="6">
        <v>2</v>
      </c>
      <c r="G9" s="6">
        <v>2588300</v>
      </c>
      <c r="H9" s="6">
        <v>1947100</v>
      </c>
      <c r="I9" s="6">
        <v>2647100</v>
      </c>
      <c r="J9" s="6">
        <v>12687000</v>
      </c>
      <c r="K9" s="6">
        <v>13326000</v>
      </c>
      <c r="L9" s="6">
        <v>17300000</v>
      </c>
      <c r="M9" s="6">
        <v>5569400</v>
      </c>
      <c r="N9" s="6">
        <v>948210</v>
      </c>
      <c r="O9" s="6">
        <v>3155900</v>
      </c>
      <c r="P9" s="6">
        <f>COUNT(表1_56[[#This Row],[iBAQ 0-20_1]:[iBAQ 0-20_3]])</f>
        <v>3</v>
      </c>
      <c r="Q9" s="6">
        <f>COUNT(表1_56[[#This Row],[iBAQ 30-40_1]:[iBAQ 30-40_3]])</f>
        <v>3</v>
      </c>
      <c r="R9" s="6">
        <f>COUNT(表1_56[[#This Row],[iBAQ 50-60_1]:[iBAQ 50-60_3]])</f>
        <v>3</v>
      </c>
      <c r="S9" s="8">
        <f>AVERAGE(表1_56[[#This Row],[iBAQ 0-20_1]:[iBAQ 0-20_3]])</f>
        <v>2394166.6666666665</v>
      </c>
      <c r="T9" s="8">
        <f>AVERAGE(表1_56[[#This Row],[iBAQ 30-40_1]:[iBAQ 30-40_3]])</f>
        <v>14437666.666666666</v>
      </c>
      <c r="U9" s="8">
        <f>AVERAGE(表1_56[[#This Row],[iBAQ 50-60_1]:[iBAQ 50-60_3]])</f>
        <v>3224503.3333333335</v>
      </c>
      <c r="V9" s="8">
        <f>表1_56[[#This Row],[Average 40]]/表1_56[[#This Row],[Average 20]]</f>
        <v>6.0303515489035853</v>
      </c>
      <c r="W9" s="8">
        <f>TTEST(表1_56[[#This Row],[iBAQ 0-20_1]:[iBAQ 0-20_3]],表1_56[[#This Row],[iBAQ 30-40_1]:[iBAQ 30-40_3]],2,2)</f>
        <v>1.1790010581318774E-3</v>
      </c>
      <c r="X9" s="8" t="s">
        <v>1408</v>
      </c>
    </row>
    <row r="10" spans="1:24" ht="15.75">
      <c r="A10" s="6">
        <v>184</v>
      </c>
      <c r="B10" s="7" t="s">
        <v>163</v>
      </c>
      <c r="C10" s="7" t="s">
        <v>2292</v>
      </c>
      <c r="D10" s="7" t="s">
        <v>3470</v>
      </c>
      <c r="E10" s="6">
        <v>4</v>
      </c>
      <c r="F10" s="6">
        <v>1</v>
      </c>
      <c r="G10" s="6">
        <v>2199100</v>
      </c>
      <c r="H10" s="6">
        <v>2174500</v>
      </c>
      <c r="I10" s="6">
        <v>1963200</v>
      </c>
      <c r="J10" s="6">
        <v>12391000</v>
      </c>
      <c r="K10" s="6">
        <v>12465000</v>
      </c>
      <c r="L10" s="6">
        <v>11229000</v>
      </c>
      <c r="M10" s="6">
        <v>2502400</v>
      </c>
      <c r="N10" s="6">
        <v>5246900</v>
      </c>
      <c r="O10" s="6">
        <v>10984000</v>
      </c>
      <c r="P10" s="6">
        <f>COUNT(表1_56[[#This Row],[iBAQ 0-20_1]:[iBAQ 0-20_3]])</f>
        <v>3</v>
      </c>
      <c r="Q10" s="6">
        <f>COUNT(表1_56[[#This Row],[iBAQ 30-40_1]:[iBAQ 30-40_3]])</f>
        <v>3</v>
      </c>
      <c r="R10" s="6">
        <f>COUNT(表1_56[[#This Row],[iBAQ 50-60_1]:[iBAQ 50-60_3]])</f>
        <v>3</v>
      </c>
      <c r="S10" s="8">
        <f>AVERAGE(表1_56[[#This Row],[iBAQ 0-20_1]:[iBAQ 0-20_3]])</f>
        <v>2112266.6666666665</v>
      </c>
      <c r="T10" s="8">
        <f>AVERAGE(表1_56[[#This Row],[iBAQ 30-40_1]:[iBAQ 30-40_3]])</f>
        <v>12028333.333333334</v>
      </c>
      <c r="U10" s="8">
        <f>AVERAGE(表1_56[[#This Row],[iBAQ 50-60_1]:[iBAQ 50-60_3]])</f>
        <v>6244433.333333333</v>
      </c>
      <c r="V10" s="8">
        <f>表1_56[[#This Row],[Average 40]]/表1_56[[#This Row],[Average 20]]</f>
        <v>5.6945145814922364</v>
      </c>
      <c r="W10" s="8">
        <f>TTEST(表1_56[[#This Row],[iBAQ 0-20_1]:[iBAQ 0-20_3]],表1_56[[#This Row],[iBAQ 30-40_1]:[iBAQ 30-40_3]],2,2)</f>
        <v>1.6868342810030873E-5</v>
      </c>
      <c r="X10" s="8" t="s">
        <v>1408</v>
      </c>
    </row>
    <row r="11" spans="1:24" ht="15.75">
      <c r="A11" s="6">
        <v>149</v>
      </c>
      <c r="B11" s="7" t="s">
        <v>86</v>
      </c>
      <c r="C11" s="7" t="s">
        <v>2339</v>
      </c>
      <c r="D11" s="7" t="s">
        <v>1503</v>
      </c>
      <c r="E11" s="6">
        <v>4</v>
      </c>
      <c r="F11" s="6">
        <v>4</v>
      </c>
      <c r="G11" s="6">
        <v>2438500</v>
      </c>
      <c r="H11" s="6">
        <v>1337700</v>
      </c>
      <c r="I11" s="6">
        <v>2881200</v>
      </c>
      <c r="J11" s="6">
        <v>8374700</v>
      </c>
      <c r="K11" s="6">
        <v>13684000</v>
      </c>
      <c r="L11" s="6">
        <v>14469000</v>
      </c>
      <c r="M11" s="6">
        <v>27421000</v>
      </c>
      <c r="N11" s="6">
        <v>12592000</v>
      </c>
      <c r="O11" s="6">
        <v>23709000</v>
      </c>
      <c r="P11" s="6">
        <f>COUNT(表1_56[[#This Row],[iBAQ 0-20_1]:[iBAQ 0-20_3]])</f>
        <v>3</v>
      </c>
      <c r="Q11" s="6">
        <f>COUNT(表1_56[[#This Row],[iBAQ 30-40_1]:[iBAQ 30-40_3]])</f>
        <v>3</v>
      </c>
      <c r="R11" s="6">
        <f>COUNT(表1_56[[#This Row],[iBAQ 50-60_1]:[iBAQ 50-60_3]])</f>
        <v>3</v>
      </c>
      <c r="S11" s="8">
        <f>AVERAGE(表1_56[[#This Row],[iBAQ 0-20_1]:[iBAQ 0-20_3]])</f>
        <v>2219133.3333333335</v>
      </c>
      <c r="T11" s="8">
        <f>AVERAGE(表1_56[[#This Row],[iBAQ 30-40_1]:[iBAQ 30-40_3]])</f>
        <v>12175900</v>
      </c>
      <c r="U11" s="8">
        <f>AVERAGE(表1_56[[#This Row],[iBAQ 50-60_1]:[iBAQ 50-60_3]])</f>
        <v>21240666.666666668</v>
      </c>
      <c r="V11" s="8">
        <f>表1_56[[#This Row],[Average 40]]/表1_56[[#This Row],[Average 20]]</f>
        <v>5.4867816264607798</v>
      </c>
      <c r="W11" s="8">
        <f>TTEST(表1_56[[#This Row],[iBAQ 0-20_1]:[iBAQ 0-20_3]],表1_56[[#This Row],[iBAQ 30-40_1]:[iBAQ 30-40_3]],2,2)</f>
        <v>7.1877516968441198E-3</v>
      </c>
      <c r="X11" s="8" t="s">
        <v>1408</v>
      </c>
    </row>
    <row r="12" spans="1:24" ht="15.75">
      <c r="A12" s="6">
        <v>1034</v>
      </c>
      <c r="B12" s="7" t="s">
        <v>1414</v>
      </c>
      <c r="C12" s="7" t="s">
        <v>2935</v>
      </c>
      <c r="D12" s="7" t="s">
        <v>3790</v>
      </c>
      <c r="E12" s="6">
        <v>12</v>
      </c>
      <c r="F12" s="6">
        <v>10</v>
      </c>
      <c r="G12" s="6">
        <v>976080</v>
      </c>
      <c r="H12" s="6">
        <v>1327600</v>
      </c>
      <c r="I12" s="6">
        <v>2540900</v>
      </c>
      <c r="J12" s="6">
        <v>6632400</v>
      </c>
      <c r="K12" s="6">
        <v>7696800</v>
      </c>
      <c r="L12" s="6">
        <v>10908000</v>
      </c>
      <c r="M12" s="6">
        <v>160860000</v>
      </c>
      <c r="N12" s="6">
        <v>105360000</v>
      </c>
      <c r="O12" s="6">
        <v>90763000</v>
      </c>
      <c r="P12" s="6">
        <f>COUNT(表1_56[[#This Row],[iBAQ 0-20_1]:[iBAQ 0-20_3]])</f>
        <v>3</v>
      </c>
      <c r="Q12" s="6">
        <f>COUNT(表1_56[[#This Row],[iBAQ 30-40_1]:[iBAQ 30-40_3]])</f>
        <v>3</v>
      </c>
      <c r="R12" s="6">
        <f>COUNT(表1_56[[#This Row],[iBAQ 50-60_1]:[iBAQ 50-60_3]])</f>
        <v>3</v>
      </c>
      <c r="S12" s="8">
        <f>AVERAGE(表1_56[[#This Row],[iBAQ 0-20_1]:[iBAQ 0-20_3]])</f>
        <v>1614860</v>
      </c>
      <c r="T12" s="8">
        <f>AVERAGE(表1_56[[#This Row],[iBAQ 30-40_1]:[iBAQ 30-40_3]])</f>
        <v>8412400</v>
      </c>
      <c r="U12" s="8">
        <f>AVERAGE(表1_56[[#This Row],[iBAQ 50-60_1]:[iBAQ 50-60_3]])</f>
        <v>118994333.33333333</v>
      </c>
      <c r="V12" s="8">
        <f>表1_56[[#This Row],[Average 40]]/表1_56[[#This Row],[Average 20]]</f>
        <v>5.2093679947487708</v>
      </c>
      <c r="W12" s="8">
        <f>TTEST(表1_56[[#This Row],[iBAQ 0-20_1]:[iBAQ 0-20_3]],表1_56[[#This Row],[iBAQ 30-40_1]:[iBAQ 30-40_3]],2,2)</f>
        <v>7.6909680917303285E-3</v>
      </c>
      <c r="X12" s="8" t="s">
        <v>1408</v>
      </c>
    </row>
    <row r="13" spans="1:24" ht="15.75">
      <c r="A13" s="6">
        <v>1046</v>
      </c>
      <c r="B13" s="7" t="s">
        <v>651</v>
      </c>
      <c r="C13" s="7" t="s">
        <v>2947</v>
      </c>
      <c r="D13" s="7" t="s">
        <v>1871</v>
      </c>
      <c r="E13" s="6">
        <v>13</v>
      </c>
      <c r="F13" s="6">
        <v>3</v>
      </c>
      <c r="G13" s="6">
        <v>648210</v>
      </c>
      <c r="H13" s="6">
        <v>1200300</v>
      </c>
      <c r="I13" s="6">
        <v>984930</v>
      </c>
      <c r="J13" s="6">
        <v>3941100</v>
      </c>
      <c r="K13" s="6">
        <v>6797000</v>
      </c>
      <c r="L13" s="6">
        <v>2946100</v>
      </c>
      <c r="M13" s="6">
        <v>4815500</v>
      </c>
      <c r="N13" s="6">
        <v>2603500</v>
      </c>
      <c r="O13" s="6">
        <v>456530</v>
      </c>
      <c r="P13" s="6">
        <f>COUNT(表1_56[[#This Row],[iBAQ 0-20_1]:[iBAQ 0-20_3]])</f>
        <v>3</v>
      </c>
      <c r="Q13" s="6">
        <f>COUNT(表1_56[[#This Row],[iBAQ 30-40_1]:[iBAQ 30-40_3]])</f>
        <v>3</v>
      </c>
      <c r="R13" s="6">
        <f>COUNT(表1_56[[#This Row],[iBAQ 50-60_1]:[iBAQ 50-60_3]])</f>
        <v>3</v>
      </c>
      <c r="S13" s="8">
        <f>AVERAGE(表1_56[[#This Row],[iBAQ 0-20_1]:[iBAQ 0-20_3]])</f>
        <v>944480</v>
      </c>
      <c r="T13" s="8">
        <f>AVERAGE(表1_56[[#This Row],[iBAQ 30-40_1]:[iBAQ 30-40_3]])</f>
        <v>4561400</v>
      </c>
      <c r="U13" s="8">
        <f>AVERAGE(表1_56[[#This Row],[iBAQ 50-60_1]:[iBAQ 50-60_3]])</f>
        <v>2625176.6666666665</v>
      </c>
      <c r="V13" s="8">
        <f>表1_56[[#This Row],[Average 40]]/表1_56[[#This Row],[Average 20]]</f>
        <v>4.8295358292393695</v>
      </c>
      <c r="W13" s="8">
        <f>TTEST(表1_56[[#This Row],[iBAQ 0-20_1]:[iBAQ 0-20_3]],表1_56[[#This Row],[iBAQ 30-40_1]:[iBAQ 30-40_3]],2,2)</f>
        <v>3.6080655264324406E-2</v>
      </c>
      <c r="X13" s="8" t="s">
        <v>1408</v>
      </c>
    </row>
    <row r="14" spans="1:24" ht="15.75">
      <c r="A14" s="6">
        <v>1572</v>
      </c>
      <c r="B14" s="7" t="s">
        <v>115</v>
      </c>
      <c r="C14" s="7" t="s">
        <v>3403</v>
      </c>
      <c r="D14" s="7" t="s">
        <v>2177</v>
      </c>
      <c r="E14" s="6">
        <v>6</v>
      </c>
      <c r="F14" s="6">
        <v>6</v>
      </c>
      <c r="G14" s="6">
        <v>5008600</v>
      </c>
      <c r="H14" s="6">
        <v>6294700</v>
      </c>
      <c r="I14" s="6">
        <v>5448800</v>
      </c>
      <c r="J14" s="6">
        <v>29245000</v>
      </c>
      <c r="K14" s="6">
        <v>29842000</v>
      </c>
      <c r="L14" s="6">
        <v>20362000</v>
      </c>
      <c r="M14" s="6">
        <v>25368000</v>
      </c>
      <c r="N14" s="6">
        <v>19734000</v>
      </c>
      <c r="O14" s="6">
        <v>16108000</v>
      </c>
      <c r="P14" s="6">
        <f>COUNT(表1_56[[#This Row],[iBAQ 0-20_1]:[iBAQ 0-20_3]])</f>
        <v>3</v>
      </c>
      <c r="Q14" s="6">
        <f>COUNT(表1_56[[#This Row],[iBAQ 30-40_1]:[iBAQ 30-40_3]])</f>
        <v>3</v>
      </c>
      <c r="R14" s="6">
        <f>COUNT(表1_56[[#This Row],[iBAQ 50-60_1]:[iBAQ 50-60_3]])</f>
        <v>3</v>
      </c>
      <c r="S14" s="8">
        <f>AVERAGE(表1_56[[#This Row],[iBAQ 0-20_1]:[iBAQ 0-20_3]])</f>
        <v>5584033.333333333</v>
      </c>
      <c r="T14" s="8">
        <f>AVERAGE(表1_56[[#This Row],[iBAQ 30-40_1]:[iBAQ 30-40_3]])</f>
        <v>26483000</v>
      </c>
      <c r="U14" s="8">
        <f>AVERAGE(表1_56[[#This Row],[iBAQ 50-60_1]:[iBAQ 50-60_3]])</f>
        <v>20403333.333333332</v>
      </c>
      <c r="V14" s="8">
        <f>表1_56[[#This Row],[Average 40]]/表1_56[[#This Row],[Average 20]]</f>
        <v>4.7426292822989362</v>
      </c>
      <c r="W14" s="8">
        <f>TTEST(表1_56[[#This Row],[iBAQ 0-20_1]:[iBAQ 0-20_3]],表1_56[[#This Row],[iBAQ 30-40_1]:[iBAQ 30-40_3]],2,2)</f>
        <v>2.4883400558079203E-3</v>
      </c>
      <c r="X14" s="8" t="s">
        <v>1408</v>
      </c>
    </row>
    <row r="15" spans="1:24" ht="15.75">
      <c r="A15" s="6">
        <v>594</v>
      </c>
      <c r="B15" s="7" t="s">
        <v>460</v>
      </c>
      <c r="C15" s="7" t="s">
        <v>2573</v>
      </c>
      <c r="D15" s="7" t="s">
        <v>3615</v>
      </c>
      <c r="E15" s="6">
        <v>8</v>
      </c>
      <c r="F15" s="6">
        <v>2</v>
      </c>
      <c r="G15" s="6"/>
      <c r="H15" s="6">
        <v>115970</v>
      </c>
      <c r="I15" s="6">
        <v>550940</v>
      </c>
      <c r="J15" s="6">
        <v>1394400</v>
      </c>
      <c r="K15" s="6">
        <v>1367900</v>
      </c>
      <c r="L15" s="6"/>
      <c r="M15" s="6">
        <v>6485500</v>
      </c>
      <c r="N15" s="6">
        <v>652060</v>
      </c>
      <c r="O15" s="6">
        <v>1860200</v>
      </c>
      <c r="P15" s="6">
        <f>COUNT(表1_56[[#This Row],[iBAQ 0-20_1]:[iBAQ 0-20_3]])</f>
        <v>2</v>
      </c>
      <c r="Q15" s="6">
        <f>COUNT(表1_56[[#This Row],[iBAQ 30-40_1]:[iBAQ 30-40_3]])</f>
        <v>2</v>
      </c>
      <c r="R15" s="6">
        <f>COUNT(表1_56[[#This Row],[iBAQ 50-60_1]:[iBAQ 50-60_3]])</f>
        <v>3</v>
      </c>
      <c r="S15" s="8">
        <f>AVERAGE(表1_56[[#This Row],[iBAQ 0-20_1]:[iBAQ 0-20_3]])</f>
        <v>333455</v>
      </c>
      <c r="T15" s="8">
        <f>AVERAGE(表1_56[[#This Row],[iBAQ 30-40_1]:[iBAQ 30-40_3]])</f>
        <v>1381150</v>
      </c>
      <c r="U15" s="8">
        <f>AVERAGE(表1_56[[#This Row],[iBAQ 50-60_1]:[iBAQ 50-60_3]])</f>
        <v>2999253.3333333335</v>
      </c>
      <c r="V15" s="8">
        <f>表1_56[[#This Row],[Average 40]]/表1_56[[#This Row],[Average 20]]</f>
        <v>4.1419381925597154</v>
      </c>
      <c r="W15" s="8">
        <f>TTEST(表1_56[[#This Row],[iBAQ 0-20_1]:[iBAQ 0-20_3]],表1_56[[#This Row],[iBAQ 30-40_1]:[iBAQ 30-40_3]],2,2)</f>
        <v>4.0633240274504795E-2</v>
      </c>
      <c r="X15" s="8" t="s">
        <v>1408</v>
      </c>
    </row>
    <row r="16" spans="1:24" ht="15.75">
      <c r="A16" s="6">
        <v>1238</v>
      </c>
      <c r="B16" s="7" t="s">
        <v>510</v>
      </c>
      <c r="C16" s="7" t="s">
        <v>3103</v>
      </c>
      <c r="D16" s="7" t="s">
        <v>1986</v>
      </c>
      <c r="E16" s="6">
        <v>6</v>
      </c>
      <c r="F16" s="6">
        <v>6</v>
      </c>
      <c r="G16" s="6"/>
      <c r="H16" s="6">
        <v>1278500</v>
      </c>
      <c r="I16" s="6">
        <v>845190</v>
      </c>
      <c r="J16" s="6"/>
      <c r="K16" s="6">
        <v>4086700</v>
      </c>
      <c r="L16" s="6">
        <v>4627000</v>
      </c>
      <c r="M16" s="6">
        <v>4917500</v>
      </c>
      <c r="N16" s="6">
        <v>2883100</v>
      </c>
      <c r="O16" s="6">
        <v>1375200</v>
      </c>
      <c r="P16" s="6">
        <f>COUNT(表1_56[[#This Row],[iBAQ 0-20_1]:[iBAQ 0-20_3]])</f>
        <v>2</v>
      </c>
      <c r="Q16" s="6">
        <f>COUNT(表1_56[[#This Row],[iBAQ 30-40_1]:[iBAQ 30-40_3]])</f>
        <v>2</v>
      </c>
      <c r="R16" s="6">
        <f>COUNT(表1_56[[#This Row],[iBAQ 50-60_1]:[iBAQ 50-60_3]])</f>
        <v>3</v>
      </c>
      <c r="S16" s="8">
        <f>AVERAGE(表1_56[[#This Row],[iBAQ 0-20_1]:[iBAQ 0-20_3]])</f>
        <v>1061845</v>
      </c>
      <c r="T16" s="8">
        <f>AVERAGE(表1_56[[#This Row],[iBAQ 30-40_1]:[iBAQ 30-40_3]])</f>
        <v>4356850</v>
      </c>
      <c r="U16" s="8">
        <f>AVERAGE(表1_56[[#This Row],[iBAQ 50-60_1]:[iBAQ 50-60_3]])</f>
        <v>3058600</v>
      </c>
      <c r="V16" s="8">
        <f>表1_56[[#This Row],[Average 40]]/表1_56[[#This Row],[Average 20]]</f>
        <v>4.1030941427421137</v>
      </c>
      <c r="W16" s="8">
        <f>TTEST(表1_56[[#This Row],[iBAQ 0-20_1]:[iBAQ 0-20_3]],表1_56[[#This Row],[iBAQ 30-40_1]:[iBAQ 30-40_3]],2,2)</f>
        <v>1.0865691575335975E-2</v>
      </c>
      <c r="X16" s="8" t="s">
        <v>1408</v>
      </c>
    </row>
    <row r="17" spans="1:24" ht="15.75">
      <c r="A17" s="6">
        <v>1339</v>
      </c>
      <c r="B17" s="7" t="s">
        <v>207</v>
      </c>
      <c r="C17" s="7" t="s">
        <v>2292</v>
      </c>
      <c r="D17" s="7" t="s">
        <v>3908</v>
      </c>
      <c r="E17" s="6">
        <v>4</v>
      </c>
      <c r="F17" s="6">
        <v>1</v>
      </c>
      <c r="G17" s="6">
        <v>5010600</v>
      </c>
      <c r="H17" s="6">
        <v>1089000</v>
      </c>
      <c r="I17" s="6">
        <v>1874400</v>
      </c>
      <c r="J17" s="6">
        <v>10445000</v>
      </c>
      <c r="K17" s="6">
        <v>9353100</v>
      </c>
      <c r="L17" s="6">
        <v>11197000</v>
      </c>
      <c r="M17" s="6">
        <v>4587900</v>
      </c>
      <c r="N17" s="6">
        <v>7100800</v>
      </c>
      <c r="O17" s="6">
        <v>7883600</v>
      </c>
      <c r="P17" s="6">
        <f>COUNT(表1_56[[#This Row],[iBAQ 0-20_1]:[iBAQ 0-20_3]])</f>
        <v>3</v>
      </c>
      <c r="Q17" s="6">
        <f>COUNT(表1_56[[#This Row],[iBAQ 30-40_1]:[iBAQ 30-40_3]])</f>
        <v>3</v>
      </c>
      <c r="R17" s="6">
        <f>COUNT(表1_56[[#This Row],[iBAQ 50-60_1]:[iBAQ 50-60_3]])</f>
        <v>3</v>
      </c>
      <c r="S17" s="8">
        <f>AVERAGE(表1_56[[#This Row],[iBAQ 0-20_1]:[iBAQ 0-20_3]])</f>
        <v>2658000</v>
      </c>
      <c r="T17" s="8">
        <f>AVERAGE(表1_56[[#This Row],[iBAQ 30-40_1]:[iBAQ 30-40_3]])</f>
        <v>10331700</v>
      </c>
      <c r="U17" s="8">
        <f>AVERAGE(表1_56[[#This Row],[iBAQ 50-60_1]:[iBAQ 50-60_3]])</f>
        <v>6524100</v>
      </c>
      <c r="V17" s="8">
        <f>表1_56[[#This Row],[Average 40]]/表1_56[[#This Row],[Average 20]]</f>
        <v>3.8870203160270882</v>
      </c>
      <c r="W17" s="8">
        <f>TTEST(表1_56[[#This Row],[iBAQ 0-20_1]:[iBAQ 0-20_3]],表1_56[[#This Row],[iBAQ 30-40_1]:[iBAQ 30-40_3]],2,2)</f>
        <v>4.2635362326557394E-3</v>
      </c>
      <c r="X17" s="8" t="s">
        <v>1408</v>
      </c>
    </row>
    <row r="18" spans="1:24" ht="15.75">
      <c r="A18" s="6">
        <v>86</v>
      </c>
      <c r="B18" s="7" t="s">
        <v>93</v>
      </c>
      <c r="C18" s="7" t="s">
        <v>2221</v>
      </c>
      <c r="D18" s="7" t="s">
        <v>3434</v>
      </c>
      <c r="E18" s="6">
        <v>10</v>
      </c>
      <c r="F18" s="6">
        <v>10</v>
      </c>
      <c r="G18" s="6">
        <v>9860800</v>
      </c>
      <c r="H18" s="6">
        <v>27408000</v>
      </c>
      <c r="I18" s="6">
        <v>25049000</v>
      </c>
      <c r="J18" s="6">
        <v>76208000</v>
      </c>
      <c r="K18" s="6">
        <v>81047000</v>
      </c>
      <c r="L18" s="6">
        <v>66043000</v>
      </c>
      <c r="M18" s="6">
        <v>56018000</v>
      </c>
      <c r="N18" s="6">
        <v>26903000</v>
      </c>
      <c r="O18" s="6">
        <v>21509000</v>
      </c>
      <c r="P18" s="6">
        <f>COUNT(表1_56[[#This Row],[iBAQ 0-20_1]:[iBAQ 0-20_3]])</f>
        <v>3</v>
      </c>
      <c r="Q18" s="6">
        <f>COUNT(表1_56[[#This Row],[iBAQ 30-40_1]:[iBAQ 30-40_3]])</f>
        <v>3</v>
      </c>
      <c r="R18" s="6">
        <f>COUNT(表1_56[[#This Row],[iBAQ 50-60_1]:[iBAQ 50-60_3]])</f>
        <v>3</v>
      </c>
      <c r="S18" s="8">
        <f>AVERAGE(表1_56[[#This Row],[iBAQ 0-20_1]:[iBAQ 0-20_3]])</f>
        <v>20772600</v>
      </c>
      <c r="T18" s="8">
        <f>AVERAGE(表1_56[[#This Row],[iBAQ 30-40_1]:[iBAQ 30-40_3]])</f>
        <v>74432666.666666672</v>
      </c>
      <c r="U18" s="8">
        <f>AVERAGE(表1_56[[#This Row],[iBAQ 50-60_1]:[iBAQ 50-60_3]])</f>
        <v>34810000</v>
      </c>
      <c r="V18" s="8">
        <f>表1_56[[#This Row],[Average 40]]/表1_56[[#This Row],[Average 20]]</f>
        <v>3.5832137848255234</v>
      </c>
      <c r="W18" s="8">
        <f>TTEST(表1_56[[#This Row],[iBAQ 0-20_1]:[iBAQ 0-20_3]],表1_56[[#This Row],[iBAQ 30-40_1]:[iBAQ 30-40_3]],2,2)</f>
        <v>1.6038529112928663E-3</v>
      </c>
      <c r="X18" s="8" t="s">
        <v>1408</v>
      </c>
    </row>
    <row r="19" spans="1:24" ht="15.75">
      <c r="A19" s="6">
        <v>654</v>
      </c>
      <c r="B19" s="7" t="s">
        <v>490</v>
      </c>
      <c r="C19" s="7" t="s">
        <v>2292</v>
      </c>
      <c r="D19" s="7" t="s">
        <v>3632</v>
      </c>
      <c r="E19" s="6">
        <v>4</v>
      </c>
      <c r="F19" s="6">
        <v>1</v>
      </c>
      <c r="G19" s="6">
        <v>3372200</v>
      </c>
      <c r="H19" s="6"/>
      <c r="I19" s="6">
        <v>4731000</v>
      </c>
      <c r="J19" s="6">
        <v>14038000</v>
      </c>
      <c r="K19" s="6">
        <v>13072000</v>
      </c>
      <c r="L19" s="6">
        <v>15934000</v>
      </c>
      <c r="M19" s="6"/>
      <c r="N19" s="6">
        <v>8092500</v>
      </c>
      <c r="O19" s="6">
        <v>1553200</v>
      </c>
      <c r="P19" s="6">
        <f>COUNT(表1_56[[#This Row],[iBAQ 0-20_1]:[iBAQ 0-20_3]])</f>
        <v>2</v>
      </c>
      <c r="Q19" s="6">
        <f>COUNT(表1_56[[#This Row],[iBAQ 30-40_1]:[iBAQ 30-40_3]])</f>
        <v>3</v>
      </c>
      <c r="R19" s="6">
        <f>COUNT(表1_56[[#This Row],[iBAQ 50-60_1]:[iBAQ 50-60_3]])</f>
        <v>2</v>
      </c>
      <c r="S19" s="8">
        <f>AVERAGE(表1_56[[#This Row],[iBAQ 0-20_1]:[iBAQ 0-20_3]])</f>
        <v>4051600</v>
      </c>
      <c r="T19" s="8">
        <f>AVERAGE(表1_56[[#This Row],[iBAQ 30-40_1]:[iBAQ 30-40_3]])</f>
        <v>14348000</v>
      </c>
      <c r="U19" s="8">
        <f>AVERAGE(表1_56[[#This Row],[iBAQ 50-60_1]:[iBAQ 50-60_3]])</f>
        <v>4822850</v>
      </c>
      <c r="V19" s="8">
        <f>表1_56[[#This Row],[Average 40]]/表1_56[[#This Row],[Average 20]]</f>
        <v>3.5413170105637279</v>
      </c>
      <c r="W19" s="8">
        <f>TTEST(表1_56[[#This Row],[iBAQ 0-20_1]:[iBAQ 0-20_3]],表1_56[[#This Row],[iBAQ 30-40_1]:[iBAQ 30-40_3]],2,2)</f>
        <v>3.307794811186628E-3</v>
      </c>
      <c r="X19" s="8" t="s">
        <v>1408</v>
      </c>
    </row>
    <row r="20" spans="1:24" ht="15.75">
      <c r="A20" s="6">
        <v>244</v>
      </c>
      <c r="B20" s="7" t="s">
        <v>615</v>
      </c>
      <c r="C20" s="7" t="s">
        <v>2329</v>
      </c>
      <c r="D20" s="7" t="s">
        <v>1499</v>
      </c>
      <c r="E20" s="6">
        <v>2</v>
      </c>
      <c r="F20" s="6">
        <v>2</v>
      </c>
      <c r="G20" s="6"/>
      <c r="H20" s="6">
        <v>1143800</v>
      </c>
      <c r="I20" s="6">
        <v>426310</v>
      </c>
      <c r="J20" s="6">
        <v>2777600</v>
      </c>
      <c r="K20" s="6"/>
      <c r="L20" s="6">
        <v>2640200</v>
      </c>
      <c r="M20" s="6">
        <v>1262200</v>
      </c>
      <c r="N20" s="6"/>
      <c r="O20" s="6">
        <v>677420</v>
      </c>
      <c r="P20" s="6">
        <f>COUNT(表1_56[[#This Row],[iBAQ 0-20_1]:[iBAQ 0-20_3]])</f>
        <v>2</v>
      </c>
      <c r="Q20" s="6">
        <f>COUNT(表1_56[[#This Row],[iBAQ 30-40_1]:[iBAQ 30-40_3]])</f>
        <v>2</v>
      </c>
      <c r="R20" s="6">
        <f>COUNT(表1_56[[#This Row],[iBAQ 50-60_1]:[iBAQ 50-60_3]])</f>
        <v>2</v>
      </c>
      <c r="S20" s="8">
        <f>AVERAGE(表1_56[[#This Row],[iBAQ 0-20_1]:[iBAQ 0-20_3]])</f>
        <v>785055</v>
      </c>
      <c r="T20" s="8">
        <f>AVERAGE(表1_56[[#This Row],[iBAQ 30-40_1]:[iBAQ 30-40_3]])</f>
        <v>2708900</v>
      </c>
      <c r="U20" s="8">
        <f>AVERAGE(表1_56[[#This Row],[iBAQ 50-60_1]:[iBAQ 50-60_3]])</f>
        <v>969810</v>
      </c>
      <c r="V20" s="8">
        <f>表1_56[[#This Row],[Average 40]]/表1_56[[#This Row],[Average 20]]</f>
        <v>3.4505862646566166</v>
      </c>
      <c r="W20" s="8">
        <f>TTEST(表1_56[[#This Row],[iBAQ 0-20_1]:[iBAQ 0-20_3]],表1_56[[#This Row],[iBAQ 30-40_1]:[iBAQ 30-40_3]],2,2)</f>
        <v>3.420838387165074E-2</v>
      </c>
      <c r="X20" s="8" t="s">
        <v>1408</v>
      </c>
    </row>
    <row r="21" spans="1:24" ht="15.75">
      <c r="A21" s="6">
        <v>419</v>
      </c>
      <c r="B21" s="7" t="s">
        <v>188</v>
      </c>
      <c r="C21" s="7" t="s">
        <v>2336</v>
      </c>
      <c r="D21" s="7" t="s">
        <v>3561</v>
      </c>
      <c r="E21" s="6">
        <v>4</v>
      </c>
      <c r="F21" s="6">
        <v>3</v>
      </c>
      <c r="G21" s="6">
        <v>2078400</v>
      </c>
      <c r="H21" s="6">
        <v>5549100</v>
      </c>
      <c r="I21" s="6">
        <v>3445700</v>
      </c>
      <c r="J21" s="6">
        <v>10778000</v>
      </c>
      <c r="K21" s="6">
        <v>14176000</v>
      </c>
      <c r="L21" s="6">
        <v>13092000</v>
      </c>
      <c r="M21" s="6">
        <v>44191000</v>
      </c>
      <c r="N21" s="6"/>
      <c r="O21" s="6">
        <v>8834900</v>
      </c>
      <c r="P21" s="6">
        <f>COUNT(表1_56[[#This Row],[iBAQ 0-20_1]:[iBAQ 0-20_3]])</f>
        <v>3</v>
      </c>
      <c r="Q21" s="6">
        <f>COUNT(表1_56[[#This Row],[iBAQ 30-40_1]:[iBAQ 30-40_3]])</f>
        <v>3</v>
      </c>
      <c r="R21" s="6">
        <f>COUNT(表1_56[[#This Row],[iBAQ 50-60_1]:[iBAQ 50-60_3]])</f>
        <v>2</v>
      </c>
      <c r="S21" s="8">
        <f>AVERAGE(表1_56[[#This Row],[iBAQ 0-20_1]:[iBAQ 0-20_3]])</f>
        <v>3691066.6666666665</v>
      </c>
      <c r="T21" s="8">
        <f>AVERAGE(表1_56[[#This Row],[iBAQ 30-40_1]:[iBAQ 30-40_3]])</f>
        <v>12682000</v>
      </c>
      <c r="U21" s="8">
        <f>AVERAGE(表1_56[[#This Row],[iBAQ 50-60_1]:[iBAQ 50-60_3]])</f>
        <v>26512950</v>
      </c>
      <c r="V21" s="8">
        <f>表1_56[[#This Row],[Average 40]]/表1_56[[#This Row],[Average 20]]</f>
        <v>3.4358631651193874</v>
      </c>
      <c r="W21" s="8">
        <f>TTEST(表1_56[[#This Row],[iBAQ 0-20_1]:[iBAQ 0-20_3]],表1_56[[#This Row],[iBAQ 30-40_1]:[iBAQ 30-40_3]],2,2)</f>
        <v>3.2045438607812443E-3</v>
      </c>
      <c r="X21" s="8" t="s">
        <v>1408</v>
      </c>
    </row>
    <row r="22" spans="1:24" ht="15.75">
      <c r="A22" s="6">
        <v>642</v>
      </c>
      <c r="B22" s="7" t="s">
        <v>643</v>
      </c>
      <c r="C22" s="7" t="s">
        <v>2614</v>
      </c>
      <c r="D22" s="7" t="s">
        <v>1663</v>
      </c>
      <c r="E22" s="6">
        <v>4</v>
      </c>
      <c r="F22" s="6">
        <v>3</v>
      </c>
      <c r="G22" s="6"/>
      <c r="H22" s="6">
        <v>1210300</v>
      </c>
      <c r="I22" s="6">
        <v>892740</v>
      </c>
      <c r="J22" s="6">
        <v>3467300</v>
      </c>
      <c r="K22" s="6">
        <v>4055300</v>
      </c>
      <c r="L22" s="6">
        <v>2697800</v>
      </c>
      <c r="M22" s="6">
        <v>3465100</v>
      </c>
      <c r="N22" s="6"/>
      <c r="O22" s="6">
        <v>499310</v>
      </c>
      <c r="P22" s="6">
        <f>COUNT(表1_56[[#This Row],[iBAQ 0-20_1]:[iBAQ 0-20_3]])</f>
        <v>2</v>
      </c>
      <c r="Q22" s="6">
        <f>COUNT(表1_56[[#This Row],[iBAQ 30-40_1]:[iBAQ 30-40_3]])</f>
        <v>3</v>
      </c>
      <c r="R22" s="6">
        <f>COUNT(表1_56[[#This Row],[iBAQ 50-60_1]:[iBAQ 50-60_3]])</f>
        <v>2</v>
      </c>
      <c r="S22" s="8">
        <f>AVERAGE(表1_56[[#This Row],[iBAQ 0-20_1]:[iBAQ 0-20_3]])</f>
        <v>1051520</v>
      </c>
      <c r="T22" s="8">
        <f>AVERAGE(表1_56[[#This Row],[iBAQ 30-40_1]:[iBAQ 30-40_3]])</f>
        <v>3406800</v>
      </c>
      <c r="U22" s="8">
        <f>AVERAGE(表1_56[[#This Row],[iBAQ 50-60_1]:[iBAQ 50-60_3]])</f>
        <v>1982205</v>
      </c>
      <c r="V22" s="8">
        <f>表1_56[[#This Row],[Average 40]]/表1_56[[#This Row],[Average 20]]</f>
        <v>3.2398813146682897</v>
      </c>
      <c r="W22" s="8">
        <f>TTEST(表1_56[[#This Row],[iBAQ 0-20_1]:[iBAQ 0-20_3]],表1_56[[#This Row],[iBAQ 30-40_1]:[iBAQ 30-40_3]],2,2)</f>
        <v>2.0242758996524019E-2</v>
      </c>
      <c r="X22" s="8" t="s">
        <v>1408</v>
      </c>
    </row>
    <row r="23" spans="1:24" ht="15.75">
      <c r="A23" s="6">
        <v>102</v>
      </c>
      <c r="B23" s="7" t="s">
        <v>394</v>
      </c>
      <c r="C23" s="7" t="s">
        <v>2233</v>
      </c>
      <c r="D23" s="7" t="s">
        <v>3444</v>
      </c>
      <c r="E23" s="6">
        <v>3</v>
      </c>
      <c r="F23" s="6">
        <v>2</v>
      </c>
      <c r="G23" s="6">
        <v>848710</v>
      </c>
      <c r="H23" s="6">
        <v>3075900</v>
      </c>
      <c r="I23" s="6">
        <v>1007700</v>
      </c>
      <c r="J23" s="6">
        <v>5092300</v>
      </c>
      <c r="K23" s="6">
        <v>4408400</v>
      </c>
      <c r="L23" s="6">
        <v>6237300</v>
      </c>
      <c r="M23" s="6">
        <v>6897900</v>
      </c>
      <c r="N23" s="6">
        <v>5055700</v>
      </c>
      <c r="O23" s="6">
        <v>2621300</v>
      </c>
      <c r="P23" s="6">
        <f>COUNT(表1_56[[#This Row],[iBAQ 0-20_1]:[iBAQ 0-20_3]])</f>
        <v>3</v>
      </c>
      <c r="Q23" s="6">
        <f>COUNT(表1_56[[#This Row],[iBAQ 30-40_1]:[iBAQ 30-40_3]])</f>
        <v>3</v>
      </c>
      <c r="R23" s="6">
        <f>COUNT(表1_56[[#This Row],[iBAQ 50-60_1]:[iBAQ 50-60_3]])</f>
        <v>3</v>
      </c>
      <c r="S23" s="8">
        <f>AVERAGE(表1_56[[#This Row],[iBAQ 0-20_1]:[iBAQ 0-20_3]])</f>
        <v>1644103.3333333333</v>
      </c>
      <c r="T23" s="8">
        <f>AVERAGE(表1_56[[#This Row],[iBAQ 30-40_1]:[iBAQ 30-40_3]])</f>
        <v>5246000</v>
      </c>
      <c r="U23" s="8">
        <f>AVERAGE(表1_56[[#This Row],[iBAQ 50-60_1]:[iBAQ 50-60_3]])</f>
        <v>4858300</v>
      </c>
      <c r="V23" s="8">
        <f>表1_56[[#This Row],[Average 40]]/表1_56[[#This Row],[Average 20]]</f>
        <v>3.1907970099203014</v>
      </c>
      <c r="W23" s="8">
        <f>TTEST(表1_56[[#This Row],[iBAQ 0-20_1]:[iBAQ 0-20_3]],表1_56[[#This Row],[iBAQ 30-40_1]:[iBAQ 30-40_3]],2,2)</f>
        <v>1.5747889565707513E-2</v>
      </c>
      <c r="X23" s="8" t="s">
        <v>1408</v>
      </c>
    </row>
    <row r="24" spans="1:24" ht="15.75">
      <c r="A24" s="6">
        <v>741</v>
      </c>
      <c r="B24" s="7" t="s">
        <v>234</v>
      </c>
      <c r="C24" s="7" t="s">
        <v>2701</v>
      </c>
      <c r="D24" s="7" t="s">
        <v>3664</v>
      </c>
      <c r="E24" s="6">
        <v>4</v>
      </c>
      <c r="F24" s="6">
        <v>4</v>
      </c>
      <c r="G24" s="6">
        <v>4483500</v>
      </c>
      <c r="H24" s="6">
        <v>2529900</v>
      </c>
      <c r="I24" s="6">
        <v>2488200</v>
      </c>
      <c r="J24" s="6">
        <v>6750900</v>
      </c>
      <c r="K24" s="6">
        <v>11115000</v>
      </c>
      <c r="L24" s="6">
        <v>11469000</v>
      </c>
      <c r="M24" s="6">
        <v>21241000</v>
      </c>
      <c r="N24" s="6">
        <v>712730</v>
      </c>
      <c r="O24" s="6">
        <v>6623400</v>
      </c>
      <c r="P24" s="6">
        <f>COUNT(表1_56[[#This Row],[iBAQ 0-20_1]:[iBAQ 0-20_3]])</f>
        <v>3</v>
      </c>
      <c r="Q24" s="6">
        <f>COUNT(表1_56[[#This Row],[iBAQ 30-40_1]:[iBAQ 30-40_3]])</f>
        <v>3</v>
      </c>
      <c r="R24" s="6">
        <f>COUNT(表1_56[[#This Row],[iBAQ 50-60_1]:[iBAQ 50-60_3]])</f>
        <v>3</v>
      </c>
      <c r="S24" s="8">
        <f>AVERAGE(表1_56[[#This Row],[iBAQ 0-20_1]:[iBAQ 0-20_3]])</f>
        <v>3167200</v>
      </c>
      <c r="T24" s="8">
        <f>AVERAGE(表1_56[[#This Row],[iBAQ 30-40_1]:[iBAQ 30-40_3]])</f>
        <v>9778300</v>
      </c>
      <c r="U24" s="8">
        <f>AVERAGE(表1_56[[#This Row],[iBAQ 50-60_1]:[iBAQ 50-60_3]])</f>
        <v>9525710</v>
      </c>
      <c r="V24" s="8">
        <f>表1_56[[#This Row],[Average 40]]/表1_56[[#This Row],[Average 20]]</f>
        <v>3.0873642333922708</v>
      </c>
      <c r="W24" s="8">
        <f>TTEST(表1_56[[#This Row],[iBAQ 0-20_1]:[iBAQ 0-20_3]],表1_56[[#This Row],[iBAQ 30-40_1]:[iBAQ 30-40_3]],2,2)</f>
        <v>1.6163221087801504E-2</v>
      </c>
      <c r="X24" s="8" t="s">
        <v>1408</v>
      </c>
    </row>
    <row r="25" spans="1:24" ht="15.75">
      <c r="A25" s="6">
        <v>1322</v>
      </c>
      <c r="B25" s="7" t="s">
        <v>401</v>
      </c>
      <c r="C25" s="7" t="s">
        <v>3171</v>
      </c>
      <c r="D25" s="7" t="s">
        <v>2038</v>
      </c>
      <c r="E25" s="6">
        <v>10</v>
      </c>
      <c r="F25" s="6">
        <v>3</v>
      </c>
      <c r="G25" s="6">
        <v>1495600</v>
      </c>
      <c r="H25" s="6">
        <v>1880800</v>
      </c>
      <c r="I25" s="6">
        <v>2848000</v>
      </c>
      <c r="J25" s="6">
        <v>6867500</v>
      </c>
      <c r="K25" s="6">
        <v>8071100</v>
      </c>
      <c r="L25" s="6">
        <v>3590800</v>
      </c>
      <c r="M25" s="6"/>
      <c r="N25" s="6">
        <v>1256800</v>
      </c>
      <c r="O25" s="6">
        <v>2561900</v>
      </c>
      <c r="P25" s="6">
        <f>COUNT(表1_56[[#This Row],[iBAQ 0-20_1]:[iBAQ 0-20_3]])</f>
        <v>3</v>
      </c>
      <c r="Q25" s="6">
        <f>COUNT(表1_56[[#This Row],[iBAQ 30-40_1]:[iBAQ 30-40_3]])</f>
        <v>3</v>
      </c>
      <c r="R25" s="6">
        <f>COUNT(表1_56[[#This Row],[iBAQ 50-60_1]:[iBAQ 50-60_3]])</f>
        <v>2</v>
      </c>
      <c r="S25" s="8">
        <f>AVERAGE(表1_56[[#This Row],[iBAQ 0-20_1]:[iBAQ 0-20_3]])</f>
        <v>2074800</v>
      </c>
      <c r="T25" s="8">
        <f>AVERAGE(表1_56[[#This Row],[iBAQ 30-40_1]:[iBAQ 30-40_3]])</f>
        <v>6176466.666666667</v>
      </c>
      <c r="U25" s="8">
        <f>AVERAGE(表1_56[[#This Row],[iBAQ 50-60_1]:[iBAQ 50-60_3]])</f>
        <v>1909350</v>
      </c>
      <c r="V25" s="8">
        <f>表1_56[[#This Row],[Average 40]]/表1_56[[#This Row],[Average 20]]</f>
        <v>2.9768973716342138</v>
      </c>
      <c r="W25" s="8">
        <f>TTEST(表1_56[[#This Row],[iBAQ 0-20_1]:[iBAQ 0-20_3]],表1_56[[#This Row],[iBAQ 30-40_1]:[iBAQ 30-40_3]],2,2)</f>
        <v>4.2631279334269585E-2</v>
      </c>
      <c r="X25" s="8" t="s">
        <v>1408</v>
      </c>
    </row>
    <row r="26" spans="1:24" ht="15.75">
      <c r="A26" s="6">
        <v>906</v>
      </c>
      <c r="B26" s="7" t="s">
        <v>1256</v>
      </c>
      <c r="C26" s="7" t="s">
        <v>3052</v>
      </c>
      <c r="D26" s="7" t="s">
        <v>1946</v>
      </c>
      <c r="E26" s="6">
        <v>1</v>
      </c>
      <c r="F26" s="6">
        <v>1</v>
      </c>
      <c r="G26" s="6">
        <v>400680</v>
      </c>
      <c r="H26" s="6">
        <v>657070</v>
      </c>
      <c r="I26" s="6">
        <v>578570</v>
      </c>
      <c r="J26" s="6">
        <v>1269600</v>
      </c>
      <c r="K26" s="6">
        <v>1933300</v>
      </c>
      <c r="L26" s="6"/>
      <c r="M26" s="6"/>
      <c r="N26" s="6"/>
      <c r="O26" s="6"/>
      <c r="P26" s="6">
        <f>COUNT(表1_56[[#This Row],[iBAQ 0-20_1]:[iBAQ 0-20_3]])</f>
        <v>3</v>
      </c>
      <c r="Q26" s="6">
        <f>COUNT(表1_56[[#This Row],[iBAQ 30-40_1]:[iBAQ 30-40_3]])</f>
        <v>2</v>
      </c>
      <c r="R26" s="6">
        <f>COUNT(表1_56[[#This Row],[iBAQ 50-60_1]:[iBAQ 50-60_3]])</f>
        <v>0</v>
      </c>
      <c r="S26" s="8">
        <f>AVERAGE(表1_56[[#This Row],[iBAQ 0-20_1]:[iBAQ 0-20_3]])</f>
        <v>545440</v>
      </c>
      <c r="T26" s="8">
        <f>AVERAGE(表1_56[[#This Row],[iBAQ 30-40_1]:[iBAQ 30-40_3]])</f>
        <v>1601450</v>
      </c>
      <c r="U26" s="8"/>
      <c r="V26" s="8">
        <f>表1_56[[#This Row],[Average 40]]/表1_56[[#This Row],[Average 20]]</f>
        <v>2.9360699618656496</v>
      </c>
      <c r="W26" s="8">
        <f>TTEST(表1_56[[#This Row],[iBAQ 0-20_1]:[iBAQ 0-20_3]],表1_56[[#This Row],[iBAQ 30-40_1]:[iBAQ 30-40_3]],2,2)</f>
        <v>2.857206760481756E-2</v>
      </c>
      <c r="X26" s="8" t="s">
        <v>1408</v>
      </c>
    </row>
    <row r="27" spans="1:24" ht="15.75">
      <c r="A27" s="6">
        <v>200</v>
      </c>
      <c r="B27" s="7" t="s">
        <v>226</v>
      </c>
      <c r="C27" s="7" t="s">
        <v>2301</v>
      </c>
      <c r="D27" s="7" t="s">
        <v>1477</v>
      </c>
      <c r="E27" s="6">
        <v>3</v>
      </c>
      <c r="F27" s="6">
        <v>3</v>
      </c>
      <c r="G27" s="6">
        <v>2254700</v>
      </c>
      <c r="H27" s="6"/>
      <c r="I27" s="6">
        <v>1103200</v>
      </c>
      <c r="J27" s="6">
        <v>5326000</v>
      </c>
      <c r="K27" s="6">
        <v>4908400</v>
      </c>
      <c r="L27" s="6">
        <v>4000300</v>
      </c>
      <c r="M27" s="6">
        <v>19268000</v>
      </c>
      <c r="N27" s="6">
        <v>6125800</v>
      </c>
      <c r="O27" s="6">
        <v>7008600</v>
      </c>
      <c r="P27" s="6">
        <f>COUNT(表1_56[[#This Row],[iBAQ 0-20_1]:[iBAQ 0-20_3]])</f>
        <v>2</v>
      </c>
      <c r="Q27" s="6">
        <f>COUNT(表1_56[[#This Row],[iBAQ 30-40_1]:[iBAQ 30-40_3]])</f>
        <v>3</v>
      </c>
      <c r="R27" s="6">
        <f>COUNT(表1_56[[#This Row],[iBAQ 50-60_1]:[iBAQ 50-60_3]])</f>
        <v>3</v>
      </c>
      <c r="S27" s="8">
        <f>AVERAGE(表1_56[[#This Row],[iBAQ 0-20_1]:[iBAQ 0-20_3]])</f>
        <v>1678950</v>
      </c>
      <c r="T27" s="8">
        <f>AVERAGE(表1_56[[#This Row],[iBAQ 30-40_1]:[iBAQ 30-40_3]])</f>
        <v>4744900</v>
      </c>
      <c r="U27" s="8">
        <f>AVERAGE(表1_56[[#This Row],[iBAQ 50-60_1]:[iBAQ 50-60_3]])</f>
        <v>10800800</v>
      </c>
      <c r="V27" s="8">
        <f>表1_56[[#This Row],[Average 40]]/表1_56[[#This Row],[Average 20]]</f>
        <v>2.8261115578188747</v>
      </c>
      <c r="W27" s="8">
        <f>TTEST(表1_56[[#This Row],[iBAQ 0-20_1]:[iBAQ 0-20_3]],表1_56[[#This Row],[iBAQ 30-40_1]:[iBAQ 30-40_3]],2,2)</f>
        <v>1.9028591914645121E-2</v>
      </c>
      <c r="X27" s="8" t="s">
        <v>1408</v>
      </c>
    </row>
    <row r="28" spans="1:24" ht="15.75">
      <c r="A28" s="6">
        <v>799</v>
      </c>
      <c r="B28" s="7" t="s">
        <v>870</v>
      </c>
      <c r="C28" s="7" t="s">
        <v>2749</v>
      </c>
      <c r="D28" s="7" t="s">
        <v>3695</v>
      </c>
      <c r="E28" s="6">
        <v>2</v>
      </c>
      <c r="F28" s="6">
        <v>2</v>
      </c>
      <c r="G28" s="6"/>
      <c r="H28" s="6">
        <v>153710</v>
      </c>
      <c r="I28" s="6">
        <v>197340</v>
      </c>
      <c r="J28" s="6">
        <v>571300</v>
      </c>
      <c r="K28" s="6">
        <v>517800</v>
      </c>
      <c r="L28" s="6">
        <v>335490</v>
      </c>
      <c r="M28" s="6"/>
      <c r="N28" s="6">
        <v>198420</v>
      </c>
      <c r="O28" s="6"/>
      <c r="P28" s="6">
        <f>COUNT(表1_56[[#This Row],[iBAQ 0-20_1]:[iBAQ 0-20_3]])</f>
        <v>2</v>
      </c>
      <c r="Q28" s="6">
        <f>COUNT(表1_56[[#This Row],[iBAQ 30-40_1]:[iBAQ 30-40_3]])</f>
        <v>3</v>
      </c>
      <c r="R28" s="6">
        <f>COUNT(表1_56[[#This Row],[iBAQ 50-60_1]:[iBAQ 50-60_3]])</f>
        <v>1</v>
      </c>
      <c r="S28" s="8">
        <f>AVERAGE(表1_56[[#This Row],[iBAQ 0-20_1]:[iBAQ 0-20_3]])</f>
        <v>175525</v>
      </c>
      <c r="T28" s="8">
        <f>AVERAGE(表1_56[[#This Row],[iBAQ 30-40_1]:[iBAQ 30-40_3]])</f>
        <v>474863.33333333331</v>
      </c>
      <c r="U28" s="8"/>
      <c r="V28" s="8">
        <f>表1_56[[#This Row],[Average 40]]/表1_56[[#This Row],[Average 20]]</f>
        <v>2.7053885961164124</v>
      </c>
      <c r="W28" s="8">
        <f>TTEST(表1_56[[#This Row],[iBAQ 0-20_1]:[iBAQ 0-20_3]],表1_56[[#This Row],[iBAQ 30-40_1]:[iBAQ 30-40_3]],2,2)</f>
        <v>4.9368445392339935E-2</v>
      </c>
      <c r="X28" s="8" t="s">
        <v>1408</v>
      </c>
    </row>
    <row r="29" spans="1:24" ht="15.75">
      <c r="A29" s="6">
        <v>488</v>
      </c>
      <c r="B29" s="7" t="s">
        <v>1285</v>
      </c>
      <c r="C29" s="7" t="s">
        <v>2496</v>
      </c>
      <c r="D29" s="7" t="s">
        <v>1586</v>
      </c>
      <c r="E29" s="6">
        <v>1</v>
      </c>
      <c r="F29" s="6">
        <v>1</v>
      </c>
      <c r="G29" s="6">
        <v>156150</v>
      </c>
      <c r="H29" s="6">
        <v>183870</v>
      </c>
      <c r="I29" s="6"/>
      <c r="J29" s="6">
        <v>453020</v>
      </c>
      <c r="K29" s="6">
        <v>466190</v>
      </c>
      <c r="L29" s="6"/>
      <c r="M29" s="6"/>
      <c r="N29" s="6"/>
      <c r="O29" s="6"/>
      <c r="P29" s="6">
        <f>COUNT(表1_56[[#This Row],[iBAQ 0-20_1]:[iBAQ 0-20_3]])</f>
        <v>2</v>
      </c>
      <c r="Q29" s="6">
        <f>COUNT(表1_56[[#This Row],[iBAQ 30-40_1]:[iBAQ 30-40_3]])</f>
        <v>2</v>
      </c>
      <c r="R29" s="6">
        <f>COUNT(表1_56[[#This Row],[iBAQ 50-60_1]:[iBAQ 50-60_3]])</f>
        <v>0</v>
      </c>
      <c r="S29" s="8">
        <f>AVERAGE(表1_56[[#This Row],[iBAQ 0-20_1]:[iBAQ 0-20_3]])</f>
        <v>170010</v>
      </c>
      <c r="T29" s="8">
        <f>AVERAGE(表1_56[[#This Row],[iBAQ 30-40_1]:[iBAQ 30-40_3]])</f>
        <v>459605</v>
      </c>
      <c r="U29" s="8"/>
      <c r="V29" s="8">
        <f>表1_56[[#This Row],[Average 40]]/表1_56[[#This Row],[Average 20]]</f>
        <v>2.7033998000117641</v>
      </c>
      <c r="W29" s="8">
        <f>TTEST(表1_56[[#This Row],[iBAQ 0-20_1]:[iBAQ 0-20_3]],表1_56[[#This Row],[iBAQ 30-40_1]:[iBAQ 30-40_3]],2,2)</f>
        <v>2.7958513470123982E-3</v>
      </c>
      <c r="X29" s="8" t="s">
        <v>1408</v>
      </c>
    </row>
    <row r="30" spans="1:24" ht="15.75">
      <c r="A30" s="6">
        <v>935</v>
      </c>
      <c r="B30" s="7" t="s">
        <v>97</v>
      </c>
      <c r="C30" s="7" t="s">
        <v>2224</v>
      </c>
      <c r="D30" s="7" t="s">
        <v>3752</v>
      </c>
      <c r="E30" s="6">
        <v>4</v>
      </c>
      <c r="F30" s="6">
        <v>4</v>
      </c>
      <c r="G30" s="6">
        <v>5917700</v>
      </c>
      <c r="H30" s="6">
        <v>1524000</v>
      </c>
      <c r="I30" s="6">
        <v>4810100</v>
      </c>
      <c r="J30" s="6">
        <v>13129000</v>
      </c>
      <c r="K30" s="6">
        <v>11066000</v>
      </c>
      <c r="L30" s="6">
        <v>8797200</v>
      </c>
      <c r="M30" s="6">
        <v>27454000</v>
      </c>
      <c r="N30" s="6"/>
      <c r="O30" s="6">
        <v>20365000</v>
      </c>
      <c r="P30" s="6">
        <f>COUNT(表1_56[[#This Row],[iBAQ 0-20_1]:[iBAQ 0-20_3]])</f>
        <v>3</v>
      </c>
      <c r="Q30" s="6">
        <f>COUNT(表1_56[[#This Row],[iBAQ 30-40_1]:[iBAQ 30-40_3]])</f>
        <v>3</v>
      </c>
      <c r="R30" s="6">
        <f>COUNT(表1_56[[#This Row],[iBAQ 50-60_1]:[iBAQ 50-60_3]])</f>
        <v>2</v>
      </c>
      <c r="S30" s="8">
        <f>AVERAGE(表1_56[[#This Row],[iBAQ 0-20_1]:[iBAQ 0-20_3]])</f>
        <v>4083933.3333333335</v>
      </c>
      <c r="T30" s="8">
        <f>AVERAGE(表1_56[[#This Row],[iBAQ 30-40_1]:[iBAQ 30-40_3]])</f>
        <v>10997400</v>
      </c>
      <c r="U30" s="8">
        <f>AVERAGE(表1_56[[#This Row],[iBAQ 50-60_1]:[iBAQ 50-60_3]])</f>
        <v>23909500</v>
      </c>
      <c r="V30" s="8">
        <f>表1_56[[#This Row],[Average 40]]/表1_56[[#This Row],[Average 20]]</f>
        <v>2.6928451329600547</v>
      </c>
      <c r="W30" s="8">
        <f>TTEST(表1_56[[#This Row],[iBAQ 0-20_1]:[iBAQ 0-20_3]],表1_56[[#This Row],[iBAQ 30-40_1]:[iBAQ 30-40_3]],2,2)</f>
        <v>1.9060807984902069E-2</v>
      </c>
      <c r="X30" s="8" t="s">
        <v>1408</v>
      </c>
    </row>
    <row r="31" spans="1:24" ht="15.75">
      <c r="A31" s="6">
        <v>115</v>
      </c>
      <c r="B31" s="7" t="s">
        <v>374</v>
      </c>
      <c r="C31" s="7" t="s">
        <v>2244</v>
      </c>
      <c r="D31" s="7" t="s">
        <v>3446</v>
      </c>
      <c r="E31" s="6">
        <v>11</v>
      </c>
      <c r="F31" s="6">
        <v>8</v>
      </c>
      <c r="G31" s="6">
        <v>1969100</v>
      </c>
      <c r="H31" s="6">
        <v>3357700</v>
      </c>
      <c r="I31" s="6">
        <v>2501500</v>
      </c>
      <c r="J31" s="6">
        <v>8835900</v>
      </c>
      <c r="K31" s="6">
        <v>5219100</v>
      </c>
      <c r="L31" s="6">
        <v>6945500</v>
      </c>
      <c r="M31" s="6">
        <v>11886000</v>
      </c>
      <c r="N31" s="6">
        <v>3257700</v>
      </c>
      <c r="O31" s="6">
        <v>2844400</v>
      </c>
      <c r="P31" s="6">
        <f>COUNT(表1_56[[#This Row],[iBAQ 0-20_1]:[iBAQ 0-20_3]])</f>
        <v>3</v>
      </c>
      <c r="Q31" s="6">
        <f>COUNT(表1_56[[#This Row],[iBAQ 30-40_1]:[iBAQ 30-40_3]])</f>
        <v>3</v>
      </c>
      <c r="R31" s="6">
        <f>COUNT(表1_56[[#This Row],[iBAQ 50-60_1]:[iBAQ 50-60_3]])</f>
        <v>3</v>
      </c>
      <c r="S31" s="8">
        <f>AVERAGE(表1_56[[#This Row],[iBAQ 0-20_1]:[iBAQ 0-20_3]])</f>
        <v>2609433.3333333335</v>
      </c>
      <c r="T31" s="8">
        <f>AVERAGE(表1_56[[#This Row],[iBAQ 30-40_1]:[iBAQ 30-40_3]])</f>
        <v>7000166.666666667</v>
      </c>
      <c r="U31" s="8">
        <f>AVERAGE(表1_56[[#This Row],[iBAQ 50-60_1]:[iBAQ 50-60_3]])</f>
        <v>5996033.333333333</v>
      </c>
      <c r="V31" s="8">
        <f>表1_56[[#This Row],[Average 40]]/表1_56[[#This Row],[Average 20]]</f>
        <v>2.6826386316313888</v>
      </c>
      <c r="W31" s="8">
        <f>TTEST(表1_56[[#This Row],[iBAQ 0-20_1]:[iBAQ 0-20_3]],表1_56[[#This Row],[iBAQ 30-40_1]:[iBAQ 30-40_3]],2,2)</f>
        <v>1.7244431125932495E-2</v>
      </c>
      <c r="X31" s="8" t="s">
        <v>1408</v>
      </c>
    </row>
    <row r="32" spans="1:24" ht="15.75">
      <c r="A32" s="6">
        <v>1522</v>
      </c>
      <c r="B32" s="7" t="s">
        <v>99</v>
      </c>
      <c r="C32" s="7" t="s">
        <v>3360</v>
      </c>
      <c r="D32" s="7" t="s">
        <v>4007</v>
      </c>
      <c r="E32" s="6">
        <v>2</v>
      </c>
      <c r="F32" s="6">
        <v>2</v>
      </c>
      <c r="G32" s="6">
        <v>11609000</v>
      </c>
      <c r="H32" s="6">
        <v>19223000</v>
      </c>
      <c r="I32" s="6">
        <v>13666000</v>
      </c>
      <c r="J32" s="6">
        <v>36705000</v>
      </c>
      <c r="K32" s="6">
        <v>48946000</v>
      </c>
      <c r="L32" s="6">
        <v>32950000</v>
      </c>
      <c r="M32" s="6">
        <v>41177000</v>
      </c>
      <c r="N32" s="6">
        <v>22369000</v>
      </c>
      <c r="O32" s="6">
        <v>20125000</v>
      </c>
      <c r="P32" s="6">
        <f>COUNT(表1_56[[#This Row],[iBAQ 0-20_1]:[iBAQ 0-20_3]])</f>
        <v>3</v>
      </c>
      <c r="Q32" s="6">
        <f>COUNT(表1_56[[#This Row],[iBAQ 30-40_1]:[iBAQ 30-40_3]])</f>
        <v>3</v>
      </c>
      <c r="R32" s="6">
        <f>COUNT(表1_56[[#This Row],[iBAQ 50-60_1]:[iBAQ 50-60_3]])</f>
        <v>3</v>
      </c>
      <c r="S32" s="8">
        <f>AVERAGE(表1_56[[#This Row],[iBAQ 0-20_1]:[iBAQ 0-20_3]])</f>
        <v>14832666.666666666</v>
      </c>
      <c r="T32" s="8">
        <f>AVERAGE(表1_56[[#This Row],[iBAQ 30-40_1]:[iBAQ 30-40_3]])</f>
        <v>39533666.666666664</v>
      </c>
      <c r="U32" s="8">
        <f>AVERAGE(表1_56[[#This Row],[iBAQ 50-60_1]:[iBAQ 50-60_3]])</f>
        <v>27890333.333333332</v>
      </c>
      <c r="V32" s="8">
        <f>表1_56[[#This Row],[Average 40]]/表1_56[[#This Row],[Average 20]]</f>
        <v>2.6653108004854151</v>
      </c>
      <c r="W32" s="8">
        <f>TTEST(表1_56[[#This Row],[iBAQ 0-20_1]:[iBAQ 0-20_3]],表1_56[[#This Row],[iBAQ 30-40_1]:[iBAQ 30-40_3]],2,2)</f>
        <v>9.8265179663664694E-3</v>
      </c>
      <c r="X32" s="8" t="s">
        <v>1408</v>
      </c>
    </row>
    <row r="33" spans="1:24" ht="15.75">
      <c r="A33" s="6">
        <v>656</v>
      </c>
      <c r="B33" s="7" t="s">
        <v>823</v>
      </c>
      <c r="C33" s="7" t="s">
        <v>2626</v>
      </c>
      <c r="D33" s="7" t="s">
        <v>1671</v>
      </c>
      <c r="E33" s="6">
        <v>1</v>
      </c>
      <c r="F33" s="6">
        <v>1</v>
      </c>
      <c r="G33" s="6">
        <v>1224600</v>
      </c>
      <c r="H33" s="6">
        <v>1001500</v>
      </c>
      <c r="I33" s="6">
        <v>1182900</v>
      </c>
      <c r="J33" s="6">
        <v>2486600</v>
      </c>
      <c r="K33" s="6">
        <v>3028500</v>
      </c>
      <c r="L33" s="6">
        <v>3229500</v>
      </c>
      <c r="M33" s="6"/>
      <c r="N33" s="6">
        <v>545260</v>
      </c>
      <c r="O33" s="6"/>
      <c r="P33" s="6">
        <f>COUNT(表1_56[[#This Row],[iBAQ 0-20_1]:[iBAQ 0-20_3]])</f>
        <v>3</v>
      </c>
      <c r="Q33" s="6">
        <f>COUNT(表1_56[[#This Row],[iBAQ 30-40_1]:[iBAQ 30-40_3]])</f>
        <v>3</v>
      </c>
      <c r="R33" s="6">
        <f>COUNT(表1_56[[#This Row],[iBAQ 50-60_1]:[iBAQ 50-60_3]])</f>
        <v>1</v>
      </c>
      <c r="S33" s="8">
        <f>AVERAGE(表1_56[[#This Row],[iBAQ 0-20_1]:[iBAQ 0-20_3]])</f>
        <v>1136333.3333333333</v>
      </c>
      <c r="T33" s="8">
        <f>AVERAGE(表1_56[[#This Row],[iBAQ 30-40_1]:[iBAQ 30-40_3]])</f>
        <v>2914866.6666666665</v>
      </c>
      <c r="U33" s="8"/>
      <c r="V33" s="8">
        <f>表1_56[[#This Row],[Average 40]]/表1_56[[#This Row],[Average 20]]</f>
        <v>2.5651510706952187</v>
      </c>
      <c r="W33" s="8">
        <f>TTEST(表1_56[[#This Row],[iBAQ 0-20_1]:[iBAQ 0-20_3]],表1_56[[#This Row],[iBAQ 30-40_1]:[iBAQ 30-40_3]],2,2)</f>
        <v>1.5611226886563128E-3</v>
      </c>
      <c r="X33" s="8" t="s">
        <v>1408</v>
      </c>
    </row>
    <row r="34" spans="1:24" ht="15.75">
      <c r="A34" s="6">
        <v>1345</v>
      </c>
      <c r="B34" s="7" t="s">
        <v>811</v>
      </c>
      <c r="C34" s="7" t="s">
        <v>3189</v>
      </c>
      <c r="D34" s="7" t="s">
        <v>2051</v>
      </c>
      <c r="E34" s="6">
        <v>3</v>
      </c>
      <c r="F34" s="6">
        <v>3</v>
      </c>
      <c r="G34" s="6">
        <v>965350</v>
      </c>
      <c r="H34" s="6">
        <v>447890</v>
      </c>
      <c r="I34" s="6">
        <v>951770</v>
      </c>
      <c r="J34" s="6">
        <v>1486600</v>
      </c>
      <c r="K34" s="6">
        <v>2261400</v>
      </c>
      <c r="L34" s="6">
        <v>2250600</v>
      </c>
      <c r="M34" s="6">
        <v>565130</v>
      </c>
      <c r="N34" s="6">
        <v>655900</v>
      </c>
      <c r="O34" s="6"/>
      <c r="P34" s="6">
        <f>COUNT(表1_56[[#This Row],[iBAQ 0-20_1]:[iBAQ 0-20_3]])</f>
        <v>3</v>
      </c>
      <c r="Q34" s="6">
        <f>COUNT(表1_56[[#This Row],[iBAQ 30-40_1]:[iBAQ 30-40_3]])</f>
        <v>3</v>
      </c>
      <c r="R34" s="6">
        <f>COUNT(表1_56[[#This Row],[iBAQ 50-60_1]:[iBAQ 50-60_3]])</f>
        <v>2</v>
      </c>
      <c r="S34" s="8">
        <f>AVERAGE(表1_56[[#This Row],[iBAQ 0-20_1]:[iBAQ 0-20_3]])</f>
        <v>788336.66666666663</v>
      </c>
      <c r="T34" s="8">
        <f>AVERAGE(表1_56[[#This Row],[iBAQ 30-40_1]:[iBAQ 30-40_3]])</f>
        <v>1999533.3333333333</v>
      </c>
      <c r="U34" s="8">
        <f>AVERAGE(表1_56[[#This Row],[iBAQ 50-60_1]:[iBAQ 50-60_3]])</f>
        <v>610515</v>
      </c>
      <c r="V34" s="8">
        <f>表1_56[[#This Row],[Average 40]]/表1_56[[#This Row],[Average 20]]</f>
        <v>2.5363951949463215</v>
      </c>
      <c r="W34" s="8">
        <f>TTEST(表1_56[[#This Row],[iBAQ 0-20_1]:[iBAQ 0-20_3]],表1_56[[#This Row],[iBAQ 30-40_1]:[iBAQ 30-40_3]],2,2)</f>
        <v>1.7041573633491101E-2</v>
      </c>
      <c r="X34" s="8" t="s">
        <v>1408</v>
      </c>
    </row>
    <row r="35" spans="1:24" ht="15.75">
      <c r="A35" s="6">
        <v>810</v>
      </c>
      <c r="B35" s="7" t="s">
        <v>246</v>
      </c>
      <c r="C35" s="7" t="s">
        <v>2762</v>
      </c>
      <c r="D35" s="7" t="s">
        <v>3703</v>
      </c>
      <c r="E35" s="6">
        <v>4</v>
      </c>
      <c r="F35" s="6">
        <v>2</v>
      </c>
      <c r="G35" s="6">
        <v>773890</v>
      </c>
      <c r="H35" s="6"/>
      <c r="I35" s="6">
        <v>475370</v>
      </c>
      <c r="J35" s="6">
        <v>1461900</v>
      </c>
      <c r="K35" s="6">
        <v>1779500</v>
      </c>
      <c r="L35" s="6">
        <v>1431900</v>
      </c>
      <c r="M35" s="6">
        <v>9124600</v>
      </c>
      <c r="N35" s="6"/>
      <c r="O35" s="6">
        <v>6195800</v>
      </c>
      <c r="P35" s="6">
        <f>COUNT(表1_56[[#This Row],[iBAQ 0-20_1]:[iBAQ 0-20_3]])</f>
        <v>2</v>
      </c>
      <c r="Q35" s="6">
        <f>COUNT(表1_56[[#This Row],[iBAQ 30-40_1]:[iBAQ 30-40_3]])</f>
        <v>3</v>
      </c>
      <c r="R35" s="6">
        <f>COUNT(表1_56[[#This Row],[iBAQ 50-60_1]:[iBAQ 50-60_3]])</f>
        <v>2</v>
      </c>
      <c r="S35" s="8">
        <f>AVERAGE(表1_56[[#This Row],[iBAQ 0-20_1]:[iBAQ 0-20_3]])</f>
        <v>624630</v>
      </c>
      <c r="T35" s="8">
        <f>AVERAGE(表1_56[[#This Row],[iBAQ 30-40_1]:[iBAQ 30-40_3]])</f>
        <v>1557766.6666666667</v>
      </c>
      <c r="U35" s="8">
        <f>AVERAGE(表1_56[[#This Row],[iBAQ 50-60_1]:[iBAQ 50-60_3]])</f>
        <v>7660200</v>
      </c>
      <c r="V35" s="8">
        <f>表1_56[[#This Row],[Average 40]]/表1_56[[#This Row],[Average 20]]</f>
        <v>2.4939030572765746</v>
      </c>
      <c r="W35" s="8">
        <f>TTEST(表1_56[[#This Row],[iBAQ 0-20_1]:[iBAQ 0-20_3]],表1_56[[#This Row],[iBAQ 30-40_1]:[iBAQ 30-40_3]],2,2)</f>
        <v>1.428530152672056E-2</v>
      </c>
      <c r="X35" s="8" t="s">
        <v>1408</v>
      </c>
    </row>
    <row r="36" spans="1:24" ht="15.75">
      <c r="A36" s="6">
        <v>1312</v>
      </c>
      <c r="B36" s="7" t="s">
        <v>365</v>
      </c>
      <c r="C36" s="7" t="s">
        <v>2336</v>
      </c>
      <c r="D36" s="7" t="s">
        <v>3895</v>
      </c>
      <c r="E36" s="6">
        <v>4</v>
      </c>
      <c r="F36" s="6">
        <v>3</v>
      </c>
      <c r="G36" s="6"/>
      <c r="H36" s="6">
        <v>1734800</v>
      </c>
      <c r="I36" s="6">
        <v>2520800</v>
      </c>
      <c r="J36" s="6">
        <v>4611100</v>
      </c>
      <c r="K36" s="6">
        <v>6697000</v>
      </c>
      <c r="L36" s="6">
        <v>4537400</v>
      </c>
      <c r="M36" s="6">
        <v>9662900</v>
      </c>
      <c r="N36" s="6"/>
      <c r="O36" s="6">
        <v>3024300</v>
      </c>
      <c r="P36" s="6">
        <f>COUNT(表1_56[[#This Row],[iBAQ 0-20_1]:[iBAQ 0-20_3]])</f>
        <v>2</v>
      </c>
      <c r="Q36" s="6">
        <f>COUNT(表1_56[[#This Row],[iBAQ 30-40_1]:[iBAQ 30-40_3]])</f>
        <v>3</v>
      </c>
      <c r="R36" s="6">
        <f>COUNT(表1_56[[#This Row],[iBAQ 50-60_1]:[iBAQ 50-60_3]])</f>
        <v>2</v>
      </c>
      <c r="S36" s="8">
        <f>AVERAGE(表1_56[[#This Row],[iBAQ 0-20_1]:[iBAQ 0-20_3]])</f>
        <v>2127800</v>
      </c>
      <c r="T36" s="8">
        <f>AVERAGE(表1_56[[#This Row],[iBAQ 30-40_1]:[iBAQ 30-40_3]])</f>
        <v>5281833.333333333</v>
      </c>
      <c r="U36" s="8">
        <f>AVERAGE(表1_56[[#This Row],[iBAQ 50-60_1]:[iBAQ 50-60_3]])</f>
        <v>6343600</v>
      </c>
      <c r="V36" s="8">
        <f>表1_56[[#This Row],[Average 40]]/表1_56[[#This Row],[Average 20]]</f>
        <v>2.4822978350095557</v>
      </c>
      <c r="W36" s="8">
        <f>TTEST(表1_56[[#This Row],[iBAQ 0-20_1]:[iBAQ 0-20_3]],表1_56[[#This Row],[iBAQ 30-40_1]:[iBAQ 30-40_3]],2,2)</f>
        <v>4.6199642237237451E-2</v>
      </c>
      <c r="X36" s="8" t="s">
        <v>1408</v>
      </c>
    </row>
    <row r="37" spans="1:24" ht="15.75">
      <c r="A37" s="6">
        <v>297</v>
      </c>
      <c r="B37" s="7" t="s">
        <v>699</v>
      </c>
      <c r="C37" s="7" t="s">
        <v>2368</v>
      </c>
      <c r="D37" s="7" t="s">
        <v>1518</v>
      </c>
      <c r="E37" s="6">
        <v>3</v>
      </c>
      <c r="F37" s="6">
        <v>2</v>
      </c>
      <c r="G37" s="6"/>
      <c r="H37" s="6">
        <v>7653700</v>
      </c>
      <c r="I37" s="6">
        <v>9188900</v>
      </c>
      <c r="J37" s="6">
        <v>17485000</v>
      </c>
      <c r="K37" s="6">
        <v>21444000</v>
      </c>
      <c r="L37" s="6">
        <v>23601000</v>
      </c>
      <c r="M37" s="6">
        <v>12921000</v>
      </c>
      <c r="N37" s="6">
        <v>11172000</v>
      </c>
      <c r="O37" s="6"/>
      <c r="P37" s="6">
        <f>COUNT(表1_56[[#This Row],[iBAQ 0-20_1]:[iBAQ 0-20_3]])</f>
        <v>2</v>
      </c>
      <c r="Q37" s="6">
        <f>COUNT(表1_56[[#This Row],[iBAQ 30-40_1]:[iBAQ 30-40_3]])</f>
        <v>3</v>
      </c>
      <c r="R37" s="6">
        <f>COUNT(表1_56[[#This Row],[iBAQ 50-60_1]:[iBAQ 50-60_3]])</f>
        <v>2</v>
      </c>
      <c r="S37" s="8">
        <f>AVERAGE(表1_56[[#This Row],[iBAQ 0-20_1]:[iBAQ 0-20_3]])</f>
        <v>8421300</v>
      </c>
      <c r="T37" s="8">
        <f>AVERAGE(表1_56[[#This Row],[iBAQ 30-40_1]:[iBAQ 30-40_3]])</f>
        <v>20843333.333333332</v>
      </c>
      <c r="U37" s="8">
        <f>AVERAGE(表1_56[[#This Row],[iBAQ 50-60_1]:[iBAQ 50-60_3]])</f>
        <v>12046500</v>
      </c>
      <c r="V37" s="8">
        <f>表1_56[[#This Row],[Average 40]]/表1_56[[#This Row],[Average 20]]</f>
        <v>2.4750731280601963</v>
      </c>
      <c r="W37" s="8">
        <f>TTEST(表1_56[[#This Row],[iBAQ 0-20_1]:[iBAQ 0-20_3]],表1_56[[#This Row],[iBAQ 30-40_1]:[iBAQ 30-40_3]],2,2)</f>
        <v>1.3705978211573582E-2</v>
      </c>
      <c r="X37" s="8" t="s">
        <v>1408</v>
      </c>
    </row>
    <row r="38" spans="1:24" ht="15.75">
      <c r="A38" s="6">
        <v>1415</v>
      </c>
      <c r="B38" s="7" t="s">
        <v>513</v>
      </c>
      <c r="C38" s="7" t="s">
        <v>3257</v>
      </c>
      <c r="D38" s="7" t="s">
        <v>2097</v>
      </c>
      <c r="E38" s="6">
        <v>7</v>
      </c>
      <c r="F38" s="6">
        <v>7</v>
      </c>
      <c r="G38" s="6">
        <v>2561100</v>
      </c>
      <c r="H38" s="6">
        <v>617100</v>
      </c>
      <c r="I38" s="6">
        <v>1808000</v>
      </c>
      <c r="J38" s="6">
        <v>4081700</v>
      </c>
      <c r="K38" s="6">
        <v>3164500</v>
      </c>
      <c r="L38" s="6">
        <v>5068800</v>
      </c>
      <c r="M38" s="6">
        <v>8922400</v>
      </c>
      <c r="N38" s="6">
        <v>4103000</v>
      </c>
      <c r="O38" s="6">
        <v>1349500</v>
      </c>
      <c r="P38" s="6">
        <f>COUNT(表1_56[[#This Row],[iBAQ 0-20_1]:[iBAQ 0-20_3]])</f>
        <v>3</v>
      </c>
      <c r="Q38" s="6">
        <f>COUNT(表1_56[[#This Row],[iBAQ 30-40_1]:[iBAQ 30-40_3]])</f>
        <v>3</v>
      </c>
      <c r="R38" s="6">
        <f>COUNT(表1_56[[#This Row],[iBAQ 50-60_1]:[iBAQ 50-60_3]])</f>
        <v>3</v>
      </c>
      <c r="S38" s="8">
        <f>AVERAGE(表1_56[[#This Row],[iBAQ 0-20_1]:[iBAQ 0-20_3]])</f>
        <v>1662066.6666666667</v>
      </c>
      <c r="T38" s="8">
        <f>AVERAGE(表1_56[[#This Row],[iBAQ 30-40_1]:[iBAQ 30-40_3]])</f>
        <v>4105000</v>
      </c>
      <c r="U38" s="8">
        <f>AVERAGE(表1_56[[#This Row],[iBAQ 50-60_1]:[iBAQ 50-60_3]])</f>
        <v>4791633.333333333</v>
      </c>
      <c r="V38" s="8">
        <f>表1_56[[#This Row],[Average 40]]/表1_56[[#This Row],[Average 20]]</f>
        <v>2.4698166940756487</v>
      </c>
      <c r="W38" s="8">
        <f>TTEST(表1_56[[#This Row],[iBAQ 0-20_1]:[iBAQ 0-20_3]],表1_56[[#This Row],[iBAQ 30-40_1]:[iBAQ 30-40_3]],2,2)</f>
        <v>3.6359011139836327E-2</v>
      </c>
      <c r="X38" s="8" t="s">
        <v>1408</v>
      </c>
    </row>
    <row r="39" spans="1:24" ht="15.75">
      <c r="A39" s="6">
        <v>945</v>
      </c>
      <c r="B39" s="7" t="s">
        <v>662</v>
      </c>
      <c r="C39" s="7" t="s">
        <v>2863</v>
      </c>
      <c r="D39" s="7" t="s">
        <v>1815</v>
      </c>
      <c r="E39" s="6">
        <v>8</v>
      </c>
      <c r="F39" s="6">
        <v>8</v>
      </c>
      <c r="G39" s="6">
        <v>945060</v>
      </c>
      <c r="H39" s="6">
        <v>2458000</v>
      </c>
      <c r="I39" s="6">
        <v>1671600</v>
      </c>
      <c r="J39" s="6">
        <v>3835200</v>
      </c>
      <c r="K39" s="6">
        <v>3466200</v>
      </c>
      <c r="L39" s="6">
        <v>5218000</v>
      </c>
      <c r="M39" s="6">
        <v>4593200</v>
      </c>
      <c r="N39" s="6">
        <v>1867100</v>
      </c>
      <c r="O39" s="6">
        <v>377330</v>
      </c>
      <c r="P39" s="6">
        <f>COUNT(表1_56[[#This Row],[iBAQ 0-20_1]:[iBAQ 0-20_3]])</f>
        <v>3</v>
      </c>
      <c r="Q39" s="6">
        <f>COUNT(表1_56[[#This Row],[iBAQ 30-40_1]:[iBAQ 30-40_3]])</f>
        <v>3</v>
      </c>
      <c r="R39" s="6">
        <f>COUNT(表1_56[[#This Row],[iBAQ 50-60_1]:[iBAQ 50-60_3]])</f>
        <v>3</v>
      </c>
      <c r="S39" s="8">
        <f>AVERAGE(表1_56[[#This Row],[iBAQ 0-20_1]:[iBAQ 0-20_3]])</f>
        <v>1691553.3333333333</v>
      </c>
      <c r="T39" s="8">
        <f>AVERAGE(表1_56[[#This Row],[iBAQ 30-40_1]:[iBAQ 30-40_3]])</f>
        <v>4173133.3333333335</v>
      </c>
      <c r="U39" s="8">
        <f>AVERAGE(表1_56[[#This Row],[iBAQ 50-60_1]:[iBAQ 50-60_3]])</f>
        <v>2279210</v>
      </c>
      <c r="V39" s="8">
        <f>表1_56[[#This Row],[Average 40]]/表1_56[[#This Row],[Average 20]]</f>
        <v>2.4670421269602301</v>
      </c>
      <c r="W39" s="8">
        <f>TTEST(表1_56[[#This Row],[iBAQ 0-20_1]:[iBAQ 0-20_3]],表1_56[[#This Row],[iBAQ 30-40_1]:[iBAQ 30-40_3]],2,2)</f>
        <v>2.2754995889655984E-2</v>
      </c>
      <c r="X39" s="8" t="s">
        <v>1408</v>
      </c>
    </row>
    <row r="40" spans="1:24" ht="15.75">
      <c r="A40" s="6">
        <v>818</v>
      </c>
      <c r="B40" s="7" t="s">
        <v>244</v>
      </c>
      <c r="C40" s="7" t="s">
        <v>2769</v>
      </c>
      <c r="D40" s="7" t="s">
        <v>1758</v>
      </c>
      <c r="E40" s="6">
        <v>7</v>
      </c>
      <c r="F40" s="6">
        <v>3</v>
      </c>
      <c r="G40" s="6">
        <v>5044600</v>
      </c>
      <c r="H40" s="6">
        <v>4206100</v>
      </c>
      <c r="I40" s="6">
        <v>5448700</v>
      </c>
      <c r="J40" s="6">
        <v>10593000</v>
      </c>
      <c r="K40" s="6">
        <v>9482500</v>
      </c>
      <c r="L40" s="6">
        <v>15432000</v>
      </c>
      <c r="M40" s="6">
        <v>10280000</v>
      </c>
      <c r="N40" s="6">
        <v>2338500</v>
      </c>
      <c r="O40" s="6">
        <v>6226100</v>
      </c>
      <c r="P40" s="6">
        <f>COUNT(表1_56[[#This Row],[iBAQ 0-20_1]:[iBAQ 0-20_3]])</f>
        <v>3</v>
      </c>
      <c r="Q40" s="6">
        <f>COUNT(表1_56[[#This Row],[iBAQ 30-40_1]:[iBAQ 30-40_3]])</f>
        <v>3</v>
      </c>
      <c r="R40" s="6">
        <f>COUNT(表1_56[[#This Row],[iBAQ 50-60_1]:[iBAQ 50-60_3]])</f>
        <v>3</v>
      </c>
      <c r="S40" s="8">
        <f>AVERAGE(表1_56[[#This Row],[iBAQ 0-20_1]:[iBAQ 0-20_3]])</f>
        <v>4899800</v>
      </c>
      <c r="T40" s="8">
        <f>AVERAGE(表1_56[[#This Row],[iBAQ 30-40_1]:[iBAQ 30-40_3]])</f>
        <v>11835833.333333334</v>
      </c>
      <c r="U40" s="8">
        <f>AVERAGE(表1_56[[#This Row],[iBAQ 50-60_1]:[iBAQ 50-60_3]])</f>
        <v>6281533.333333333</v>
      </c>
      <c r="V40" s="8">
        <f>表1_56[[#This Row],[Average 40]]/表1_56[[#This Row],[Average 20]]</f>
        <v>2.4155747853653891</v>
      </c>
      <c r="W40" s="8">
        <f>TTEST(表1_56[[#This Row],[iBAQ 0-20_1]:[iBAQ 0-20_3]],表1_56[[#This Row],[iBAQ 30-40_1]:[iBAQ 30-40_3]],2,2)</f>
        <v>2.0410828465877894E-2</v>
      </c>
      <c r="X40" s="8" t="s">
        <v>1408</v>
      </c>
    </row>
    <row r="41" spans="1:24" ht="15.75">
      <c r="A41" s="6">
        <v>1545</v>
      </c>
      <c r="B41" s="7" t="s">
        <v>695</v>
      </c>
      <c r="C41" s="7" t="s">
        <v>3382</v>
      </c>
      <c r="D41" s="7" t="s">
        <v>2165</v>
      </c>
      <c r="E41" s="6">
        <v>1</v>
      </c>
      <c r="F41" s="6">
        <v>1</v>
      </c>
      <c r="G41" s="6">
        <v>5129800</v>
      </c>
      <c r="H41" s="6">
        <v>16508000</v>
      </c>
      <c r="I41" s="6">
        <v>15012000</v>
      </c>
      <c r="J41" s="6">
        <v>33440000</v>
      </c>
      <c r="K41" s="6">
        <v>21559000</v>
      </c>
      <c r="L41" s="6">
        <v>33482000</v>
      </c>
      <c r="M41" s="6">
        <v>23440000</v>
      </c>
      <c r="N41" s="6">
        <v>16199000</v>
      </c>
      <c r="O41" s="6"/>
      <c r="P41" s="6">
        <f>COUNT(表1_56[[#This Row],[iBAQ 0-20_1]:[iBAQ 0-20_3]])</f>
        <v>3</v>
      </c>
      <c r="Q41" s="6">
        <f>COUNT(表1_56[[#This Row],[iBAQ 30-40_1]:[iBAQ 30-40_3]])</f>
        <v>3</v>
      </c>
      <c r="R41" s="6">
        <f>COUNT(表1_56[[#This Row],[iBAQ 50-60_1]:[iBAQ 50-60_3]])</f>
        <v>2</v>
      </c>
      <c r="S41" s="8">
        <f>AVERAGE(表1_56[[#This Row],[iBAQ 0-20_1]:[iBAQ 0-20_3]])</f>
        <v>12216600</v>
      </c>
      <c r="T41" s="8">
        <f>AVERAGE(表1_56[[#This Row],[iBAQ 30-40_1]:[iBAQ 30-40_3]])</f>
        <v>29493666.666666668</v>
      </c>
      <c r="U41" s="8">
        <f>AVERAGE(表1_56[[#This Row],[iBAQ 50-60_1]:[iBAQ 50-60_3]])</f>
        <v>19819500</v>
      </c>
      <c r="V41" s="8">
        <f>表1_56[[#This Row],[Average 40]]/表1_56[[#This Row],[Average 20]]</f>
        <v>2.4142287270326168</v>
      </c>
      <c r="W41" s="8">
        <f>TTEST(表1_56[[#This Row],[iBAQ 0-20_1]:[iBAQ 0-20_3]],表1_56[[#This Row],[iBAQ 30-40_1]:[iBAQ 30-40_3]],2,2)</f>
        <v>3.1754760118868824E-2</v>
      </c>
      <c r="X41" s="8" t="s">
        <v>1408</v>
      </c>
    </row>
    <row r="42" spans="1:24" ht="15.75">
      <c r="A42" s="6">
        <v>1209</v>
      </c>
      <c r="B42" s="7" t="s">
        <v>261</v>
      </c>
      <c r="C42" s="7" t="s">
        <v>3081</v>
      </c>
      <c r="D42" s="7" t="s">
        <v>1968</v>
      </c>
      <c r="E42" s="6">
        <v>9</v>
      </c>
      <c r="F42" s="6">
        <v>9</v>
      </c>
      <c r="G42" s="6">
        <v>14979000</v>
      </c>
      <c r="H42" s="6">
        <v>10827000</v>
      </c>
      <c r="I42" s="6">
        <v>5904200</v>
      </c>
      <c r="J42" s="6">
        <v>22438000</v>
      </c>
      <c r="K42" s="6">
        <v>21534000</v>
      </c>
      <c r="L42" s="6">
        <v>32014000</v>
      </c>
      <c r="M42" s="6">
        <v>7260200</v>
      </c>
      <c r="N42" s="6">
        <v>8862200</v>
      </c>
      <c r="O42" s="6">
        <v>5744100</v>
      </c>
      <c r="P42" s="6">
        <f>COUNT(表1_56[[#This Row],[iBAQ 0-20_1]:[iBAQ 0-20_3]])</f>
        <v>3</v>
      </c>
      <c r="Q42" s="6">
        <f>COUNT(表1_56[[#This Row],[iBAQ 30-40_1]:[iBAQ 30-40_3]])</f>
        <v>3</v>
      </c>
      <c r="R42" s="6">
        <f>COUNT(表1_56[[#This Row],[iBAQ 50-60_1]:[iBAQ 50-60_3]])</f>
        <v>3</v>
      </c>
      <c r="S42" s="8">
        <f>AVERAGE(表1_56[[#This Row],[iBAQ 0-20_1]:[iBAQ 0-20_3]])</f>
        <v>10570066.666666666</v>
      </c>
      <c r="T42" s="8">
        <f>AVERAGE(表1_56[[#This Row],[iBAQ 30-40_1]:[iBAQ 30-40_3]])</f>
        <v>25328666.666666668</v>
      </c>
      <c r="U42" s="8">
        <f>AVERAGE(表1_56[[#This Row],[iBAQ 50-60_1]:[iBAQ 50-60_3]])</f>
        <v>7288833.333333333</v>
      </c>
      <c r="V42" s="8">
        <f>表1_56[[#This Row],[Average 40]]/表1_56[[#This Row],[Average 20]]</f>
        <v>2.3962636627961982</v>
      </c>
      <c r="W42" s="8">
        <f>TTEST(表1_56[[#This Row],[iBAQ 0-20_1]:[iBAQ 0-20_3]],表1_56[[#This Row],[iBAQ 30-40_1]:[iBAQ 30-40_3]],2,2)</f>
        <v>2.5652862409588188E-2</v>
      </c>
      <c r="X42" s="8" t="s">
        <v>1408</v>
      </c>
    </row>
    <row r="43" spans="1:24" ht="15.75">
      <c r="A43" s="6">
        <v>1222</v>
      </c>
      <c r="B43" s="7" t="s">
        <v>465</v>
      </c>
      <c r="C43" s="7" t="s">
        <v>3090</v>
      </c>
      <c r="D43" s="7" t="s">
        <v>1974</v>
      </c>
      <c r="E43" s="6">
        <v>5</v>
      </c>
      <c r="F43" s="6">
        <v>5</v>
      </c>
      <c r="G43" s="6">
        <v>1810800</v>
      </c>
      <c r="H43" s="6">
        <v>1421400</v>
      </c>
      <c r="I43" s="6">
        <v>2146800</v>
      </c>
      <c r="J43" s="6">
        <v>3567200</v>
      </c>
      <c r="K43" s="6">
        <v>3942700</v>
      </c>
      <c r="L43" s="6">
        <v>5242100</v>
      </c>
      <c r="M43" s="6">
        <v>8976700</v>
      </c>
      <c r="N43" s="6">
        <v>309130</v>
      </c>
      <c r="O43" s="6">
        <v>1821700</v>
      </c>
      <c r="P43" s="6">
        <f>COUNT(表1_56[[#This Row],[iBAQ 0-20_1]:[iBAQ 0-20_3]])</f>
        <v>3</v>
      </c>
      <c r="Q43" s="6">
        <f>COUNT(表1_56[[#This Row],[iBAQ 30-40_1]:[iBAQ 30-40_3]])</f>
        <v>3</v>
      </c>
      <c r="R43" s="6">
        <f>COUNT(表1_56[[#This Row],[iBAQ 50-60_1]:[iBAQ 50-60_3]])</f>
        <v>3</v>
      </c>
      <c r="S43" s="8">
        <f>AVERAGE(表1_56[[#This Row],[iBAQ 0-20_1]:[iBAQ 0-20_3]])</f>
        <v>1793000</v>
      </c>
      <c r="T43" s="8">
        <f>AVERAGE(表1_56[[#This Row],[iBAQ 30-40_1]:[iBAQ 30-40_3]])</f>
        <v>4250666.666666667</v>
      </c>
      <c r="U43" s="8">
        <f>AVERAGE(表1_56[[#This Row],[iBAQ 50-60_1]:[iBAQ 50-60_3]])</f>
        <v>3702510</v>
      </c>
      <c r="V43" s="8">
        <f>表1_56[[#This Row],[Average 40]]/表1_56[[#This Row],[Average 20]]</f>
        <v>2.3707008737683588</v>
      </c>
      <c r="W43" s="8">
        <f>TTEST(表1_56[[#This Row],[iBAQ 0-20_1]:[iBAQ 0-20_3]],表1_56[[#This Row],[iBAQ 30-40_1]:[iBAQ 30-40_3]],2,2)</f>
        <v>1.1019260195052945E-2</v>
      </c>
      <c r="X43" s="8" t="s">
        <v>1408</v>
      </c>
    </row>
    <row r="44" spans="1:24" ht="15.75">
      <c r="A44" s="6">
        <v>366</v>
      </c>
      <c r="B44" s="7" t="s">
        <v>254</v>
      </c>
      <c r="C44" s="7" t="s">
        <v>2419</v>
      </c>
      <c r="D44" s="7" t="s">
        <v>3539</v>
      </c>
      <c r="E44" s="6">
        <v>4</v>
      </c>
      <c r="F44" s="6">
        <v>4</v>
      </c>
      <c r="G44" s="6">
        <v>3257400</v>
      </c>
      <c r="H44" s="6">
        <v>6533300</v>
      </c>
      <c r="I44" s="6">
        <v>6328300</v>
      </c>
      <c r="J44" s="6">
        <v>9966900</v>
      </c>
      <c r="K44" s="6">
        <v>13533000</v>
      </c>
      <c r="L44" s="6">
        <v>14459000</v>
      </c>
      <c r="M44" s="6">
        <v>17432000</v>
      </c>
      <c r="N44" s="6">
        <v>3151500</v>
      </c>
      <c r="O44" s="6">
        <v>5878600</v>
      </c>
      <c r="P44" s="6">
        <f>COUNT(表1_56[[#This Row],[iBAQ 0-20_1]:[iBAQ 0-20_3]])</f>
        <v>3</v>
      </c>
      <c r="Q44" s="6">
        <f>COUNT(表1_56[[#This Row],[iBAQ 30-40_1]:[iBAQ 30-40_3]])</f>
        <v>3</v>
      </c>
      <c r="R44" s="6">
        <f>COUNT(表1_56[[#This Row],[iBAQ 50-60_1]:[iBAQ 50-60_3]])</f>
        <v>3</v>
      </c>
      <c r="S44" s="8">
        <f>AVERAGE(表1_56[[#This Row],[iBAQ 0-20_1]:[iBAQ 0-20_3]])</f>
        <v>5373000</v>
      </c>
      <c r="T44" s="8">
        <f>AVERAGE(表1_56[[#This Row],[iBAQ 30-40_1]:[iBAQ 30-40_3]])</f>
        <v>12652966.666666666</v>
      </c>
      <c r="U44" s="8">
        <f>AVERAGE(表1_56[[#This Row],[iBAQ 50-60_1]:[iBAQ 50-60_3]])</f>
        <v>8820700</v>
      </c>
      <c r="V44" s="8">
        <f>表1_56[[#This Row],[Average 40]]/表1_56[[#This Row],[Average 20]]</f>
        <v>2.3549165580991374</v>
      </c>
      <c r="W44" s="8">
        <f>TTEST(表1_56[[#This Row],[iBAQ 0-20_1]:[iBAQ 0-20_3]],表1_56[[#This Row],[iBAQ 30-40_1]:[iBAQ 30-40_3]],2,2)</f>
        <v>1.3643638249703003E-2</v>
      </c>
      <c r="X44" s="8" t="s">
        <v>1408</v>
      </c>
    </row>
    <row r="45" spans="1:24" ht="15.75">
      <c r="A45" s="6">
        <v>1033</v>
      </c>
      <c r="B45" s="7" t="s">
        <v>56</v>
      </c>
      <c r="C45" s="7" t="s">
        <v>2934</v>
      </c>
      <c r="D45" s="7" t="s">
        <v>1862</v>
      </c>
      <c r="E45" s="6">
        <v>7</v>
      </c>
      <c r="F45" s="6">
        <v>7</v>
      </c>
      <c r="G45" s="6">
        <v>22513000</v>
      </c>
      <c r="H45" s="6">
        <v>26489000</v>
      </c>
      <c r="I45" s="6">
        <v>30817000</v>
      </c>
      <c r="J45" s="6">
        <v>64989000</v>
      </c>
      <c r="K45" s="6">
        <v>62399000</v>
      </c>
      <c r="L45" s="6">
        <v>58013000</v>
      </c>
      <c r="M45" s="6">
        <v>119600000</v>
      </c>
      <c r="N45" s="6">
        <v>32140000</v>
      </c>
      <c r="O45" s="6">
        <v>38069000</v>
      </c>
      <c r="P45" s="6">
        <f>COUNT(表1_56[[#This Row],[iBAQ 0-20_1]:[iBAQ 0-20_3]])</f>
        <v>3</v>
      </c>
      <c r="Q45" s="6">
        <f>COUNT(表1_56[[#This Row],[iBAQ 30-40_1]:[iBAQ 30-40_3]])</f>
        <v>3</v>
      </c>
      <c r="R45" s="6">
        <f>COUNT(表1_56[[#This Row],[iBAQ 50-60_1]:[iBAQ 50-60_3]])</f>
        <v>3</v>
      </c>
      <c r="S45" s="8">
        <f>AVERAGE(表1_56[[#This Row],[iBAQ 0-20_1]:[iBAQ 0-20_3]])</f>
        <v>26606333.333333332</v>
      </c>
      <c r="T45" s="8">
        <f>AVERAGE(表1_56[[#This Row],[iBAQ 30-40_1]:[iBAQ 30-40_3]])</f>
        <v>61800333.333333336</v>
      </c>
      <c r="U45" s="8">
        <f>AVERAGE(表1_56[[#This Row],[iBAQ 50-60_1]:[iBAQ 50-60_3]])</f>
        <v>63269666.666666664</v>
      </c>
      <c r="V45" s="8">
        <f>表1_56[[#This Row],[Average 40]]/表1_56[[#This Row],[Average 20]]</f>
        <v>2.3227677620616647</v>
      </c>
      <c r="W45" s="8">
        <f>TTEST(表1_56[[#This Row],[iBAQ 0-20_1]:[iBAQ 0-20_3]],表1_56[[#This Row],[iBAQ 30-40_1]:[iBAQ 30-40_3]],2,2)</f>
        <v>3.6333534304446225E-4</v>
      </c>
      <c r="X45" s="8" t="s">
        <v>1408</v>
      </c>
    </row>
    <row r="46" spans="1:24" ht="15.75">
      <c r="A46" s="6">
        <v>1134</v>
      </c>
      <c r="B46" s="7" t="s">
        <v>455</v>
      </c>
      <c r="C46" s="7" t="s">
        <v>3015</v>
      </c>
      <c r="D46" s="7" t="s">
        <v>3825</v>
      </c>
      <c r="E46" s="6">
        <v>2</v>
      </c>
      <c r="F46" s="6">
        <v>1</v>
      </c>
      <c r="G46" s="6">
        <v>1385400</v>
      </c>
      <c r="H46" s="6">
        <v>1747600</v>
      </c>
      <c r="I46" s="6">
        <v>1061400</v>
      </c>
      <c r="J46" s="6">
        <v>2417300</v>
      </c>
      <c r="K46" s="6">
        <v>3525100</v>
      </c>
      <c r="L46" s="6">
        <v>3782500</v>
      </c>
      <c r="M46" s="6">
        <v>2099400</v>
      </c>
      <c r="N46" s="6">
        <v>1674600</v>
      </c>
      <c r="O46" s="6">
        <v>1885500</v>
      </c>
      <c r="P46" s="6">
        <f>COUNT(表1_56[[#This Row],[iBAQ 0-20_1]:[iBAQ 0-20_3]])</f>
        <v>3</v>
      </c>
      <c r="Q46" s="6">
        <f>COUNT(表1_56[[#This Row],[iBAQ 30-40_1]:[iBAQ 30-40_3]])</f>
        <v>3</v>
      </c>
      <c r="R46" s="6">
        <f>COUNT(表1_56[[#This Row],[iBAQ 50-60_1]:[iBAQ 50-60_3]])</f>
        <v>3</v>
      </c>
      <c r="S46" s="8">
        <f>AVERAGE(表1_56[[#This Row],[iBAQ 0-20_1]:[iBAQ 0-20_3]])</f>
        <v>1398133.3333333333</v>
      </c>
      <c r="T46" s="8">
        <f>AVERAGE(表1_56[[#This Row],[iBAQ 30-40_1]:[iBAQ 30-40_3]])</f>
        <v>3241633.3333333335</v>
      </c>
      <c r="U46" s="8">
        <f>AVERAGE(表1_56[[#This Row],[iBAQ 50-60_1]:[iBAQ 50-60_3]])</f>
        <v>1886500</v>
      </c>
      <c r="V46" s="8">
        <f>表1_56[[#This Row],[Average 40]]/表1_56[[#This Row],[Average 20]]</f>
        <v>2.3185437726492468</v>
      </c>
      <c r="W46" s="8">
        <f>TTEST(表1_56[[#This Row],[iBAQ 0-20_1]:[iBAQ 0-20_3]],表1_56[[#This Row],[iBAQ 30-40_1]:[iBAQ 30-40_3]],2,2)</f>
        <v>1.6418450839303812E-2</v>
      </c>
      <c r="X46" s="8" t="s">
        <v>1408</v>
      </c>
    </row>
    <row r="47" spans="1:24" ht="15.75">
      <c r="A47" s="6">
        <v>1281</v>
      </c>
      <c r="B47" s="7" t="s">
        <v>199</v>
      </c>
      <c r="C47" s="7" t="s">
        <v>2410</v>
      </c>
      <c r="D47" s="7" t="s">
        <v>3883</v>
      </c>
      <c r="E47" s="6">
        <v>3</v>
      </c>
      <c r="F47" s="6">
        <v>1</v>
      </c>
      <c r="G47" s="6">
        <v>1197300</v>
      </c>
      <c r="H47" s="6">
        <v>1558500</v>
      </c>
      <c r="I47" s="6">
        <v>2046300</v>
      </c>
      <c r="J47" s="6">
        <v>2719100</v>
      </c>
      <c r="K47" s="6">
        <v>4517000</v>
      </c>
      <c r="L47" s="6">
        <v>3836800</v>
      </c>
      <c r="M47" s="6">
        <v>18044000</v>
      </c>
      <c r="N47" s="6">
        <v>1562100</v>
      </c>
      <c r="O47" s="6">
        <v>8054900</v>
      </c>
      <c r="P47" s="6">
        <f>COUNT(表1_56[[#This Row],[iBAQ 0-20_1]:[iBAQ 0-20_3]])</f>
        <v>3</v>
      </c>
      <c r="Q47" s="6">
        <f>COUNT(表1_56[[#This Row],[iBAQ 30-40_1]:[iBAQ 30-40_3]])</f>
        <v>3</v>
      </c>
      <c r="R47" s="6">
        <f>COUNT(表1_56[[#This Row],[iBAQ 50-60_1]:[iBAQ 50-60_3]])</f>
        <v>3</v>
      </c>
      <c r="S47" s="8">
        <f>AVERAGE(表1_56[[#This Row],[iBAQ 0-20_1]:[iBAQ 0-20_3]])</f>
        <v>1600700</v>
      </c>
      <c r="T47" s="8">
        <f>AVERAGE(表1_56[[#This Row],[iBAQ 30-40_1]:[iBAQ 30-40_3]])</f>
        <v>3690966.6666666665</v>
      </c>
      <c r="U47" s="8">
        <f>AVERAGE(表1_56[[#This Row],[iBAQ 50-60_1]:[iBAQ 50-60_3]])</f>
        <v>9220333.333333334</v>
      </c>
      <c r="V47" s="8">
        <f>表1_56[[#This Row],[Average 40]]/表1_56[[#This Row],[Average 20]]</f>
        <v>2.305845359321963</v>
      </c>
      <c r="W47" s="8">
        <f>TTEST(表1_56[[#This Row],[iBAQ 0-20_1]:[iBAQ 0-20_3]],表1_56[[#This Row],[iBAQ 30-40_1]:[iBAQ 30-40_3]],2,2)</f>
        <v>2.2549438111008614E-2</v>
      </c>
      <c r="X47" s="8" t="s">
        <v>1408</v>
      </c>
    </row>
    <row r="48" spans="1:24" ht="15.75">
      <c r="A48" s="6">
        <v>618</v>
      </c>
      <c r="B48" s="7" t="s">
        <v>333</v>
      </c>
      <c r="C48" s="7" t="s">
        <v>2591</v>
      </c>
      <c r="D48" s="7" t="s">
        <v>1644</v>
      </c>
      <c r="E48" s="6">
        <v>5</v>
      </c>
      <c r="F48" s="6">
        <v>5</v>
      </c>
      <c r="G48" s="6">
        <v>7954800</v>
      </c>
      <c r="H48" s="6">
        <v>5800000</v>
      </c>
      <c r="I48" s="6">
        <v>9393100</v>
      </c>
      <c r="J48" s="6">
        <v>18869000</v>
      </c>
      <c r="K48" s="6">
        <v>21871000</v>
      </c>
      <c r="L48" s="6">
        <v>12118000</v>
      </c>
      <c r="M48" s="6">
        <v>10629000</v>
      </c>
      <c r="N48" s="6">
        <v>709880</v>
      </c>
      <c r="O48" s="6">
        <v>3545000</v>
      </c>
      <c r="P48" s="6">
        <f>COUNT(表1_56[[#This Row],[iBAQ 0-20_1]:[iBAQ 0-20_3]])</f>
        <v>3</v>
      </c>
      <c r="Q48" s="6">
        <f>COUNT(表1_56[[#This Row],[iBAQ 30-40_1]:[iBAQ 30-40_3]])</f>
        <v>3</v>
      </c>
      <c r="R48" s="6">
        <f>COUNT(表1_56[[#This Row],[iBAQ 50-60_1]:[iBAQ 50-60_3]])</f>
        <v>3</v>
      </c>
      <c r="S48" s="8">
        <f>AVERAGE(表1_56[[#This Row],[iBAQ 0-20_1]:[iBAQ 0-20_3]])</f>
        <v>7715966.666666667</v>
      </c>
      <c r="T48" s="8">
        <f>AVERAGE(表1_56[[#This Row],[iBAQ 30-40_1]:[iBAQ 30-40_3]])</f>
        <v>17619333.333333332</v>
      </c>
      <c r="U48" s="8">
        <f>AVERAGE(表1_56[[#This Row],[iBAQ 50-60_1]:[iBAQ 50-60_3]])</f>
        <v>4961293.333333333</v>
      </c>
      <c r="V48" s="8">
        <f>表1_56[[#This Row],[Average 40]]/表1_56[[#This Row],[Average 20]]</f>
        <v>2.2834900790136468</v>
      </c>
      <c r="W48" s="8">
        <f>TTEST(表1_56[[#This Row],[iBAQ 0-20_1]:[iBAQ 0-20_3]],表1_56[[#This Row],[iBAQ 30-40_1]:[iBAQ 30-40_3]],2,2)</f>
        <v>3.2009833378506755E-2</v>
      </c>
      <c r="X48" s="8" t="s">
        <v>1408</v>
      </c>
    </row>
    <row r="49" spans="1:24" ht="15.75">
      <c r="A49" s="6">
        <v>765</v>
      </c>
      <c r="B49" s="7" t="s">
        <v>981</v>
      </c>
      <c r="C49" s="7" t="s">
        <v>2721</v>
      </c>
      <c r="D49" s="7" t="s">
        <v>1734</v>
      </c>
      <c r="E49" s="6">
        <v>5</v>
      </c>
      <c r="F49" s="6">
        <v>5</v>
      </c>
      <c r="G49" s="6">
        <v>547510</v>
      </c>
      <c r="H49" s="6">
        <v>2002100</v>
      </c>
      <c r="I49" s="6">
        <v>1888500</v>
      </c>
      <c r="J49" s="6">
        <v>3362600</v>
      </c>
      <c r="K49" s="6">
        <v>3594600</v>
      </c>
      <c r="L49" s="6">
        <v>3075600</v>
      </c>
      <c r="M49" s="6">
        <v>1767500</v>
      </c>
      <c r="N49" s="6"/>
      <c r="O49" s="6"/>
      <c r="P49" s="6">
        <f>COUNT(表1_56[[#This Row],[iBAQ 0-20_1]:[iBAQ 0-20_3]])</f>
        <v>3</v>
      </c>
      <c r="Q49" s="6">
        <f>COUNT(表1_56[[#This Row],[iBAQ 30-40_1]:[iBAQ 30-40_3]])</f>
        <v>3</v>
      </c>
      <c r="R49" s="6">
        <f>COUNT(表1_56[[#This Row],[iBAQ 50-60_1]:[iBAQ 50-60_3]])</f>
        <v>1</v>
      </c>
      <c r="S49" s="8">
        <f>AVERAGE(表1_56[[#This Row],[iBAQ 0-20_1]:[iBAQ 0-20_3]])</f>
        <v>1479370</v>
      </c>
      <c r="T49" s="8">
        <f>AVERAGE(表1_56[[#This Row],[iBAQ 30-40_1]:[iBAQ 30-40_3]])</f>
        <v>3344266.6666666665</v>
      </c>
      <c r="U49" s="8"/>
      <c r="V49" s="8">
        <f>表1_56[[#This Row],[Average 40]]/表1_56[[#This Row],[Average 20]]</f>
        <v>2.2606019228905998</v>
      </c>
      <c r="W49" s="8">
        <f>TTEST(表1_56[[#This Row],[iBAQ 0-20_1]:[iBAQ 0-20_3]],表1_56[[#This Row],[iBAQ 30-40_1]:[iBAQ 30-40_3]],2,2)</f>
        <v>1.9084129956891918E-2</v>
      </c>
      <c r="X49" s="8" t="s">
        <v>1408</v>
      </c>
    </row>
    <row r="50" spans="1:24" ht="15.75">
      <c r="A50" s="6">
        <v>1565</v>
      </c>
      <c r="B50" s="7" t="s">
        <v>593</v>
      </c>
      <c r="C50" s="7" t="s">
        <v>3399</v>
      </c>
      <c r="D50" s="7" t="s">
        <v>4032</v>
      </c>
      <c r="E50" s="6">
        <v>3</v>
      </c>
      <c r="F50" s="6">
        <v>2</v>
      </c>
      <c r="G50" s="6">
        <v>683850</v>
      </c>
      <c r="H50" s="6">
        <v>832430</v>
      </c>
      <c r="I50" s="6">
        <v>812870</v>
      </c>
      <c r="J50" s="6">
        <v>1650300</v>
      </c>
      <c r="K50" s="6">
        <v>1950000</v>
      </c>
      <c r="L50" s="6">
        <v>1646000</v>
      </c>
      <c r="M50" s="6"/>
      <c r="N50" s="6">
        <v>1070800</v>
      </c>
      <c r="O50" s="6">
        <v>833910</v>
      </c>
      <c r="P50" s="6">
        <f>COUNT(表1_56[[#This Row],[iBAQ 0-20_1]:[iBAQ 0-20_3]])</f>
        <v>3</v>
      </c>
      <c r="Q50" s="6">
        <f>COUNT(表1_56[[#This Row],[iBAQ 30-40_1]:[iBAQ 30-40_3]])</f>
        <v>3</v>
      </c>
      <c r="R50" s="6">
        <f>COUNT(表1_56[[#This Row],[iBAQ 50-60_1]:[iBAQ 50-60_3]])</f>
        <v>2</v>
      </c>
      <c r="S50" s="8">
        <f>AVERAGE(表1_56[[#This Row],[iBAQ 0-20_1]:[iBAQ 0-20_3]])</f>
        <v>776383.33333333337</v>
      </c>
      <c r="T50" s="8">
        <f>AVERAGE(表1_56[[#This Row],[iBAQ 30-40_1]:[iBAQ 30-40_3]])</f>
        <v>1748766.6666666667</v>
      </c>
      <c r="U50" s="8">
        <f>AVERAGE(表1_56[[#This Row],[iBAQ 50-60_1]:[iBAQ 50-60_3]])</f>
        <v>952355</v>
      </c>
      <c r="V50" s="8">
        <f>表1_56[[#This Row],[Average 40]]/表1_56[[#This Row],[Average 20]]</f>
        <v>2.2524526114677026</v>
      </c>
      <c r="W50" s="8">
        <f>TTEST(表1_56[[#This Row],[iBAQ 0-20_1]:[iBAQ 0-20_3]],表1_56[[#This Row],[iBAQ 30-40_1]:[iBAQ 30-40_3]],2,2)</f>
        <v>9.3261656946757037E-4</v>
      </c>
      <c r="X50" s="8" t="s">
        <v>1408</v>
      </c>
    </row>
    <row r="51" spans="1:24" ht="15.75">
      <c r="A51" s="6">
        <v>639</v>
      </c>
      <c r="B51" s="7" t="s">
        <v>81</v>
      </c>
      <c r="C51" s="7" t="s">
        <v>2610</v>
      </c>
      <c r="D51" s="7" t="s">
        <v>1659</v>
      </c>
      <c r="E51" s="6">
        <v>2</v>
      </c>
      <c r="F51" s="6">
        <v>2</v>
      </c>
      <c r="G51" s="6">
        <v>8117600</v>
      </c>
      <c r="H51" s="6">
        <v>13564000</v>
      </c>
      <c r="I51" s="6">
        <v>8345800</v>
      </c>
      <c r="J51" s="6"/>
      <c r="K51" s="6">
        <v>24586000</v>
      </c>
      <c r="L51" s="6">
        <v>19733000</v>
      </c>
      <c r="M51" s="6">
        <v>34520000</v>
      </c>
      <c r="N51" s="6">
        <v>31337000</v>
      </c>
      <c r="O51" s="6">
        <v>26061000</v>
      </c>
      <c r="P51" s="6">
        <f>COUNT(表1_56[[#This Row],[iBAQ 0-20_1]:[iBAQ 0-20_3]])</f>
        <v>3</v>
      </c>
      <c r="Q51" s="6">
        <f>COUNT(表1_56[[#This Row],[iBAQ 30-40_1]:[iBAQ 30-40_3]])</f>
        <v>2</v>
      </c>
      <c r="R51" s="6">
        <f>COUNT(表1_56[[#This Row],[iBAQ 50-60_1]:[iBAQ 50-60_3]])</f>
        <v>3</v>
      </c>
      <c r="S51" s="8">
        <f>AVERAGE(表1_56[[#This Row],[iBAQ 0-20_1]:[iBAQ 0-20_3]])</f>
        <v>10009133.333333334</v>
      </c>
      <c r="T51" s="8">
        <f>AVERAGE(表1_56[[#This Row],[iBAQ 30-40_1]:[iBAQ 30-40_3]])</f>
        <v>22159500</v>
      </c>
      <c r="U51" s="8">
        <f>AVERAGE(表1_56[[#This Row],[iBAQ 50-60_1]:[iBAQ 50-60_3]])</f>
        <v>30639333.333333332</v>
      </c>
      <c r="V51" s="8">
        <f>表1_56[[#This Row],[Average 40]]/表1_56[[#This Row],[Average 20]]</f>
        <v>2.2139279458094938</v>
      </c>
      <c r="W51" s="8">
        <f>TTEST(表1_56[[#This Row],[iBAQ 0-20_1]:[iBAQ 0-20_3]],表1_56[[#This Row],[iBAQ 30-40_1]:[iBAQ 30-40_3]],2,2)</f>
        <v>2.5313972109925538E-2</v>
      </c>
      <c r="X51" s="8" t="s">
        <v>1408</v>
      </c>
    </row>
    <row r="52" spans="1:24" ht="15.75">
      <c r="A52" s="6">
        <v>1015</v>
      </c>
      <c r="B52" s="7" t="s">
        <v>201</v>
      </c>
      <c r="C52" s="7" t="s">
        <v>2920</v>
      </c>
      <c r="D52" s="7" t="s">
        <v>1850</v>
      </c>
      <c r="E52" s="6">
        <v>7</v>
      </c>
      <c r="F52" s="6">
        <v>4</v>
      </c>
      <c r="G52" s="6">
        <v>5500700</v>
      </c>
      <c r="H52" s="6">
        <v>6020900</v>
      </c>
      <c r="I52" s="6">
        <v>2020500</v>
      </c>
      <c r="J52" s="6">
        <v>11011000</v>
      </c>
      <c r="K52" s="6">
        <v>10317000</v>
      </c>
      <c r="L52" s="6">
        <v>8529300</v>
      </c>
      <c r="M52" s="6">
        <v>15591000</v>
      </c>
      <c r="N52" s="6">
        <v>1488700</v>
      </c>
      <c r="O52" s="6">
        <v>8020600</v>
      </c>
      <c r="P52" s="6">
        <f>COUNT(表1_56[[#This Row],[iBAQ 0-20_1]:[iBAQ 0-20_3]])</f>
        <v>3</v>
      </c>
      <c r="Q52" s="6">
        <f>COUNT(表1_56[[#This Row],[iBAQ 30-40_1]:[iBAQ 30-40_3]])</f>
        <v>3</v>
      </c>
      <c r="R52" s="6">
        <f>COUNT(表1_56[[#This Row],[iBAQ 50-60_1]:[iBAQ 50-60_3]])</f>
        <v>3</v>
      </c>
      <c r="S52" s="8">
        <f>AVERAGE(表1_56[[#This Row],[iBAQ 0-20_1]:[iBAQ 0-20_3]])</f>
        <v>4514033.333333333</v>
      </c>
      <c r="T52" s="8">
        <f>AVERAGE(表1_56[[#This Row],[iBAQ 30-40_1]:[iBAQ 30-40_3]])</f>
        <v>9952433.333333334</v>
      </c>
      <c r="U52" s="8">
        <f>AVERAGE(表1_56[[#This Row],[iBAQ 50-60_1]:[iBAQ 50-60_3]])</f>
        <v>8366766.666666667</v>
      </c>
      <c r="V52" s="8">
        <f>表1_56[[#This Row],[Average 40]]/表1_56[[#This Row],[Average 20]]</f>
        <v>2.2047762163918452</v>
      </c>
      <c r="W52" s="8">
        <f>TTEST(表1_56[[#This Row],[iBAQ 0-20_1]:[iBAQ 0-20_3]],表1_56[[#This Row],[iBAQ 30-40_1]:[iBAQ 30-40_3]],2,2)</f>
        <v>2.0260146260351136E-2</v>
      </c>
      <c r="X52" s="8" t="s">
        <v>1408</v>
      </c>
    </row>
    <row r="53" spans="1:24" ht="15.75">
      <c r="A53" s="6">
        <v>1470</v>
      </c>
      <c r="B53" s="7" t="s">
        <v>181</v>
      </c>
      <c r="C53" s="7" t="s">
        <v>3312</v>
      </c>
      <c r="D53" s="7" t="s">
        <v>2127</v>
      </c>
      <c r="E53" s="6">
        <v>3</v>
      </c>
      <c r="F53" s="6">
        <v>1</v>
      </c>
      <c r="G53" s="6">
        <v>7314500</v>
      </c>
      <c r="H53" s="6">
        <v>6249600</v>
      </c>
      <c r="I53" s="6">
        <v>7806800</v>
      </c>
      <c r="J53" s="6">
        <v>18252000</v>
      </c>
      <c r="K53" s="6">
        <v>18378000</v>
      </c>
      <c r="L53" s="6">
        <v>9827900</v>
      </c>
      <c r="M53" s="6">
        <v>6534200</v>
      </c>
      <c r="N53" s="6">
        <v>10072000</v>
      </c>
      <c r="O53" s="6">
        <v>9486900</v>
      </c>
      <c r="P53" s="6">
        <f>COUNT(表1_56[[#This Row],[iBAQ 0-20_1]:[iBAQ 0-20_3]])</f>
        <v>3</v>
      </c>
      <c r="Q53" s="6">
        <f>COUNT(表1_56[[#This Row],[iBAQ 30-40_1]:[iBAQ 30-40_3]])</f>
        <v>3</v>
      </c>
      <c r="R53" s="6">
        <f>COUNT(表1_56[[#This Row],[iBAQ 50-60_1]:[iBAQ 50-60_3]])</f>
        <v>3</v>
      </c>
      <c r="S53" s="8">
        <f>AVERAGE(表1_56[[#This Row],[iBAQ 0-20_1]:[iBAQ 0-20_3]])</f>
        <v>7123633.333333333</v>
      </c>
      <c r="T53" s="8">
        <f>AVERAGE(表1_56[[#This Row],[iBAQ 30-40_1]:[iBAQ 30-40_3]])</f>
        <v>15485966.666666666</v>
      </c>
      <c r="U53" s="8">
        <f>AVERAGE(表1_56[[#This Row],[iBAQ 50-60_1]:[iBAQ 50-60_3]])</f>
        <v>8697700</v>
      </c>
      <c r="V53" s="8">
        <f>表1_56[[#This Row],[Average 40]]/表1_56[[#This Row],[Average 20]]</f>
        <v>2.1738859851480283</v>
      </c>
      <c r="W53" s="8">
        <f>TTEST(表1_56[[#This Row],[iBAQ 0-20_1]:[iBAQ 0-20_3]],表1_56[[#This Row],[iBAQ 30-40_1]:[iBAQ 30-40_3]],2,2)</f>
        <v>4.3355108364945931E-2</v>
      </c>
      <c r="X53" s="8" t="s">
        <v>1408</v>
      </c>
    </row>
    <row r="54" spans="1:24" ht="15.75">
      <c r="A54" s="6">
        <v>1095</v>
      </c>
      <c r="B54" s="7" t="s">
        <v>225</v>
      </c>
      <c r="C54" s="7" t="s">
        <v>2988</v>
      </c>
      <c r="D54" s="7" t="s">
        <v>3819</v>
      </c>
      <c r="E54" s="6">
        <v>7</v>
      </c>
      <c r="F54" s="6">
        <v>7</v>
      </c>
      <c r="G54" s="6">
        <v>10047000</v>
      </c>
      <c r="H54" s="6">
        <v>11789000</v>
      </c>
      <c r="I54" s="6">
        <v>13186000</v>
      </c>
      <c r="J54" s="6">
        <v>20386000</v>
      </c>
      <c r="K54" s="6">
        <v>29156000</v>
      </c>
      <c r="L54" s="6">
        <v>25744000</v>
      </c>
      <c r="M54" s="6">
        <v>31355000</v>
      </c>
      <c r="N54" s="6">
        <v>3798600</v>
      </c>
      <c r="O54" s="6">
        <v>7062100</v>
      </c>
      <c r="P54" s="6">
        <f>COUNT(表1_56[[#This Row],[iBAQ 0-20_1]:[iBAQ 0-20_3]])</f>
        <v>3</v>
      </c>
      <c r="Q54" s="6">
        <f>COUNT(表1_56[[#This Row],[iBAQ 30-40_1]:[iBAQ 30-40_3]])</f>
        <v>3</v>
      </c>
      <c r="R54" s="6">
        <f>COUNT(表1_56[[#This Row],[iBAQ 50-60_1]:[iBAQ 50-60_3]])</f>
        <v>3</v>
      </c>
      <c r="S54" s="8">
        <f>AVERAGE(表1_56[[#This Row],[iBAQ 0-20_1]:[iBAQ 0-20_3]])</f>
        <v>11674000</v>
      </c>
      <c r="T54" s="8">
        <f>AVERAGE(表1_56[[#This Row],[iBAQ 30-40_1]:[iBAQ 30-40_3]])</f>
        <v>25095333.333333332</v>
      </c>
      <c r="U54" s="8">
        <f>AVERAGE(表1_56[[#This Row],[iBAQ 50-60_1]:[iBAQ 50-60_3]])</f>
        <v>14071900</v>
      </c>
      <c r="V54" s="8">
        <f>表1_56[[#This Row],[Average 40]]/表1_56[[#This Row],[Average 20]]</f>
        <v>2.149677345668437</v>
      </c>
      <c r="W54" s="8">
        <f>TTEST(表1_56[[#This Row],[iBAQ 0-20_1]:[iBAQ 0-20_3]],表1_56[[#This Row],[iBAQ 30-40_1]:[iBAQ 30-40_3]],2,2)</f>
        <v>7.7378060819690677E-3</v>
      </c>
      <c r="X54" s="8" t="s">
        <v>1408</v>
      </c>
    </row>
    <row r="55" spans="1:24" ht="15.75">
      <c r="A55" s="6">
        <v>1574</v>
      </c>
      <c r="B55" s="7" t="s">
        <v>280</v>
      </c>
      <c r="C55" s="7" t="s">
        <v>3405</v>
      </c>
      <c r="D55" s="7" t="s">
        <v>2179</v>
      </c>
      <c r="E55" s="6">
        <v>6</v>
      </c>
      <c r="F55" s="6">
        <v>6</v>
      </c>
      <c r="G55" s="6">
        <v>4881600</v>
      </c>
      <c r="H55" s="6">
        <v>8883400</v>
      </c>
      <c r="I55" s="6">
        <v>6005900</v>
      </c>
      <c r="J55" s="6">
        <v>16824000</v>
      </c>
      <c r="K55" s="6">
        <v>13142000</v>
      </c>
      <c r="L55" s="6">
        <v>12326000</v>
      </c>
      <c r="M55" s="6">
        <v>6738000</v>
      </c>
      <c r="N55" s="6">
        <v>2535800</v>
      </c>
      <c r="O55" s="6">
        <v>5112900</v>
      </c>
      <c r="P55" s="6">
        <f>COUNT(表1_56[[#This Row],[iBAQ 0-20_1]:[iBAQ 0-20_3]])</f>
        <v>3</v>
      </c>
      <c r="Q55" s="6">
        <f>COUNT(表1_56[[#This Row],[iBAQ 30-40_1]:[iBAQ 30-40_3]])</f>
        <v>3</v>
      </c>
      <c r="R55" s="6">
        <f>COUNT(表1_56[[#This Row],[iBAQ 50-60_1]:[iBAQ 50-60_3]])</f>
        <v>3</v>
      </c>
      <c r="S55" s="8">
        <f>AVERAGE(表1_56[[#This Row],[iBAQ 0-20_1]:[iBAQ 0-20_3]])</f>
        <v>6590300</v>
      </c>
      <c r="T55" s="8">
        <f>AVERAGE(表1_56[[#This Row],[iBAQ 30-40_1]:[iBAQ 30-40_3]])</f>
        <v>14097333.333333334</v>
      </c>
      <c r="U55" s="8">
        <f>AVERAGE(表1_56[[#This Row],[iBAQ 50-60_1]:[iBAQ 50-60_3]])</f>
        <v>4795566.666666667</v>
      </c>
      <c r="V55" s="8">
        <f>表1_56[[#This Row],[Average 40]]/表1_56[[#This Row],[Average 20]]</f>
        <v>2.1391034297882241</v>
      </c>
      <c r="W55" s="8">
        <f>TTEST(表1_56[[#This Row],[iBAQ 0-20_1]:[iBAQ 0-20_3]],表1_56[[#This Row],[iBAQ 30-40_1]:[iBAQ 30-40_3]],2,2)</f>
        <v>1.4716388576982835E-2</v>
      </c>
      <c r="X55" s="8" t="s">
        <v>1408</v>
      </c>
    </row>
    <row r="56" spans="1:24" ht="15.75">
      <c r="A56" s="6">
        <v>931</v>
      </c>
      <c r="B56" s="7" t="s">
        <v>1096</v>
      </c>
      <c r="C56" s="7" t="s">
        <v>2854</v>
      </c>
      <c r="D56" s="7" t="s">
        <v>1809</v>
      </c>
      <c r="E56" s="6">
        <v>3</v>
      </c>
      <c r="F56" s="6">
        <v>2</v>
      </c>
      <c r="G56" s="6">
        <v>1080200</v>
      </c>
      <c r="H56" s="6">
        <v>1271100</v>
      </c>
      <c r="I56" s="6">
        <v>1447100</v>
      </c>
      <c r="J56" s="6"/>
      <c r="K56" s="6">
        <v>2362800</v>
      </c>
      <c r="L56" s="6">
        <v>3022300</v>
      </c>
      <c r="M56" s="6"/>
      <c r="N56" s="6"/>
      <c r="O56" s="6"/>
      <c r="P56" s="6">
        <f>COUNT(表1_56[[#This Row],[iBAQ 0-20_1]:[iBAQ 0-20_3]])</f>
        <v>3</v>
      </c>
      <c r="Q56" s="6">
        <f>COUNT(表1_56[[#This Row],[iBAQ 30-40_1]:[iBAQ 30-40_3]])</f>
        <v>2</v>
      </c>
      <c r="R56" s="6">
        <f>COUNT(表1_56[[#This Row],[iBAQ 50-60_1]:[iBAQ 50-60_3]])</f>
        <v>0</v>
      </c>
      <c r="S56" s="8">
        <f>AVERAGE(表1_56[[#This Row],[iBAQ 0-20_1]:[iBAQ 0-20_3]])</f>
        <v>1266133.3333333333</v>
      </c>
      <c r="T56" s="8">
        <f>AVERAGE(表1_56[[#This Row],[iBAQ 30-40_1]:[iBAQ 30-40_3]])</f>
        <v>2692550</v>
      </c>
      <c r="U56" s="8"/>
      <c r="V56" s="8">
        <f>表1_56[[#This Row],[Average 40]]/表1_56[[#This Row],[Average 20]]</f>
        <v>2.1265927759056447</v>
      </c>
      <c r="W56" s="8">
        <f>TTEST(表1_56[[#This Row],[iBAQ 0-20_1]:[iBAQ 0-20_3]],表1_56[[#This Row],[iBAQ 30-40_1]:[iBAQ 30-40_3]],2,2)</f>
        <v>1.480605123934662E-2</v>
      </c>
      <c r="X56" s="8" t="s">
        <v>1408</v>
      </c>
    </row>
    <row r="57" spans="1:24" ht="15.75">
      <c r="A57" s="6">
        <v>1519</v>
      </c>
      <c r="B57" s="7" t="s">
        <v>824</v>
      </c>
      <c r="C57" s="7" t="s">
        <v>3358</v>
      </c>
      <c r="D57" s="7" t="s">
        <v>4005</v>
      </c>
      <c r="E57" s="6">
        <v>3</v>
      </c>
      <c r="F57" s="6">
        <v>1</v>
      </c>
      <c r="G57" s="6">
        <v>692380</v>
      </c>
      <c r="H57" s="6">
        <v>617320</v>
      </c>
      <c r="I57" s="6"/>
      <c r="J57" s="6">
        <v>1263600</v>
      </c>
      <c r="K57" s="6">
        <v>1505800</v>
      </c>
      <c r="L57" s="6"/>
      <c r="M57" s="6">
        <v>772580</v>
      </c>
      <c r="N57" s="6">
        <v>536740</v>
      </c>
      <c r="O57" s="6"/>
      <c r="P57" s="6">
        <f>COUNT(表1_56[[#This Row],[iBAQ 0-20_1]:[iBAQ 0-20_3]])</f>
        <v>2</v>
      </c>
      <c r="Q57" s="6">
        <f>COUNT(表1_56[[#This Row],[iBAQ 30-40_1]:[iBAQ 30-40_3]])</f>
        <v>2</v>
      </c>
      <c r="R57" s="6">
        <f>COUNT(表1_56[[#This Row],[iBAQ 50-60_1]:[iBAQ 50-60_3]])</f>
        <v>2</v>
      </c>
      <c r="S57" s="8">
        <f>AVERAGE(表1_56[[#This Row],[iBAQ 0-20_1]:[iBAQ 0-20_3]])</f>
        <v>654850</v>
      </c>
      <c r="T57" s="8">
        <f>AVERAGE(表1_56[[#This Row],[iBAQ 30-40_1]:[iBAQ 30-40_3]])</f>
        <v>1384700</v>
      </c>
      <c r="U57" s="8">
        <f>AVERAGE(表1_56[[#This Row],[iBAQ 50-60_1]:[iBAQ 50-60_3]])</f>
        <v>654660</v>
      </c>
      <c r="V57" s="8">
        <f>表1_56[[#This Row],[Average 40]]/表1_56[[#This Row],[Average 20]]</f>
        <v>2.1145300450484843</v>
      </c>
      <c r="W57" s="8">
        <f>TTEST(表1_56[[#This Row],[iBAQ 0-20_1]:[iBAQ 0-20_3]],表1_56[[#This Row],[iBAQ 30-40_1]:[iBAQ 30-40_3]],2,2)</f>
        <v>2.8874556699663941E-2</v>
      </c>
      <c r="X57" s="8" t="s">
        <v>1408</v>
      </c>
    </row>
    <row r="58" spans="1:24" ht="15.75">
      <c r="A58" s="6">
        <v>1342</v>
      </c>
      <c r="B58" s="7" t="s">
        <v>866</v>
      </c>
      <c r="C58" s="7" t="s">
        <v>3186</v>
      </c>
      <c r="D58" s="7" t="s">
        <v>2049</v>
      </c>
      <c r="E58" s="6">
        <v>1</v>
      </c>
      <c r="F58" s="6">
        <v>1</v>
      </c>
      <c r="G58" s="6">
        <v>204150</v>
      </c>
      <c r="H58" s="6"/>
      <c r="I58" s="6">
        <v>323110</v>
      </c>
      <c r="J58" s="6">
        <v>569240</v>
      </c>
      <c r="K58" s="6"/>
      <c r="L58" s="6">
        <v>524860</v>
      </c>
      <c r="M58" s="6"/>
      <c r="N58" s="6">
        <v>221430</v>
      </c>
      <c r="O58" s="6"/>
      <c r="P58" s="6">
        <f>COUNT(表1_56[[#This Row],[iBAQ 0-20_1]:[iBAQ 0-20_3]])</f>
        <v>2</v>
      </c>
      <c r="Q58" s="6">
        <f>COUNT(表1_56[[#This Row],[iBAQ 30-40_1]:[iBAQ 30-40_3]])</f>
        <v>2</v>
      </c>
      <c r="R58" s="6">
        <f>COUNT(表1_56[[#This Row],[iBAQ 50-60_1]:[iBAQ 50-60_3]])</f>
        <v>1</v>
      </c>
      <c r="S58" s="8">
        <f>AVERAGE(表1_56[[#This Row],[iBAQ 0-20_1]:[iBAQ 0-20_3]])</f>
        <v>263630</v>
      </c>
      <c r="T58" s="8">
        <f>AVERAGE(表1_56[[#This Row],[iBAQ 30-40_1]:[iBAQ 30-40_3]])</f>
        <v>547050</v>
      </c>
      <c r="U58" s="8"/>
      <c r="V58" s="8">
        <f>表1_56[[#This Row],[Average 40]]/表1_56[[#This Row],[Average 20]]</f>
        <v>2.0750673292113948</v>
      </c>
      <c r="W58" s="8">
        <f>TTEST(表1_56[[#This Row],[iBAQ 0-20_1]:[iBAQ 0-20_3]],表1_56[[#This Row],[iBAQ 30-40_1]:[iBAQ 30-40_3]],2,2)</f>
        <v>4.6687600059330661E-2</v>
      </c>
      <c r="X58" s="8" t="s">
        <v>1408</v>
      </c>
    </row>
    <row r="59" spans="1:24" ht="15.75">
      <c r="A59" s="6">
        <v>1520</v>
      </c>
      <c r="B59" s="7" t="s">
        <v>487</v>
      </c>
      <c r="C59" s="7" t="s">
        <v>3359</v>
      </c>
      <c r="D59" s="7" t="s">
        <v>2152</v>
      </c>
      <c r="E59" s="6">
        <v>6</v>
      </c>
      <c r="F59" s="6">
        <v>4</v>
      </c>
      <c r="G59" s="6"/>
      <c r="H59" s="6">
        <v>287190</v>
      </c>
      <c r="I59" s="6">
        <v>391700</v>
      </c>
      <c r="J59" s="6">
        <v>695760</v>
      </c>
      <c r="K59" s="6">
        <v>795950</v>
      </c>
      <c r="L59" s="6">
        <v>611260</v>
      </c>
      <c r="M59" s="6">
        <v>2116400</v>
      </c>
      <c r="N59" s="6">
        <v>857410</v>
      </c>
      <c r="O59" s="6">
        <v>1601500</v>
      </c>
      <c r="P59" s="6">
        <f>COUNT(表1_56[[#This Row],[iBAQ 0-20_1]:[iBAQ 0-20_3]])</f>
        <v>2</v>
      </c>
      <c r="Q59" s="6">
        <f>COUNT(表1_56[[#This Row],[iBAQ 30-40_1]:[iBAQ 30-40_3]])</f>
        <v>3</v>
      </c>
      <c r="R59" s="6">
        <f>COUNT(表1_56[[#This Row],[iBAQ 50-60_1]:[iBAQ 50-60_3]])</f>
        <v>3</v>
      </c>
      <c r="S59" s="8">
        <f>AVERAGE(表1_56[[#This Row],[iBAQ 0-20_1]:[iBAQ 0-20_3]])</f>
        <v>339445</v>
      </c>
      <c r="T59" s="8">
        <f>AVERAGE(表1_56[[#This Row],[iBAQ 30-40_1]:[iBAQ 30-40_3]])</f>
        <v>700990</v>
      </c>
      <c r="U59" s="8">
        <f>AVERAGE(表1_56[[#This Row],[iBAQ 50-60_1]:[iBAQ 50-60_3]])</f>
        <v>1525103.3333333333</v>
      </c>
      <c r="V59" s="8">
        <f>表1_56[[#This Row],[Average 40]]/表1_56[[#This Row],[Average 20]]</f>
        <v>2.065106276421806</v>
      </c>
      <c r="W59" s="8">
        <f>TTEST(表1_56[[#This Row],[iBAQ 0-20_1]:[iBAQ 0-20_3]],表1_56[[#This Row],[iBAQ 30-40_1]:[iBAQ 30-40_3]],2,2)</f>
        <v>1.9686571569009638E-2</v>
      </c>
      <c r="X59" s="8" t="s">
        <v>1408</v>
      </c>
    </row>
    <row r="60" spans="1:24" ht="15.75">
      <c r="A60" s="6">
        <v>1467</v>
      </c>
      <c r="B60" s="7" t="s">
        <v>434</v>
      </c>
      <c r="C60" s="7" t="s">
        <v>3308</v>
      </c>
      <c r="D60" s="7" t="s">
        <v>2125</v>
      </c>
      <c r="E60" s="6">
        <v>5</v>
      </c>
      <c r="F60" s="6">
        <v>5</v>
      </c>
      <c r="G60" s="6">
        <v>1430300</v>
      </c>
      <c r="H60" s="6">
        <v>3366900</v>
      </c>
      <c r="I60" s="6">
        <v>1661700</v>
      </c>
      <c r="J60" s="6">
        <v>4344400</v>
      </c>
      <c r="K60" s="6">
        <v>4347800</v>
      </c>
      <c r="L60" s="6">
        <v>4542400</v>
      </c>
      <c r="M60" s="6">
        <v>6952200</v>
      </c>
      <c r="N60" s="6">
        <v>3546100</v>
      </c>
      <c r="O60" s="6">
        <v>2103000</v>
      </c>
      <c r="P60" s="6">
        <f>COUNT(表1_56[[#This Row],[iBAQ 0-20_1]:[iBAQ 0-20_3]])</f>
        <v>3</v>
      </c>
      <c r="Q60" s="6">
        <f>COUNT(表1_56[[#This Row],[iBAQ 30-40_1]:[iBAQ 30-40_3]])</f>
        <v>3</v>
      </c>
      <c r="R60" s="6">
        <f>COUNT(表1_56[[#This Row],[iBAQ 50-60_1]:[iBAQ 50-60_3]])</f>
        <v>3</v>
      </c>
      <c r="S60" s="8">
        <f>AVERAGE(表1_56[[#This Row],[iBAQ 0-20_1]:[iBAQ 0-20_3]])</f>
        <v>2152966.6666666665</v>
      </c>
      <c r="T60" s="8">
        <f>AVERAGE(表1_56[[#This Row],[iBAQ 30-40_1]:[iBAQ 30-40_3]])</f>
        <v>4411533.333333333</v>
      </c>
      <c r="U60" s="8">
        <f>AVERAGE(表1_56[[#This Row],[iBAQ 50-60_1]:[iBAQ 50-60_3]])</f>
        <v>4200433.333333333</v>
      </c>
      <c r="V60" s="8">
        <f>表1_56[[#This Row],[Average 40]]/表1_56[[#This Row],[Average 20]]</f>
        <v>2.0490485996067442</v>
      </c>
      <c r="W60" s="8">
        <f>TTEST(表1_56[[#This Row],[iBAQ 0-20_1]:[iBAQ 0-20_3]],表1_56[[#This Row],[iBAQ 30-40_1]:[iBAQ 30-40_3]],2,2)</f>
        <v>2.1247200053382237E-2</v>
      </c>
      <c r="X60" s="8" t="s">
        <v>1408</v>
      </c>
    </row>
    <row r="61" spans="1:24" ht="15.75">
      <c r="A61" s="6">
        <v>111</v>
      </c>
      <c r="B61" s="7" t="s">
        <v>127</v>
      </c>
      <c r="C61" s="7" t="s">
        <v>2760</v>
      </c>
      <c r="D61" s="7" t="s">
        <v>1753</v>
      </c>
      <c r="E61" s="6">
        <v>3</v>
      </c>
      <c r="F61" s="6">
        <v>3</v>
      </c>
      <c r="G61" s="6">
        <v>8429200</v>
      </c>
      <c r="H61" s="6">
        <v>3768000</v>
      </c>
      <c r="I61" s="6">
        <v>7431400</v>
      </c>
      <c r="J61" s="6">
        <v>16803000</v>
      </c>
      <c r="K61" s="6">
        <v>13012000</v>
      </c>
      <c r="L61" s="6">
        <v>10255000</v>
      </c>
      <c r="M61" s="6">
        <v>17792000</v>
      </c>
      <c r="N61" s="6">
        <v>3192800</v>
      </c>
      <c r="O61" s="6">
        <v>14370000</v>
      </c>
      <c r="P61" s="6">
        <f>COUNT(表1_56[[#This Row],[iBAQ 0-20_1]:[iBAQ 0-20_3]])</f>
        <v>3</v>
      </c>
      <c r="Q61" s="6">
        <f>COUNT(表1_56[[#This Row],[iBAQ 30-40_1]:[iBAQ 30-40_3]])</f>
        <v>3</v>
      </c>
      <c r="R61" s="6">
        <f>COUNT(表1_56[[#This Row],[iBAQ 50-60_1]:[iBAQ 50-60_3]])</f>
        <v>3</v>
      </c>
      <c r="S61" s="8">
        <f>AVERAGE(表1_56[[#This Row],[iBAQ 0-20_1]:[iBAQ 0-20_3]])</f>
        <v>6542866.666666667</v>
      </c>
      <c r="T61" s="8">
        <f>AVERAGE(表1_56[[#This Row],[iBAQ 30-40_1]:[iBAQ 30-40_3]])</f>
        <v>13356666.666666666</v>
      </c>
      <c r="U61" s="8">
        <f>AVERAGE(表1_56[[#This Row],[iBAQ 50-60_1]:[iBAQ 50-60_3]])</f>
        <v>11784933.333333334</v>
      </c>
      <c r="V61" s="8">
        <f>表1_56[[#This Row],[Average 40]]/表1_56[[#This Row],[Average 20]]</f>
        <v>2.0414089644702118</v>
      </c>
      <c r="W61" s="8">
        <f>TTEST(表1_56[[#This Row],[iBAQ 0-20_1]:[iBAQ 0-20_3]],表1_56[[#This Row],[iBAQ 30-40_1]:[iBAQ 30-40_3]],2,2)</f>
        <v>4.5166526643103944E-2</v>
      </c>
      <c r="X61" s="8" t="s">
        <v>1408</v>
      </c>
    </row>
    <row r="62" spans="1:24" ht="15.75">
      <c r="A62" s="6">
        <v>354</v>
      </c>
      <c r="B62" s="7" t="s">
        <v>43</v>
      </c>
      <c r="C62" s="7" t="s">
        <v>2411</v>
      </c>
      <c r="D62" s="7" t="s">
        <v>1539</v>
      </c>
      <c r="E62" s="6">
        <v>11</v>
      </c>
      <c r="F62" s="6">
        <v>2</v>
      </c>
      <c r="G62" s="6">
        <v>10707000</v>
      </c>
      <c r="H62" s="6">
        <v>15787000</v>
      </c>
      <c r="I62" s="6">
        <v>17857000</v>
      </c>
      <c r="J62" s="6">
        <v>23418000</v>
      </c>
      <c r="K62" s="6">
        <v>33645000</v>
      </c>
      <c r="L62" s="6">
        <v>33461000</v>
      </c>
      <c r="M62" s="6">
        <v>49122000</v>
      </c>
      <c r="N62" s="6">
        <v>31898000</v>
      </c>
      <c r="O62" s="6">
        <v>51642000</v>
      </c>
      <c r="P62" s="6">
        <f>COUNT(表1_56[[#This Row],[iBAQ 0-20_1]:[iBAQ 0-20_3]])</f>
        <v>3</v>
      </c>
      <c r="Q62" s="6">
        <f>COUNT(表1_56[[#This Row],[iBAQ 30-40_1]:[iBAQ 30-40_3]])</f>
        <v>3</v>
      </c>
      <c r="R62" s="6">
        <f>COUNT(表1_56[[#This Row],[iBAQ 50-60_1]:[iBAQ 50-60_3]])</f>
        <v>3</v>
      </c>
      <c r="S62" s="8">
        <f>AVERAGE(表1_56[[#This Row],[iBAQ 0-20_1]:[iBAQ 0-20_3]])</f>
        <v>14783666.666666666</v>
      </c>
      <c r="T62" s="8">
        <f>AVERAGE(表1_56[[#This Row],[iBAQ 30-40_1]:[iBAQ 30-40_3]])</f>
        <v>30174666.666666668</v>
      </c>
      <c r="U62" s="8">
        <f>AVERAGE(表1_56[[#This Row],[iBAQ 50-60_1]:[iBAQ 50-60_3]])</f>
        <v>44220666.666666664</v>
      </c>
      <c r="V62" s="8">
        <f>表1_56[[#This Row],[Average 40]]/表1_56[[#This Row],[Average 20]]</f>
        <v>2.0410813735879687</v>
      </c>
      <c r="W62" s="8">
        <f>TTEST(表1_56[[#This Row],[iBAQ 0-20_1]:[iBAQ 0-20_3]],表1_56[[#This Row],[iBAQ 30-40_1]:[iBAQ 30-40_3]],2,2)</f>
        <v>1.8202114269886927E-2</v>
      </c>
      <c r="X62" s="8" t="s">
        <v>1408</v>
      </c>
    </row>
    <row r="63" spans="1:24" ht="15.75">
      <c r="A63" s="6">
        <v>242</v>
      </c>
      <c r="B63" s="7" t="s">
        <v>573</v>
      </c>
      <c r="C63" s="7" t="s">
        <v>2611</v>
      </c>
      <c r="D63" s="7" t="s">
        <v>1660</v>
      </c>
      <c r="E63" s="6">
        <v>6</v>
      </c>
      <c r="F63" s="6">
        <v>6</v>
      </c>
      <c r="G63" s="6">
        <v>1588900</v>
      </c>
      <c r="H63" s="6">
        <v>1865800</v>
      </c>
      <c r="I63" s="6">
        <v>1503400</v>
      </c>
      <c r="J63" s="6">
        <v>2520600</v>
      </c>
      <c r="K63" s="6">
        <v>4399800</v>
      </c>
      <c r="L63" s="6">
        <v>3191400</v>
      </c>
      <c r="M63" s="6">
        <v>3193700</v>
      </c>
      <c r="N63" s="6">
        <v>2004700</v>
      </c>
      <c r="O63" s="6">
        <v>923640</v>
      </c>
      <c r="P63" s="6">
        <f>COUNT(表1_56[[#This Row],[iBAQ 0-20_1]:[iBAQ 0-20_3]])</f>
        <v>3</v>
      </c>
      <c r="Q63" s="6">
        <f>COUNT(表1_56[[#This Row],[iBAQ 30-40_1]:[iBAQ 30-40_3]])</f>
        <v>3</v>
      </c>
      <c r="R63" s="6">
        <f>COUNT(表1_56[[#This Row],[iBAQ 50-60_1]:[iBAQ 50-60_3]])</f>
        <v>3</v>
      </c>
      <c r="S63" s="8">
        <f>AVERAGE(表1_56[[#This Row],[iBAQ 0-20_1]:[iBAQ 0-20_3]])</f>
        <v>1652700</v>
      </c>
      <c r="T63" s="8">
        <f>AVERAGE(表1_56[[#This Row],[iBAQ 30-40_1]:[iBAQ 30-40_3]])</f>
        <v>3370600</v>
      </c>
      <c r="U63" s="8">
        <f>AVERAGE(表1_56[[#This Row],[iBAQ 50-60_1]:[iBAQ 50-60_3]])</f>
        <v>2040680</v>
      </c>
      <c r="V63" s="8">
        <f>表1_56[[#This Row],[Average 40]]/表1_56[[#This Row],[Average 20]]</f>
        <v>2.0394505959944333</v>
      </c>
      <c r="W63" s="8">
        <f>TTEST(表1_56[[#This Row],[iBAQ 0-20_1]:[iBAQ 0-20_3]],表1_56[[#This Row],[iBAQ 30-40_1]:[iBAQ 30-40_3]],2,2)</f>
        <v>3.7497430155361562E-2</v>
      </c>
      <c r="X63" s="8" t="s">
        <v>1408</v>
      </c>
    </row>
    <row r="64" spans="1:24" ht="15.75">
      <c r="A64" s="6">
        <v>1420</v>
      </c>
      <c r="B64" s="7" t="s">
        <v>151</v>
      </c>
      <c r="C64" s="7" t="s">
        <v>2292</v>
      </c>
      <c r="D64" s="7" t="s">
        <v>3945</v>
      </c>
      <c r="E64" s="6">
        <v>4</v>
      </c>
      <c r="F64" s="6">
        <v>1</v>
      </c>
      <c r="G64" s="6">
        <v>9405200</v>
      </c>
      <c r="H64" s="6">
        <v>9676700</v>
      </c>
      <c r="I64" s="6">
        <v>8937800</v>
      </c>
      <c r="J64" s="6">
        <v>20576000</v>
      </c>
      <c r="K64" s="6">
        <v>21202000</v>
      </c>
      <c r="L64" s="6">
        <v>14459000</v>
      </c>
      <c r="M64" s="6">
        <v>8339300</v>
      </c>
      <c r="N64" s="6">
        <v>18613000</v>
      </c>
      <c r="O64" s="6">
        <v>12015000</v>
      </c>
      <c r="P64" s="6">
        <f>COUNT(表1_56[[#This Row],[iBAQ 0-20_1]:[iBAQ 0-20_3]])</f>
        <v>3</v>
      </c>
      <c r="Q64" s="6">
        <f>COUNT(表1_56[[#This Row],[iBAQ 30-40_1]:[iBAQ 30-40_3]])</f>
        <v>3</v>
      </c>
      <c r="R64" s="6">
        <f>COUNT(表1_56[[#This Row],[iBAQ 50-60_1]:[iBAQ 50-60_3]])</f>
        <v>3</v>
      </c>
      <c r="S64" s="8">
        <f>AVERAGE(表1_56[[#This Row],[iBAQ 0-20_1]:[iBAQ 0-20_3]])</f>
        <v>9339900</v>
      </c>
      <c r="T64" s="8">
        <f>AVERAGE(表1_56[[#This Row],[iBAQ 30-40_1]:[iBAQ 30-40_3]])</f>
        <v>18745666.666666668</v>
      </c>
      <c r="U64" s="8">
        <f>AVERAGE(表1_56[[#This Row],[iBAQ 50-60_1]:[iBAQ 50-60_3]])</f>
        <v>12989100</v>
      </c>
      <c r="V64" s="8">
        <f>表1_56[[#This Row],[Average 40]]/表1_56[[#This Row],[Average 20]]</f>
        <v>2.007052181143981</v>
      </c>
      <c r="W64" s="8">
        <f>TTEST(表1_56[[#This Row],[iBAQ 0-20_1]:[iBAQ 0-20_3]],表1_56[[#This Row],[iBAQ 30-40_1]:[iBAQ 30-40_3]],2,2)</f>
        <v>1.214729327519682E-2</v>
      </c>
      <c r="X64" s="8" t="s">
        <v>1408</v>
      </c>
    </row>
    <row r="65" spans="1:24" ht="15.75">
      <c r="A65" s="6">
        <v>1299</v>
      </c>
      <c r="B65" s="7" t="s">
        <v>633</v>
      </c>
      <c r="C65" s="7" t="s">
        <v>2538</v>
      </c>
      <c r="D65" s="7" t="s">
        <v>3892</v>
      </c>
      <c r="E65" s="6">
        <v>9</v>
      </c>
      <c r="F65" s="6">
        <v>5</v>
      </c>
      <c r="G65" s="6">
        <v>3102600</v>
      </c>
      <c r="H65" s="6">
        <v>4383300</v>
      </c>
      <c r="I65" s="6">
        <v>4716100</v>
      </c>
      <c r="J65" s="6">
        <v>939350</v>
      </c>
      <c r="K65" s="6">
        <v>2419800</v>
      </c>
      <c r="L65" s="6">
        <v>2030100</v>
      </c>
      <c r="M65" s="6">
        <v>1421600</v>
      </c>
      <c r="N65" s="6">
        <v>1533100</v>
      </c>
      <c r="O65" s="6">
        <v>596260</v>
      </c>
      <c r="P65" s="6">
        <f>COUNT(表1_56[[#This Row],[iBAQ 0-20_1]:[iBAQ 0-20_3]])</f>
        <v>3</v>
      </c>
      <c r="Q65" s="6">
        <f>COUNT(表1_56[[#This Row],[iBAQ 30-40_1]:[iBAQ 30-40_3]])</f>
        <v>3</v>
      </c>
      <c r="R65" s="6">
        <f>COUNT(表1_56[[#This Row],[iBAQ 50-60_1]:[iBAQ 50-60_3]])</f>
        <v>3</v>
      </c>
      <c r="S65" s="8">
        <f>AVERAGE(表1_56[[#This Row],[iBAQ 0-20_1]:[iBAQ 0-20_3]])</f>
        <v>4067333.3333333335</v>
      </c>
      <c r="T65" s="8">
        <f>AVERAGE(表1_56[[#This Row],[iBAQ 30-40_1]:[iBAQ 30-40_3]])</f>
        <v>1796416.6666666667</v>
      </c>
      <c r="U65" s="8">
        <f>AVERAGE(表1_56[[#This Row],[iBAQ 50-60_1]:[iBAQ 50-60_3]])</f>
        <v>1183653.3333333333</v>
      </c>
      <c r="V65" s="8">
        <f>表1_56[[#This Row],[Average 40]]/表1_56[[#This Row],[Average 20]]</f>
        <v>0.44166939845926895</v>
      </c>
      <c r="W65" s="8">
        <f>TTEST(表1_56[[#This Row],[iBAQ 0-20_1]:[iBAQ 0-20_3]],表1_56[[#This Row],[iBAQ 30-40_1]:[iBAQ 30-40_3]],2,2)</f>
        <v>2.6522364704248288E-2</v>
      </c>
      <c r="X65" s="8" t="s">
        <v>1408</v>
      </c>
    </row>
    <row r="66" spans="1:24" ht="15.75">
      <c r="A66" s="6">
        <v>477</v>
      </c>
      <c r="B66" s="7" t="s">
        <v>511</v>
      </c>
      <c r="C66" s="7" t="s">
        <v>2489</v>
      </c>
      <c r="D66" s="7" t="s">
        <v>1581</v>
      </c>
      <c r="E66" s="6">
        <v>3</v>
      </c>
      <c r="F66" s="6">
        <v>3</v>
      </c>
      <c r="G66" s="6">
        <v>3074800</v>
      </c>
      <c r="H66" s="6">
        <v>6089600</v>
      </c>
      <c r="I66" s="6">
        <v>4865100</v>
      </c>
      <c r="J66" s="6">
        <v>1999400</v>
      </c>
      <c r="K66" s="6">
        <v>1857600</v>
      </c>
      <c r="L66" s="6">
        <v>2307300</v>
      </c>
      <c r="M66" s="6">
        <v>3843000</v>
      </c>
      <c r="N66" s="6">
        <v>1901200</v>
      </c>
      <c r="O66" s="6">
        <v>1372100</v>
      </c>
      <c r="P66" s="6">
        <f>COUNT(表1_56[[#This Row],[iBAQ 0-20_1]:[iBAQ 0-20_3]])</f>
        <v>3</v>
      </c>
      <c r="Q66" s="6">
        <f>COUNT(表1_56[[#This Row],[iBAQ 30-40_1]:[iBAQ 30-40_3]])</f>
        <v>3</v>
      </c>
      <c r="R66" s="6">
        <f>COUNT(表1_56[[#This Row],[iBAQ 50-60_1]:[iBAQ 50-60_3]])</f>
        <v>3</v>
      </c>
      <c r="S66" s="8">
        <f>AVERAGE(表1_56[[#This Row],[iBAQ 0-20_1]:[iBAQ 0-20_3]])</f>
        <v>4676500</v>
      </c>
      <c r="T66" s="8">
        <f>AVERAGE(表1_56[[#This Row],[iBAQ 30-40_1]:[iBAQ 30-40_3]])</f>
        <v>2054766.6666666667</v>
      </c>
      <c r="U66" s="8">
        <f>AVERAGE(表1_56[[#This Row],[iBAQ 50-60_1]:[iBAQ 50-60_3]])</f>
        <v>2372100</v>
      </c>
      <c r="V66" s="8">
        <f>表1_56[[#This Row],[Average 40]]/表1_56[[#This Row],[Average 20]]</f>
        <v>0.43938130368152822</v>
      </c>
      <c r="W66" s="8">
        <f>TTEST(表1_56[[#This Row],[iBAQ 0-20_1]:[iBAQ 0-20_3]],表1_56[[#This Row],[iBAQ 30-40_1]:[iBAQ 30-40_3]],2,2)</f>
        <v>4.1509955931875515E-2</v>
      </c>
      <c r="X66" s="8" t="s">
        <v>1408</v>
      </c>
    </row>
    <row r="67" spans="1:24" ht="15.75">
      <c r="A67" s="6">
        <v>92</v>
      </c>
      <c r="B67" s="7" t="s">
        <v>113</v>
      </c>
      <c r="C67" s="7" t="s">
        <v>2224</v>
      </c>
      <c r="D67" s="7" t="s">
        <v>3438</v>
      </c>
      <c r="E67" s="6">
        <v>8</v>
      </c>
      <c r="F67" s="6">
        <v>8</v>
      </c>
      <c r="G67" s="6">
        <v>41047000</v>
      </c>
      <c r="H67" s="6">
        <v>47942000</v>
      </c>
      <c r="I67" s="6">
        <v>52910000</v>
      </c>
      <c r="J67" s="6">
        <v>21243000</v>
      </c>
      <c r="K67" s="6">
        <v>13536000</v>
      </c>
      <c r="L67" s="6">
        <v>26598000</v>
      </c>
      <c r="M67" s="6">
        <v>35497000</v>
      </c>
      <c r="N67" s="6">
        <v>29724000</v>
      </c>
      <c r="O67" s="6">
        <v>16540000</v>
      </c>
      <c r="P67" s="6">
        <f>COUNT(表1_56[[#This Row],[iBAQ 0-20_1]:[iBAQ 0-20_3]])</f>
        <v>3</v>
      </c>
      <c r="Q67" s="6">
        <f>COUNT(表1_56[[#This Row],[iBAQ 30-40_1]:[iBAQ 30-40_3]])</f>
        <v>3</v>
      </c>
      <c r="R67" s="6">
        <f>COUNT(表1_56[[#This Row],[iBAQ 50-60_1]:[iBAQ 50-60_3]])</f>
        <v>3</v>
      </c>
      <c r="S67" s="8">
        <f>AVERAGE(表1_56[[#This Row],[iBAQ 0-20_1]:[iBAQ 0-20_3]])</f>
        <v>47299666.666666664</v>
      </c>
      <c r="T67" s="8">
        <f>AVERAGE(表1_56[[#This Row],[iBAQ 30-40_1]:[iBAQ 30-40_3]])</f>
        <v>20459000</v>
      </c>
      <c r="U67" s="8">
        <f>AVERAGE(表1_56[[#This Row],[iBAQ 50-60_1]:[iBAQ 50-60_3]])</f>
        <v>27253666.666666668</v>
      </c>
      <c r="V67" s="8">
        <f>表1_56[[#This Row],[Average 40]]/表1_56[[#This Row],[Average 20]]</f>
        <v>0.43254004608911972</v>
      </c>
      <c r="W67" s="8">
        <f>TTEST(表1_56[[#This Row],[iBAQ 0-20_1]:[iBAQ 0-20_3]],表1_56[[#This Row],[iBAQ 30-40_1]:[iBAQ 30-40_3]],2,2)</f>
        <v>6.3250564912166098E-3</v>
      </c>
      <c r="X67" s="8" t="s">
        <v>1408</v>
      </c>
    </row>
    <row r="68" spans="1:24" ht="15.75">
      <c r="A68" s="6">
        <v>867</v>
      </c>
      <c r="B68" s="7" t="s">
        <v>47</v>
      </c>
      <c r="C68" s="7" t="s">
        <v>2809</v>
      </c>
      <c r="D68" s="7" t="s">
        <v>3727</v>
      </c>
      <c r="E68" s="6">
        <v>6</v>
      </c>
      <c r="F68" s="6">
        <v>4</v>
      </c>
      <c r="G68" s="6">
        <v>42239000</v>
      </c>
      <c r="H68" s="6">
        <v>61819000</v>
      </c>
      <c r="I68" s="6">
        <v>48438000</v>
      </c>
      <c r="J68" s="6">
        <v>25680000</v>
      </c>
      <c r="K68" s="6">
        <v>23310000</v>
      </c>
      <c r="L68" s="6">
        <v>11619000</v>
      </c>
      <c r="M68" s="6">
        <v>81214000</v>
      </c>
      <c r="N68" s="6">
        <v>40243000</v>
      </c>
      <c r="O68" s="6">
        <v>45798000</v>
      </c>
      <c r="P68" s="6">
        <f>COUNT(表1_56[[#This Row],[iBAQ 0-20_1]:[iBAQ 0-20_3]])</f>
        <v>3</v>
      </c>
      <c r="Q68" s="6">
        <f>COUNT(表1_56[[#This Row],[iBAQ 30-40_1]:[iBAQ 30-40_3]])</f>
        <v>3</v>
      </c>
      <c r="R68" s="6">
        <f>COUNT(表1_56[[#This Row],[iBAQ 50-60_1]:[iBAQ 50-60_3]])</f>
        <v>3</v>
      </c>
      <c r="S68" s="8">
        <f>AVERAGE(表1_56[[#This Row],[iBAQ 0-20_1]:[iBAQ 0-20_3]])</f>
        <v>50832000</v>
      </c>
      <c r="T68" s="8">
        <f>AVERAGE(表1_56[[#This Row],[iBAQ 30-40_1]:[iBAQ 30-40_3]])</f>
        <v>20203000</v>
      </c>
      <c r="U68" s="8">
        <f>AVERAGE(表1_56[[#This Row],[iBAQ 50-60_1]:[iBAQ 50-60_3]])</f>
        <v>55751666.666666664</v>
      </c>
      <c r="V68" s="8">
        <f>表1_56[[#This Row],[Average 40]]/表1_56[[#This Row],[Average 20]]</f>
        <v>0.39744649039974816</v>
      </c>
      <c r="W68" s="8">
        <f>TTEST(表1_56[[#This Row],[iBAQ 0-20_1]:[iBAQ 0-20_3]],表1_56[[#This Row],[iBAQ 30-40_1]:[iBAQ 30-40_3]],2,2)</f>
        <v>1.3300856001721952E-2</v>
      </c>
      <c r="X68" s="8" t="s">
        <v>1408</v>
      </c>
    </row>
    <row r="69" spans="1:24" ht="15.75">
      <c r="A69" s="6">
        <v>900</v>
      </c>
      <c r="B69" s="7" t="s">
        <v>70</v>
      </c>
      <c r="C69" s="7" t="s">
        <v>3259</v>
      </c>
      <c r="D69" s="7" t="s">
        <v>3944</v>
      </c>
      <c r="E69" s="6">
        <v>4</v>
      </c>
      <c r="F69" s="6">
        <v>4</v>
      </c>
      <c r="G69" s="6">
        <v>126980000</v>
      </c>
      <c r="H69" s="6"/>
      <c r="I69" s="6">
        <v>143760000</v>
      </c>
      <c r="J69" s="6">
        <v>35862000</v>
      </c>
      <c r="K69" s="6">
        <v>33183000</v>
      </c>
      <c r="L69" s="6">
        <v>74738000</v>
      </c>
      <c r="M69" s="6">
        <v>43973000</v>
      </c>
      <c r="N69" s="6"/>
      <c r="O69" s="6">
        <v>30912000</v>
      </c>
      <c r="P69" s="6">
        <f>COUNT(表1_56[[#This Row],[iBAQ 0-20_1]:[iBAQ 0-20_3]])</f>
        <v>2</v>
      </c>
      <c r="Q69" s="6">
        <f>COUNT(表1_56[[#This Row],[iBAQ 30-40_1]:[iBAQ 30-40_3]])</f>
        <v>3</v>
      </c>
      <c r="R69" s="6">
        <f>COUNT(表1_56[[#This Row],[iBAQ 50-60_1]:[iBAQ 50-60_3]])</f>
        <v>2</v>
      </c>
      <c r="S69" s="8">
        <f>AVERAGE(表1_56[[#This Row],[iBAQ 0-20_1]:[iBAQ 0-20_3]])</f>
        <v>135370000</v>
      </c>
      <c r="T69" s="8">
        <f>AVERAGE(表1_56[[#This Row],[iBAQ 30-40_1]:[iBAQ 30-40_3]])</f>
        <v>47927666.666666664</v>
      </c>
      <c r="U69" s="8">
        <f>AVERAGE(表1_56[[#This Row],[iBAQ 50-60_1]:[iBAQ 50-60_3]])</f>
        <v>37442500</v>
      </c>
      <c r="V69" s="8">
        <f>表1_56[[#This Row],[Average 40]]/表1_56[[#This Row],[Average 20]]</f>
        <v>0.35404939548398218</v>
      </c>
      <c r="W69" s="8">
        <f>TTEST(表1_56[[#This Row],[iBAQ 0-20_1]:[iBAQ 0-20_3]],表1_56[[#This Row],[iBAQ 30-40_1]:[iBAQ 30-40_3]],2,2)</f>
        <v>1.7755685925651223E-2</v>
      </c>
      <c r="X69" s="8" t="s">
        <v>1408</v>
      </c>
    </row>
    <row r="70" spans="1:24" ht="15.75">
      <c r="A70" s="6">
        <v>378</v>
      </c>
      <c r="B70" s="7" t="s">
        <v>245</v>
      </c>
      <c r="C70" s="7" t="s">
        <v>3179</v>
      </c>
      <c r="D70" s="7" t="s">
        <v>3904</v>
      </c>
      <c r="E70" s="6">
        <v>5</v>
      </c>
      <c r="F70" s="6">
        <v>5</v>
      </c>
      <c r="G70" s="6">
        <v>9215300</v>
      </c>
      <c r="H70" s="6">
        <v>7406600</v>
      </c>
      <c r="I70" s="6">
        <v>10813000</v>
      </c>
      <c r="J70" s="6">
        <v>5011300</v>
      </c>
      <c r="K70" s="6">
        <v>1114700</v>
      </c>
      <c r="L70" s="6">
        <v>3366400</v>
      </c>
      <c r="M70" s="6">
        <v>17921000</v>
      </c>
      <c r="N70" s="6"/>
      <c r="O70" s="6">
        <v>6224200</v>
      </c>
      <c r="P70" s="6">
        <f>COUNT(表1_56[[#This Row],[iBAQ 0-20_1]:[iBAQ 0-20_3]])</f>
        <v>3</v>
      </c>
      <c r="Q70" s="6">
        <f>COUNT(表1_56[[#This Row],[iBAQ 30-40_1]:[iBAQ 30-40_3]])</f>
        <v>3</v>
      </c>
      <c r="R70" s="6">
        <f>COUNT(表1_56[[#This Row],[iBAQ 50-60_1]:[iBAQ 50-60_3]])</f>
        <v>2</v>
      </c>
      <c r="S70" s="8">
        <f>AVERAGE(表1_56[[#This Row],[iBAQ 0-20_1]:[iBAQ 0-20_3]])</f>
        <v>9144966.666666666</v>
      </c>
      <c r="T70" s="8">
        <f>AVERAGE(表1_56[[#This Row],[iBAQ 30-40_1]:[iBAQ 30-40_3]])</f>
        <v>3164133.3333333335</v>
      </c>
      <c r="U70" s="8">
        <f>AVERAGE(表1_56[[#This Row],[iBAQ 50-60_1]:[iBAQ 50-60_3]])</f>
        <v>12072600</v>
      </c>
      <c r="V70" s="8">
        <f>表1_56[[#This Row],[Average 40]]/表1_56[[#This Row],[Average 20]]</f>
        <v>0.34599725167578527</v>
      </c>
      <c r="W70" s="8">
        <f>TTEST(表1_56[[#This Row],[iBAQ 0-20_1]:[iBAQ 0-20_3]],表1_56[[#This Row],[iBAQ 30-40_1]:[iBAQ 30-40_3]],2,2)</f>
        <v>1.6227048135351009E-2</v>
      </c>
      <c r="X70" s="8" t="s">
        <v>1408</v>
      </c>
    </row>
    <row r="71" spans="1:24" ht="15.75">
      <c r="A71" s="6">
        <v>1309</v>
      </c>
      <c r="B71" s="7" t="s">
        <v>272</v>
      </c>
      <c r="C71" s="7" t="s">
        <v>3160</v>
      </c>
      <c r="D71" s="7" t="s">
        <v>2031</v>
      </c>
      <c r="E71" s="6">
        <v>14</v>
      </c>
      <c r="F71" s="6">
        <v>5</v>
      </c>
      <c r="G71" s="6">
        <v>13500000</v>
      </c>
      <c r="H71" s="6">
        <v>10683000</v>
      </c>
      <c r="I71" s="6">
        <v>12317000</v>
      </c>
      <c r="J71" s="6">
        <v>3148600</v>
      </c>
      <c r="K71" s="6">
        <v>2790200</v>
      </c>
      <c r="L71" s="6">
        <v>6678800</v>
      </c>
      <c r="M71" s="6">
        <v>21609000</v>
      </c>
      <c r="N71" s="6">
        <v>4897700</v>
      </c>
      <c r="O71" s="6">
        <v>5438500</v>
      </c>
      <c r="P71" s="6">
        <f>COUNT(表1_56[[#This Row],[iBAQ 0-20_1]:[iBAQ 0-20_3]])</f>
        <v>3</v>
      </c>
      <c r="Q71" s="6">
        <f>COUNT(表1_56[[#This Row],[iBAQ 30-40_1]:[iBAQ 30-40_3]])</f>
        <v>3</v>
      </c>
      <c r="R71" s="6">
        <f>COUNT(表1_56[[#This Row],[iBAQ 50-60_1]:[iBAQ 50-60_3]])</f>
        <v>3</v>
      </c>
      <c r="S71" s="8">
        <f>AVERAGE(表1_56[[#This Row],[iBAQ 0-20_1]:[iBAQ 0-20_3]])</f>
        <v>12166666.666666666</v>
      </c>
      <c r="T71" s="8">
        <f>AVERAGE(表1_56[[#This Row],[iBAQ 30-40_1]:[iBAQ 30-40_3]])</f>
        <v>4205866.666666667</v>
      </c>
      <c r="U71" s="8">
        <f>AVERAGE(表1_56[[#This Row],[iBAQ 50-60_1]:[iBAQ 50-60_3]])</f>
        <v>10648400</v>
      </c>
      <c r="V71" s="8">
        <f>表1_56[[#This Row],[Average 40]]/表1_56[[#This Row],[Average 20]]</f>
        <v>0.34568767123287675</v>
      </c>
      <c r="W71" s="8">
        <f>TTEST(表1_56[[#This Row],[iBAQ 0-20_1]:[iBAQ 0-20_3]],表1_56[[#This Row],[iBAQ 30-40_1]:[iBAQ 30-40_3]],2,2)</f>
        <v>5.8491978487324528E-3</v>
      </c>
      <c r="X71" s="8" t="s">
        <v>1408</v>
      </c>
    </row>
    <row r="72" spans="1:24" ht="15.75">
      <c r="A72" s="6">
        <v>502</v>
      </c>
      <c r="B72" s="7" t="s">
        <v>169</v>
      </c>
      <c r="C72" s="7" t="s">
        <v>2224</v>
      </c>
      <c r="D72" s="7" t="s">
        <v>3580</v>
      </c>
      <c r="E72" s="6">
        <v>6</v>
      </c>
      <c r="F72" s="6">
        <v>6</v>
      </c>
      <c r="G72" s="6">
        <v>19166000</v>
      </c>
      <c r="H72" s="6">
        <v>13691000</v>
      </c>
      <c r="I72" s="6">
        <v>13797000</v>
      </c>
      <c r="J72" s="6">
        <v>2824900</v>
      </c>
      <c r="K72" s="6">
        <v>3181900</v>
      </c>
      <c r="L72" s="6">
        <v>2218700</v>
      </c>
      <c r="M72" s="6">
        <v>16681000</v>
      </c>
      <c r="N72" s="6">
        <v>9844500</v>
      </c>
      <c r="O72" s="6">
        <v>10311000</v>
      </c>
      <c r="P72" s="6">
        <f>COUNT(表1_56[[#This Row],[iBAQ 0-20_1]:[iBAQ 0-20_3]])</f>
        <v>3</v>
      </c>
      <c r="Q72" s="6">
        <f>COUNT(表1_56[[#This Row],[iBAQ 30-40_1]:[iBAQ 30-40_3]])</f>
        <v>3</v>
      </c>
      <c r="R72" s="6">
        <f>COUNT(表1_56[[#This Row],[iBAQ 50-60_1]:[iBAQ 50-60_3]])</f>
        <v>3</v>
      </c>
      <c r="S72" s="8">
        <f>AVERAGE(表1_56[[#This Row],[iBAQ 0-20_1]:[iBAQ 0-20_3]])</f>
        <v>15551333.333333334</v>
      </c>
      <c r="T72" s="8">
        <f>AVERAGE(表1_56[[#This Row],[iBAQ 30-40_1]:[iBAQ 30-40_3]])</f>
        <v>2741833.3333333335</v>
      </c>
      <c r="U72" s="8">
        <f>AVERAGE(表1_56[[#This Row],[iBAQ 50-60_1]:[iBAQ 50-60_3]])</f>
        <v>12278833.333333334</v>
      </c>
      <c r="V72" s="8">
        <f>表1_56[[#This Row],[Average 40]]/表1_56[[#This Row],[Average 20]]</f>
        <v>0.17630856946885584</v>
      </c>
      <c r="W72" s="8">
        <f>TTEST(表1_56[[#This Row],[iBAQ 0-20_1]:[iBAQ 0-20_3]],表1_56[[#This Row],[iBAQ 30-40_1]:[iBAQ 30-40_3]],2,2)</f>
        <v>2.1894189032102889E-3</v>
      </c>
      <c r="X72" s="8" t="s">
        <v>1408</v>
      </c>
    </row>
    <row r="73" spans="1:24" ht="15.75">
      <c r="A73" s="6">
        <v>1300</v>
      </c>
      <c r="B73" s="7" t="s">
        <v>608</v>
      </c>
      <c r="C73" s="7" t="s">
        <v>2538</v>
      </c>
      <c r="D73" s="7" t="s">
        <v>3893</v>
      </c>
      <c r="E73" s="6">
        <v>13</v>
      </c>
      <c r="F73" s="6">
        <v>9</v>
      </c>
      <c r="G73" s="6">
        <v>9172000</v>
      </c>
      <c r="H73" s="6">
        <v>7838800</v>
      </c>
      <c r="I73" s="6">
        <v>6688500</v>
      </c>
      <c r="J73" s="6">
        <v>1377600</v>
      </c>
      <c r="K73" s="6">
        <v>958970</v>
      </c>
      <c r="L73" s="6">
        <v>774550</v>
      </c>
      <c r="M73" s="6">
        <v>2580300</v>
      </c>
      <c r="N73" s="6">
        <v>801650</v>
      </c>
      <c r="O73" s="6">
        <v>695930</v>
      </c>
      <c r="P73" s="6">
        <f>COUNT(表1_56[[#This Row],[iBAQ 0-20_1]:[iBAQ 0-20_3]])</f>
        <v>3</v>
      </c>
      <c r="Q73" s="6">
        <f>COUNT(表1_56[[#This Row],[iBAQ 30-40_1]:[iBAQ 30-40_3]])</f>
        <v>3</v>
      </c>
      <c r="R73" s="6">
        <f>COUNT(表1_56[[#This Row],[iBAQ 50-60_1]:[iBAQ 50-60_3]])</f>
        <v>3</v>
      </c>
      <c r="S73" s="8">
        <f>AVERAGE(表1_56[[#This Row],[iBAQ 0-20_1]:[iBAQ 0-20_3]])</f>
        <v>7899766.666666667</v>
      </c>
      <c r="T73" s="8">
        <f>AVERAGE(表1_56[[#This Row],[iBAQ 30-40_1]:[iBAQ 30-40_3]])</f>
        <v>1037040</v>
      </c>
      <c r="U73" s="8">
        <f>AVERAGE(表1_56[[#This Row],[iBAQ 50-60_1]:[iBAQ 50-60_3]])</f>
        <v>1359293.3333333333</v>
      </c>
      <c r="V73" s="8">
        <f>表1_56[[#This Row],[Average 40]]/表1_56[[#This Row],[Average 20]]</f>
        <v>0.13127476338963598</v>
      </c>
      <c r="W73" s="8">
        <f>TTEST(表1_56[[#This Row],[iBAQ 0-20_1]:[iBAQ 0-20_3]],表1_56[[#This Row],[iBAQ 30-40_1]:[iBAQ 30-40_3]],2,2)</f>
        <v>7.4961926030768099E-4</v>
      </c>
      <c r="X73" s="8" t="s">
        <v>1408</v>
      </c>
    </row>
    <row r="74" spans="1:24" ht="15.75">
      <c r="A74" s="6">
        <v>57</v>
      </c>
      <c r="B74" s="7" t="s">
        <v>387</v>
      </c>
      <c r="C74" s="7" t="s">
        <v>2203</v>
      </c>
      <c r="D74" s="7" t="s">
        <v>3423</v>
      </c>
      <c r="E74" s="6">
        <v>2</v>
      </c>
      <c r="F74" s="6">
        <v>2</v>
      </c>
      <c r="G74" s="6">
        <v>2666100</v>
      </c>
      <c r="H74" s="6">
        <v>4133500</v>
      </c>
      <c r="I74" s="6"/>
      <c r="J74" s="6"/>
      <c r="K74" s="6"/>
      <c r="L74" s="6"/>
      <c r="M74" s="6">
        <v>2836800</v>
      </c>
      <c r="N74" s="6">
        <v>7708200</v>
      </c>
      <c r="O74" s="6">
        <v>2697200</v>
      </c>
      <c r="P74" s="6">
        <f>COUNT(表1_56[[#This Row],[iBAQ 0-20_1]:[iBAQ 0-20_3]])</f>
        <v>2</v>
      </c>
      <c r="Q74" s="6">
        <f>COUNT(表1_56[[#This Row],[iBAQ 30-40_1]:[iBAQ 30-40_3]])</f>
        <v>0</v>
      </c>
      <c r="R74" s="6">
        <f>COUNT(表1_56[[#This Row],[iBAQ 50-60_1]:[iBAQ 50-60_3]])</f>
        <v>3</v>
      </c>
      <c r="S74" s="8">
        <f>AVERAGE(表1_56[[#This Row],[iBAQ 0-20_1]:[iBAQ 0-20_3]])</f>
        <v>3399800</v>
      </c>
      <c r="T74" s="8"/>
      <c r="U74" s="8">
        <f>AVERAGE(表1_56[[#This Row],[iBAQ 50-60_1]:[iBAQ 50-60_3]])</f>
        <v>4414066.666666667</v>
      </c>
      <c r="V74" s="8"/>
      <c r="W74" s="8"/>
      <c r="X74" s="8">
        <v>20</v>
      </c>
    </row>
    <row r="75" spans="1:24" ht="15.75">
      <c r="A75" s="6">
        <v>70</v>
      </c>
      <c r="B75" s="7" t="s">
        <v>625</v>
      </c>
      <c r="C75" s="7" t="s">
        <v>2212</v>
      </c>
      <c r="D75" s="7" t="s">
        <v>1431</v>
      </c>
      <c r="E75" s="6">
        <v>2</v>
      </c>
      <c r="F75" s="6">
        <v>2</v>
      </c>
      <c r="G75" s="6">
        <v>1912600</v>
      </c>
      <c r="H75" s="6">
        <v>453270</v>
      </c>
      <c r="I75" s="6">
        <v>1564300</v>
      </c>
      <c r="J75" s="6"/>
      <c r="K75" s="6"/>
      <c r="L75" s="6"/>
      <c r="M75" s="6">
        <v>523710</v>
      </c>
      <c r="N75" s="6"/>
      <c r="O75" s="6">
        <v>623060</v>
      </c>
      <c r="P75" s="6">
        <f>COUNT(表1_56[[#This Row],[iBAQ 0-20_1]:[iBAQ 0-20_3]])</f>
        <v>3</v>
      </c>
      <c r="Q75" s="6">
        <f>COUNT(表1_56[[#This Row],[iBAQ 30-40_1]:[iBAQ 30-40_3]])</f>
        <v>0</v>
      </c>
      <c r="R75" s="6">
        <f>COUNT(表1_56[[#This Row],[iBAQ 50-60_1]:[iBAQ 50-60_3]])</f>
        <v>2</v>
      </c>
      <c r="S75" s="8">
        <f>AVERAGE(表1_56[[#This Row],[iBAQ 0-20_1]:[iBAQ 0-20_3]])</f>
        <v>1310056.6666666667</v>
      </c>
      <c r="T75" s="8"/>
      <c r="U75" s="8">
        <f>AVERAGE(表1_56[[#This Row],[iBAQ 50-60_1]:[iBAQ 50-60_3]])</f>
        <v>573385</v>
      </c>
      <c r="V75" s="8"/>
      <c r="W75" s="8"/>
      <c r="X75" s="8">
        <v>20</v>
      </c>
    </row>
    <row r="76" spans="1:24" ht="15.75">
      <c r="A76" s="6">
        <v>85</v>
      </c>
      <c r="B76" s="7" t="s">
        <v>1348</v>
      </c>
      <c r="C76" s="7" t="s">
        <v>2220</v>
      </c>
      <c r="D76" s="7" t="s">
        <v>1434</v>
      </c>
      <c r="E76" s="6">
        <v>5</v>
      </c>
      <c r="F76" s="6">
        <v>4</v>
      </c>
      <c r="G76" s="6">
        <v>593240</v>
      </c>
      <c r="H76" s="6"/>
      <c r="I76" s="6">
        <v>908550</v>
      </c>
      <c r="J76" s="6"/>
      <c r="K76" s="6"/>
      <c r="L76" s="6"/>
      <c r="M76" s="6"/>
      <c r="N76" s="6"/>
      <c r="O76" s="6"/>
      <c r="P76" s="6">
        <f>COUNT(表1_56[[#This Row],[iBAQ 0-20_1]:[iBAQ 0-20_3]])</f>
        <v>2</v>
      </c>
      <c r="Q76" s="6">
        <f>COUNT(表1_56[[#This Row],[iBAQ 30-40_1]:[iBAQ 30-40_3]])</f>
        <v>0</v>
      </c>
      <c r="R76" s="6">
        <f>COUNT(表1_56[[#This Row],[iBAQ 50-60_1]:[iBAQ 50-60_3]])</f>
        <v>0</v>
      </c>
      <c r="S76" s="8">
        <f>AVERAGE(表1_56[[#This Row],[iBAQ 0-20_1]:[iBAQ 0-20_3]])</f>
        <v>750895</v>
      </c>
      <c r="T76" s="8"/>
      <c r="U76" s="8"/>
      <c r="V76" s="8"/>
      <c r="W76" s="8"/>
      <c r="X76" s="8">
        <v>20</v>
      </c>
    </row>
    <row r="77" spans="1:24" ht="15.75">
      <c r="A77" s="6">
        <v>99</v>
      </c>
      <c r="B77" s="7" t="s">
        <v>858</v>
      </c>
      <c r="C77" s="7" t="s">
        <v>2230</v>
      </c>
      <c r="D77" s="7" t="s">
        <v>1438</v>
      </c>
      <c r="E77" s="6">
        <v>1</v>
      </c>
      <c r="F77" s="6">
        <v>1</v>
      </c>
      <c r="G77" s="6"/>
      <c r="H77" s="6">
        <v>340890</v>
      </c>
      <c r="I77" s="6">
        <v>178750</v>
      </c>
      <c r="J77" s="6"/>
      <c r="K77" s="6"/>
      <c r="L77" s="6"/>
      <c r="M77" s="6">
        <v>1447600</v>
      </c>
      <c r="N77" s="6">
        <v>272820</v>
      </c>
      <c r="O77" s="6"/>
      <c r="P77" s="6">
        <f>COUNT(表1_56[[#This Row],[iBAQ 0-20_1]:[iBAQ 0-20_3]])</f>
        <v>2</v>
      </c>
      <c r="Q77" s="6">
        <f>COUNT(表1_56[[#This Row],[iBAQ 30-40_1]:[iBAQ 30-40_3]])</f>
        <v>0</v>
      </c>
      <c r="R77" s="6">
        <f>COUNT(表1_56[[#This Row],[iBAQ 50-60_1]:[iBAQ 50-60_3]])</f>
        <v>2</v>
      </c>
      <c r="S77" s="8">
        <f>AVERAGE(表1_56[[#This Row],[iBAQ 0-20_1]:[iBAQ 0-20_3]])</f>
        <v>259820</v>
      </c>
      <c r="T77" s="8"/>
      <c r="U77" s="8">
        <f>AVERAGE(表1_56[[#This Row],[iBAQ 50-60_1]:[iBAQ 50-60_3]])</f>
        <v>860210</v>
      </c>
      <c r="V77" s="8"/>
      <c r="W77" s="8"/>
      <c r="X77" s="8">
        <v>20</v>
      </c>
    </row>
    <row r="78" spans="1:24" ht="15.75">
      <c r="A78" s="6">
        <v>105</v>
      </c>
      <c r="B78" s="7" t="s">
        <v>364</v>
      </c>
      <c r="C78" s="7" t="s">
        <v>2235</v>
      </c>
      <c r="D78" s="7" t="s">
        <v>1441</v>
      </c>
      <c r="E78" s="6">
        <v>1</v>
      </c>
      <c r="F78" s="6">
        <v>1</v>
      </c>
      <c r="G78" s="6">
        <v>2817700</v>
      </c>
      <c r="H78" s="6">
        <v>4019200</v>
      </c>
      <c r="I78" s="6">
        <v>5759000</v>
      </c>
      <c r="J78" s="6"/>
      <c r="K78" s="6"/>
      <c r="L78" s="6"/>
      <c r="M78" s="6"/>
      <c r="N78" s="6"/>
      <c r="O78" s="6">
        <v>3024800</v>
      </c>
      <c r="P78" s="6">
        <f>COUNT(表1_56[[#This Row],[iBAQ 0-20_1]:[iBAQ 0-20_3]])</f>
        <v>3</v>
      </c>
      <c r="Q78" s="6">
        <f>COUNT(表1_56[[#This Row],[iBAQ 30-40_1]:[iBAQ 30-40_3]])</f>
        <v>0</v>
      </c>
      <c r="R78" s="6">
        <f>COUNT(表1_56[[#This Row],[iBAQ 50-60_1]:[iBAQ 50-60_3]])</f>
        <v>1</v>
      </c>
      <c r="S78" s="8">
        <f>AVERAGE(表1_56[[#This Row],[iBAQ 0-20_1]:[iBAQ 0-20_3]])</f>
        <v>4198633.333333333</v>
      </c>
      <c r="T78" s="8"/>
      <c r="U78" s="8"/>
      <c r="V78" s="8"/>
      <c r="W78" s="8"/>
      <c r="X78" s="8">
        <v>20</v>
      </c>
    </row>
    <row r="79" spans="1:24" ht="15.75">
      <c r="A79" s="6">
        <v>163</v>
      </c>
      <c r="B79" s="7" t="s">
        <v>1373</v>
      </c>
      <c r="C79" s="7" t="s">
        <v>2276</v>
      </c>
      <c r="D79" s="7" t="s">
        <v>3463</v>
      </c>
      <c r="E79" s="6">
        <v>1</v>
      </c>
      <c r="F79" s="6">
        <v>1</v>
      </c>
      <c r="G79" s="6">
        <v>506840</v>
      </c>
      <c r="H79" s="6">
        <v>657870</v>
      </c>
      <c r="I79" s="6"/>
      <c r="J79" s="6"/>
      <c r="K79" s="6"/>
      <c r="L79" s="6"/>
      <c r="M79" s="6"/>
      <c r="N79" s="6"/>
      <c r="O79" s="6"/>
      <c r="P79" s="6">
        <f>COUNT(表1_56[[#This Row],[iBAQ 0-20_1]:[iBAQ 0-20_3]])</f>
        <v>2</v>
      </c>
      <c r="Q79" s="6">
        <f>COUNT(表1_56[[#This Row],[iBAQ 30-40_1]:[iBAQ 30-40_3]])</f>
        <v>0</v>
      </c>
      <c r="R79" s="6">
        <f>COUNT(表1_56[[#This Row],[iBAQ 50-60_1]:[iBAQ 50-60_3]])</f>
        <v>0</v>
      </c>
      <c r="S79" s="8">
        <f>AVERAGE(表1_56[[#This Row],[iBAQ 0-20_1]:[iBAQ 0-20_3]])</f>
        <v>582355</v>
      </c>
      <c r="T79" s="8"/>
      <c r="U79" s="8"/>
      <c r="V79" s="8"/>
      <c r="W79" s="8"/>
      <c r="X79" s="8">
        <v>20</v>
      </c>
    </row>
    <row r="80" spans="1:24" ht="15.75">
      <c r="A80" s="6">
        <v>168</v>
      </c>
      <c r="B80" s="7" t="s">
        <v>727</v>
      </c>
      <c r="C80" s="7" t="s">
        <v>2280</v>
      </c>
      <c r="D80" s="7" t="s">
        <v>1466</v>
      </c>
      <c r="E80" s="6">
        <v>3</v>
      </c>
      <c r="F80" s="6">
        <v>3</v>
      </c>
      <c r="G80" s="6"/>
      <c r="H80" s="6">
        <v>3620700</v>
      </c>
      <c r="I80" s="6">
        <v>2705200</v>
      </c>
      <c r="J80" s="6"/>
      <c r="K80" s="6"/>
      <c r="L80" s="6"/>
      <c r="M80" s="6">
        <v>789150</v>
      </c>
      <c r="N80" s="6">
        <v>3493800</v>
      </c>
      <c r="O80" s="6"/>
      <c r="P80" s="6">
        <f>COUNT(表1_56[[#This Row],[iBAQ 0-20_1]:[iBAQ 0-20_3]])</f>
        <v>2</v>
      </c>
      <c r="Q80" s="6">
        <f>COUNT(表1_56[[#This Row],[iBAQ 30-40_1]:[iBAQ 30-40_3]])</f>
        <v>0</v>
      </c>
      <c r="R80" s="6">
        <f>COUNT(表1_56[[#This Row],[iBAQ 50-60_1]:[iBAQ 50-60_3]])</f>
        <v>2</v>
      </c>
      <c r="S80" s="8">
        <f>AVERAGE(表1_56[[#This Row],[iBAQ 0-20_1]:[iBAQ 0-20_3]])</f>
        <v>3162950</v>
      </c>
      <c r="T80" s="8"/>
      <c r="U80" s="8">
        <f>AVERAGE(表1_56[[#This Row],[iBAQ 50-60_1]:[iBAQ 50-60_3]])</f>
        <v>2141475</v>
      </c>
      <c r="V80" s="8"/>
      <c r="W80" s="8"/>
      <c r="X80" s="8">
        <v>20</v>
      </c>
    </row>
    <row r="81" spans="1:24" ht="15.75">
      <c r="A81" s="6">
        <v>313</v>
      </c>
      <c r="B81" s="7" t="s">
        <v>636</v>
      </c>
      <c r="C81" s="7" t="s">
        <v>2381</v>
      </c>
      <c r="D81" s="7" t="s">
        <v>1525</v>
      </c>
      <c r="E81" s="6">
        <v>1</v>
      </c>
      <c r="F81" s="6">
        <v>1</v>
      </c>
      <c r="G81" s="6">
        <v>518180</v>
      </c>
      <c r="H81" s="6">
        <v>1824200</v>
      </c>
      <c r="I81" s="6">
        <v>1462900</v>
      </c>
      <c r="J81" s="6"/>
      <c r="K81" s="6"/>
      <c r="L81" s="6"/>
      <c r="M81" s="6"/>
      <c r="N81" s="6"/>
      <c r="O81" s="6">
        <v>591400</v>
      </c>
      <c r="P81" s="6">
        <f>COUNT(表1_56[[#This Row],[iBAQ 0-20_1]:[iBAQ 0-20_3]])</f>
        <v>3</v>
      </c>
      <c r="Q81" s="6">
        <f>COUNT(表1_56[[#This Row],[iBAQ 30-40_1]:[iBAQ 30-40_3]])</f>
        <v>0</v>
      </c>
      <c r="R81" s="6">
        <f>COUNT(表1_56[[#This Row],[iBAQ 50-60_1]:[iBAQ 50-60_3]])</f>
        <v>1</v>
      </c>
      <c r="S81" s="8">
        <f>AVERAGE(表1_56[[#This Row],[iBAQ 0-20_1]:[iBAQ 0-20_3]])</f>
        <v>1268426.6666666667</v>
      </c>
      <c r="T81" s="8"/>
      <c r="U81" s="8"/>
      <c r="V81" s="8"/>
      <c r="W81" s="8"/>
      <c r="X81" s="8">
        <v>20</v>
      </c>
    </row>
    <row r="82" spans="1:24" ht="15.75">
      <c r="A82" s="6">
        <v>528</v>
      </c>
      <c r="B82" s="7" t="s">
        <v>687</v>
      </c>
      <c r="C82" s="7" t="s">
        <v>2524</v>
      </c>
      <c r="D82" s="7" t="s">
        <v>1603</v>
      </c>
      <c r="E82" s="6">
        <v>2</v>
      </c>
      <c r="F82" s="6">
        <v>2</v>
      </c>
      <c r="G82" s="6">
        <v>140710</v>
      </c>
      <c r="H82" s="6"/>
      <c r="I82" s="6">
        <v>114230</v>
      </c>
      <c r="J82" s="6"/>
      <c r="K82" s="6"/>
      <c r="L82" s="6"/>
      <c r="M82" s="6"/>
      <c r="N82" s="6"/>
      <c r="O82" s="6">
        <v>122710</v>
      </c>
      <c r="P82" s="6">
        <f>COUNT(表1_56[[#This Row],[iBAQ 0-20_1]:[iBAQ 0-20_3]])</f>
        <v>2</v>
      </c>
      <c r="Q82" s="6">
        <f>COUNT(表1_56[[#This Row],[iBAQ 30-40_1]:[iBAQ 30-40_3]])</f>
        <v>0</v>
      </c>
      <c r="R82" s="6">
        <f>COUNT(表1_56[[#This Row],[iBAQ 50-60_1]:[iBAQ 50-60_3]])</f>
        <v>1</v>
      </c>
      <c r="S82" s="8">
        <f>AVERAGE(表1_56[[#This Row],[iBAQ 0-20_1]:[iBAQ 0-20_3]])</f>
        <v>127470</v>
      </c>
      <c r="T82" s="8"/>
      <c r="U82" s="8"/>
      <c r="V82" s="8"/>
      <c r="W82" s="8"/>
      <c r="X82" s="8">
        <v>20</v>
      </c>
    </row>
    <row r="83" spans="1:24" ht="15.75">
      <c r="A83" s="6">
        <v>573</v>
      </c>
      <c r="B83" s="7" t="s">
        <v>508</v>
      </c>
      <c r="C83" s="7" t="s">
        <v>2558</v>
      </c>
      <c r="D83" s="7" t="s">
        <v>3608</v>
      </c>
      <c r="E83" s="6">
        <v>1</v>
      </c>
      <c r="F83" s="6">
        <v>1</v>
      </c>
      <c r="G83" s="6">
        <v>1201200</v>
      </c>
      <c r="H83" s="6">
        <v>1331900</v>
      </c>
      <c r="I83" s="6">
        <v>1279400</v>
      </c>
      <c r="J83" s="6"/>
      <c r="K83" s="6"/>
      <c r="L83" s="6"/>
      <c r="M83" s="6"/>
      <c r="N83" s="6">
        <v>1413800</v>
      </c>
      <c r="O83" s="6">
        <v>1381700</v>
      </c>
      <c r="P83" s="6">
        <f>COUNT(表1_56[[#This Row],[iBAQ 0-20_1]:[iBAQ 0-20_3]])</f>
        <v>3</v>
      </c>
      <c r="Q83" s="6">
        <f>COUNT(表1_56[[#This Row],[iBAQ 30-40_1]:[iBAQ 30-40_3]])</f>
        <v>0</v>
      </c>
      <c r="R83" s="6">
        <f>COUNT(表1_56[[#This Row],[iBAQ 50-60_1]:[iBAQ 50-60_3]])</f>
        <v>2</v>
      </c>
      <c r="S83" s="8">
        <f>AVERAGE(表1_56[[#This Row],[iBAQ 0-20_1]:[iBAQ 0-20_3]])</f>
        <v>1270833.3333333333</v>
      </c>
      <c r="T83" s="8"/>
      <c r="U83" s="8">
        <f>AVERAGE(表1_56[[#This Row],[iBAQ 50-60_1]:[iBAQ 50-60_3]])</f>
        <v>1397750</v>
      </c>
      <c r="V83" s="8"/>
      <c r="W83" s="8"/>
      <c r="X83" s="8">
        <v>20</v>
      </c>
    </row>
    <row r="84" spans="1:24" ht="15.75">
      <c r="A84" s="6">
        <v>635</v>
      </c>
      <c r="B84" s="7" t="s">
        <v>1342</v>
      </c>
      <c r="C84" s="7" t="s">
        <v>2604</v>
      </c>
      <c r="D84" s="7" t="s">
        <v>1655</v>
      </c>
      <c r="E84" s="6">
        <v>2</v>
      </c>
      <c r="F84" s="6">
        <v>2</v>
      </c>
      <c r="G84" s="6">
        <v>2510700</v>
      </c>
      <c r="H84" s="6"/>
      <c r="I84" s="6">
        <v>2207900</v>
      </c>
      <c r="J84" s="6"/>
      <c r="K84" s="6"/>
      <c r="L84" s="6"/>
      <c r="M84" s="6"/>
      <c r="N84" s="6"/>
      <c r="O84" s="6"/>
      <c r="P84" s="6">
        <f>COUNT(表1_56[[#This Row],[iBAQ 0-20_1]:[iBAQ 0-20_3]])</f>
        <v>2</v>
      </c>
      <c r="Q84" s="6">
        <f>COUNT(表1_56[[#This Row],[iBAQ 30-40_1]:[iBAQ 30-40_3]])</f>
        <v>0</v>
      </c>
      <c r="R84" s="6">
        <f>COUNT(表1_56[[#This Row],[iBAQ 50-60_1]:[iBAQ 50-60_3]])</f>
        <v>0</v>
      </c>
      <c r="S84" s="8">
        <f>AVERAGE(表1_56[[#This Row],[iBAQ 0-20_1]:[iBAQ 0-20_3]])</f>
        <v>2359300</v>
      </c>
      <c r="T84" s="8"/>
      <c r="U84" s="8"/>
      <c r="V84" s="8"/>
      <c r="W84" s="8"/>
      <c r="X84" s="8">
        <v>20</v>
      </c>
    </row>
    <row r="85" spans="1:24" ht="15.75">
      <c r="A85" s="6">
        <v>637</v>
      </c>
      <c r="B85" s="7" t="s">
        <v>1372</v>
      </c>
      <c r="C85" s="7" t="s">
        <v>2608</v>
      </c>
      <c r="D85" s="7" t="s">
        <v>1657</v>
      </c>
      <c r="E85" s="6">
        <v>1</v>
      </c>
      <c r="F85" s="6">
        <v>1</v>
      </c>
      <c r="G85" s="6">
        <v>1098100</v>
      </c>
      <c r="H85" s="6">
        <v>667670</v>
      </c>
      <c r="I85" s="6"/>
      <c r="J85" s="6"/>
      <c r="K85" s="6"/>
      <c r="L85" s="6"/>
      <c r="M85" s="6"/>
      <c r="N85" s="6"/>
      <c r="O85" s="6"/>
      <c r="P85" s="6">
        <f>COUNT(表1_56[[#This Row],[iBAQ 0-20_1]:[iBAQ 0-20_3]])</f>
        <v>2</v>
      </c>
      <c r="Q85" s="6">
        <f>COUNT(表1_56[[#This Row],[iBAQ 30-40_1]:[iBAQ 30-40_3]])</f>
        <v>0</v>
      </c>
      <c r="R85" s="6">
        <f>COUNT(表1_56[[#This Row],[iBAQ 50-60_1]:[iBAQ 50-60_3]])</f>
        <v>0</v>
      </c>
      <c r="S85" s="8">
        <f>AVERAGE(表1_56[[#This Row],[iBAQ 0-20_1]:[iBAQ 0-20_3]])</f>
        <v>882885</v>
      </c>
      <c r="T85" s="8"/>
      <c r="U85" s="8"/>
      <c r="V85" s="8"/>
      <c r="W85" s="8"/>
      <c r="X85" s="8">
        <v>20</v>
      </c>
    </row>
    <row r="86" spans="1:24" ht="15.75">
      <c r="A86" s="6">
        <v>670</v>
      </c>
      <c r="B86" s="7" t="s">
        <v>774</v>
      </c>
      <c r="C86" s="7" t="s">
        <v>2641</v>
      </c>
      <c r="D86" s="7" t="s">
        <v>3640</v>
      </c>
      <c r="E86" s="6">
        <v>1</v>
      </c>
      <c r="F86" s="6">
        <v>1</v>
      </c>
      <c r="G86" s="6"/>
      <c r="H86" s="6">
        <v>2213800</v>
      </c>
      <c r="I86" s="6">
        <v>1402900</v>
      </c>
      <c r="J86" s="6"/>
      <c r="K86" s="6"/>
      <c r="L86" s="6"/>
      <c r="M86" s="6"/>
      <c r="N86" s="6">
        <v>1307800</v>
      </c>
      <c r="O86" s="6"/>
      <c r="P86" s="6">
        <f>COUNT(表1_56[[#This Row],[iBAQ 0-20_1]:[iBAQ 0-20_3]])</f>
        <v>2</v>
      </c>
      <c r="Q86" s="6">
        <f>COUNT(表1_56[[#This Row],[iBAQ 30-40_1]:[iBAQ 30-40_3]])</f>
        <v>0</v>
      </c>
      <c r="R86" s="6">
        <f>COUNT(表1_56[[#This Row],[iBAQ 50-60_1]:[iBAQ 50-60_3]])</f>
        <v>1</v>
      </c>
      <c r="S86" s="8">
        <f>AVERAGE(表1_56[[#This Row],[iBAQ 0-20_1]:[iBAQ 0-20_3]])</f>
        <v>1808350</v>
      </c>
      <c r="T86" s="8"/>
      <c r="U86" s="8"/>
      <c r="V86" s="8"/>
      <c r="W86" s="8"/>
      <c r="X86" s="8">
        <v>20</v>
      </c>
    </row>
    <row r="87" spans="1:24" ht="15.75">
      <c r="A87" s="6">
        <v>715</v>
      </c>
      <c r="B87" s="7" t="s">
        <v>794</v>
      </c>
      <c r="C87" s="7" t="s">
        <v>2678</v>
      </c>
      <c r="D87" s="7" t="s">
        <v>3656</v>
      </c>
      <c r="E87" s="6">
        <v>4</v>
      </c>
      <c r="F87" s="6">
        <v>4</v>
      </c>
      <c r="G87" s="6">
        <v>2045500</v>
      </c>
      <c r="H87" s="6">
        <v>2978800</v>
      </c>
      <c r="I87" s="6">
        <v>1854000</v>
      </c>
      <c r="J87" s="6"/>
      <c r="K87" s="6"/>
      <c r="L87" s="6"/>
      <c r="M87" s="6">
        <v>6054100</v>
      </c>
      <c r="N87" s="6">
        <v>869540</v>
      </c>
      <c r="O87" s="6"/>
      <c r="P87" s="6">
        <f>COUNT(表1_56[[#This Row],[iBAQ 0-20_1]:[iBAQ 0-20_3]])</f>
        <v>3</v>
      </c>
      <c r="Q87" s="6">
        <f>COUNT(表1_56[[#This Row],[iBAQ 30-40_1]:[iBAQ 30-40_3]])</f>
        <v>0</v>
      </c>
      <c r="R87" s="6">
        <f>COUNT(表1_56[[#This Row],[iBAQ 50-60_1]:[iBAQ 50-60_3]])</f>
        <v>2</v>
      </c>
      <c r="S87" s="8">
        <f>AVERAGE(表1_56[[#This Row],[iBAQ 0-20_1]:[iBAQ 0-20_3]])</f>
        <v>2292766.6666666665</v>
      </c>
      <c r="T87" s="8"/>
      <c r="U87" s="8">
        <f>AVERAGE(表1_56[[#This Row],[iBAQ 50-60_1]:[iBAQ 50-60_3]])</f>
        <v>3461820</v>
      </c>
      <c r="V87" s="8"/>
      <c r="W87" s="8"/>
      <c r="X87" s="8">
        <v>20</v>
      </c>
    </row>
    <row r="88" spans="1:24" ht="15.75">
      <c r="A88" s="6">
        <v>723</v>
      </c>
      <c r="B88" s="7" t="s">
        <v>1357</v>
      </c>
      <c r="C88" s="7" t="s">
        <v>2687</v>
      </c>
      <c r="D88" s="7" t="s">
        <v>1714</v>
      </c>
      <c r="E88" s="6">
        <v>1</v>
      </c>
      <c r="F88" s="6">
        <v>1</v>
      </c>
      <c r="G88" s="6"/>
      <c r="H88" s="6">
        <v>702060</v>
      </c>
      <c r="I88" s="6">
        <v>497980</v>
      </c>
      <c r="J88" s="6"/>
      <c r="K88" s="6"/>
      <c r="L88" s="6"/>
      <c r="M88" s="6"/>
      <c r="N88" s="6"/>
      <c r="O88" s="6"/>
      <c r="P88" s="6">
        <f>COUNT(表1_56[[#This Row],[iBAQ 0-20_1]:[iBAQ 0-20_3]])</f>
        <v>2</v>
      </c>
      <c r="Q88" s="6">
        <f>COUNT(表1_56[[#This Row],[iBAQ 30-40_1]:[iBAQ 30-40_3]])</f>
        <v>0</v>
      </c>
      <c r="R88" s="6">
        <f>COUNT(表1_56[[#This Row],[iBAQ 50-60_1]:[iBAQ 50-60_3]])</f>
        <v>0</v>
      </c>
      <c r="S88" s="8">
        <f>AVERAGE(表1_56[[#This Row],[iBAQ 0-20_1]:[iBAQ 0-20_3]])</f>
        <v>600020</v>
      </c>
      <c r="T88" s="8"/>
      <c r="U88" s="8"/>
      <c r="V88" s="8"/>
      <c r="W88" s="8"/>
      <c r="X88" s="8">
        <v>20</v>
      </c>
    </row>
    <row r="89" spans="1:24" ht="15.75">
      <c r="A89" s="6">
        <v>789</v>
      </c>
      <c r="B89" s="7" t="s">
        <v>1341</v>
      </c>
      <c r="C89" s="7" t="s">
        <v>2742</v>
      </c>
      <c r="D89" s="7" t="s">
        <v>3689</v>
      </c>
      <c r="E89" s="6">
        <v>9</v>
      </c>
      <c r="F89" s="6">
        <v>2</v>
      </c>
      <c r="G89" s="6">
        <v>291470</v>
      </c>
      <c r="H89" s="6">
        <v>2145300</v>
      </c>
      <c r="I89" s="6">
        <v>2392400</v>
      </c>
      <c r="J89" s="6"/>
      <c r="K89" s="6"/>
      <c r="L89" s="6"/>
      <c r="M89" s="6"/>
      <c r="N89" s="6"/>
      <c r="O89" s="6"/>
      <c r="P89" s="6">
        <f>COUNT(表1_56[[#This Row],[iBAQ 0-20_1]:[iBAQ 0-20_3]])</f>
        <v>3</v>
      </c>
      <c r="Q89" s="6">
        <f>COUNT(表1_56[[#This Row],[iBAQ 30-40_1]:[iBAQ 30-40_3]])</f>
        <v>0</v>
      </c>
      <c r="R89" s="6">
        <f>COUNT(表1_56[[#This Row],[iBAQ 50-60_1]:[iBAQ 50-60_3]])</f>
        <v>0</v>
      </c>
      <c r="S89" s="8">
        <f>AVERAGE(表1_56[[#This Row],[iBAQ 0-20_1]:[iBAQ 0-20_3]])</f>
        <v>1609723.3333333333</v>
      </c>
      <c r="T89" s="8"/>
      <c r="U89" s="8"/>
      <c r="V89" s="8"/>
      <c r="W89" s="8"/>
      <c r="X89" s="8">
        <v>20</v>
      </c>
    </row>
    <row r="90" spans="1:24" ht="15.75">
      <c r="A90" s="6">
        <v>793</v>
      </c>
      <c r="B90" s="7" t="s">
        <v>949</v>
      </c>
      <c r="C90" s="7" t="s">
        <v>2746</v>
      </c>
      <c r="D90" s="7" t="s">
        <v>3692</v>
      </c>
      <c r="E90" s="6">
        <v>1</v>
      </c>
      <c r="F90" s="6">
        <v>1</v>
      </c>
      <c r="G90" s="6">
        <v>1938600</v>
      </c>
      <c r="H90" s="6"/>
      <c r="I90" s="6">
        <v>2117300</v>
      </c>
      <c r="J90" s="6"/>
      <c r="K90" s="6"/>
      <c r="L90" s="6"/>
      <c r="M90" s="6">
        <v>2429400</v>
      </c>
      <c r="N90" s="6"/>
      <c r="O90" s="6"/>
      <c r="P90" s="6">
        <f>COUNT(表1_56[[#This Row],[iBAQ 0-20_1]:[iBAQ 0-20_3]])</f>
        <v>2</v>
      </c>
      <c r="Q90" s="6">
        <f>COUNT(表1_56[[#This Row],[iBAQ 30-40_1]:[iBAQ 30-40_3]])</f>
        <v>0</v>
      </c>
      <c r="R90" s="6">
        <f>COUNT(表1_56[[#This Row],[iBAQ 50-60_1]:[iBAQ 50-60_3]])</f>
        <v>1</v>
      </c>
      <c r="S90" s="8">
        <f>AVERAGE(表1_56[[#This Row],[iBAQ 0-20_1]:[iBAQ 0-20_3]])</f>
        <v>2027950</v>
      </c>
      <c r="T90" s="8"/>
      <c r="U90" s="8"/>
      <c r="V90" s="8"/>
      <c r="W90" s="8"/>
      <c r="X90" s="8">
        <v>20</v>
      </c>
    </row>
    <row r="91" spans="1:24" ht="15.75">
      <c r="A91" s="6">
        <v>798</v>
      </c>
      <c r="B91" s="7" t="s">
        <v>963</v>
      </c>
      <c r="C91" s="7" t="s">
        <v>2748</v>
      </c>
      <c r="D91" s="7" t="s">
        <v>1746</v>
      </c>
      <c r="E91" s="6">
        <v>3</v>
      </c>
      <c r="F91" s="6">
        <v>3</v>
      </c>
      <c r="G91" s="6">
        <v>1342100</v>
      </c>
      <c r="H91" s="6">
        <v>2268800</v>
      </c>
      <c r="I91" s="6"/>
      <c r="J91" s="6"/>
      <c r="K91" s="6"/>
      <c r="L91" s="6"/>
      <c r="M91" s="6">
        <v>2073300</v>
      </c>
      <c r="N91" s="6"/>
      <c r="O91" s="6"/>
      <c r="P91" s="6">
        <f>COUNT(表1_56[[#This Row],[iBAQ 0-20_1]:[iBAQ 0-20_3]])</f>
        <v>2</v>
      </c>
      <c r="Q91" s="6">
        <f>COUNT(表1_56[[#This Row],[iBAQ 30-40_1]:[iBAQ 30-40_3]])</f>
        <v>0</v>
      </c>
      <c r="R91" s="6">
        <f>COUNT(表1_56[[#This Row],[iBAQ 50-60_1]:[iBAQ 50-60_3]])</f>
        <v>1</v>
      </c>
      <c r="S91" s="8">
        <f>AVERAGE(表1_56[[#This Row],[iBAQ 0-20_1]:[iBAQ 0-20_3]])</f>
        <v>1805450</v>
      </c>
      <c r="T91" s="8"/>
      <c r="U91" s="8"/>
      <c r="V91" s="8"/>
      <c r="W91" s="8"/>
      <c r="X91" s="8">
        <v>20</v>
      </c>
    </row>
    <row r="92" spans="1:24" ht="15.75">
      <c r="A92" s="6">
        <v>806</v>
      </c>
      <c r="B92" s="7" t="s">
        <v>1355</v>
      </c>
      <c r="C92" s="7" t="s">
        <v>2758</v>
      </c>
      <c r="D92" s="7" t="s">
        <v>1752</v>
      </c>
      <c r="E92" s="6">
        <v>1</v>
      </c>
      <c r="F92" s="6">
        <v>1</v>
      </c>
      <c r="G92" s="6">
        <v>651640</v>
      </c>
      <c r="H92" s="6"/>
      <c r="I92" s="6">
        <v>576130</v>
      </c>
      <c r="J92" s="6"/>
      <c r="K92" s="6"/>
      <c r="L92" s="6"/>
      <c r="M92" s="6"/>
      <c r="N92" s="6"/>
      <c r="O92" s="6"/>
      <c r="P92" s="6">
        <f>COUNT(表1_56[[#This Row],[iBAQ 0-20_1]:[iBAQ 0-20_3]])</f>
        <v>2</v>
      </c>
      <c r="Q92" s="6">
        <f>COUNT(表1_56[[#This Row],[iBAQ 30-40_1]:[iBAQ 30-40_3]])</f>
        <v>0</v>
      </c>
      <c r="R92" s="6">
        <f>COUNT(表1_56[[#This Row],[iBAQ 50-60_1]:[iBAQ 50-60_3]])</f>
        <v>0</v>
      </c>
      <c r="S92" s="8">
        <f>AVERAGE(表1_56[[#This Row],[iBAQ 0-20_1]:[iBAQ 0-20_3]])</f>
        <v>613885</v>
      </c>
      <c r="T92" s="8"/>
      <c r="U92" s="8"/>
      <c r="V92" s="8"/>
      <c r="W92" s="8"/>
      <c r="X92" s="8">
        <v>20</v>
      </c>
    </row>
    <row r="93" spans="1:24" ht="15.75">
      <c r="A93" s="6">
        <v>815</v>
      </c>
      <c r="B93" s="7" t="s">
        <v>1339</v>
      </c>
      <c r="C93" s="7" t="s">
        <v>2766</v>
      </c>
      <c r="D93" s="7" t="s">
        <v>3704</v>
      </c>
      <c r="E93" s="6">
        <v>2</v>
      </c>
      <c r="F93" s="6">
        <v>2</v>
      </c>
      <c r="G93" s="6"/>
      <c r="H93" s="6">
        <v>807170</v>
      </c>
      <c r="I93" s="6">
        <v>3653400</v>
      </c>
      <c r="J93" s="6"/>
      <c r="K93" s="6"/>
      <c r="L93" s="6"/>
      <c r="M93" s="6"/>
      <c r="N93" s="6"/>
      <c r="O93" s="6"/>
      <c r="P93" s="6">
        <f>COUNT(表1_56[[#This Row],[iBAQ 0-20_1]:[iBAQ 0-20_3]])</f>
        <v>2</v>
      </c>
      <c r="Q93" s="6">
        <f>COUNT(表1_56[[#This Row],[iBAQ 30-40_1]:[iBAQ 30-40_3]])</f>
        <v>0</v>
      </c>
      <c r="R93" s="6">
        <f>COUNT(表1_56[[#This Row],[iBAQ 50-60_1]:[iBAQ 50-60_3]])</f>
        <v>0</v>
      </c>
      <c r="S93" s="8">
        <f>AVERAGE(表1_56[[#This Row],[iBAQ 0-20_1]:[iBAQ 0-20_3]])</f>
        <v>2230285</v>
      </c>
      <c r="T93" s="8"/>
      <c r="U93" s="8"/>
      <c r="V93" s="8"/>
      <c r="W93" s="8"/>
      <c r="X93" s="8">
        <v>20</v>
      </c>
    </row>
    <row r="94" spans="1:24" ht="15.75">
      <c r="A94" s="6">
        <v>819</v>
      </c>
      <c r="B94" s="7" t="s">
        <v>1058</v>
      </c>
      <c r="C94" s="7" t="s">
        <v>2770</v>
      </c>
      <c r="D94" s="7" t="s">
        <v>1759</v>
      </c>
      <c r="E94" s="6">
        <v>3</v>
      </c>
      <c r="F94" s="6">
        <v>3</v>
      </c>
      <c r="G94" s="6">
        <v>497570</v>
      </c>
      <c r="H94" s="6"/>
      <c r="I94" s="6">
        <v>379170</v>
      </c>
      <c r="J94" s="6"/>
      <c r="K94" s="6"/>
      <c r="L94" s="6"/>
      <c r="M94" s="6">
        <v>420600</v>
      </c>
      <c r="N94" s="6"/>
      <c r="O94" s="6"/>
      <c r="P94" s="6">
        <f>COUNT(表1_56[[#This Row],[iBAQ 0-20_1]:[iBAQ 0-20_3]])</f>
        <v>2</v>
      </c>
      <c r="Q94" s="6">
        <f>COUNT(表1_56[[#This Row],[iBAQ 30-40_1]:[iBAQ 30-40_3]])</f>
        <v>0</v>
      </c>
      <c r="R94" s="6">
        <f>COUNT(表1_56[[#This Row],[iBAQ 50-60_1]:[iBAQ 50-60_3]])</f>
        <v>1</v>
      </c>
      <c r="S94" s="8">
        <f>AVERAGE(表1_56[[#This Row],[iBAQ 0-20_1]:[iBAQ 0-20_3]])</f>
        <v>438370</v>
      </c>
      <c r="T94" s="8"/>
      <c r="U94" s="8"/>
      <c r="V94" s="8"/>
      <c r="W94" s="8"/>
      <c r="X94" s="8">
        <v>20</v>
      </c>
    </row>
    <row r="95" spans="1:24" ht="15.75">
      <c r="A95" s="6">
        <v>872</v>
      </c>
      <c r="B95" s="7" t="s">
        <v>501</v>
      </c>
      <c r="C95" s="7" t="s">
        <v>2813</v>
      </c>
      <c r="D95" s="7" t="s">
        <v>3729</v>
      </c>
      <c r="E95" s="6">
        <v>4</v>
      </c>
      <c r="F95" s="6">
        <v>4</v>
      </c>
      <c r="G95" s="6">
        <v>178360</v>
      </c>
      <c r="H95" s="6"/>
      <c r="I95" s="6">
        <v>159460</v>
      </c>
      <c r="J95" s="6"/>
      <c r="K95" s="6"/>
      <c r="L95" s="6"/>
      <c r="M95" s="6"/>
      <c r="N95" s="6"/>
      <c r="O95" s="6">
        <v>1429100</v>
      </c>
      <c r="P95" s="6">
        <f>COUNT(表1_56[[#This Row],[iBAQ 0-20_1]:[iBAQ 0-20_3]])</f>
        <v>2</v>
      </c>
      <c r="Q95" s="6">
        <f>COUNT(表1_56[[#This Row],[iBAQ 30-40_1]:[iBAQ 30-40_3]])</f>
        <v>0</v>
      </c>
      <c r="R95" s="6">
        <f>COUNT(表1_56[[#This Row],[iBAQ 50-60_1]:[iBAQ 50-60_3]])</f>
        <v>1</v>
      </c>
      <c r="S95" s="8">
        <f>AVERAGE(表1_56[[#This Row],[iBAQ 0-20_1]:[iBAQ 0-20_3]])</f>
        <v>168910</v>
      </c>
      <c r="T95" s="8"/>
      <c r="U95" s="8"/>
      <c r="V95" s="8"/>
      <c r="W95" s="8"/>
      <c r="X95" s="8">
        <v>20</v>
      </c>
    </row>
    <row r="96" spans="1:24" ht="15.75">
      <c r="A96" s="6">
        <v>1016</v>
      </c>
      <c r="B96" s="7" t="s">
        <v>1347</v>
      </c>
      <c r="C96" s="7" t="s">
        <v>2573</v>
      </c>
      <c r="D96" s="7" t="s">
        <v>3784</v>
      </c>
      <c r="E96" s="6">
        <v>2</v>
      </c>
      <c r="F96" s="6">
        <v>2</v>
      </c>
      <c r="G96" s="6">
        <v>1051400</v>
      </c>
      <c r="H96" s="6">
        <v>404500</v>
      </c>
      <c r="I96" s="6">
        <v>988550</v>
      </c>
      <c r="J96" s="6"/>
      <c r="K96" s="6"/>
      <c r="L96" s="6"/>
      <c r="M96" s="6"/>
      <c r="N96" s="6"/>
      <c r="O96" s="6"/>
      <c r="P96" s="6">
        <f>COUNT(表1_56[[#This Row],[iBAQ 0-20_1]:[iBAQ 0-20_3]])</f>
        <v>3</v>
      </c>
      <c r="Q96" s="6">
        <f>COUNT(表1_56[[#This Row],[iBAQ 30-40_1]:[iBAQ 30-40_3]])</f>
        <v>0</v>
      </c>
      <c r="R96" s="6">
        <f>COUNT(表1_56[[#This Row],[iBAQ 50-60_1]:[iBAQ 50-60_3]])</f>
        <v>0</v>
      </c>
      <c r="S96" s="8">
        <f>AVERAGE(表1_56[[#This Row],[iBAQ 0-20_1]:[iBAQ 0-20_3]])</f>
        <v>814816.66666666663</v>
      </c>
      <c r="T96" s="8"/>
      <c r="U96" s="8"/>
      <c r="V96" s="8"/>
      <c r="W96" s="8"/>
      <c r="X96" s="8">
        <v>20</v>
      </c>
    </row>
    <row r="97" spans="1:24" ht="15.75">
      <c r="A97" s="6">
        <v>1140</v>
      </c>
      <c r="B97" s="7" t="s">
        <v>1364</v>
      </c>
      <c r="C97" s="7" t="s">
        <v>3020</v>
      </c>
      <c r="D97" s="7" t="s">
        <v>1923</v>
      </c>
      <c r="E97" s="6">
        <v>2</v>
      </c>
      <c r="F97" s="6">
        <v>2</v>
      </c>
      <c r="G97" s="6">
        <v>6179500</v>
      </c>
      <c r="H97" s="6">
        <v>10395000</v>
      </c>
      <c r="I97" s="6"/>
      <c r="J97" s="6"/>
      <c r="K97" s="6"/>
      <c r="L97" s="6"/>
      <c r="M97" s="6"/>
      <c r="N97" s="6"/>
      <c r="O97" s="6"/>
      <c r="P97" s="6">
        <f>COUNT(表1_56[[#This Row],[iBAQ 0-20_1]:[iBAQ 0-20_3]])</f>
        <v>2</v>
      </c>
      <c r="Q97" s="6">
        <f>COUNT(表1_56[[#This Row],[iBAQ 30-40_1]:[iBAQ 30-40_3]])</f>
        <v>0</v>
      </c>
      <c r="R97" s="6">
        <f>COUNT(表1_56[[#This Row],[iBAQ 50-60_1]:[iBAQ 50-60_3]])</f>
        <v>0</v>
      </c>
      <c r="S97" s="8">
        <f>AVERAGE(表1_56[[#This Row],[iBAQ 0-20_1]:[iBAQ 0-20_3]])</f>
        <v>8287250</v>
      </c>
      <c r="T97" s="8"/>
      <c r="U97" s="8"/>
      <c r="V97" s="8"/>
      <c r="W97" s="8"/>
      <c r="X97" s="8">
        <v>20</v>
      </c>
    </row>
    <row r="98" spans="1:24" ht="15.75">
      <c r="A98" s="6">
        <v>304</v>
      </c>
      <c r="B98" s="7" t="s">
        <v>1344</v>
      </c>
      <c r="C98" s="7" t="s">
        <v>3077</v>
      </c>
      <c r="D98" s="7" t="s">
        <v>3850</v>
      </c>
      <c r="E98" s="6">
        <v>1</v>
      </c>
      <c r="F98" s="6">
        <v>1</v>
      </c>
      <c r="G98" s="6"/>
      <c r="H98" s="6">
        <v>1010000</v>
      </c>
      <c r="I98" s="6">
        <v>1905700</v>
      </c>
      <c r="J98" s="6"/>
      <c r="K98" s="6"/>
      <c r="L98" s="6"/>
      <c r="M98" s="6"/>
      <c r="N98" s="6"/>
      <c r="O98" s="6"/>
      <c r="P98" s="6">
        <f>COUNT(表1_56[[#This Row],[iBAQ 0-20_1]:[iBAQ 0-20_3]])</f>
        <v>2</v>
      </c>
      <c r="Q98" s="6">
        <f>COUNT(表1_56[[#This Row],[iBAQ 30-40_1]:[iBAQ 30-40_3]])</f>
        <v>0</v>
      </c>
      <c r="R98" s="6">
        <f>COUNT(表1_56[[#This Row],[iBAQ 50-60_1]:[iBAQ 50-60_3]])</f>
        <v>0</v>
      </c>
      <c r="S98" s="8">
        <f>AVERAGE(表1_56[[#This Row],[iBAQ 0-20_1]:[iBAQ 0-20_3]])</f>
        <v>1457850</v>
      </c>
      <c r="T98" s="8"/>
      <c r="U98" s="8"/>
      <c r="V98" s="8"/>
      <c r="W98" s="8"/>
      <c r="X98" s="8">
        <v>20</v>
      </c>
    </row>
    <row r="99" spans="1:24" ht="15.75">
      <c r="A99" s="6">
        <v>1280</v>
      </c>
      <c r="B99" s="7" t="s">
        <v>1360</v>
      </c>
      <c r="C99" s="7" t="s">
        <v>3136</v>
      </c>
      <c r="D99" s="7" t="s">
        <v>2011</v>
      </c>
      <c r="E99" s="6">
        <v>1</v>
      </c>
      <c r="F99" s="6">
        <v>1</v>
      </c>
      <c r="G99" s="6">
        <v>319870</v>
      </c>
      <c r="H99" s="6"/>
      <c r="I99" s="6">
        <v>379370</v>
      </c>
      <c r="J99" s="6"/>
      <c r="K99" s="6"/>
      <c r="L99" s="6"/>
      <c r="M99" s="6"/>
      <c r="N99" s="6"/>
      <c r="O99" s="6"/>
      <c r="P99" s="6">
        <f>COUNT(表1_56[[#This Row],[iBAQ 0-20_1]:[iBAQ 0-20_3]])</f>
        <v>2</v>
      </c>
      <c r="Q99" s="6">
        <f>COUNT(表1_56[[#This Row],[iBAQ 30-40_1]:[iBAQ 30-40_3]])</f>
        <v>0</v>
      </c>
      <c r="R99" s="6">
        <f>COUNT(表1_56[[#This Row],[iBAQ 50-60_1]:[iBAQ 50-60_3]])</f>
        <v>0</v>
      </c>
      <c r="S99" s="8">
        <f>AVERAGE(表1_56[[#This Row],[iBAQ 0-20_1]:[iBAQ 0-20_3]])</f>
        <v>349620</v>
      </c>
      <c r="T99" s="8"/>
      <c r="U99" s="8"/>
      <c r="V99" s="8"/>
      <c r="W99" s="8"/>
      <c r="X99" s="8">
        <v>20</v>
      </c>
    </row>
    <row r="100" spans="1:24" ht="15.75">
      <c r="A100" s="6">
        <v>1337</v>
      </c>
      <c r="B100" s="7" t="s">
        <v>1374</v>
      </c>
      <c r="C100" s="7" t="s">
        <v>3183</v>
      </c>
      <c r="D100" s="7" t="s">
        <v>2047</v>
      </c>
      <c r="E100" s="6">
        <v>2</v>
      </c>
      <c r="F100" s="6">
        <v>2</v>
      </c>
      <c r="G100" s="6">
        <v>1073500</v>
      </c>
      <c r="H100" s="6">
        <v>650650</v>
      </c>
      <c r="I100" s="6"/>
      <c r="J100" s="6"/>
      <c r="K100" s="6"/>
      <c r="L100" s="6"/>
      <c r="M100" s="6"/>
      <c r="N100" s="6"/>
      <c r="O100" s="6"/>
      <c r="P100" s="6">
        <f>COUNT(表1_56[[#This Row],[iBAQ 0-20_1]:[iBAQ 0-20_3]])</f>
        <v>2</v>
      </c>
      <c r="Q100" s="6">
        <f>COUNT(表1_56[[#This Row],[iBAQ 30-40_1]:[iBAQ 30-40_3]])</f>
        <v>0</v>
      </c>
      <c r="R100" s="6">
        <f>COUNT(表1_56[[#This Row],[iBAQ 50-60_1]:[iBAQ 50-60_3]])</f>
        <v>0</v>
      </c>
      <c r="S100" s="8">
        <f>AVERAGE(表1_56[[#This Row],[iBAQ 0-20_1]:[iBAQ 0-20_3]])</f>
        <v>862075</v>
      </c>
      <c r="T100" s="8"/>
      <c r="U100" s="8"/>
      <c r="V100" s="8"/>
      <c r="W100" s="8"/>
      <c r="X100" s="8">
        <v>20</v>
      </c>
    </row>
    <row r="101" spans="1:24" ht="15.75">
      <c r="A101" s="6">
        <v>1115</v>
      </c>
      <c r="B101" s="7" t="s">
        <v>1349</v>
      </c>
      <c r="C101" s="7" t="s">
        <v>2473</v>
      </c>
      <c r="D101" s="7" t="s">
        <v>3936</v>
      </c>
      <c r="E101" s="6">
        <v>4</v>
      </c>
      <c r="F101" s="6">
        <v>1</v>
      </c>
      <c r="G101" s="6">
        <v>1062900</v>
      </c>
      <c r="H101" s="6"/>
      <c r="I101" s="6">
        <v>868660</v>
      </c>
      <c r="J101" s="6"/>
      <c r="K101" s="6"/>
      <c r="L101" s="6"/>
      <c r="M101" s="6"/>
      <c r="N101" s="6"/>
      <c r="O101" s="6"/>
      <c r="P101" s="6">
        <f>COUNT(表1_56[[#This Row],[iBAQ 0-20_1]:[iBAQ 0-20_3]])</f>
        <v>2</v>
      </c>
      <c r="Q101" s="6">
        <f>COUNT(表1_56[[#This Row],[iBAQ 30-40_1]:[iBAQ 30-40_3]])</f>
        <v>0</v>
      </c>
      <c r="R101" s="6">
        <f>COUNT(表1_56[[#This Row],[iBAQ 50-60_1]:[iBAQ 50-60_3]])</f>
        <v>0</v>
      </c>
      <c r="S101" s="8">
        <f>AVERAGE(表1_56[[#This Row],[iBAQ 0-20_1]:[iBAQ 0-20_3]])</f>
        <v>965780</v>
      </c>
      <c r="T101" s="8"/>
      <c r="U101" s="8"/>
      <c r="V101" s="8"/>
      <c r="W101" s="8"/>
      <c r="X101" s="8">
        <v>20</v>
      </c>
    </row>
    <row r="102" spans="1:24" ht="15.75">
      <c r="A102" s="6">
        <v>1404</v>
      </c>
      <c r="B102" s="7" t="s">
        <v>752</v>
      </c>
      <c r="C102" s="7" t="s">
        <v>3245</v>
      </c>
      <c r="D102" s="7" t="s">
        <v>2089</v>
      </c>
      <c r="E102" s="6">
        <v>1</v>
      </c>
      <c r="F102" s="6">
        <v>1</v>
      </c>
      <c r="G102" s="6">
        <v>3672300</v>
      </c>
      <c r="H102" s="6">
        <v>4506500</v>
      </c>
      <c r="I102" s="6">
        <v>3937600</v>
      </c>
      <c r="J102" s="6"/>
      <c r="K102" s="6"/>
      <c r="L102" s="6"/>
      <c r="M102" s="6"/>
      <c r="N102" s="6">
        <v>1884300</v>
      </c>
      <c r="O102" s="6"/>
      <c r="P102" s="6">
        <f>COUNT(表1_56[[#This Row],[iBAQ 0-20_1]:[iBAQ 0-20_3]])</f>
        <v>3</v>
      </c>
      <c r="Q102" s="6">
        <f>COUNT(表1_56[[#This Row],[iBAQ 30-40_1]:[iBAQ 30-40_3]])</f>
        <v>0</v>
      </c>
      <c r="R102" s="6">
        <f>COUNT(表1_56[[#This Row],[iBAQ 50-60_1]:[iBAQ 50-60_3]])</f>
        <v>1</v>
      </c>
      <c r="S102" s="8">
        <f>AVERAGE(表1_56[[#This Row],[iBAQ 0-20_1]:[iBAQ 0-20_3]])</f>
        <v>4038800</v>
      </c>
      <c r="T102" s="8"/>
      <c r="U102" s="8"/>
      <c r="V102" s="8"/>
      <c r="W102" s="8"/>
      <c r="X102" s="8">
        <v>20</v>
      </c>
    </row>
    <row r="103" spans="1:24" ht="15.75">
      <c r="A103" s="6">
        <v>1538</v>
      </c>
      <c r="B103" s="7" t="s">
        <v>1358</v>
      </c>
      <c r="C103" s="7" t="s">
        <v>3375</v>
      </c>
      <c r="D103" s="7" t="s">
        <v>2161</v>
      </c>
      <c r="E103" s="6">
        <v>2</v>
      </c>
      <c r="F103" s="6">
        <v>2</v>
      </c>
      <c r="G103" s="6">
        <v>522230</v>
      </c>
      <c r="H103" s="6">
        <v>529020</v>
      </c>
      <c r="I103" s="6">
        <v>406690</v>
      </c>
      <c r="J103" s="6"/>
      <c r="K103" s="6"/>
      <c r="L103" s="6"/>
      <c r="M103" s="6"/>
      <c r="N103" s="6"/>
      <c r="O103" s="6"/>
      <c r="P103" s="6">
        <f>COUNT(表1_56[[#This Row],[iBAQ 0-20_1]:[iBAQ 0-20_3]])</f>
        <v>3</v>
      </c>
      <c r="Q103" s="6">
        <f>COUNT(表1_56[[#This Row],[iBAQ 30-40_1]:[iBAQ 30-40_3]])</f>
        <v>0</v>
      </c>
      <c r="R103" s="6">
        <f>COUNT(表1_56[[#This Row],[iBAQ 50-60_1]:[iBAQ 50-60_3]])</f>
        <v>0</v>
      </c>
      <c r="S103" s="8">
        <f>AVERAGE(表1_56[[#This Row],[iBAQ 0-20_1]:[iBAQ 0-20_3]])</f>
        <v>485980</v>
      </c>
      <c r="T103" s="8"/>
      <c r="U103" s="8"/>
      <c r="V103" s="8"/>
      <c r="W103" s="8"/>
      <c r="X103" s="8">
        <v>20</v>
      </c>
    </row>
    <row r="104" spans="1:24" ht="15.75">
      <c r="A104" s="6">
        <v>1556</v>
      </c>
      <c r="B104" s="7" t="s">
        <v>715</v>
      </c>
      <c r="C104" s="7" t="s">
        <v>3390</v>
      </c>
      <c r="D104" s="7" t="s">
        <v>4027</v>
      </c>
      <c r="E104" s="6">
        <v>2</v>
      </c>
      <c r="F104" s="6">
        <v>2</v>
      </c>
      <c r="G104" s="6">
        <v>4671300</v>
      </c>
      <c r="H104" s="6">
        <v>5964300</v>
      </c>
      <c r="I104" s="6">
        <v>4794900</v>
      </c>
      <c r="J104" s="6"/>
      <c r="K104" s="6"/>
      <c r="L104" s="6"/>
      <c r="M104" s="6">
        <v>3883300</v>
      </c>
      <c r="N104" s="6">
        <v>5531100</v>
      </c>
      <c r="O104" s="6"/>
      <c r="P104" s="6">
        <f>COUNT(表1_56[[#This Row],[iBAQ 0-20_1]:[iBAQ 0-20_3]])</f>
        <v>3</v>
      </c>
      <c r="Q104" s="6">
        <f>COUNT(表1_56[[#This Row],[iBAQ 30-40_1]:[iBAQ 30-40_3]])</f>
        <v>0</v>
      </c>
      <c r="R104" s="6">
        <f>COUNT(表1_56[[#This Row],[iBAQ 50-60_1]:[iBAQ 50-60_3]])</f>
        <v>2</v>
      </c>
      <c r="S104" s="8">
        <f>AVERAGE(表1_56[[#This Row],[iBAQ 0-20_1]:[iBAQ 0-20_3]])</f>
        <v>5143500</v>
      </c>
      <c r="T104" s="8"/>
      <c r="U104" s="8">
        <f>AVERAGE(表1_56[[#This Row],[iBAQ 50-60_1]:[iBAQ 50-60_3]])</f>
        <v>4707200</v>
      </c>
      <c r="V104" s="8"/>
      <c r="W104" s="8"/>
      <c r="X104" s="8">
        <v>20</v>
      </c>
    </row>
    <row r="105" spans="1:24" ht="15.75">
      <c r="A105" s="6">
        <v>42</v>
      </c>
      <c r="B105" s="7" t="s">
        <v>1234</v>
      </c>
      <c r="C105" s="7" t="s">
        <v>2192</v>
      </c>
      <c r="D105" s="7" t="s">
        <v>1421</v>
      </c>
      <c r="E105" s="6">
        <v>3</v>
      </c>
      <c r="F105" s="6">
        <v>3</v>
      </c>
      <c r="G105" s="6"/>
      <c r="H105" s="6"/>
      <c r="I105" s="6"/>
      <c r="J105" s="6">
        <v>111900</v>
      </c>
      <c r="K105" s="6">
        <v>186200</v>
      </c>
      <c r="L105" s="6">
        <v>191860</v>
      </c>
      <c r="M105" s="6"/>
      <c r="N105" s="6"/>
      <c r="O105" s="6"/>
      <c r="P105" s="6">
        <f>COUNT(表1_56[[#This Row],[iBAQ 0-20_1]:[iBAQ 0-20_3]])</f>
        <v>0</v>
      </c>
      <c r="Q105" s="6">
        <f>COUNT(表1_56[[#This Row],[iBAQ 30-40_1]:[iBAQ 30-40_3]])</f>
        <v>3</v>
      </c>
      <c r="R105" s="6">
        <f>COUNT(表1_56[[#This Row],[iBAQ 50-60_1]:[iBAQ 50-60_3]])</f>
        <v>0</v>
      </c>
      <c r="S105" s="8"/>
      <c r="T105" s="8">
        <f>AVERAGE(表1_56[[#This Row],[iBAQ 30-40_1]:[iBAQ 30-40_3]])</f>
        <v>163320</v>
      </c>
      <c r="U105" s="8"/>
      <c r="V105" s="8"/>
      <c r="W105" s="8"/>
      <c r="X105" s="8">
        <v>40</v>
      </c>
    </row>
    <row r="106" spans="1:24" ht="15.75">
      <c r="A106" s="6">
        <v>44</v>
      </c>
      <c r="B106" s="7" t="s">
        <v>728</v>
      </c>
      <c r="C106" s="7" t="s">
        <v>2194</v>
      </c>
      <c r="D106" s="7" t="s">
        <v>3419</v>
      </c>
      <c r="E106" s="6">
        <v>2</v>
      </c>
      <c r="F106" s="6">
        <v>2</v>
      </c>
      <c r="G106" s="6"/>
      <c r="H106" s="6"/>
      <c r="I106" s="6"/>
      <c r="J106" s="6">
        <v>3287600</v>
      </c>
      <c r="K106" s="6">
        <v>4857800</v>
      </c>
      <c r="L106" s="6"/>
      <c r="M106" s="6"/>
      <c r="N106" s="6">
        <v>3466000</v>
      </c>
      <c r="O106" s="6"/>
      <c r="P106" s="6">
        <f>COUNT(表1_56[[#This Row],[iBAQ 0-20_1]:[iBAQ 0-20_3]])</f>
        <v>0</v>
      </c>
      <c r="Q106" s="6">
        <f>COUNT(表1_56[[#This Row],[iBAQ 30-40_1]:[iBAQ 30-40_3]])</f>
        <v>2</v>
      </c>
      <c r="R106" s="6">
        <f>COUNT(表1_56[[#This Row],[iBAQ 50-60_1]:[iBAQ 50-60_3]])</f>
        <v>1</v>
      </c>
      <c r="S106" s="8"/>
      <c r="T106" s="8">
        <f>AVERAGE(表1_56[[#This Row],[iBAQ 30-40_1]:[iBAQ 30-40_3]])</f>
        <v>4072700</v>
      </c>
      <c r="U106" s="8"/>
      <c r="V106" s="8"/>
      <c r="W106" s="8"/>
      <c r="X106" s="8">
        <v>40</v>
      </c>
    </row>
    <row r="107" spans="1:24" s="4" customFormat="1" ht="15.75">
      <c r="A107" s="6">
        <v>54</v>
      </c>
      <c r="B107" s="7" t="s">
        <v>764</v>
      </c>
      <c r="C107" s="7" t="s">
        <v>2201</v>
      </c>
      <c r="D107" s="7" t="s">
        <v>1425</v>
      </c>
      <c r="E107" s="6">
        <v>1</v>
      </c>
      <c r="F107" s="6">
        <v>1</v>
      </c>
      <c r="G107" s="6"/>
      <c r="H107" s="6"/>
      <c r="I107" s="6"/>
      <c r="J107" s="6">
        <v>1028400</v>
      </c>
      <c r="K107" s="6"/>
      <c r="L107" s="6">
        <v>1342700</v>
      </c>
      <c r="M107" s="6">
        <v>1570600</v>
      </c>
      <c r="N107" s="6">
        <v>1470100</v>
      </c>
      <c r="O107" s="6"/>
      <c r="P107" s="6">
        <f>COUNT(表1_56[[#This Row],[iBAQ 0-20_1]:[iBAQ 0-20_3]])</f>
        <v>0</v>
      </c>
      <c r="Q107" s="6">
        <f>COUNT(表1_56[[#This Row],[iBAQ 30-40_1]:[iBAQ 30-40_3]])</f>
        <v>2</v>
      </c>
      <c r="R107" s="6">
        <f>COUNT(表1_56[[#This Row],[iBAQ 50-60_1]:[iBAQ 50-60_3]])</f>
        <v>2</v>
      </c>
      <c r="S107" s="8"/>
      <c r="T107" s="8">
        <f>AVERAGE(表1_56[[#This Row],[iBAQ 30-40_1]:[iBAQ 30-40_3]])</f>
        <v>1185550</v>
      </c>
      <c r="U107" s="8">
        <f>AVERAGE(表1_56[[#This Row],[iBAQ 50-60_1]:[iBAQ 50-60_3]])</f>
        <v>1520350</v>
      </c>
      <c r="V107" s="8"/>
      <c r="W107" s="8"/>
      <c r="X107" s="8">
        <v>40</v>
      </c>
    </row>
    <row r="108" spans="1:24" ht="15.75">
      <c r="A108" s="6">
        <v>108</v>
      </c>
      <c r="B108" s="7" t="s">
        <v>950</v>
      </c>
      <c r="C108" s="7" t="s">
        <v>2238</v>
      </c>
      <c r="D108" s="7" t="s">
        <v>1443</v>
      </c>
      <c r="E108" s="6">
        <v>4</v>
      </c>
      <c r="F108" s="6">
        <v>4</v>
      </c>
      <c r="G108" s="6"/>
      <c r="H108" s="6"/>
      <c r="I108" s="6"/>
      <c r="J108" s="6">
        <v>1002200</v>
      </c>
      <c r="K108" s="6">
        <v>1233600</v>
      </c>
      <c r="L108" s="6">
        <v>1132100</v>
      </c>
      <c r="M108" s="6">
        <v>2419600</v>
      </c>
      <c r="N108" s="6"/>
      <c r="O108" s="6"/>
      <c r="P108" s="6">
        <f>COUNT(表1_56[[#This Row],[iBAQ 0-20_1]:[iBAQ 0-20_3]])</f>
        <v>0</v>
      </c>
      <c r="Q108" s="6">
        <f>COUNT(表1_56[[#This Row],[iBAQ 30-40_1]:[iBAQ 30-40_3]])</f>
        <v>3</v>
      </c>
      <c r="R108" s="6">
        <f>COUNT(表1_56[[#This Row],[iBAQ 50-60_1]:[iBAQ 50-60_3]])</f>
        <v>1</v>
      </c>
      <c r="S108" s="8"/>
      <c r="T108" s="8">
        <f>AVERAGE(表1_56[[#This Row],[iBAQ 30-40_1]:[iBAQ 30-40_3]])</f>
        <v>1122633.3333333333</v>
      </c>
      <c r="U108" s="8"/>
      <c r="V108" s="8"/>
      <c r="W108" s="8"/>
      <c r="X108" s="8">
        <v>40</v>
      </c>
    </row>
    <row r="109" spans="1:24" ht="15.75">
      <c r="A109" s="6">
        <v>109</v>
      </c>
      <c r="B109" s="7" t="s">
        <v>1250</v>
      </c>
      <c r="C109" s="7" t="s">
        <v>2239</v>
      </c>
      <c r="D109" s="7" t="s">
        <v>1444</v>
      </c>
      <c r="E109" s="6">
        <v>2</v>
      </c>
      <c r="F109" s="6">
        <v>2</v>
      </c>
      <c r="G109" s="6"/>
      <c r="H109" s="6"/>
      <c r="I109" s="6"/>
      <c r="J109" s="6">
        <v>2635500</v>
      </c>
      <c r="K109" s="6">
        <v>4577800</v>
      </c>
      <c r="L109" s="6"/>
      <c r="M109" s="6"/>
      <c r="N109" s="6"/>
      <c r="O109" s="6"/>
      <c r="P109" s="6">
        <f>COUNT(表1_56[[#This Row],[iBAQ 0-20_1]:[iBAQ 0-20_3]])</f>
        <v>0</v>
      </c>
      <c r="Q109" s="6">
        <f>COUNT(表1_56[[#This Row],[iBAQ 30-40_1]:[iBAQ 30-40_3]])</f>
        <v>2</v>
      </c>
      <c r="R109" s="6">
        <f>COUNT(表1_56[[#This Row],[iBAQ 50-60_1]:[iBAQ 50-60_3]])</f>
        <v>0</v>
      </c>
      <c r="S109" s="8"/>
      <c r="T109" s="8">
        <f>AVERAGE(表1_56[[#This Row],[iBAQ 30-40_1]:[iBAQ 30-40_3]])</f>
        <v>3606650</v>
      </c>
      <c r="U109" s="8"/>
      <c r="V109" s="8"/>
      <c r="W109" s="8"/>
      <c r="X109" s="8">
        <v>40</v>
      </c>
    </row>
    <row r="110" spans="1:24" ht="15.75">
      <c r="A110" s="6">
        <v>110</v>
      </c>
      <c r="B110" s="7" t="s">
        <v>660</v>
      </c>
      <c r="C110" s="7" t="s">
        <v>2240</v>
      </c>
      <c r="D110" s="7" t="s">
        <v>1445</v>
      </c>
      <c r="E110" s="6">
        <v>3</v>
      </c>
      <c r="F110" s="6">
        <v>3</v>
      </c>
      <c r="G110" s="6"/>
      <c r="H110" s="6"/>
      <c r="I110" s="6"/>
      <c r="J110" s="6">
        <v>371930</v>
      </c>
      <c r="K110" s="6">
        <v>736020</v>
      </c>
      <c r="L110" s="6">
        <v>1133800</v>
      </c>
      <c r="M110" s="6">
        <v>840180</v>
      </c>
      <c r="N110" s="6"/>
      <c r="O110" s="6">
        <v>399960</v>
      </c>
      <c r="P110" s="6">
        <f>COUNT(表1_56[[#This Row],[iBAQ 0-20_1]:[iBAQ 0-20_3]])</f>
        <v>0</v>
      </c>
      <c r="Q110" s="6">
        <f>COUNT(表1_56[[#This Row],[iBAQ 30-40_1]:[iBAQ 30-40_3]])</f>
        <v>3</v>
      </c>
      <c r="R110" s="6">
        <f>COUNT(表1_56[[#This Row],[iBAQ 50-60_1]:[iBAQ 50-60_3]])</f>
        <v>2</v>
      </c>
      <c r="S110" s="8"/>
      <c r="T110" s="8">
        <f>AVERAGE(表1_56[[#This Row],[iBAQ 30-40_1]:[iBAQ 30-40_3]])</f>
        <v>747250</v>
      </c>
      <c r="U110" s="8">
        <f>AVERAGE(表1_56[[#This Row],[iBAQ 50-60_1]:[iBAQ 50-60_3]])</f>
        <v>620070</v>
      </c>
      <c r="V110" s="8"/>
      <c r="W110" s="8"/>
      <c r="X110" s="8">
        <v>40</v>
      </c>
    </row>
    <row r="111" spans="1:24" ht="15.75">
      <c r="A111" s="6">
        <v>113</v>
      </c>
      <c r="B111" s="7" t="s">
        <v>584</v>
      </c>
      <c r="C111" s="7" t="s">
        <v>2242</v>
      </c>
      <c r="D111" s="7" t="s">
        <v>1447</v>
      </c>
      <c r="E111" s="6">
        <v>4</v>
      </c>
      <c r="F111" s="6">
        <v>4</v>
      </c>
      <c r="G111" s="6"/>
      <c r="H111" s="6"/>
      <c r="I111" s="6"/>
      <c r="J111" s="6">
        <v>2823200</v>
      </c>
      <c r="K111" s="6">
        <v>2971800</v>
      </c>
      <c r="L111" s="6">
        <v>3596900</v>
      </c>
      <c r="M111" s="6">
        <v>1055400</v>
      </c>
      <c r="N111" s="6"/>
      <c r="O111" s="6">
        <v>864950</v>
      </c>
      <c r="P111" s="6">
        <f>COUNT(表1_56[[#This Row],[iBAQ 0-20_1]:[iBAQ 0-20_3]])</f>
        <v>0</v>
      </c>
      <c r="Q111" s="6">
        <f>COUNT(表1_56[[#This Row],[iBAQ 30-40_1]:[iBAQ 30-40_3]])</f>
        <v>3</v>
      </c>
      <c r="R111" s="6">
        <f>COUNT(表1_56[[#This Row],[iBAQ 50-60_1]:[iBAQ 50-60_3]])</f>
        <v>2</v>
      </c>
      <c r="S111" s="8"/>
      <c r="T111" s="8">
        <f>AVERAGE(表1_56[[#This Row],[iBAQ 30-40_1]:[iBAQ 30-40_3]])</f>
        <v>3130633.3333333335</v>
      </c>
      <c r="U111" s="8">
        <f>AVERAGE(表1_56[[#This Row],[iBAQ 50-60_1]:[iBAQ 50-60_3]])</f>
        <v>960175</v>
      </c>
      <c r="V111" s="8"/>
      <c r="W111" s="8"/>
      <c r="X111" s="8">
        <v>40</v>
      </c>
    </row>
    <row r="112" spans="1:24" ht="15.75">
      <c r="A112" s="6">
        <v>133</v>
      </c>
      <c r="B112" s="7" t="s">
        <v>1038</v>
      </c>
      <c r="C112" s="7" t="s">
        <v>2255</v>
      </c>
      <c r="D112" s="7" t="s">
        <v>1455</v>
      </c>
      <c r="E112" s="6">
        <v>3</v>
      </c>
      <c r="F112" s="6">
        <v>3</v>
      </c>
      <c r="G112" s="6"/>
      <c r="H112" s="6"/>
      <c r="I112" s="6"/>
      <c r="J112" s="6">
        <v>3743100</v>
      </c>
      <c r="K112" s="6">
        <v>8946800</v>
      </c>
      <c r="L112" s="6">
        <v>3907500</v>
      </c>
      <c r="M112" s="6">
        <v>876160</v>
      </c>
      <c r="N112" s="6"/>
      <c r="O112" s="6"/>
      <c r="P112" s="6">
        <f>COUNT(表1_56[[#This Row],[iBAQ 0-20_1]:[iBAQ 0-20_3]])</f>
        <v>0</v>
      </c>
      <c r="Q112" s="6">
        <f>COUNT(表1_56[[#This Row],[iBAQ 30-40_1]:[iBAQ 30-40_3]])</f>
        <v>3</v>
      </c>
      <c r="R112" s="6">
        <f>COUNT(表1_56[[#This Row],[iBAQ 50-60_1]:[iBAQ 50-60_3]])</f>
        <v>1</v>
      </c>
      <c r="S112" s="8"/>
      <c r="T112" s="8">
        <f>AVERAGE(表1_56[[#This Row],[iBAQ 30-40_1]:[iBAQ 30-40_3]])</f>
        <v>5532466.666666667</v>
      </c>
      <c r="U112" s="8"/>
      <c r="V112" s="8"/>
      <c r="W112" s="8"/>
      <c r="X112" s="8">
        <v>40</v>
      </c>
    </row>
    <row r="113" spans="1:24" ht="15.75">
      <c r="A113" s="6">
        <v>145</v>
      </c>
      <c r="B113" s="7" t="s">
        <v>464</v>
      </c>
      <c r="C113" s="7" t="s">
        <v>2263</v>
      </c>
      <c r="D113" s="7" t="s">
        <v>1459</v>
      </c>
      <c r="E113" s="6">
        <v>2</v>
      </c>
      <c r="F113" s="6">
        <v>1</v>
      </c>
      <c r="G113" s="6"/>
      <c r="H113" s="6"/>
      <c r="I113" s="6"/>
      <c r="J113" s="6">
        <v>2094500</v>
      </c>
      <c r="K113" s="6">
        <v>1653300</v>
      </c>
      <c r="L113" s="6">
        <v>2721700</v>
      </c>
      <c r="M113" s="6">
        <v>2401800</v>
      </c>
      <c r="N113" s="6">
        <v>3122200</v>
      </c>
      <c r="O113" s="6">
        <v>1823200</v>
      </c>
      <c r="P113" s="6">
        <f>COUNT(表1_56[[#This Row],[iBAQ 0-20_1]:[iBAQ 0-20_3]])</f>
        <v>0</v>
      </c>
      <c r="Q113" s="6">
        <f>COUNT(表1_56[[#This Row],[iBAQ 30-40_1]:[iBAQ 30-40_3]])</f>
        <v>3</v>
      </c>
      <c r="R113" s="6">
        <f>COUNT(表1_56[[#This Row],[iBAQ 50-60_1]:[iBAQ 50-60_3]])</f>
        <v>3</v>
      </c>
      <c r="S113" s="8"/>
      <c r="T113" s="8">
        <f>AVERAGE(表1_56[[#This Row],[iBAQ 30-40_1]:[iBAQ 30-40_3]])</f>
        <v>2156500</v>
      </c>
      <c r="U113" s="8">
        <f>AVERAGE(表1_56[[#This Row],[iBAQ 50-60_1]:[iBAQ 50-60_3]])</f>
        <v>2449066.6666666665</v>
      </c>
      <c r="V113" s="8"/>
      <c r="W113" s="8"/>
      <c r="X113" s="8">
        <v>40</v>
      </c>
    </row>
    <row r="114" spans="1:24" ht="15.75">
      <c r="A114" s="6">
        <v>150</v>
      </c>
      <c r="B114" s="7" t="s">
        <v>1121</v>
      </c>
      <c r="C114" s="7" t="s">
        <v>2265</v>
      </c>
      <c r="D114" s="7" t="s">
        <v>3456</v>
      </c>
      <c r="E114" s="6">
        <v>1</v>
      </c>
      <c r="F114" s="6">
        <v>1</v>
      </c>
      <c r="G114" s="6"/>
      <c r="H114" s="6"/>
      <c r="I114" s="6"/>
      <c r="J114" s="6">
        <v>734100</v>
      </c>
      <c r="K114" s="6">
        <v>857940</v>
      </c>
      <c r="L114" s="6">
        <v>1658400</v>
      </c>
      <c r="M114" s="6"/>
      <c r="N114" s="6"/>
      <c r="O114" s="6"/>
      <c r="P114" s="6">
        <f>COUNT(表1_56[[#This Row],[iBAQ 0-20_1]:[iBAQ 0-20_3]])</f>
        <v>0</v>
      </c>
      <c r="Q114" s="6">
        <f>COUNT(表1_56[[#This Row],[iBAQ 30-40_1]:[iBAQ 30-40_3]])</f>
        <v>3</v>
      </c>
      <c r="R114" s="6">
        <f>COUNT(表1_56[[#This Row],[iBAQ 50-60_1]:[iBAQ 50-60_3]])</f>
        <v>0</v>
      </c>
      <c r="S114" s="8"/>
      <c r="T114" s="8">
        <f>AVERAGE(表1_56[[#This Row],[iBAQ 30-40_1]:[iBAQ 30-40_3]])</f>
        <v>1083480</v>
      </c>
      <c r="U114" s="8"/>
      <c r="V114" s="8"/>
      <c r="W114" s="8"/>
      <c r="X114" s="8">
        <v>40</v>
      </c>
    </row>
    <row r="115" spans="1:24" ht="15.75">
      <c r="A115" s="6">
        <v>202</v>
      </c>
      <c r="B115" s="7" t="s">
        <v>719</v>
      </c>
      <c r="C115" s="7" t="s">
        <v>2303</v>
      </c>
      <c r="D115" s="7" t="s">
        <v>3475</v>
      </c>
      <c r="E115" s="6">
        <v>1</v>
      </c>
      <c r="F115" s="6">
        <v>1</v>
      </c>
      <c r="G115" s="6"/>
      <c r="H115" s="6"/>
      <c r="I115" s="6"/>
      <c r="J115" s="6">
        <v>13938000</v>
      </c>
      <c r="K115" s="6">
        <v>8043400</v>
      </c>
      <c r="L115" s="6">
        <v>15820000</v>
      </c>
      <c r="M115" s="6"/>
      <c r="N115" s="6">
        <v>4572600</v>
      </c>
      <c r="O115" s="6"/>
      <c r="P115" s="6">
        <f>COUNT(表1_56[[#This Row],[iBAQ 0-20_1]:[iBAQ 0-20_3]])</f>
        <v>0</v>
      </c>
      <c r="Q115" s="6">
        <f>COUNT(表1_56[[#This Row],[iBAQ 30-40_1]:[iBAQ 30-40_3]])</f>
        <v>3</v>
      </c>
      <c r="R115" s="6">
        <f>COUNT(表1_56[[#This Row],[iBAQ 50-60_1]:[iBAQ 50-60_3]])</f>
        <v>1</v>
      </c>
      <c r="S115" s="8"/>
      <c r="T115" s="8">
        <f>AVERAGE(表1_56[[#This Row],[iBAQ 30-40_1]:[iBAQ 30-40_3]])</f>
        <v>12600466.666666666</v>
      </c>
      <c r="U115" s="8"/>
      <c r="V115" s="8"/>
      <c r="W115" s="8"/>
      <c r="X115" s="8">
        <v>40</v>
      </c>
    </row>
    <row r="116" spans="1:24" ht="15.75">
      <c r="A116" s="6">
        <v>224</v>
      </c>
      <c r="B116" s="7" t="s">
        <v>1087</v>
      </c>
      <c r="C116" s="7" t="s">
        <v>2316</v>
      </c>
      <c r="D116" s="7" t="s">
        <v>1487</v>
      </c>
      <c r="E116" s="6">
        <v>1</v>
      </c>
      <c r="F116" s="6">
        <v>1</v>
      </c>
      <c r="G116" s="6"/>
      <c r="H116" s="6"/>
      <c r="I116" s="6"/>
      <c r="J116" s="6">
        <v>1889200</v>
      </c>
      <c r="K116" s="6"/>
      <c r="L116" s="6">
        <v>3586200</v>
      </c>
      <c r="M116" s="6"/>
      <c r="N116" s="6"/>
      <c r="O116" s="6"/>
      <c r="P116" s="6">
        <f>COUNT(表1_56[[#This Row],[iBAQ 0-20_1]:[iBAQ 0-20_3]])</f>
        <v>0</v>
      </c>
      <c r="Q116" s="6">
        <f>COUNT(表1_56[[#This Row],[iBAQ 30-40_1]:[iBAQ 30-40_3]])</f>
        <v>2</v>
      </c>
      <c r="R116" s="6">
        <f>COUNT(表1_56[[#This Row],[iBAQ 50-60_1]:[iBAQ 50-60_3]])</f>
        <v>0</v>
      </c>
      <c r="S116" s="8"/>
      <c r="T116" s="8">
        <f>AVERAGE(表1_56[[#This Row],[iBAQ 30-40_1]:[iBAQ 30-40_3]])</f>
        <v>2737700</v>
      </c>
      <c r="U116" s="8"/>
      <c r="V116" s="8"/>
      <c r="W116" s="8"/>
      <c r="X116" s="8">
        <v>40</v>
      </c>
    </row>
    <row r="117" spans="1:24" ht="15.75">
      <c r="A117" s="6">
        <v>293</v>
      </c>
      <c r="B117" s="7" t="s">
        <v>1041</v>
      </c>
      <c r="C117" s="7" t="s">
        <v>2365</v>
      </c>
      <c r="D117" s="7" t="s">
        <v>3506</v>
      </c>
      <c r="E117" s="6">
        <v>7</v>
      </c>
      <c r="F117" s="6">
        <v>1</v>
      </c>
      <c r="G117" s="6"/>
      <c r="H117" s="6"/>
      <c r="I117" s="6"/>
      <c r="J117" s="6">
        <v>1378700</v>
      </c>
      <c r="K117" s="6">
        <v>1661900</v>
      </c>
      <c r="L117" s="6">
        <v>1738600</v>
      </c>
      <c r="M117" s="6">
        <v>817610</v>
      </c>
      <c r="N117" s="6"/>
      <c r="O117" s="6"/>
      <c r="P117" s="6">
        <f>COUNT(表1_56[[#This Row],[iBAQ 0-20_1]:[iBAQ 0-20_3]])</f>
        <v>0</v>
      </c>
      <c r="Q117" s="6">
        <f>COUNT(表1_56[[#This Row],[iBAQ 30-40_1]:[iBAQ 30-40_3]])</f>
        <v>3</v>
      </c>
      <c r="R117" s="6">
        <f>COUNT(表1_56[[#This Row],[iBAQ 50-60_1]:[iBAQ 50-60_3]])</f>
        <v>1</v>
      </c>
      <c r="S117" s="8"/>
      <c r="T117" s="8">
        <f>AVERAGE(表1_56[[#This Row],[iBAQ 30-40_1]:[iBAQ 30-40_3]])</f>
        <v>1593066.6666666667</v>
      </c>
      <c r="U117" s="8"/>
      <c r="V117" s="8"/>
      <c r="W117" s="8"/>
      <c r="X117" s="8">
        <v>40</v>
      </c>
    </row>
    <row r="118" spans="1:24" ht="15.75">
      <c r="A118" s="6">
        <v>295</v>
      </c>
      <c r="B118" s="7" t="s">
        <v>474</v>
      </c>
      <c r="C118" s="7" t="s">
        <v>2367</v>
      </c>
      <c r="D118" s="7" t="s">
        <v>1517</v>
      </c>
      <c r="E118" s="6">
        <v>3</v>
      </c>
      <c r="F118" s="6">
        <v>3</v>
      </c>
      <c r="G118" s="6"/>
      <c r="H118" s="6"/>
      <c r="I118" s="6"/>
      <c r="J118" s="6">
        <v>478280</v>
      </c>
      <c r="K118" s="6">
        <v>1099400</v>
      </c>
      <c r="L118" s="6"/>
      <c r="M118" s="6">
        <v>1732700</v>
      </c>
      <c r="N118" s="6"/>
      <c r="O118" s="6">
        <v>1717600</v>
      </c>
      <c r="P118" s="6">
        <f>COUNT(表1_56[[#This Row],[iBAQ 0-20_1]:[iBAQ 0-20_3]])</f>
        <v>0</v>
      </c>
      <c r="Q118" s="6">
        <f>COUNT(表1_56[[#This Row],[iBAQ 30-40_1]:[iBAQ 30-40_3]])</f>
        <v>2</v>
      </c>
      <c r="R118" s="6">
        <f>COUNT(表1_56[[#This Row],[iBAQ 50-60_1]:[iBAQ 50-60_3]])</f>
        <v>2</v>
      </c>
      <c r="S118" s="8"/>
      <c r="T118" s="8">
        <f>AVERAGE(表1_56[[#This Row],[iBAQ 30-40_1]:[iBAQ 30-40_3]])</f>
        <v>788840</v>
      </c>
      <c r="U118" s="8">
        <f>AVERAGE(表1_56[[#This Row],[iBAQ 50-60_1]:[iBAQ 50-60_3]])</f>
        <v>1725150</v>
      </c>
      <c r="V118" s="8"/>
      <c r="W118" s="8"/>
      <c r="X118" s="8">
        <v>40</v>
      </c>
    </row>
    <row r="119" spans="1:24" ht="15.75">
      <c r="A119" s="6">
        <v>296</v>
      </c>
      <c r="B119" s="7" t="s">
        <v>1200</v>
      </c>
      <c r="C119" s="7" t="s">
        <v>2224</v>
      </c>
      <c r="D119" s="7" t="s">
        <v>3507</v>
      </c>
      <c r="E119" s="6">
        <v>2</v>
      </c>
      <c r="F119" s="6">
        <v>2</v>
      </c>
      <c r="G119" s="6"/>
      <c r="H119" s="6"/>
      <c r="I119" s="6"/>
      <c r="J119" s="6"/>
      <c r="K119" s="6">
        <v>447470</v>
      </c>
      <c r="L119" s="6">
        <v>490090</v>
      </c>
      <c r="M119" s="6"/>
      <c r="N119" s="6"/>
      <c r="O119" s="6"/>
      <c r="P119" s="6">
        <f>COUNT(表1_56[[#This Row],[iBAQ 0-20_1]:[iBAQ 0-20_3]])</f>
        <v>0</v>
      </c>
      <c r="Q119" s="6">
        <f>COUNT(表1_56[[#This Row],[iBAQ 30-40_1]:[iBAQ 30-40_3]])</f>
        <v>2</v>
      </c>
      <c r="R119" s="6">
        <f>COUNT(表1_56[[#This Row],[iBAQ 50-60_1]:[iBAQ 50-60_3]])</f>
        <v>0</v>
      </c>
      <c r="S119" s="8"/>
      <c r="T119" s="8">
        <f>AVERAGE(表1_56[[#This Row],[iBAQ 30-40_1]:[iBAQ 30-40_3]])</f>
        <v>468780</v>
      </c>
      <c r="U119" s="8"/>
      <c r="V119" s="8"/>
      <c r="W119" s="8"/>
      <c r="X119" s="8">
        <v>40</v>
      </c>
    </row>
    <row r="120" spans="1:24" ht="15.75">
      <c r="A120" s="6">
        <v>300</v>
      </c>
      <c r="B120" s="7" t="s">
        <v>899</v>
      </c>
      <c r="C120" s="7" t="s">
        <v>2370</v>
      </c>
      <c r="D120" s="7" t="s">
        <v>3509</v>
      </c>
      <c r="E120" s="6">
        <v>3</v>
      </c>
      <c r="F120" s="6">
        <v>2</v>
      </c>
      <c r="G120" s="6"/>
      <c r="H120" s="6"/>
      <c r="I120" s="6"/>
      <c r="J120" s="6">
        <v>1484500</v>
      </c>
      <c r="K120" s="6"/>
      <c r="L120" s="6">
        <v>1202100</v>
      </c>
      <c r="M120" s="6">
        <v>10399000</v>
      </c>
      <c r="N120" s="6"/>
      <c r="O120" s="6"/>
      <c r="P120" s="6">
        <f>COUNT(表1_56[[#This Row],[iBAQ 0-20_1]:[iBAQ 0-20_3]])</f>
        <v>0</v>
      </c>
      <c r="Q120" s="6">
        <f>COUNT(表1_56[[#This Row],[iBAQ 30-40_1]:[iBAQ 30-40_3]])</f>
        <v>2</v>
      </c>
      <c r="R120" s="6">
        <f>COUNT(表1_56[[#This Row],[iBAQ 50-60_1]:[iBAQ 50-60_3]])</f>
        <v>1</v>
      </c>
      <c r="S120" s="8"/>
      <c r="T120" s="8">
        <f>AVERAGE(表1_56[[#This Row],[iBAQ 30-40_1]:[iBAQ 30-40_3]])</f>
        <v>1343300</v>
      </c>
      <c r="U120" s="8"/>
      <c r="V120" s="8"/>
      <c r="W120" s="8"/>
      <c r="X120" s="8">
        <v>40</v>
      </c>
    </row>
    <row r="121" spans="1:24" ht="15.75">
      <c r="A121" s="6">
        <v>355</v>
      </c>
      <c r="B121" s="7" t="s">
        <v>663</v>
      </c>
      <c r="C121" s="7" t="s">
        <v>2412</v>
      </c>
      <c r="D121" s="7" t="s">
        <v>3531</v>
      </c>
      <c r="E121" s="6">
        <v>2</v>
      </c>
      <c r="F121" s="6">
        <v>2</v>
      </c>
      <c r="G121" s="6"/>
      <c r="H121" s="6"/>
      <c r="I121" s="6"/>
      <c r="J121" s="6">
        <v>98242</v>
      </c>
      <c r="K121" s="6">
        <v>276890</v>
      </c>
      <c r="L121" s="6">
        <v>865700</v>
      </c>
      <c r="M121" s="6"/>
      <c r="N121" s="6"/>
      <c r="O121" s="6">
        <v>370890</v>
      </c>
      <c r="P121" s="6">
        <f>COUNT(表1_56[[#This Row],[iBAQ 0-20_1]:[iBAQ 0-20_3]])</f>
        <v>0</v>
      </c>
      <c r="Q121" s="6">
        <f>COUNT(表1_56[[#This Row],[iBAQ 30-40_1]:[iBAQ 30-40_3]])</f>
        <v>3</v>
      </c>
      <c r="R121" s="6">
        <f>COUNT(表1_56[[#This Row],[iBAQ 50-60_1]:[iBAQ 50-60_3]])</f>
        <v>1</v>
      </c>
      <c r="S121" s="8"/>
      <c r="T121" s="8">
        <f>AVERAGE(表1_56[[#This Row],[iBAQ 30-40_1]:[iBAQ 30-40_3]])</f>
        <v>413610.66666666669</v>
      </c>
      <c r="U121" s="8"/>
      <c r="V121" s="8"/>
      <c r="W121" s="8"/>
      <c r="X121" s="8">
        <v>40</v>
      </c>
    </row>
    <row r="122" spans="1:24" ht="15.75">
      <c r="A122" s="6">
        <v>374</v>
      </c>
      <c r="B122" s="7" t="s">
        <v>126</v>
      </c>
      <c r="C122" s="7" t="s">
        <v>2424</v>
      </c>
      <c r="D122" s="7" t="s">
        <v>3541</v>
      </c>
      <c r="E122" s="6">
        <v>1</v>
      </c>
      <c r="F122" s="6">
        <v>1</v>
      </c>
      <c r="G122" s="6"/>
      <c r="H122" s="6"/>
      <c r="I122" s="6"/>
      <c r="J122" s="6">
        <v>12445000</v>
      </c>
      <c r="K122" s="6">
        <v>9761200</v>
      </c>
      <c r="L122" s="6">
        <v>7572900</v>
      </c>
      <c r="M122" s="6">
        <v>22528000</v>
      </c>
      <c r="N122" s="6"/>
      <c r="O122" s="6">
        <v>14462000</v>
      </c>
      <c r="P122" s="6">
        <f>COUNT(表1_56[[#This Row],[iBAQ 0-20_1]:[iBAQ 0-20_3]])</f>
        <v>0</v>
      </c>
      <c r="Q122" s="6">
        <f>COUNT(表1_56[[#This Row],[iBAQ 30-40_1]:[iBAQ 30-40_3]])</f>
        <v>3</v>
      </c>
      <c r="R122" s="6">
        <f>COUNT(表1_56[[#This Row],[iBAQ 50-60_1]:[iBAQ 50-60_3]])</f>
        <v>2</v>
      </c>
      <c r="S122" s="8"/>
      <c r="T122" s="8">
        <f>AVERAGE(表1_56[[#This Row],[iBAQ 30-40_1]:[iBAQ 30-40_3]])</f>
        <v>9926366.666666666</v>
      </c>
      <c r="U122" s="8">
        <f>AVERAGE(表1_56[[#This Row],[iBAQ 50-60_1]:[iBAQ 50-60_3]])</f>
        <v>18495000</v>
      </c>
      <c r="V122" s="8"/>
      <c r="W122" s="8"/>
      <c r="X122" s="8">
        <v>40</v>
      </c>
    </row>
    <row r="123" spans="1:24" ht="15.75">
      <c r="A123" s="6">
        <v>383</v>
      </c>
      <c r="B123" s="7" t="s">
        <v>1177</v>
      </c>
      <c r="C123" s="7" t="s">
        <v>2190</v>
      </c>
      <c r="D123" s="7" t="s">
        <v>3545</v>
      </c>
      <c r="E123" s="6">
        <v>2</v>
      </c>
      <c r="F123" s="6">
        <v>2</v>
      </c>
      <c r="G123" s="6"/>
      <c r="H123" s="6"/>
      <c r="I123" s="6"/>
      <c r="J123" s="6">
        <v>504820</v>
      </c>
      <c r="K123" s="6"/>
      <c r="L123" s="6">
        <v>648080</v>
      </c>
      <c r="M123" s="6"/>
      <c r="N123" s="6"/>
      <c r="O123" s="6"/>
      <c r="P123" s="6">
        <f>COUNT(表1_56[[#This Row],[iBAQ 0-20_1]:[iBAQ 0-20_3]])</f>
        <v>0</v>
      </c>
      <c r="Q123" s="6">
        <f>COUNT(表1_56[[#This Row],[iBAQ 30-40_1]:[iBAQ 30-40_3]])</f>
        <v>2</v>
      </c>
      <c r="R123" s="6">
        <f>COUNT(表1_56[[#This Row],[iBAQ 50-60_1]:[iBAQ 50-60_3]])</f>
        <v>0</v>
      </c>
      <c r="S123" s="8"/>
      <c r="T123" s="8">
        <f>AVERAGE(表1_56[[#This Row],[iBAQ 30-40_1]:[iBAQ 30-40_3]])</f>
        <v>576450</v>
      </c>
      <c r="U123" s="8"/>
      <c r="V123" s="8"/>
      <c r="W123" s="8"/>
      <c r="X123" s="8">
        <v>40</v>
      </c>
    </row>
    <row r="124" spans="1:24" ht="15.75">
      <c r="A124" s="6">
        <v>398</v>
      </c>
      <c r="B124" s="7" t="s">
        <v>931</v>
      </c>
      <c r="C124" s="7" t="s">
        <v>2437</v>
      </c>
      <c r="D124" s="7" t="s">
        <v>3551</v>
      </c>
      <c r="E124" s="6">
        <v>3</v>
      </c>
      <c r="F124" s="6">
        <v>3</v>
      </c>
      <c r="G124" s="6"/>
      <c r="H124" s="6"/>
      <c r="I124" s="6"/>
      <c r="J124" s="6">
        <v>2986400</v>
      </c>
      <c r="K124" s="6">
        <v>1466600</v>
      </c>
      <c r="L124" s="6">
        <v>600810</v>
      </c>
      <c r="M124" s="6">
        <v>3405400</v>
      </c>
      <c r="N124" s="6"/>
      <c r="O124" s="6"/>
      <c r="P124" s="6">
        <f>COUNT(表1_56[[#This Row],[iBAQ 0-20_1]:[iBAQ 0-20_3]])</f>
        <v>0</v>
      </c>
      <c r="Q124" s="6">
        <f>COUNT(表1_56[[#This Row],[iBAQ 30-40_1]:[iBAQ 30-40_3]])</f>
        <v>3</v>
      </c>
      <c r="R124" s="6">
        <f>COUNT(表1_56[[#This Row],[iBAQ 50-60_1]:[iBAQ 50-60_3]])</f>
        <v>1</v>
      </c>
      <c r="S124" s="8"/>
      <c r="T124" s="8">
        <f>AVERAGE(表1_56[[#This Row],[iBAQ 30-40_1]:[iBAQ 30-40_3]])</f>
        <v>1684603.3333333333</v>
      </c>
      <c r="U124" s="8"/>
      <c r="V124" s="8"/>
      <c r="W124" s="8"/>
      <c r="X124" s="8">
        <v>40</v>
      </c>
    </row>
    <row r="125" spans="1:24" ht="15.75">
      <c r="A125" s="6">
        <v>406</v>
      </c>
      <c r="B125" s="7" t="s">
        <v>893</v>
      </c>
      <c r="C125" s="7" t="s">
        <v>2441</v>
      </c>
      <c r="D125" s="7" t="s">
        <v>1551</v>
      </c>
      <c r="E125" s="6">
        <v>4</v>
      </c>
      <c r="F125" s="6">
        <v>4</v>
      </c>
      <c r="G125" s="6"/>
      <c r="H125" s="6"/>
      <c r="I125" s="6"/>
      <c r="J125" s="6">
        <v>14538000</v>
      </c>
      <c r="K125" s="6">
        <v>12687000</v>
      </c>
      <c r="L125" s="6">
        <v>1347000</v>
      </c>
      <c r="M125" s="6">
        <v>17655000</v>
      </c>
      <c r="N125" s="6"/>
      <c r="O125" s="6"/>
      <c r="P125" s="6">
        <f>COUNT(表1_56[[#This Row],[iBAQ 0-20_1]:[iBAQ 0-20_3]])</f>
        <v>0</v>
      </c>
      <c r="Q125" s="6">
        <f>COUNT(表1_56[[#This Row],[iBAQ 30-40_1]:[iBAQ 30-40_3]])</f>
        <v>3</v>
      </c>
      <c r="R125" s="6">
        <f>COUNT(表1_56[[#This Row],[iBAQ 50-60_1]:[iBAQ 50-60_3]])</f>
        <v>1</v>
      </c>
      <c r="S125" s="8"/>
      <c r="T125" s="8">
        <f>AVERAGE(表1_56[[#This Row],[iBAQ 30-40_1]:[iBAQ 30-40_3]])</f>
        <v>9524000</v>
      </c>
      <c r="U125" s="8"/>
      <c r="V125" s="8"/>
      <c r="W125" s="8"/>
      <c r="X125" s="8">
        <v>40</v>
      </c>
    </row>
    <row r="126" spans="1:24" ht="15.75">
      <c r="A126" s="6">
        <v>428</v>
      </c>
      <c r="B126" s="7" t="s">
        <v>730</v>
      </c>
      <c r="C126" s="7" t="s">
        <v>2457</v>
      </c>
      <c r="D126" s="7" t="s">
        <v>3565</v>
      </c>
      <c r="E126" s="6">
        <v>4</v>
      </c>
      <c r="F126" s="6">
        <v>4</v>
      </c>
      <c r="G126" s="6"/>
      <c r="H126" s="6"/>
      <c r="I126" s="6"/>
      <c r="J126" s="6">
        <v>3099100</v>
      </c>
      <c r="K126" s="6">
        <v>6479700</v>
      </c>
      <c r="L126" s="6">
        <v>2988800</v>
      </c>
      <c r="M126" s="6">
        <v>6844600</v>
      </c>
      <c r="N126" s="6">
        <v>3172800</v>
      </c>
      <c r="O126" s="6"/>
      <c r="P126" s="6">
        <f>COUNT(表1_56[[#This Row],[iBAQ 0-20_1]:[iBAQ 0-20_3]])</f>
        <v>0</v>
      </c>
      <c r="Q126" s="6">
        <f>COUNT(表1_56[[#This Row],[iBAQ 30-40_1]:[iBAQ 30-40_3]])</f>
        <v>3</v>
      </c>
      <c r="R126" s="6">
        <f>COUNT(表1_56[[#This Row],[iBAQ 50-60_1]:[iBAQ 50-60_3]])</f>
        <v>2</v>
      </c>
      <c r="S126" s="8"/>
      <c r="T126" s="8">
        <f>AVERAGE(表1_56[[#This Row],[iBAQ 30-40_1]:[iBAQ 30-40_3]])</f>
        <v>4189200</v>
      </c>
      <c r="U126" s="8">
        <f>AVERAGE(表1_56[[#This Row],[iBAQ 50-60_1]:[iBAQ 50-60_3]])</f>
        <v>5008700</v>
      </c>
      <c r="V126" s="8"/>
      <c r="W126" s="8"/>
      <c r="X126" s="8">
        <v>40</v>
      </c>
    </row>
    <row r="127" spans="1:24" ht="15.75">
      <c r="A127" s="6">
        <v>442</v>
      </c>
      <c r="B127" s="7" t="s">
        <v>1019</v>
      </c>
      <c r="C127" s="7" t="s">
        <v>2466</v>
      </c>
      <c r="D127" s="7" t="s">
        <v>1562</v>
      </c>
      <c r="E127" s="6">
        <v>3</v>
      </c>
      <c r="F127" s="6">
        <v>3</v>
      </c>
      <c r="G127" s="6"/>
      <c r="H127" s="6"/>
      <c r="I127" s="6"/>
      <c r="J127" s="6">
        <v>1588900</v>
      </c>
      <c r="K127" s="6">
        <v>850360</v>
      </c>
      <c r="L127" s="6"/>
      <c r="M127" s="6">
        <v>1171200</v>
      </c>
      <c r="N127" s="6"/>
      <c r="O127" s="6"/>
      <c r="P127" s="6">
        <f>COUNT(表1_56[[#This Row],[iBAQ 0-20_1]:[iBAQ 0-20_3]])</f>
        <v>0</v>
      </c>
      <c r="Q127" s="6">
        <f>COUNT(表1_56[[#This Row],[iBAQ 30-40_1]:[iBAQ 30-40_3]])</f>
        <v>2</v>
      </c>
      <c r="R127" s="6">
        <f>COUNT(表1_56[[#This Row],[iBAQ 50-60_1]:[iBAQ 50-60_3]])</f>
        <v>1</v>
      </c>
      <c r="S127" s="8"/>
      <c r="T127" s="8">
        <f>AVERAGE(表1_56[[#This Row],[iBAQ 30-40_1]:[iBAQ 30-40_3]])</f>
        <v>1219630</v>
      </c>
      <c r="U127" s="8"/>
      <c r="V127" s="8"/>
      <c r="W127" s="8"/>
      <c r="X127" s="8">
        <v>40</v>
      </c>
    </row>
    <row r="128" spans="1:24" ht="15.75">
      <c r="A128" s="6">
        <v>472</v>
      </c>
      <c r="B128" s="7" t="s">
        <v>669</v>
      </c>
      <c r="C128" s="7" t="s">
        <v>2484</v>
      </c>
      <c r="D128" s="7" t="s">
        <v>1576</v>
      </c>
      <c r="E128" s="6">
        <v>1</v>
      </c>
      <c r="F128" s="6">
        <v>1</v>
      </c>
      <c r="G128" s="6"/>
      <c r="H128" s="6"/>
      <c r="I128" s="6"/>
      <c r="J128" s="6">
        <v>1469800</v>
      </c>
      <c r="K128" s="6"/>
      <c r="L128" s="6">
        <v>737860</v>
      </c>
      <c r="M128" s="6"/>
      <c r="N128" s="6"/>
      <c r="O128" s="6">
        <v>325490</v>
      </c>
      <c r="P128" s="6">
        <f>COUNT(表1_56[[#This Row],[iBAQ 0-20_1]:[iBAQ 0-20_3]])</f>
        <v>0</v>
      </c>
      <c r="Q128" s="6">
        <f>COUNT(表1_56[[#This Row],[iBAQ 30-40_1]:[iBAQ 30-40_3]])</f>
        <v>2</v>
      </c>
      <c r="R128" s="6">
        <f>COUNT(表1_56[[#This Row],[iBAQ 50-60_1]:[iBAQ 50-60_3]])</f>
        <v>1</v>
      </c>
      <c r="S128" s="8"/>
      <c r="T128" s="8">
        <f>AVERAGE(表1_56[[#This Row],[iBAQ 30-40_1]:[iBAQ 30-40_3]])</f>
        <v>1103830</v>
      </c>
      <c r="U128" s="8"/>
      <c r="V128" s="8"/>
      <c r="W128" s="8"/>
      <c r="X128" s="8">
        <v>40</v>
      </c>
    </row>
    <row r="129" spans="1:24" ht="15.75">
      <c r="A129" s="6">
        <v>485</v>
      </c>
      <c r="B129" s="7" t="s">
        <v>482</v>
      </c>
      <c r="C129" s="7" t="s">
        <v>2494</v>
      </c>
      <c r="D129" s="7" t="s">
        <v>3575</v>
      </c>
      <c r="E129" s="6">
        <v>3</v>
      </c>
      <c r="F129" s="6">
        <v>3</v>
      </c>
      <c r="G129" s="6"/>
      <c r="H129" s="6"/>
      <c r="I129" s="6"/>
      <c r="J129" s="6">
        <v>2100200</v>
      </c>
      <c r="K129" s="6">
        <v>4117200</v>
      </c>
      <c r="L129" s="6">
        <v>320330</v>
      </c>
      <c r="M129" s="6">
        <v>2448000</v>
      </c>
      <c r="N129" s="6"/>
      <c r="O129" s="6">
        <v>1626400</v>
      </c>
      <c r="P129" s="6">
        <f>COUNT(表1_56[[#This Row],[iBAQ 0-20_1]:[iBAQ 0-20_3]])</f>
        <v>0</v>
      </c>
      <c r="Q129" s="6">
        <f>COUNT(表1_56[[#This Row],[iBAQ 30-40_1]:[iBAQ 30-40_3]])</f>
        <v>3</v>
      </c>
      <c r="R129" s="6">
        <f>COUNT(表1_56[[#This Row],[iBAQ 50-60_1]:[iBAQ 50-60_3]])</f>
        <v>2</v>
      </c>
      <c r="S129" s="8"/>
      <c r="T129" s="8">
        <f>AVERAGE(表1_56[[#This Row],[iBAQ 30-40_1]:[iBAQ 30-40_3]])</f>
        <v>2179243.3333333335</v>
      </c>
      <c r="U129" s="8">
        <f>AVERAGE(表1_56[[#This Row],[iBAQ 50-60_1]:[iBAQ 50-60_3]])</f>
        <v>2037200</v>
      </c>
      <c r="V129" s="8"/>
      <c r="W129" s="8"/>
      <c r="X129" s="8">
        <v>40</v>
      </c>
    </row>
    <row r="130" spans="1:24" ht="15.75">
      <c r="A130" s="6">
        <v>500</v>
      </c>
      <c r="B130" s="7" t="s">
        <v>182</v>
      </c>
      <c r="C130" s="7" t="s">
        <v>2504</v>
      </c>
      <c r="D130" s="7" t="s">
        <v>3579</v>
      </c>
      <c r="E130" s="6">
        <v>2</v>
      </c>
      <c r="F130" s="6">
        <v>1</v>
      </c>
      <c r="G130" s="6"/>
      <c r="H130" s="6"/>
      <c r="I130" s="6"/>
      <c r="J130" s="6"/>
      <c r="K130" s="6">
        <v>17490000</v>
      </c>
      <c r="L130" s="6">
        <v>13429000</v>
      </c>
      <c r="M130" s="6">
        <v>26511000</v>
      </c>
      <c r="N130" s="6"/>
      <c r="O130" s="6">
        <v>9472600</v>
      </c>
      <c r="P130" s="6">
        <f>COUNT(表1_56[[#This Row],[iBAQ 0-20_1]:[iBAQ 0-20_3]])</f>
        <v>0</v>
      </c>
      <c r="Q130" s="6">
        <f>COUNT(表1_56[[#This Row],[iBAQ 30-40_1]:[iBAQ 30-40_3]])</f>
        <v>2</v>
      </c>
      <c r="R130" s="6">
        <f>COUNT(表1_56[[#This Row],[iBAQ 50-60_1]:[iBAQ 50-60_3]])</f>
        <v>2</v>
      </c>
      <c r="S130" s="8"/>
      <c r="T130" s="8">
        <f>AVERAGE(表1_56[[#This Row],[iBAQ 30-40_1]:[iBAQ 30-40_3]])</f>
        <v>15459500</v>
      </c>
      <c r="U130" s="8">
        <f>AVERAGE(表1_56[[#This Row],[iBAQ 50-60_1]:[iBAQ 50-60_3]])</f>
        <v>17991800</v>
      </c>
      <c r="V130" s="8"/>
      <c r="W130" s="8"/>
      <c r="X130" s="8">
        <v>40</v>
      </c>
    </row>
    <row r="131" spans="1:24" ht="15.75">
      <c r="A131" s="6">
        <v>514</v>
      </c>
      <c r="B131" s="7" t="s">
        <v>967</v>
      </c>
      <c r="C131" s="7" t="s">
        <v>2514</v>
      </c>
      <c r="D131" s="7" t="s">
        <v>1597</v>
      </c>
      <c r="E131" s="6">
        <v>8</v>
      </c>
      <c r="F131" s="6">
        <v>8</v>
      </c>
      <c r="G131" s="6"/>
      <c r="H131" s="6"/>
      <c r="I131" s="6"/>
      <c r="J131" s="6">
        <v>172230</v>
      </c>
      <c r="K131" s="6">
        <v>233630</v>
      </c>
      <c r="L131" s="6">
        <v>522140</v>
      </c>
      <c r="M131" s="6">
        <v>2021200</v>
      </c>
      <c r="N131" s="6"/>
      <c r="O131" s="6"/>
      <c r="P131" s="6">
        <f>COUNT(表1_56[[#This Row],[iBAQ 0-20_1]:[iBAQ 0-20_3]])</f>
        <v>0</v>
      </c>
      <c r="Q131" s="6">
        <f>COUNT(表1_56[[#This Row],[iBAQ 30-40_1]:[iBAQ 30-40_3]])</f>
        <v>3</v>
      </c>
      <c r="R131" s="6">
        <f>COUNT(表1_56[[#This Row],[iBAQ 50-60_1]:[iBAQ 50-60_3]])</f>
        <v>1</v>
      </c>
      <c r="S131" s="8"/>
      <c r="T131" s="8">
        <f>AVERAGE(表1_56[[#This Row],[iBAQ 30-40_1]:[iBAQ 30-40_3]])</f>
        <v>309333.33333333331</v>
      </c>
      <c r="U131" s="8"/>
      <c r="V131" s="8"/>
      <c r="W131" s="8"/>
      <c r="X131" s="8">
        <v>40</v>
      </c>
    </row>
    <row r="132" spans="1:24" ht="15.75">
      <c r="A132" s="6">
        <v>530</v>
      </c>
      <c r="B132" s="7" t="s">
        <v>1291</v>
      </c>
      <c r="C132" s="7" t="s">
        <v>2526</v>
      </c>
      <c r="D132" s="7" t="s">
        <v>3592</v>
      </c>
      <c r="E132" s="6">
        <v>7</v>
      </c>
      <c r="F132" s="6">
        <v>1</v>
      </c>
      <c r="G132" s="6"/>
      <c r="H132" s="6"/>
      <c r="I132" s="6"/>
      <c r="J132" s="6">
        <v>424270</v>
      </c>
      <c r="K132" s="6">
        <v>373790</v>
      </c>
      <c r="L132" s="6"/>
      <c r="M132" s="6"/>
      <c r="N132" s="6"/>
      <c r="O132" s="6"/>
      <c r="P132" s="6">
        <f>COUNT(表1_56[[#This Row],[iBAQ 0-20_1]:[iBAQ 0-20_3]])</f>
        <v>0</v>
      </c>
      <c r="Q132" s="6">
        <f>COUNT(表1_56[[#This Row],[iBAQ 30-40_1]:[iBAQ 30-40_3]])</f>
        <v>2</v>
      </c>
      <c r="R132" s="6">
        <f>COUNT(表1_56[[#This Row],[iBAQ 50-60_1]:[iBAQ 50-60_3]])</f>
        <v>0</v>
      </c>
      <c r="S132" s="8"/>
      <c r="T132" s="8">
        <f>AVERAGE(表1_56[[#This Row],[iBAQ 30-40_1]:[iBAQ 30-40_3]])</f>
        <v>399030</v>
      </c>
      <c r="U132" s="8"/>
      <c r="V132" s="8"/>
      <c r="W132" s="8"/>
      <c r="X132" s="8">
        <v>40</v>
      </c>
    </row>
    <row r="133" spans="1:24" ht="15.75">
      <c r="A133" s="6">
        <v>535</v>
      </c>
      <c r="B133" s="7" t="s">
        <v>355</v>
      </c>
      <c r="C133" s="7" t="s">
        <v>2531</v>
      </c>
      <c r="D133" s="7" t="s">
        <v>1605</v>
      </c>
      <c r="E133" s="6">
        <v>1</v>
      </c>
      <c r="F133" s="6">
        <v>1</v>
      </c>
      <c r="G133" s="6"/>
      <c r="H133" s="6"/>
      <c r="I133" s="6"/>
      <c r="J133" s="6">
        <v>1973800</v>
      </c>
      <c r="K133" s="6">
        <v>5672700</v>
      </c>
      <c r="L133" s="6"/>
      <c r="M133" s="6">
        <v>5336500</v>
      </c>
      <c r="N133" s="6">
        <v>4547600</v>
      </c>
      <c r="O133" s="6">
        <v>3162800</v>
      </c>
      <c r="P133" s="6">
        <f>COUNT(表1_56[[#This Row],[iBAQ 0-20_1]:[iBAQ 0-20_3]])</f>
        <v>0</v>
      </c>
      <c r="Q133" s="6">
        <f>COUNT(表1_56[[#This Row],[iBAQ 30-40_1]:[iBAQ 30-40_3]])</f>
        <v>2</v>
      </c>
      <c r="R133" s="6">
        <f>COUNT(表1_56[[#This Row],[iBAQ 50-60_1]:[iBAQ 50-60_3]])</f>
        <v>3</v>
      </c>
      <c r="S133" s="8"/>
      <c r="T133" s="8">
        <f>AVERAGE(表1_56[[#This Row],[iBAQ 30-40_1]:[iBAQ 30-40_3]])</f>
        <v>3823250</v>
      </c>
      <c r="U133" s="8">
        <f>AVERAGE(表1_56[[#This Row],[iBAQ 50-60_1]:[iBAQ 50-60_3]])</f>
        <v>4348966.666666667</v>
      </c>
      <c r="V133" s="8"/>
      <c r="W133" s="8"/>
      <c r="X133" s="8">
        <v>40</v>
      </c>
    </row>
    <row r="134" spans="1:24" ht="15.75">
      <c r="A134" s="6">
        <v>538</v>
      </c>
      <c r="B134" s="7" t="s">
        <v>566</v>
      </c>
      <c r="C134" s="7" t="s">
        <v>2534</v>
      </c>
      <c r="D134" s="7" t="s">
        <v>1606</v>
      </c>
      <c r="E134" s="6">
        <v>2</v>
      </c>
      <c r="F134" s="6">
        <v>2</v>
      </c>
      <c r="G134" s="6"/>
      <c r="H134" s="6"/>
      <c r="I134" s="6"/>
      <c r="J134" s="6"/>
      <c r="K134" s="6">
        <v>477990</v>
      </c>
      <c r="L134" s="6">
        <v>875170</v>
      </c>
      <c r="M134" s="6">
        <v>2569600</v>
      </c>
      <c r="N134" s="6"/>
      <c r="O134" s="6">
        <v>953740</v>
      </c>
      <c r="P134" s="6">
        <f>COUNT(表1_56[[#This Row],[iBAQ 0-20_1]:[iBAQ 0-20_3]])</f>
        <v>0</v>
      </c>
      <c r="Q134" s="6">
        <f>COUNT(表1_56[[#This Row],[iBAQ 30-40_1]:[iBAQ 30-40_3]])</f>
        <v>2</v>
      </c>
      <c r="R134" s="6">
        <f>COUNT(表1_56[[#This Row],[iBAQ 50-60_1]:[iBAQ 50-60_3]])</f>
        <v>2</v>
      </c>
      <c r="S134" s="8"/>
      <c r="T134" s="8">
        <f>AVERAGE(表1_56[[#This Row],[iBAQ 30-40_1]:[iBAQ 30-40_3]])</f>
        <v>676580</v>
      </c>
      <c r="U134" s="8">
        <f>AVERAGE(表1_56[[#This Row],[iBAQ 50-60_1]:[iBAQ 50-60_3]])</f>
        <v>1761670</v>
      </c>
      <c r="V134" s="8"/>
      <c r="W134" s="8"/>
      <c r="X134" s="8">
        <v>40</v>
      </c>
    </row>
    <row r="135" spans="1:24" ht="15.75">
      <c r="A135" s="6">
        <v>539</v>
      </c>
      <c r="B135" s="7" t="s">
        <v>734</v>
      </c>
      <c r="C135" s="7" t="s">
        <v>2535</v>
      </c>
      <c r="D135" s="7" t="s">
        <v>1607</v>
      </c>
      <c r="E135" s="6">
        <v>3</v>
      </c>
      <c r="F135" s="6">
        <v>3</v>
      </c>
      <c r="G135" s="6"/>
      <c r="H135" s="6"/>
      <c r="I135" s="6"/>
      <c r="J135" s="6">
        <v>644070</v>
      </c>
      <c r="K135" s="6">
        <v>324120</v>
      </c>
      <c r="L135" s="6">
        <v>2724800</v>
      </c>
      <c r="M135" s="6"/>
      <c r="N135" s="6">
        <v>2846900</v>
      </c>
      <c r="O135" s="6"/>
      <c r="P135" s="6">
        <f>COUNT(表1_56[[#This Row],[iBAQ 0-20_1]:[iBAQ 0-20_3]])</f>
        <v>0</v>
      </c>
      <c r="Q135" s="6">
        <f>COUNT(表1_56[[#This Row],[iBAQ 30-40_1]:[iBAQ 30-40_3]])</f>
        <v>3</v>
      </c>
      <c r="R135" s="6">
        <f>COUNT(表1_56[[#This Row],[iBAQ 50-60_1]:[iBAQ 50-60_3]])</f>
        <v>1</v>
      </c>
      <c r="S135" s="8"/>
      <c r="T135" s="8">
        <f>AVERAGE(表1_56[[#This Row],[iBAQ 30-40_1]:[iBAQ 30-40_3]])</f>
        <v>1230996.6666666667</v>
      </c>
      <c r="U135" s="8"/>
      <c r="V135" s="8"/>
      <c r="W135" s="8"/>
      <c r="X135" s="8">
        <v>40</v>
      </c>
    </row>
    <row r="136" spans="1:24" ht="15.75">
      <c r="A136" s="6">
        <v>541</v>
      </c>
      <c r="B136" s="7" t="s">
        <v>1186</v>
      </c>
      <c r="C136" s="7" t="s">
        <v>2536</v>
      </c>
      <c r="D136" s="7" t="s">
        <v>3599</v>
      </c>
      <c r="E136" s="6">
        <v>2</v>
      </c>
      <c r="F136" s="6">
        <v>2</v>
      </c>
      <c r="G136" s="6"/>
      <c r="H136" s="6"/>
      <c r="I136" s="6"/>
      <c r="J136" s="6">
        <v>2615900</v>
      </c>
      <c r="K136" s="6"/>
      <c r="L136" s="6">
        <v>564670</v>
      </c>
      <c r="M136" s="6"/>
      <c r="N136" s="6"/>
      <c r="O136" s="6"/>
      <c r="P136" s="6">
        <f>COUNT(表1_56[[#This Row],[iBAQ 0-20_1]:[iBAQ 0-20_3]])</f>
        <v>0</v>
      </c>
      <c r="Q136" s="6">
        <f>COUNT(表1_56[[#This Row],[iBAQ 30-40_1]:[iBAQ 30-40_3]])</f>
        <v>2</v>
      </c>
      <c r="R136" s="6">
        <f>COUNT(表1_56[[#This Row],[iBAQ 50-60_1]:[iBAQ 50-60_3]])</f>
        <v>0</v>
      </c>
      <c r="S136" s="8"/>
      <c r="T136" s="8">
        <f>AVERAGE(表1_56[[#This Row],[iBAQ 30-40_1]:[iBAQ 30-40_3]])</f>
        <v>1590285</v>
      </c>
      <c r="U136" s="8"/>
      <c r="V136" s="8"/>
      <c r="W136" s="8"/>
      <c r="X136" s="8">
        <v>40</v>
      </c>
    </row>
    <row r="137" spans="1:24" ht="15.75">
      <c r="A137" s="6">
        <v>566</v>
      </c>
      <c r="B137" s="7" t="s">
        <v>424</v>
      </c>
      <c r="C137" s="7" t="s">
        <v>2554</v>
      </c>
      <c r="D137" s="7" t="s">
        <v>1621</v>
      </c>
      <c r="E137" s="6">
        <v>1</v>
      </c>
      <c r="F137" s="6">
        <v>1</v>
      </c>
      <c r="G137" s="6"/>
      <c r="H137" s="6"/>
      <c r="I137" s="6"/>
      <c r="J137" s="6">
        <v>1277000</v>
      </c>
      <c r="K137" s="6">
        <v>1446700</v>
      </c>
      <c r="L137" s="6">
        <v>2704100</v>
      </c>
      <c r="M137" s="6">
        <v>2976900</v>
      </c>
      <c r="N137" s="6"/>
      <c r="O137" s="6">
        <v>2236300</v>
      </c>
      <c r="P137" s="6">
        <f>COUNT(表1_56[[#This Row],[iBAQ 0-20_1]:[iBAQ 0-20_3]])</f>
        <v>0</v>
      </c>
      <c r="Q137" s="6">
        <f>COUNT(表1_56[[#This Row],[iBAQ 30-40_1]:[iBAQ 30-40_3]])</f>
        <v>3</v>
      </c>
      <c r="R137" s="6">
        <f>COUNT(表1_56[[#This Row],[iBAQ 50-60_1]:[iBAQ 50-60_3]])</f>
        <v>2</v>
      </c>
      <c r="S137" s="8"/>
      <c r="T137" s="8">
        <f>AVERAGE(表1_56[[#This Row],[iBAQ 30-40_1]:[iBAQ 30-40_3]])</f>
        <v>1809266.6666666667</v>
      </c>
      <c r="U137" s="8">
        <f>AVERAGE(表1_56[[#This Row],[iBAQ 50-60_1]:[iBAQ 50-60_3]])</f>
        <v>2606600</v>
      </c>
      <c r="V137" s="8"/>
      <c r="W137" s="8"/>
      <c r="X137" s="8">
        <v>40</v>
      </c>
    </row>
    <row r="138" spans="1:24" ht="15.75">
      <c r="A138" s="6">
        <v>569</v>
      </c>
      <c r="B138" s="7" t="s">
        <v>1287</v>
      </c>
      <c r="C138" s="7" t="s">
        <v>2556</v>
      </c>
      <c r="D138" s="7" t="s">
        <v>3606</v>
      </c>
      <c r="E138" s="6">
        <v>3</v>
      </c>
      <c r="F138" s="6">
        <v>1</v>
      </c>
      <c r="G138" s="6"/>
      <c r="H138" s="6"/>
      <c r="I138" s="6"/>
      <c r="J138" s="6">
        <v>510370</v>
      </c>
      <c r="K138" s="6">
        <v>435880</v>
      </c>
      <c r="L138" s="6"/>
      <c r="M138" s="6"/>
      <c r="N138" s="6"/>
      <c r="O138" s="6"/>
      <c r="P138" s="6">
        <f>COUNT(表1_56[[#This Row],[iBAQ 0-20_1]:[iBAQ 0-20_3]])</f>
        <v>0</v>
      </c>
      <c r="Q138" s="6">
        <f>COUNT(表1_56[[#This Row],[iBAQ 30-40_1]:[iBAQ 30-40_3]])</f>
        <v>2</v>
      </c>
      <c r="R138" s="6">
        <f>COUNT(表1_56[[#This Row],[iBAQ 50-60_1]:[iBAQ 50-60_3]])</f>
        <v>0</v>
      </c>
      <c r="S138" s="8"/>
      <c r="T138" s="8">
        <f>AVERAGE(表1_56[[#This Row],[iBAQ 30-40_1]:[iBAQ 30-40_3]])</f>
        <v>473125</v>
      </c>
      <c r="U138" s="8"/>
      <c r="V138" s="8"/>
      <c r="W138" s="8"/>
      <c r="X138" s="8">
        <v>40</v>
      </c>
    </row>
    <row r="139" spans="1:24" ht="15.75">
      <c r="A139" s="6">
        <v>607</v>
      </c>
      <c r="B139" s="7" t="s">
        <v>1281</v>
      </c>
      <c r="C139" s="7" t="s">
        <v>2583</v>
      </c>
      <c r="D139" s="7" t="s">
        <v>1638</v>
      </c>
      <c r="E139" s="6">
        <v>2</v>
      </c>
      <c r="F139" s="6">
        <v>2</v>
      </c>
      <c r="G139" s="6"/>
      <c r="H139" s="6"/>
      <c r="I139" s="6"/>
      <c r="J139" s="6">
        <v>369030</v>
      </c>
      <c r="K139" s="6">
        <v>558940</v>
      </c>
      <c r="L139" s="6"/>
      <c r="M139" s="6"/>
      <c r="N139" s="6"/>
      <c r="O139" s="6"/>
      <c r="P139" s="6">
        <f>COUNT(表1_56[[#This Row],[iBAQ 0-20_1]:[iBAQ 0-20_3]])</f>
        <v>0</v>
      </c>
      <c r="Q139" s="6">
        <f>COUNT(表1_56[[#This Row],[iBAQ 30-40_1]:[iBAQ 30-40_3]])</f>
        <v>2</v>
      </c>
      <c r="R139" s="6">
        <f>COUNT(表1_56[[#This Row],[iBAQ 50-60_1]:[iBAQ 50-60_3]])</f>
        <v>0</v>
      </c>
      <c r="S139" s="8"/>
      <c r="T139" s="8">
        <f>AVERAGE(表1_56[[#This Row],[iBAQ 30-40_1]:[iBAQ 30-40_3]])</f>
        <v>463985</v>
      </c>
      <c r="U139" s="8"/>
      <c r="V139" s="8"/>
      <c r="W139" s="8"/>
      <c r="X139" s="8">
        <v>40</v>
      </c>
    </row>
    <row r="140" spans="1:24" ht="15.75">
      <c r="A140" s="6">
        <v>628</v>
      </c>
      <c r="B140" s="7" t="s">
        <v>1008</v>
      </c>
      <c r="C140" s="7" t="s">
        <v>2598</v>
      </c>
      <c r="D140" s="7" t="s">
        <v>1649</v>
      </c>
      <c r="E140" s="6">
        <v>2</v>
      </c>
      <c r="F140" s="6">
        <v>2</v>
      </c>
      <c r="G140" s="6"/>
      <c r="H140" s="6"/>
      <c r="I140" s="6"/>
      <c r="J140" s="6"/>
      <c r="K140" s="6">
        <v>263590</v>
      </c>
      <c r="L140" s="6">
        <v>370760</v>
      </c>
      <c r="M140" s="6">
        <v>1329800</v>
      </c>
      <c r="N140" s="6"/>
      <c r="O140" s="6"/>
      <c r="P140" s="6">
        <f>COUNT(表1_56[[#This Row],[iBAQ 0-20_1]:[iBAQ 0-20_3]])</f>
        <v>0</v>
      </c>
      <c r="Q140" s="6">
        <f>COUNT(表1_56[[#This Row],[iBAQ 30-40_1]:[iBAQ 30-40_3]])</f>
        <v>2</v>
      </c>
      <c r="R140" s="6">
        <f>COUNT(表1_56[[#This Row],[iBAQ 50-60_1]:[iBAQ 50-60_3]])</f>
        <v>1</v>
      </c>
      <c r="S140" s="8"/>
      <c r="T140" s="8">
        <f>AVERAGE(表1_56[[#This Row],[iBAQ 30-40_1]:[iBAQ 30-40_3]])</f>
        <v>317175</v>
      </c>
      <c r="U140" s="8"/>
      <c r="V140" s="8"/>
      <c r="W140" s="8"/>
      <c r="X140" s="8">
        <v>40</v>
      </c>
    </row>
    <row r="141" spans="1:24" ht="15.75">
      <c r="A141" s="6">
        <v>651</v>
      </c>
      <c r="B141" s="7" t="s">
        <v>1202</v>
      </c>
      <c r="C141" s="7" t="s">
        <v>2622</v>
      </c>
      <c r="D141" s="7" t="s">
        <v>1669</v>
      </c>
      <c r="E141" s="6">
        <v>3</v>
      </c>
      <c r="F141" s="6">
        <v>3</v>
      </c>
      <c r="G141" s="6"/>
      <c r="H141" s="6"/>
      <c r="I141" s="6"/>
      <c r="J141" s="6"/>
      <c r="K141" s="6">
        <v>743850</v>
      </c>
      <c r="L141" s="6">
        <v>488720</v>
      </c>
      <c r="M141" s="6"/>
      <c r="N141" s="6"/>
      <c r="O141" s="6"/>
      <c r="P141" s="6">
        <f>COUNT(表1_56[[#This Row],[iBAQ 0-20_1]:[iBAQ 0-20_3]])</f>
        <v>0</v>
      </c>
      <c r="Q141" s="6">
        <f>COUNT(表1_56[[#This Row],[iBAQ 30-40_1]:[iBAQ 30-40_3]])</f>
        <v>2</v>
      </c>
      <c r="R141" s="6">
        <f>COUNT(表1_56[[#This Row],[iBAQ 50-60_1]:[iBAQ 50-60_3]])</f>
        <v>0</v>
      </c>
      <c r="S141" s="8"/>
      <c r="T141" s="8">
        <f>AVERAGE(表1_56[[#This Row],[iBAQ 30-40_1]:[iBAQ 30-40_3]])</f>
        <v>616285</v>
      </c>
      <c r="U141" s="8"/>
      <c r="V141" s="8"/>
      <c r="W141" s="8"/>
      <c r="X141" s="8">
        <v>40</v>
      </c>
    </row>
    <row r="142" spans="1:24" ht="15.75">
      <c r="A142" s="6">
        <v>658</v>
      </c>
      <c r="B142" s="7" t="s">
        <v>1214</v>
      </c>
      <c r="C142" s="7" t="s">
        <v>2629</v>
      </c>
      <c r="D142" s="7" t="s">
        <v>1672</v>
      </c>
      <c r="E142" s="6">
        <v>2</v>
      </c>
      <c r="F142" s="6">
        <v>2</v>
      </c>
      <c r="G142" s="6"/>
      <c r="H142" s="6"/>
      <c r="I142" s="6"/>
      <c r="J142" s="6">
        <v>244240</v>
      </c>
      <c r="K142" s="6"/>
      <c r="L142" s="6">
        <v>390820</v>
      </c>
      <c r="M142" s="6"/>
      <c r="N142" s="6"/>
      <c r="O142" s="6"/>
      <c r="P142" s="6">
        <f>COUNT(表1_56[[#This Row],[iBAQ 0-20_1]:[iBAQ 0-20_3]])</f>
        <v>0</v>
      </c>
      <c r="Q142" s="6">
        <f>COUNT(表1_56[[#This Row],[iBAQ 30-40_1]:[iBAQ 30-40_3]])</f>
        <v>2</v>
      </c>
      <c r="R142" s="6">
        <f>COUNT(表1_56[[#This Row],[iBAQ 50-60_1]:[iBAQ 50-60_3]])</f>
        <v>0</v>
      </c>
      <c r="S142" s="8"/>
      <c r="T142" s="8">
        <f>AVERAGE(表1_56[[#This Row],[iBAQ 30-40_1]:[iBAQ 30-40_3]])</f>
        <v>317530</v>
      </c>
      <c r="U142" s="8"/>
      <c r="V142" s="8"/>
      <c r="W142" s="8"/>
      <c r="X142" s="8">
        <v>40</v>
      </c>
    </row>
    <row r="143" spans="1:24" ht="15.75">
      <c r="A143" s="6">
        <v>666</v>
      </c>
      <c r="B143" s="7" t="s">
        <v>791</v>
      </c>
      <c r="C143" s="7" t="s">
        <v>2636</v>
      </c>
      <c r="D143" s="7" t="s">
        <v>1677</v>
      </c>
      <c r="E143" s="6">
        <v>4</v>
      </c>
      <c r="F143" s="6">
        <v>1</v>
      </c>
      <c r="G143" s="6"/>
      <c r="H143" s="6"/>
      <c r="I143" s="6"/>
      <c r="J143" s="6">
        <v>1298300</v>
      </c>
      <c r="K143" s="6">
        <v>1152500</v>
      </c>
      <c r="L143" s="6">
        <v>252850</v>
      </c>
      <c r="M143" s="6">
        <v>435040</v>
      </c>
      <c r="N143" s="6">
        <v>989310</v>
      </c>
      <c r="O143" s="6"/>
      <c r="P143" s="6">
        <f>COUNT(表1_56[[#This Row],[iBAQ 0-20_1]:[iBAQ 0-20_3]])</f>
        <v>0</v>
      </c>
      <c r="Q143" s="6">
        <f>COUNT(表1_56[[#This Row],[iBAQ 30-40_1]:[iBAQ 30-40_3]])</f>
        <v>3</v>
      </c>
      <c r="R143" s="6">
        <f>COUNT(表1_56[[#This Row],[iBAQ 50-60_1]:[iBAQ 50-60_3]])</f>
        <v>2</v>
      </c>
      <c r="S143" s="8"/>
      <c r="T143" s="8">
        <f>AVERAGE(表1_56[[#This Row],[iBAQ 30-40_1]:[iBAQ 30-40_3]])</f>
        <v>901216.66666666663</v>
      </c>
      <c r="U143" s="8">
        <f>AVERAGE(表1_56[[#This Row],[iBAQ 50-60_1]:[iBAQ 50-60_3]])</f>
        <v>712175</v>
      </c>
      <c r="V143" s="8"/>
      <c r="W143" s="8"/>
      <c r="X143" s="8">
        <v>40</v>
      </c>
    </row>
    <row r="144" spans="1:24" ht="15.75">
      <c r="A144" s="6">
        <v>684</v>
      </c>
      <c r="B144" s="7" t="s">
        <v>1168</v>
      </c>
      <c r="C144" s="7" t="s">
        <v>2651</v>
      </c>
      <c r="D144" s="7" t="s">
        <v>1688</v>
      </c>
      <c r="E144" s="6">
        <v>1</v>
      </c>
      <c r="F144" s="6">
        <v>1</v>
      </c>
      <c r="G144" s="6"/>
      <c r="H144" s="6"/>
      <c r="I144" s="6"/>
      <c r="J144" s="6"/>
      <c r="K144" s="6">
        <v>558790</v>
      </c>
      <c r="L144" s="6">
        <v>760190</v>
      </c>
      <c r="M144" s="6"/>
      <c r="N144" s="6"/>
      <c r="O144" s="6"/>
      <c r="P144" s="6">
        <f>COUNT(表1_56[[#This Row],[iBAQ 0-20_1]:[iBAQ 0-20_3]])</f>
        <v>0</v>
      </c>
      <c r="Q144" s="6">
        <f>COUNT(表1_56[[#This Row],[iBAQ 30-40_1]:[iBAQ 30-40_3]])</f>
        <v>2</v>
      </c>
      <c r="R144" s="6">
        <f>COUNT(表1_56[[#This Row],[iBAQ 50-60_1]:[iBAQ 50-60_3]])</f>
        <v>0</v>
      </c>
      <c r="S144" s="8"/>
      <c r="T144" s="8">
        <f>AVERAGE(表1_56[[#This Row],[iBAQ 30-40_1]:[iBAQ 30-40_3]])</f>
        <v>659490</v>
      </c>
      <c r="U144" s="8"/>
      <c r="V144" s="8"/>
      <c r="W144" s="8"/>
      <c r="X144" s="8">
        <v>40</v>
      </c>
    </row>
    <row r="145" spans="1:24" ht="15.75">
      <c r="A145" s="6">
        <v>687</v>
      </c>
      <c r="B145" s="7" t="s">
        <v>937</v>
      </c>
      <c r="C145" s="7" t="s">
        <v>2653</v>
      </c>
      <c r="D145" s="7" t="s">
        <v>1690</v>
      </c>
      <c r="E145" s="6">
        <v>1</v>
      </c>
      <c r="F145" s="6">
        <v>1</v>
      </c>
      <c r="G145" s="6"/>
      <c r="H145" s="6"/>
      <c r="I145" s="6"/>
      <c r="J145" s="6">
        <v>2591400</v>
      </c>
      <c r="K145" s="6"/>
      <c r="L145" s="6">
        <v>3236300</v>
      </c>
      <c r="M145" s="6">
        <v>2935400</v>
      </c>
      <c r="N145" s="6"/>
      <c r="O145" s="6"/>
      <c r="P145" s="6">
        <f>COUNT(表1_56[[#This Row],[iBAQ 0-20_1]:[iBAQ 0-20_3]])</f>
        <v>0</v>
      </c>
      <c r="Q145" s="6">
        <f>COUNT(表1_56[[#This Row],[iBAQ 30-40_1]:[iBAQ 30-40_3]])</f>
        <v>2</v>
      </c>
      <c r="R145" s="6">
        <f>COUNT(表1_56[[#This Row],[iBAQ 50-60_1]:[iBAQ 50-60_3]])</f>
        <v>1</v>
      </c>
      <c r="S145" s="8"/>
      <c r="T145" s="8">
        <f>AVERAGE(表1_56[[#This Row],[iBAQ 30-40_1]:[iBAQ 30-40_3]])</f>
        <v>2913850</v>
      </c>
      <c r="U145" s="8"/>
      <c r="V145" s="8"/>
      <c r="W145" s="8"/>
      <c r="X145" s="8">
        <v>40</v>
      </c>
    </row>
    <row r="146" spans="1:24" ht="15.75">
      <c r="A146" s="6">
        <v>691</v>
      </c>
      <c r="B146" s="7" t="s">
        <v>1077</v>
      </c>
      <c r="C146" s="7" t="s">
        <v>2656</v>
      </c>
      <c r="D146" s="7" t="s">
        <v>1692</v>
      </c>
      <c r="E146" s="6">
        <v>2</v>
      </c>
      <c r="F146" s="6">
        <v>2</v>
      </c>
      <c r="G146" s="6"/>
      <c r="H146" s="6"/>
      <c r="I146" s="6"/>
      <c r="J146" s="6">
        <v>9983100</v>
      </c>
      <c r="K146" s="6">
        <v>11074000</v>
      </c>
      <c r="L146" s="6">
        <v>5809500</v>
      </c>
      <c r="M146" s="6"/>
      <c r="N146" s="6"/>
      <c r="O146" s="6"/>
      <c r="P146" s="6">
        <f>COUNT(表1_56[[#This Row],[iBAQ 0-20_1]:[iBAQ 0-20_3]])</f>
        <v>0</v>
      </c>
      <c r="Q146" s="6">
        <f>COUNT(表1_56[[#This Row],[iBAQ 30-40_1]:[iBAQ 30-40_3]])</f>
        <v>3</v>
      </c>
      <c r="R146" s="6">
        <f>COUNT(表1_56[[#This Row],[iBAQ 50-60_1]:[iBAQ 50-60_3]])</f>
        <v>0</v>
      </c>
      <c r="S146" s="8"/>
      <c r="T146" s="8">
        <f>AVERAGE(表1_56[[#This Row],[iBAQ 30-40_1]:[iBAQ 30-40_3]])</f>
        <v>8955533.333333334</v>
      </c>
      <c r="U146" s="8"/>
      <c r="V146" s="8"/>
      <c r="W146" s="8"/>
      <c r="X146" s="8">
        <v>40</v>
      </c>
    </row>
    <row r="147" spans="1:24" ht="15.75">
      <c r="A147" s="6">
        <v>721</v>
      </c>
      <c r="B147" s="7" t="s">
        <v>218</v>
      </c>
      <c r="C147" s="7" t="s">
        <v>2684</v>
      </c>
      <c r="D147" s="7" t="s">
        <v>3657</v>
      </c>
      <c r="E147" s="6">
        <v>2</v>
      </c>
      <c r="F147" s="6">
        <v>2</v>
      </c>
      <c r="G147" s="6"/>
      <c r="H147" s="6"/>
      <c r="I147" s="6"/>
      <c r="J147" s="6"/>
      <c r="K147" s="6">
        <v>15505000</v>
      </c>
      <c r="L147" s="6">
        <v>9400300</v>
      </c>
      <c r="M147" s="6"/>
      <c r="N147" s="6"/>
      <c r="O147" s="6">
        <v>7393700</v>
      </c>
      <c r="P147" s="6">
        <f>COUNT(表1_56[[#This Row],[iBAQ 0-20_1]:[iBAQ 0-20_3]])</f>
        <v>0</v>
      </c>
      <c r="Q147" s="6">
        <f>COUNT(表1_56[[#This Row],[iBAQ 30-40_1]:[iBAQ 30-40_3]])</f>
        <v>2</v>
      </c>
      <c r="R147" s="6">
        <f>COUNT(表1_56[[#This Row],[iBAQ 50-60_1]:[iBAQ 50-60_3]])</f>
        <v>1</v>
      </c>
      <c r="S147" s="8"/>
      <c r="T147" s="8">
        <f>AVERAGE(表1_56[[#This Row],[iBAQ 30-40_1]:[iBAQ 30-40_3]])</f>
        <v>12452650</v>
      </c>
      <c r="U147" s="8"/>
      <c r="V147" s="8"/>
      <c r="W147" s="8"/>
      <c r="X147" s="8">
        <v>40</v>
      </c>
    </row>
    <row r="148" spans="1:24" ht="15.75">
      <c r="A148" s="6">
        <v>739</v>
      </c>
      <c r="B148" s="7" t="s">
        <v>1076</v>
      </c>
      <c r="C148" s="7" t="s">
        <v>2224</v>
      </c>
      <c r="D148" s="7" t="s">
        <v>3662</v>
      </c>
      <c r="E148" s="6">
        <v>2</v>
      </c>
      <c r="F148" s="6">
        <v>1</v>
      </c>
      <c r="G148" s="6"/>
      <c r="H148" s="6"/>
      <c r="I148" s="6"/>
      <c r="J148" s="6"/>
      <c r="K148" s="6">
        <v>8236300</v>
      </c>
      <c r="L148" s="6">
        <v>7192700</v>
      </c>
      <c r="M148" s="6"/>
      <c r="N148" s="6"/>
      <c r="O148" s="6"/>
      <c r="P148" s="6">
        <f>COUNT(表1_56[[#This Row],[iBAQ 0-20_1]:[iBAQ 0-20_3]])</f>
        <v>0</v>
      </c>
      <c r="Q148" s="6">
        <f>COUNT(表1_56[[#This Row],[iBAQ 30-40_1]:[iBAQ 30-40_3]])</f>
        <v>2</v>
      </c>
      <c r="R148" s="6">
        <f>COUNT(表1_56[[#This Row],[iBAQ 50-60_1]:[iBAQ 50-60_3]])</f>
        <v>0</v>
      </c>
      <c r="S148" s="8"/>
      <c r="T148" s="8">
        <f>AVERAGE(表1_56[[#This Row],[iBAQ 30-40_1]:[iBAQ 30-40_3]])</f>
        <v>7714500</v>
      </c>
      <c r="U148" s="8"/>
      <c r="V148" s="8"/>
      <c r="W148" s="8"/>
      <c r="X148" s="8">
        <v>40</v>
      </c>
    </row>
    <row r="149" spans="1:24" ht="15.75">
      <c r="A149" s="6">
        <v>743</v>
      </c>
      <c r="B149" s="7" t="s">
        <v>340</v>
      </c>
      <c r="C149" s="7" t="s">
        <v>2702</v>
      </c>
      <c r="D149" s="7" t="s">
        <v>1726</v>
      </c>
      <c r="E149" s="6">
        <v>2</v>
      </c>
      <c r="F149" s="6">
        <v>1</v>
      </c>
      <c r="G149" s="6"/>
      <c r="H149" s="6"/>
      <c r="I149" s="6"/>
      <c r="J149" s="6">
        <v>4176300</v>
      </c>
      <c r="K149" s="6">
        <v>4810900</v>
      </c>
      <c r="L149" s="6">
        <v>4597700</v>
      </c>
      <c r="M149" s="6">
        <v>4649600</v>
      </c>
      <c r="N149" s="6"/>
      <c r="O149" s="6">
        <v>3470300</v>
      </c>
      <c r="P149" s="6">
        <f>COUNT(表1_56[[#This Row],[iBAQ 0-20_1]:[iBAQ 0-20_3]])</f>
        <v>0</v>
      </c>
      <c r="Q149" s="6">
        <f>COUNT(表1_56[[#This Row],[iBAQ 30-40_1]:[iBAQ 30-40_3]])</f>
        <v>3</v>
      </c>
      <c r="R149" s="6">
        <f>COUNT(表1_56[[#This Row],[iBAQ 50-60_1]:[iBAQ 50-60_3]])</f>
        <v>2</v>
      </c>
      <c r="S149" s="8"/>
      <c r="T149" s="8">
        <f>AVERAGE(表1_56[[#This Row],[iBAQ 30-40_1]:[iBAQ 30-40_3]])</f>
        <v>4528300</v>
      </c>
      <c r="U149" s="8">
        <f>AVERAGE(表1_56[[#This Row],[iBAQ 50-60_1]:[iBAQ 50-60_3]])</f>
        <v>4059950</v>
      </c>
      <c r="V149" s="8"/>
      <c r="W149" s="8"/>
      <c r="X149" s="8">
        <v>40</v>
      </c>
    </row>
    <row r="150" spans="1:24" ht="15.75">
      <c r="A150" s="6">
        <v>750</v>
      </c>
      <c r="B150" s="7" t="s">
        <v>1119</v>
      </c>
      <c r="C150" s="7" t="s">
        <v>2708</v>
      </c>
      <c r="D150" s="7" t="s">
        <v>1728</v>
      </c>
      <c r="E150" s="6">
        <v>2</v>
      </c>
      <c r="F150" s="6">
        <v>1</v>
      </c>
      <c r="G150" s="6"/>
      <c r="H150" s="6"/>
      <c r="I150" s="6"/>
      <c r="J150" s="6">
        <v>548720</v>
      </c>
      <c r="K150" s="6">
        <v>1524700</v>
      </c>
      <c r="L150" s="6">
        <v>1790800</v>
      </c>
      <c r="M150" s="6"/>
      <c r="N150" s="6"/>
      <c r="O150" s="6"/>
      <c r="P150" s="6">
        <f>COUNT(表1_56[[#This Row],[iBAQ 0-20_1]:[iBAQ 0-20_3]])</f>
        <v>0</v>
      </c>
      <c r="Q150" s="6">
        <f>COUNT(表1_56[[#This Row],[iBAQ 30-40_1]:[iBAQ 30-40_3]])</f>
        <v>3</v>
      </c>
      <c r="R150" s="6">
        <f>COUNT(表1_56[[#This Row],[iBAQ 50-60_1]:[iBAQ 50-60_3]])</f>
        <v>0</v>
      </c>
      <c r="S150" s="8"/>
      <c r="T150" s="8">
        <f>AVERAGE(表1_56[[#This Row],[iBAQ 30-40_1]:[iBAQ 30-40_3]])</f>
        <v>1288073.3333333333</v>
      </c>
      <c r="U150" s="8"/>
      <c r="V150" s="8"/>
      <c r="W150" s="8"/>
      <c r="X150" s="8">
        <v>40</v>
      </c>
    </row>
    <row r="151" spans="1:24" ht="15.75">
      <c r="A151" s="6">
        <v>751</v>
      </c>
      <c r="B151" s="7" t="s">
        <v>1273</v>
      </c>
      <c r="C151" s="7" t="s">
        <v>2709</v>
      </c>
      <c r="D151" s="7" t="s">
        <v>3669</v>
      </c>
      <c r="E151" s="6">
        <v>2</v>
      </c>
      <c r="F151" s="6">
        <v>2</v>
      </c>
      <c r="G151" s="6"/>
      <c r="H151" s="6"/>
      <c r="I151" s="6"/>
      <c r="J151" s="6">
        <v>660530</v>
      </c>
      <c r="K151" s="6">
        <v>868110</v>
      </c>
      <c r="L151" s="6"/>
      <c r="M151" s="6"/>
      <c r="N151" s="6"/>
      <c r="O151" s="6"/>
      <c r="P151" s="6">
        <f>COUNT(表1_56[[#This Row],[iBAQ 0-20_1]:[iBAQ 0-20_3]])</f>
        <v>0</v>
      </c>
      <c r="Q151" s="6">
        <f>COUNT(表1_56[[#This Row],[iBAQ 30-40_1]:[iBAQ 30-40_3]])</f>
        <v>2</v>
      </c>
      <c r="R151" s="6">
        <f>COUNT(表1_56[[#This Row],[iBAQ 50-60_1]:[iBAQ 50-60_3]])</f>
        <v>0</v>
      </c>
      <c r="S151" s="8"/>
      <c r="T151" s="8">
        <f>AVERAGE(表1_56[[#This Row],[iBAQ 30-40_1]:[iBAQ 30-40_3]])</f>
        <v>764320</v>
      </c>
      <c r="U151" s="8"/>
      <c r="V151" s="8"/>
      <c r="W151" s="8"/>
      <c r="X151" s="8">
        <v>40</v>
      </c>
    </row>
    <row r="152" spans="1:24" s="4" customFormat="1" ht="15.75">
      <c r="A152" s="6">
        <v>755</v>
      </c>
      <c r="B152" s="7" t="s">
        <v>1206</v>
      </c>
      <c r="C152" s="7" t="s">
        <v>2712</v>
      </c>
      <c r="D152" s="7" t="s">
        <v>3671</v>
      </c>
      <c r="E152" s="6">
        <v>2</v>
      </c>
      <c r="F152" s="6">
        <v>1</v>
      </c>
      <c r="G152" s="6"/>
      <c r="H152" s="6"/>
      <c r="I152" s="6"/>
      <c r="J152" s="6">
        <v>474240</v>
      </c>
      <c r="K152" s="6"/>
      <c r="L152" s="6">
        <v>470790</v>
      </c>
      <c r="M152" s="6"/>
      <c r="N152" s="6"/>
      <c r="O152" s="6"/>
      <c r="P152" s="6">
        <f>COUNT(表1_56[[#This Row],[iBAQ 0-20_1]:[iBAQ 0-20_3]])</f>
        <v>0</v>
      </c>
      <c r="Q152" s="6">
        <f>COUNT(表1_56[[#This Row],[iBAQ 30-40_1]:[iBAQ 30-40_3]])</f>
        <v>2</v>
      </c>
      <c r="R152" s="6">
        <f>COUNT(表1_56[[#This Row],[iBAQ 50-60_1]:[iBAQ 50-60_3]])</f>
        <v>0</v>
      </c>
      <c r="S152" s="8"/>
      <c r="T152" s="8">
        <f>AVERAGE(表1_56[[#This Row],[iBAQ 30-40_1]:[iBAQ 30-40_3]])</f>
        <v>472515</v>
      </c>
      <c r="U152" s="8"/>
      <c r="V152" s="8"/>
      <c r="W152" s="8"/>
      <c r="X152" s="8">
        <v>40</v>
      </c>
    </row>
    <row r="153" spans="1:24" ht="15.75">
      <c r="A153" s="6">
        <v>756</v>
      </c>
      <c r="B153" s="7" t="s">
        <v>517</v>
      </c>
      <c r="C153" s="7" t="s">
        <v>2713</v>
      </c>
      <c r="D153" s="7" t="s">
        <v>1731</v>
      </c>
      <c r="E153" s="6">
        <v>1</v>
      </c>
      <c r="F153" s="6">
        <v>1</v>
      </c>
      <c r="G153" s="6"/>
      <c r="H153" s="6"/>
      <c r="I153" s="6"/>
      <c r="J153" s="6">
        <v>1211000</v>
      </c>
      <c r="K153" s="6">
        <v>3810800</v>
      </c>
      <c r="L153" s="6">
        <v>1287300</v>
      </c>
      <c r="M153" s="6">
        <v>4470900</v>
      </c>
      <c r="N153" s="6"/>
      <c r="O153" s="6">
        <v>1309800</v>
      </c>
      <c r="P153" s="6">
        <f>COUNT(表1_56[[#This Row],[iBAQ 0-20_1]:[iBAQ 0-20_3]])</f>
        <v>0</v>
      </c>
      <c r="Q153" s="6">
        <f>COUNT(表1_56[[#This Row],[iBAQ 30-40_1]:[iBAQ 30-40_3]])</f>
        <v>3</v>
      </c>
      <c r="R153" s="6">
        <f>COUNT(表1_56[[#This Row],[iBAQ 50-60_1]:[iBAQ 50-60_3]])</f>
        <v>2</v>
      </c>
      <c r="S153" s="8"/>
      <c r="T153" s="8">
        <f>AVERAGE(表1_56[[#This Row],[iBAQ 30-40_1]:[iBAQ 30-40_3]])</f>
        <v>2103033.3333333335</v>
      </c>
      <c r="U153" s="8">
        <f>AVERAGE(表1_56[[#This Row],[iBAQ 50-60_1]:[iBAQ 50-60_3]])</f>
        <v>2890350</v>
      </c>
      <c r="V153" s="8"/>
      <c r="W153" s="8"/>
      <c r="X153" s="8">
        <v>40</v>
      </c>
    </row>
    <row r="154" spans="1:24" ht="15.75">
      <c r="A154" s="6">
        <v>769</v>
      </c>
      <c r="B154" s="7" t="s">
        <v>1216</v>
      </c>
      <c r="C154" s="7" t="s">
        <v>2725</v>
      </c>
      <c r="D154" s="7" t="s">
        <v>3679</v>
      </c>
      <c r="E154" s="6">
        <v>1</v>
      </c>
      <c r="F154" s="6">
        <v>1</v>
      </c>
      <c r="G154" s="6"/>
      <c r="H154" s="6"/>
      <c r="I154" s="6"/>
      <c r="J154" s="6">
        <v>375830</v>
      </c>
      <c r="K154" s="6">
        <v>268210</v>
      </c>
      <c r="L154" s="6">
        <v>374090</v>
      </c>
      <c r="M154" s="6"/>
      <c r="N154" s="6"/>
      <c r="O154" s="6"/>
      <c r="P154" s="6">
        <f>COUNT(表1_56[[#This Row],[iBAQ 0-20_1]:[iBAQ 0-20_3]])</f>
        <v>0</v>
      </c>
      <c r="Q154" s="6">
        <f>COUNT(表1_56[[#This Row],[iBAQ 30-40_1]:[iBAQ 30-40_3]])</f>
        <v>3</v>
      </c>
      <c r="R154" s="6">
        <f>COUNT(表1_56[[#This Row],[iBAQ 50-60_1]:[iBAQ 50-60_3]])</f>
        <v>0</v>
      </c>
      <c r="S154" s="8"/>
      <c r="T154" s="8">
        <f>AVERAGE(表1_56[[#This Row],[iBAQ 30-40_1]:[iBAQ 30-40_3]])</f>
        <v>339376.66666666669</v>
      </c>
      <c r="U154" s="8"/>
      <c r="V154" s="8"/>
      <c r="W154" s="8"/>
      <c r="X154" s="8">
        <v>40</v>
      </c>
    </row>
    <row r="155" spans="1:24" ht="15.75">
      <c r="A155" s="6">
        <v>778</v>
      </c>
      <c r="B155" s="7" t="s">
        <v>1070</v>
      </c>
      <c r="C155" s="7" t="s">
        <v>2734</v>
      </c>
      <c r="D155" s="7" t="s">
        <v>1740</v>
      </c>
      <c r="E155" s="6">
        <v>2</v>
      </c>
      <c r="F155" s="6">
        <v>2</v>
      </c>
      <c r="G155" s="6"/>
      <c r="H155" s="6"/>
      <c r="I155" s="6"/>
      <c r="J155" s="6">
        <v>3029500</v>
      </c>
      <c r="K155" s="6"/>
      <c r="L155" s="6">
        <v>12358000</v>
      </c>
      <c r="M155" s="6"/>
      <c r="N155" s="6"/>
      <c r="O155" s="6"/>
      <c r="P155" s="6">
        <f>COUNT(表1_56[[#This Row],[iBAQ 0-20_1]:[iBAQ 0-20_3]])</f>
        <v>0</v>
      </c>
      <c r="Q155" s="6">
        <f>COUNT(表1_56[[#This Row],[iBAQ 30-40_1]:[iBAQ 30-40_3]])</f>
        <v>2</v>
      </c>
      <c r="R155" s="6">
        <f>COUNT(表1_56[[#This Row],[iBAQ 50-60_1]:[iBAQ 50-60_3]])</f>
        <v>0</v>
      </c>
      <c r="S155" s="8"/>
      <c r="T155" s="8">
        <f>AVERAGE(表1_56[[#This Row],[iBAQ 30-40_1]:[iBAQ 30-40_3]])</f>
        <v>7693750</v>
      </c>
      <c r="U155" s="8"/>
      <c r="V155" s="8"/>
      <c r="W155" s="8"/>
      <c r="X155" s="8">
        <v>40</v>
      </c>
    </row>
    <row r="156" spans="1:24" ht="15.75">
      <c r="A156" s="6">
        <v>782</v>
      </c>
      <c r="B156" s="7" t="s">
        <v>1184</v>
      </c>
      <c r="C156" s="7" t="s">
        <v>2738</v>
      </c>
      <c r="D156" s="7" t="s">
        <v>3686</v>
      </c>
      <c r="E156" s="6">
        <v>4</v>
      </c>
      <c r="F156" s="6">
        <v>4</v>
      </c>
      <c r="G156" s="6"/>
      <c r="H156" s="6"/>
      <c r="I156" s="6"/>
      <c r="J156" s="6"/>
      <c r="K156" s="6">
        <v>818270</v>
      </c>
      <c r="L156" s="6">
        <v>599250</v>
      </c>
      <c r="M156" s="6"/>
      <c r="N156" s="6"/>
      <c r="O156" s="6"/>
      <c r="P156" s="6">
        <f>COUNT(表1_56[[#This Row],[iBAQ 0-20_1]:[iBAQ 0-20_3]])</f>
        <v>0</v>
      </c>
      <c r="Q156" s="6">
        <f>COUNT(表1_56[[#This Row],[iBAQ 30-40_1]:[iBAQ 30-40_3]])</f>
        <v>2</v>
      </c>
      <c r="R156" s="6">
        <f>COUNT(表1_56[[#This Row],[iBAQ 50-60_1]:[iBAQ 50-60_3]])</f>
        <v>0</v>
      </c>
      <c r="S156" s="8"/>
      <c r="T156" s="8">
        <f>AVERAGE(表1_56[[#This Row],[iBAQ 30-40_1]:[iBAQ 30-40_3]])</f>
        <v>708760</v>
      </c>
      <c r="U156" s="8"/>
      <c r="V156" s="8"/>
      <c r="W156" s="8"/>
      <c r="X156" s="8">
        <v>40</v>
      </c>
    </row>
    <row r="157" spans="1:24" ht="15.75">
      <c r="A157" s="6">
        <v>131</v>
      </c>
      <c r="B157" s="7" t="s">
        <v>1258</v>
      </c>
      <c r="C157" s="7" t="s">
        <v>2744</v>
      </c>
      <c r="D157" s="7" t="s">
        <v>3690</v>
      </c>
      <c r="E157" s="6">
        <v>1</v>
      </c>
      <c r="F157" s="6">
        <v>1</v>
      </c>
      <c r="G157" s="6"/>
      <c r="H157" s="6"/>
      <c r="I157" s="6"/>
      <c r="J157" s="6">
        <v>1193200</v>
      </c>
      <c r="K157" s="6">
        <v>1636400</v>
      </c>
      <c r="L157" s="6"/>
      <c r="M157" s="6"/>
      <c r="N157" s="6"/>
      <c r="O157" s="6"/>
      <c r="P157" s="6">
        <f>COUNT(表1_56[[#This Row],[iBAQ 0-20_1]:[iBAQ 0-20_3]])</f>
        <v>0</v>
      </c>
      <c r="Q157" s="6">
        <f>COUNT(表1_56[[#This Row],[iBAQ 30-40_1]:[iBAQ 30-40_3]])</f>
        <v>2</v>
      </c>
      <c r="R157" s="6">
        <f>COUNT(表1_56[[#This Row],[iBAQ 50-60_1]:[iBAQ 50-60_3]])</f>
        <v>0</v>
      </c>
      <c r="S157" s="8"/>
      <c r="T157" s="8">
        <f>AVERAGE(表1_56[[#This Row],[iBAQ 30-40_1]:[iBAQ 30-40_3]])</f>
        <v>1414800</v>
      </c>
      <c r="U157" s="8"/>
      <c r="V157" s="8"/>
      <c r="W157" s="8"/>
      <c r="X157" s="8">
        <v>40</v>
      </c>
    </row>
    <row r="158" spans="1:24" ht="15.75">
      <c r="A158" s="6">
        <v>812</v>
      </c>
      <c r="B158" s="7" t="s">
        <v>1222</v>
      </c>
      <c r="C158" s="7" t="s">
        <v>2763</v>
      </c>
      <c r="D158" s="7" t="s">
        <v>1754</v>
      </c>
      <c r="E158" s="6">
        <v>2</v>
      </c>
      <c r="F158" s="6">
        <v>2</v>
      </c>
      <c r="G158" s="6"/>
      <c r="H158" s="6"/>
      <c r="I158" s="6"/>
      <c r="J158" s="6">
        <v>216620</v>
      </c>
      <c r="K158" s="6"/>
      <c r="L158" s="6">
        <v>309150</v>
      </c>
      <c r="M158" s="6"/>
      <c r="N158" s="6"/>
      <c r="O158" s="6"/>
      <c r="P158" s="6">
        <f>COUNT(表1_56[[#This Row],[iBAQ 0-20_1]:[iBAQ 0-20_3]])</f>
        <v>0</v>
      </c>
      <c r="Q158" s="6">
        <f>COUNT(表1_56[[#This Row],[iBAQ 30-40_1]:[iBAQ 30-40_3]])</f>
        <v>2</v>
      </c>
      <c r="R158" s="6">
        <f>COUNT(表1_56[[#This Row],[iBAQ 50-60_1]:[iBAQ 50-60_3]])</f>
        <v>0</v>
      </c>
      <c r="S158" s="8"/>
      <c r="T158" s="8">
        <f>AVERAGE(表1_56[[#This Row],[iBAQ 30-40_1]:[iBAQ 30-40_3]])</f>
        <v>262885</v>
      </c>
      <c r="U158" s="8"/>
      <c r="V158" s="8"/>
      <c r="W158" s="8"/>
      <c r="X158" s="8">
        <v>40</v>
      </c>
    </row>
    <row r="159" spans="1:24" ht="15.75">
      <c r="A159" s="6">
        <v>816</v>
      </c>
      <c r="B159" s="7" t="s">
        <v>1198</v>
      </c>
      <c r="C159" s="7" t="s">
        <v>2767</v>
      </c>
      <c r="D159" s="7" t="s">
        <v>1757</v>
      </c>
      <c r="E159" s="6">
        <v>1</v>
      </c>
      <c r="F159" s="6">
        <v>1</v>
      </c>
      <c r="G159" s="6"/>
      <c r="H159" s="6"/>
      <c r="I159" s="6"/>
      <c r="J159" s="6">
        <v>3312000</v>
      </c>
      <c r="K159" s="6"/>
      <c r="L159" s="6">
        <v>503720</v>
      </c>
      <c r="M159" s="6"/>
      <c r="N159" s="6"/>
      <c r="O159" s="6"/>
      <c r="P159" s="6">
        <f>COUNT(表1_56[[#This Row],[iBAQ 0-20_1]:[iBAQ 0-20_3]])</f>
        <v>0</v>
      </c>
      <c r="Q159" s="6">
        <f>COUNT(表1_56[[#This Row],[iBAQ 30-40_1]:[iBAQ 30-40_3]])</f>
        <v>2</v>
      </c>
      <c r="R159" s="6">
        <f>COUNT(表1_56[[#This Row],[iBAQ 50-60_1]:[iBAQ 50-60_3]])</f>
        <v>0</v>
      </c>
      <c r="S159" s="8"/>
      <c r="T159" s="8">
        <f>AVERAGE(表1_56[[#This Row],[iBAQ 30-40_1]:[iBAQ 30-40_3]])</f>
        <v>1907860</v>
      </c>
      <c r="U159" s="8"/>
      <c r="V159" s="8"/>
      <c r="W159" s="8"/>
      <c r="X159" s="8">
        <v>40</v>
      </c>
    </row>
    <row r="160" spans="1:24" ht="15.75">
      <c r="A160" s="6">
        <v>836</v>
      </c>
      <c r="B160" s="7" t="s">
        <v>1100</v>
      </c>
      <c r="C160" s="7" t="s">
        <v>2785</v>
      </c>
      <c r="D160" s="7" t="s">
        <v>3712</v>
      </c>
      <c r="E160" s="6">
        <v>1</v>
      </c>
      <c r="F160" s="6">
        <v>1</v>
      </c>
      <c r="G160" s="6"/>
      <c r="H160" s="6"/>
      <c r="I160" s="6"/>
      <c r="J160" s="6"/>
      <c r="K160" s="6">
        <v>3351200</v>
      </c>
      <c r="L160" s="6">
        <v>2812900</v>
      </c>
      <c r="M160" s="6"/>
      <c r="N160" s="6"/>
      <c r="O160" s="6"/>
      <c r="P160" s="6">
        <f>COUNT(表1_56[[#This Row],[iBAQ 0-20_1]:[iBAQ 0-20_3]])</f>
        <v>0</v>
      </c>
      <c r="Q160" s="6">
        <f>COUNT(表1_56[[#This Row],[iBAQ 30-40_1]:[iBAQ 30-40_3]])</f>
        <v>2</v>
      </c>
      <c r="R160" s="6">
        <f>COUNT(表1_56[[#This Row],[iBAQ 50-60_1]:[iBAQ 50-60_3]])</f>
        <v>0</v>
      </c>
      <c r="S160" s="8"/>
      <c r="T160" s="8">
        <f>AVERAGE(表1_56[[#This Row],[iBAQ 30-40_1]:[iBAQ 30-40_3]])</f>
        <v>3082050</v>
      </c>
      <c r="U160" s="8"/>
      <c r="V160" s="8"/>
      <c r="W160" s="8"/>
      <c r="X160" s="8">
        <v>40</v>
      </c>
    </row>
    <row r="161" spans="1:24" ht="15.75">
      <c r="A161" s="6">
        <v>848</v>
      </c>
      <c r="B161" s="7" t="s">
        <v>1181</v>
      </c>
      <c r="C161" s="7" t="s">
        <v>2795</v>
      </c>
      <c r="D161" s="7" t="s">
        <v>3718</v>
      </c>
      <c r="E161" s="6">
        <v>2</v>
      </c>
      <c r="F161" s="6">
        <v>2</v>
      </c>
      <c r="G161" s="6"/>
      <c r="H161" s="6"/>
      <c r="I161" s="6"/>
      <c r="J161" s="6">
        <v>354600</v>
      </c>
      <c r="K161" s="6">
        <v>443520</v>
      </c>
      <c r="L161" s="6">
        <v>625370</v>
      </c>
      <c r="M161" s="6"/>
      <c r="N161" s="6"/>
      <c r="O161" s="6"/>
      <c r="P161" s="6">
        <f>COUNT(表1_56[[#This Row],[iBAQ 0-20_1]:[iBAQ 0-20_3]])</f>
        <v>0</v>
      </c>
      <c r="Q161" s="6">
        <f>COUNT(表1_56[[#This Row],[iBAQ 30-40_1]:[iBAQ 30-40_3]])</f>
        <v>3</v>
      </c>
      <c r="R161" s="6">
        <f>COUNT(表1_56[[#This Row],[iBAQ 50-60_1]:[iBAQ 50-60_3]])</f>
        <v>0</v>
      </c>
      <c r="S161" s="8"/>
      <c r="T161" s="8">
        <f>AVERAGE(表1_56[[#This Row],[iBAQ 30-40_1]:[iBAQ 30-40_3]])</f>
        <v>474496.66666666669</v>
      </c>
      <c r="U161" s="8"/>
      <c r="V161" s="8"/>
      <c r="W161" s="8"/>
      <c r="X161" s="8">
        <v>40</v>
      </c>
    </row>
    <row r="162" spans="1:24" ht="15.75">
      <c r="A162" s="6">
        <v>853</v>
      </c>
      <c r="B162" s="7" t="s">
        <v>1155</v>
      </c>
      <c r="C162" s="7" t="s">
        <v>2799</v>
      </c>
      <c r="D162" s="7" t="s">
        <v>1775</v>
      </c>
      <c r="E162" s="6">
        <v>1</v>
      </c>
      <c r="F162" s="6">
        <v>1</v>
      </c>
      <c r="G162" s="6"/>
      <c r="H162" s="6"/>
      <c r="I162" s="6"/>
      <c r="J162" s="6">
        <v>889910</v>
      </c>
      <c r="K162" s="6">
        <v>1085800</v>
      </c>
      <c r="L162" s="6">
        <v>1000700</v>
      </c>
      <c r="M162" s="6"/>
      <c r="N162" s="6"/>
      <c r="O162" s="6"/>
      <c r="P162" s="6">
        <f>COUNT(表1_56[[#This Row],[iBAQ 0-20_1]:[iBAQ 0-20_3]])</f>
        <v>0</v>
      </c>
      <c r="Q162" s="6">
        <f>COUNT(表1_56[[#This Row],[iBAQ 30-40_1]:[iBAQ 30-40_3]])</f>
        <v>3</v>
      </c>
      <c r="R162" s="6">
        <f>COUNT(表1_56[[#This Row],[iBAQ 50-60_1]:[iBAQ 50-60_3]])</f>
        <v>0</v>
      </c>
      <c r="S162" s="8"/>
      <c r="T162" s="8">
        <f>AVERAGE(表1_56[[#This Row],[iBAQ 30-40_1]:[iBAQ 30-40_3]])</f>
        <v>992136.66666666663</v>
      </c>
      <c r="U162" s="8"/>
      <c r="V162" s="8"/>
      <c r="W162" s="8"/>
      <c r="X162" s="8">
        <v>40</v>
      </c>
    </row>
    <row r="163" spans="1:24" ht="15.75">
      <c r="A163" s="6">
        <v>855</v>
      </c>
      <c r="B163" s="7" t="s">
        <v>1022</v>
      </c>
      <c r="C163" s="7" t="s">
        <v>2802</v>
      </c>
      <c r="D163" s="7" t="s">
        <v>3724</v>
      </c>
      <c r="E163" s="6">
        <v>2</v>
      </c>
      <c r="F163" s="6">
        <v>2</v>
      </c>
      <c r="G163" s="6"/>
      <c r="H163" s="6"/>
      <c r="I163" s="6"/>
      <c r="J163" s="6">
        <v>915270</v>
      </c>
      <c r="K163" s="6">
        <v>472250</v>
      </c>
      <c r="L163" s="6">
        <v>799680</v>
      </c>
      <c r="M163" s="6">
        <v>1121600</v>
      </c>
      <c r="N163" s="6"/>
      <c r="O163" s="6"/>
      <c r="P163" s="6">
        <f>COUNT(表1_56[[#This Row],[iBAQ 0-20_1]:[iBAQ 0-20_3]])</f>
        <v>0</v>
      </c>
      <c r="Q163" s="6">
        <f>COUNT(表1_56[[#This Row],[iBAQ 30-40_1]:[iBAQ 30-40_3]])</f>
        <v>3</v>
      </c>
      <c r="R163" s="6">
        <f>COUNT(表1_56[[#This Row],[iBAQ 50-60_1]:[iBAQ 50-60_3]])</f>
        <v>1</v>
      </c>
      <c r="S163" s="8"/>
      <c r="T163" s="8">
        <f>AVERAGE(表1_56[[#This Row],[iBAQ 30-40_1]:[iBAQ 30-40_3]])</f>
        <v>729066.66666666663</v>
      </c>
      <c r="U163" s="8"/>
      <c r="V163" s="8"/>
      <c r="W163" s="8"/>
      <c r="X163" s="8">
        <v>40</v>
      </c>
    </row>
    <row r="164" spans="1:24" ht="15.75">
      <c r="A164" s="6">
        <v>861</v>
      </c>
      <c r="B164" s="7" t="s">
        <v>886</v>
      </c>
      <c r="C164" s="7" t="s">
        <v>2806</v>
      </c>
      <c r="D164" s="7" t="s">
        <v>1779</v>
      </c>
      <c r="E164" s="6">
        <v>4</v>
      </c>
      <c r="F164" s="6">
        <v>4</v>
      </c>
      <c r="G164" s="6"/>
      <c r="H164" s="6"/>
      <c r="I164" s="6"/>
      <c r="J164" s="6">
        <v>6139000</v>
      </c>
      <c r="K164" s="6">
        <v>6623500</v>
      </c>
      <c r="L164" s="6">
        <v>9476000</v>
      </c>
      <c r="M164" s="6">
        <v>28601000</v>
      </c>
      <c r="N164" s="6"/>
      <c r="O164" s="6"/>
      <c r="P164" s="6">
        <f>COUNT(表1_56[[#This Row],[iBAQ 0-20_1]:[iBAQ 0-20_3]])</f>
        <v>0</v>
      </c>
      <c r="Q164" s="6">
        <f>COUNT(表1_56[[#This Row],[iBAQ 30-40_1]:[iBAQ 30-40_3]])</f>
        <v>3</v>
      </c>
      <c r="R164" s="6">
        <f>COUNT(表1_56[[#This Row],[iBAQ 50-60_1]:[iBAQ 50-60_3]])</f>
        <v>1</v>
      </c>
      <c r="S164" s="8"/>
      <c r="T164" s="8">
        <f>AVERAGE(表1_56[[#This Row],[iBAQ 30-40_1]:[iBAQ 30-40_3]])</f>
        <v>7412833.333333333</v>
      </c>
      <c r="U164" s="8"/>
      <c r="V164" s="8"/>
      <c r="W164" s="8"/>
      <c r="X164" s="8">
        <v>40</v>
      </c>
    </row>
    <row r="165" spans="1:24" ht="15.75">
      <c r="A165" s="6">
        <v>891</v>
      </c>
      <c r="B165" s="7" t="s">
        <v>1101</v>
      </c>
      <c r="C165" s="7" t="s">
        <v>2830</v>
      </c>
      <c r="D165" s="7" t="s">
        <v>1792</v>
      </c>
      <c r="E165" s="6">
        <v>2</v>
      </c>
      <c r="F165" s="6">
        <v>2</v>
      </c>
      <c r="G165" s="6"/>
      <c r="H165" s="6"/>
      <c r="I165" s="6"/>
      <c r="J165" s="6">
        <v>5328000</v>
      </c>
      <c r="K165" s="6">
        <v>3246800</v>
      </c>
      <c r="L165" s="6">
        <v>2653700</v>
      </c>
      <c r="M165" s="6"/>
      <c r="N165" s="6"/>
      <c r="O165" s="6"/>
      <c r="P165" s="6">
        <f>COUNT(表1_56[[#This Row],[iBAQ 0-20_1]:[iBAQ 0-20_3]])</f>
        <v>0</v>
      </c>
      <c r="Q165" s="6">
        <f>COUNT(表1_56[[#This Row],[iBAQ 30-40_1]:[iBAQ 30-40_3]])</f>
        <v>3</v>
      </c>
      <c r="R165" s="6">
        <f>COUNT(表1_56[[#This Row],[iBAQ 50-60_1]:[iBAQ 50-60_3]])</f>
        <v>0</v>
      </c>
      <c r="S165" s="8"/>
      <c r="T165" s="8">
        <f>AVERAGE(表1_56[[#This Row],[iBAQ 30-40_1]:[iBAQ 30-40_3]])</f>
        <v>3742833.3333333335</v>
      </c>
      <c r="U165" s="8"/>
      <c r="V165" s="8"/>
      <c r="W165" s="8"/>
      <c r="X165" s="8">
        <v>40</v>
      </c>
    </row>
    <row r="166" spans="1:24" ht="15.75">
      <c r="A166" s="6">
        <v>894</v>
      </c>
      <c r="B166" s="7" t="s">
        <v>769</v>
      </c>
      <c r="C166" s="7" t="s">
        <v>2832</v>
      </c>
      <c r="D166" s="7" t="s">
        <v>1794</v>
      </c>
      <c r="E166" s="6">
        <v>4</v>
      </c>
      <c r="F166" s="6">
        <v>3</v>
      </c>
      <c r="G166" s="6"/>
      <c r="H166" s="6"/>
      <c r="I166" s="6"/>
      <c r="J166" s="6">
        <v>1358800</v>
      </c>
      <c r="K166" s="6">
        <v>1252300</v>
      </c>
      <c r="L166" s="6">
        <v>1413500</v>
      </c>
      <c r="M166" s="6">
        <v>3349100</v>
      </c>
      <c r="N166" s="6">
        <v>1405000</v>
      </c>
      <c r="O166" s="6"/>
      <c r="P166" s="6">
        <f>COUNT(表1_56[[#This Row],[iBAQ 0-20_1]:[iBAQ 0-20_3]])</f>
        <v>0</v>
      </c>
      <c r="Q166" s="6">
        <f>COUNT(表1_56[[#This Row],[iBAQ 30-40_1]:[iBAQ 30-40_3]])</f>
        <v>3</v>
      </c>
      <c r="R166" s="6">
        <f>COUNT(表1_56[[#This Row],[iBAQ 50-60_1]:[iBAQ 50-60_3]])</f>
        <v>2</v>
      </c>
      <c r="S166" s="8"/>
      <c r="T166" s="8">
        <f>AVERAGE(表1_56[[#This Row],[iBAQ 30-40_1]:[iBAQ 30-40_3]])</f>
        <v>1341533.3333333333</v>
      </c>
      <c r="U166" s="8">
        <f>AVERAGE(表1_56[[#This Row],[iBAQ 50-60_1]:[iBAQ 50-60_3]])</f>
        <v>2377050</v>
      </c>
      <c r="V166" s="8"/>
      <c r="W166" s="8"/>
      <c r="X166" s="8">
        <v>40</v>
      </c>
    </row>
    <row r="167" spans="1:24" ht="15.75">
      <c r="A167" s="6">
        <v>910</v>
      </c>
      <c r="B167" s="7" t="s">
        <v>1241</v>
      </c>
      <c r="C167" s="7" t="s">
        <v>2842</v>
      </c>
      <c r="D167" s="7" t="s">
        <v>3742</v>
      </c>
      <c r="E167" s="6">
        <v>3</v>
      </c>
      <c r="F167" s="6">
        <v>2</v>
      </c>
      <c r="G167" s="6"/>
      <c r="H167" s="6"/>
      <c r="I167" s="6"/>
      <c r="J167" s="6">
        <v>507700</v>
      </c>
      <c r="K167" s="6">
        <v>549900</v>
      </c>
      <c r="L167" s="6">
        <v>74134</v>
      </c>
      <c r="M167" s="6"/>
      <c r="N167" s="6"/>
      <c r="O167" s="6"/>
      <c r="P167" s="6">
        <f>COUNT(表1_56[[#This Row],[iBAQ 0-20_1]:[iBAQ 0-20_3]])</f>
        <v>0</v>
      </c>
      <c r="Q167" s="6">
        <f>COUNT(表1_56[[#This Row],[iBAQ 30-40_1]:[iBAQ 30-40_3]])</f>
        <v>3</v>
      </c>
      <c r="R167" s="6">
        <f>COUNT(表1_56[[#This Row],[iBAQ 50-60_1]:[iBAQ 50-60_3]])</f>
        <v>0</v>
      </c>
      <c r="S167" s="8"/>
      <c r="T167" s="8">
        <f>AVERAGE(表1_56[[#This Row],[iBAQ 30-40_1]:[iBAQ 30-40_3]])</f>
        <v>377244.66666666669</v>
      </c>
      <c r="U167" s="8"/>
      <c r="V167" s="8"/>
      <c r="W167" s="8"/>
      <c r="X167" s="8">
        <v>40</v>
      </c>
    </row>
    <row r="168" spans="1:24" ht="15.75">
      <c r="A168" s="6">
        <v>928</v>
      </c>
      <c r="B168" s="7" t="s">
        <v>1157</v>
      </c>
      <c r="C168" s="7" t="s">
        <v>2852</v>
      </c>
      <c r="D168" s="7" t="s">
        <v>3748</v>
      </c>
      <c r="E168" s="6">
        <v>2</v>
      </c>
      <c r="F168" s="6">
        <v>2</v>
      </c>
      <c r="G168" s="6"/>
      <c r="H168" s="6"/>
      <c r="I168" s="6"/>
      <c r="J168" s="6"/>
      <c r="K168" s="6">
        <v>2868400</v>
      </c>
      <c r="L168" s="6">
        <v>968110</v>
      </c>
      <c r="M168" s="6"/>
      <c r="N168" s="6"/>
      <c r="O168" s="6"/>
      <c r="P168" s="6">
        <f>COUNT(表1_56[[#This Row],[iBAQ 0-20_1]:[iBAQ 0-20_3]])</f>
        <v>0</v>
      </c>
      <c r="Q168" s="6">
        <f>COUNT(表1_56[[#This Row],[iBAQ 30-40_1]:[iBAQ 30-40_3]])</f>
        <v>2</v>
      </c>
      <c r="R168" s="6">
        <f>COUNT(表1_56[[#This Row],[iBAQ 50-60_1]:[iBAQ 50-60_3]])</f>
        <v>0</v>
      </c>
      <c r="S168" s="8"/>
      <c r="T168" s="8">
        <f>AVERAGE(表1_56[[#This Row],[iBAQ 30-40_1]:[iBAQ 30-40_3]])</f>
        <v>1918255</v>
      </c>
      <c r="U168" s="8"/>
      <c r="V168" s="8"/>
      <c r="W168" s="8"/>
      <c r="X168" s="8">
        <v>40</v>
      </c>
    </row>
    <row r="169" spans="1:24" ht="15.75">
      <c r="A169" s="6">
        <v>939</v>
      </c>
      <c r="B169" s="7" t="s">
        <v>291</v>
      </c>
      <c r="C169" s="7" t="s">
        <v>2859</v>
      </c>
      <c r="D169" s="7" t="s">
        <v>1813</v>
      </c>
      <c r="E169" s="6">
        <v>4</v>
      </c>
      <c r="F169" s="6">
        <v>4</v>
      </c>
      <c r="G169" s="6"/>
      <c r="H169" s="6"/>
      <c r="I169" s="6"/>
      <c r="J169" s="6">
        <v>5037700</v>
      </c>
      <c r="K169" s="6">
        <v>6564900</v>
      </c>
      <c r="L169" s="6">
        <v>3688900</v>
      </c>
      <c r="M169" s="6">
        <v>3711800</v>
      </c>
      <c r="N169" s="6"/>
      <c r="O169" s="6">
        <v>4847600</v>
      </c>
      <c r="P169" s="6">
        <f>COUNT(表1_56[[#This Row],[iBAQ 0-20_1]:[iBAQ 0-20_3]])</f>
        <v>0</v>
      </c>
      <c r="Q169" s="6">
        <f>COUNT(表1_56[[#This Row],[iBAQ 30-40_1]:[iBAQ 30-40_3]])</f>
        <v>3</v>
      </c>
      <c r="R169" s="6">
        <f>COUNT(表1_56[[#This Row],[iBAQ 50-60_1]:[iBAQ 50-60_3]])</f>
        <v>2</v>
      </c>
      <c r="S169" s="8"/>
      <c r="T169" s="8">
        <f>AVERAGE(表1_56[[#This Row],[iBAQ 30-40_1]:[iBAQ 30-40_3]])</f>
        <v>5097166.666666667</v>
      </c>
      <c r="U169" s="8">
        <f>AVERAGE(表1_56[[#This Row],[iBAQ 50-60_1]:[iBAQ 50-60_3]])</f>
        <v>4279700</v>
      </c>
      <c r="V169" s="8"/>
      <c r="W169" s="8"/>
      <c r="X169" s="8">
        <v>40</v>
      </c>
    </row>
    <row r="170" spans="1:24" s="4" customFormat="1" ht="15.75">
      <c r="A170" s="6">
        <v>951</v>
      </c>
      <c r="B170" s="7" t="s">
        <v>745</v>
      </c>
      <c r="C170" s="7" t="s">
        <v>2867</v>
      </c>
      <c r="D170" s="7" t="s">
        <v>3759</v>
      </c>
      <c r="E170" s="6">
        <v>3</v>
      </c>
      <c r="F170" s="6">
        <v>3</v>
      </c>
      <c r="G170" s="6"/>
      <c r="H170" s="6"/>
      <c r="I170" s="6"/>
      <c r="J170" s="6"/>
      <c r="K170" s="6">
        <v>3430100</v>
      </c>
      <c r="L170" s="6">
        <v>2965200</v>
      </c>
      <c r="M170" s="6">
        <v>1898700</v>
      </c>
      <c r="N170" s="6">
        <v>2187700</v>
      </c>
      <c r="O170" s="6"/>
      <c r="P170" s="6">
        <f>COUNT(表1_56[[#This Row],[iBAQ 0-20_1]:[iBAQ 0-20_3]])</f>
        <v>0</v>
      </c>
      <c r="Q170" s="6">
        <f>COUNT(表1_56[[#This Row],[iBAQ 30-40_1]:[iBAQ 30-40_3]])</f>
        <v>2</v>
      </c>
      <c r="R170" s="6">
        <f>COUNT(表1_56[[#This Row],[iBAQ 50-60_1]:[iBAQ 50-60_3]])</f>
        <v>2</v>
      </c>
      <c r="S170" s="8"/>
      <c r="T170" s="8">
        <f>AVERAGE(表1_56[[#This Row],[iBAQ 30-40_1]:[iBAQ 30-40_3]])</f>
        <v>3197650</v>
      </c>
      <c r="U170" s="8">
        <f>AVERAGE(表1_56[[#This Row],[iBAQ 50-60_1]:[iBAQ 50-60_3]])</f>
        <v>2043200</v>
      </c>
      <c r="V170" s="8"/>
      <c r="W170" s="8"/>
      <c r="X170" s="8">
        <v>40</v>
      </c>
    </row>
    <row r="171" spans="1:24" ht="15.75">
      <c r="A171" s="6">
        <v>977</v>
      </c>
      <c r="B171" s="7" t="s">
        <v>954</v>
      </c>
      <c r="C171" s="7" t="s">
        <v>2886</v>
      </c>
      <c r="D171" s="7" t="s">
        <v>3769</v>
      </c>
      <c r="E171" s="6">
        <v>3</v>
      </c>
      <c r="F171" s="6">
        <v>3</v>
      </c>
      <c r="G171" s="6"/>
      <c r="H171" s="6"/>
      <c r="I171" s="6"/>
      <c r="J171" s="6">
        <v>1054800</v>
      </c>
      <c r="K171" s="6">
        <v>2040100</v>
      </c>
      <c r="L171" s="6">
        <v>3585100</v>
      </c>
      <c r="M171" s="6">
        <v>2249900</v>
      </c>
      <c r="N171" s="6"/>
      <c r="O171" s="6"/>
      <c r="P171" s="6">
        <f>COUNT(表1_56[[#This Row],[iBAQ 0-20_1]:[iBAQ 0-20_3]])</f>
        <v>0</v>
      </c>
      <c r="Q171" s="6">
        <f>COUNT(表1_56[[#This Row],[iBAQ 30-40_1]:[iBAQ 30-40_3]])</f>
        <v>3</v>
      </c>
      <c r="R171" s="6">
        <f>COUNT(表1_56[[#This Row],[iBAQ 50-60_1]:[iBAQ 50-60_3]])</f>
        <v>1</v>
      </c>
      <c r="S171" s="8"/>
      <c r="T171" s="8">
        <f>AVERAGE(表1_56[[#This Row],[iBAQ 30-40_1]:[iBAQ 30-40_3]])</f>
        <v>2226666.6666666665</v>
      </c>
      <c r="U171" s="8"/>
      <c r="V171" s="8"/>
      <c r="W171" s="8"/>
      <c r="X171" s="8">
        <v>40</v>
      </c>
    </row>
    <row r="172" spans="1:24" ht="15.75">
      <c r="A172" s="6">
        <v>978</v>
      </c>
      <c r="B172" s="7" t="s">
        <v>1129</v>
      </c>
      <c r="C172" s="7" t="s">
        <v>2887</v>
      </c>
      <c r="D172" s="7" t="s">
        <v>1828</v>
      </c>
      <c r="E172" s="6">
        <v>2</v>
      </c>
      <c r="F172" s="6">
        <v>2</v>
      </c>
      <c r="G172" s="6"/>
      <c r="H172" s="6"/>
      <c r="I172" s="6"/>
      <c r="J172" s="6">
        <v>514800</v>
      </c>
      <c r="K172" s="6">
        <v>486380</v>
      </c>
      <c r="L172" s="6">
        <v>1471800</v>
      </c>
      <c r="M172" s="6"/>
      <c r="N172" s="6"/>
      <c r="O172" s="6"/>
      <c r="P172" s="6">
        <f>COUNT(表1_56[[#This Row],[iBAQ 0-20_1]:[iBAQ 0-20_3]])</f>
        <v>0</v>
      </c>
      <c r="Q172" s="6">
        <f>COUNT(表1_56[[#This Row],[iBAQ 30-40_1]:[iBAQ 30-40_3]])</f>
        <v>3</v>
      </c>
      <c r="R172" s="6">
        <f>COUNT(表1_56[[#This Row],[iBAQ 50-60_1]:[iBAQ 50-60_3]])</f>
        <v>0</v>
      </c>
      <c r="S172" s="8"/>
      <c r="T172" s="8">
        <f>AVERAGE(表1_56[[#This Row],[iBAQ 30-40_1]:[iBAQ 30-40_3]])</f>
        <v>824326.66666666663</v>
      </c>
      <c r="U172" s="8"/>
      <c r="V172" s="8"/>
      <c r="W172" s="8"/>
      <c r="X172" s="8">
        <v>40</v>
      </c>
    </row>
    <row r="173" spans="1:24" ht="15.75">
      <c r="A173" s="6">
        <v>420</v>
      </c>
      <c r="B173" s="7" t="s">
        <v>1075</v>
      </c>
      <c r="C173" s="7" t="s">
        <v>2890</v>
      </c>
      <c r="D173" s="7" t="s">
        <v>1831</v>
      </c>
      <c r="E173" s="6">
        <v>1</v>
      </c>
      <c r="F173" s="6">
        <v>1</v>
      </c>
      <c r="G173" s="6"/>
      <c r="H173" s="6"/>
      <c r="I173" s="6"/>
      <c r="J173" s="6">
        <v>11488000</v>
      </c>
      <c r="K173" s="6">
        <v>8939100</v>
      </c>
      <c r="L173" s="6">
        <v>7725800</v>
      </c>
      <c r="M173" s="6"/>
      <c r="N173" s="6"/>
      <c r="O173" s="6"/>
      <c r="P173" s="6">
        <f>COUNT(表1_56[[#This Row],[iBAQ 0-20_1]:[iBAQ 0-20_3]])</f>
        <v>0</v>
      </c>
      <c r="Q173" s="6">
        <f>COUNT(表1_56[[#This Row],[iBAQ 30-40_1]:[iBAQ 30-40_3]])</f>
        <v>3</v>
      </c>
      <c r="R173" s="6">
        <f>COUNT(表1_56[[#This Row],[iBAQ 50-60_1]:[iBAQ 50-60_3]])</f>
        <v>0</v>
      </c>
      <c r="S173" s="8"/>
      <c r="T173" s="8">
        <f>AVERAGE(表1_56[[#This Row],[iBAQ 30-40_1]:[iBAQ 30-40_3]])</f>
        <v>9384300</v>
      </c>
      <c r="U173" s="8"/>
      <c r="V173" s="8"/>
      <c r="W173" s="8"/>
      <c r="X173" s="8">
        <v>40</v>
      </c>
    </row>
    <row r="174" spans="1:24" ht="15.75">
      <c r="A174" s="6">
        <v>984</v>
      </c>
      <c r="B174" s="7" t="s">
        <v>813</v>
      </c>
      <c r="C174" s="7" t="s">
        <v>2892</v>
      </c>
      <c r="D174" s="7" t="s">
        <v>3772</v>
      </c>
      <c r="E174" s="6">
        <v>1</v>
      </c>
      <c r="F174" s="6">
        <v>1</v>
      </c>
      <c r="G174" s="6"/>
      <c r="H174" s="6"/>
      <c r="I174" s="6"/>
      <c r="J174" s="6">
        <v>727090</v>
      </c>
      <c r="K174" s="6">
        <v>978470</v>
      </c>
      <c r="L174" s="6">
        <v>825360</v>
      </c>
      <c r="M174" s="6"/>
      <c r="N174" s="6">
        <v>608780</v>
      </c>
      <c r="O174" s="6"/>
      <c r="P174" s="6">
        <f>COUNT(表1_56[[#This Row],[iBAQ 0-20_1]:[iBAQ 0-20_3]])</f>
        <v>0</v>
      </c>
      <c r="Q174" s="6">
        <f>COUNT(表1_56[[#This Row],[iBAQ 30-40_1]:[iBAQ 30-40_3]])</f>
        <v>3</v>
      </c>
      <c r="R174" s="6">
        <f>COUNT(表1_56[[#This Row],[iBAQ 50-60_1]:[iBAQ 50-60_3]])</f>
        <v>1</v>
      </c>
      <c r="S174" s="8"/>
      <c r="T174" s="8">
        <f>AVERAGE(表1_56[[#This Row],[iBAQ 30-40_1]:[iBAQ 30-40_3]])</f>
        <v>843640</v>
      </c>
      <c r="U174" s="8"/>
      <c r="V174" s="8"/>
      <c r="W174" s="8"/>
      <c r="X174" s="8">
        <v>40</v>
      </c>
    </row>
    <row r="175" spans="1:24" ht="15.75">
      <c r="A175" s="6">
        <v>987</v>
      </c>
      <c r="B175" s="7" t="s">
        <v>376</v>
      </c>
      <c r="C175" s="7" t="s">
        <v>2498</v>
      </c>
      <c r="D175" s="7" t="s">
        <v>3774</v>
      </c>
      <c r="E175" s="6">
        <v>4</v>
      </c>
      <c r="F175" s="6">
        <v>1</v>
      </c>
      <c r="G175" s="6"/>
      <c r="H175" s="6"/>
      <c r="I175" s="6"/>
      <c r="J175" s="6"/>
      <c r="K175" s="6">
        <v>1833000</v>
      </c>
      <c r="L175" s="6">
        <v>3608400</v>
      </c>
      <c r="M175" s="6">
        <v>6175400</v>
      </c>
      <c r="N175" s="6">
        <v>1351600</v>
      </c>
      <c r="O175" s="6">
        <v>2815000</v>
      </c>
      <c r="P175" s="6">
        <f>COUNT(表1_56[[#This Row],[iBAQ 0-20_1]:[iBAQ 0-20_3]])</f>
        <v>0</v>
      </c>
      <c r="Q175" s="6">
        <f>COUNT(表1_56[[#This Row],[iBAQ 30-40_1]:[iBAQ 30-40_3]])</f>
        <v>2</v>
      </c>
      <c r="R175" s="6">
        <f>COUNT(表1_56[[#This Row],[iBAQ 50-60_1]:[iBAQ 50-60_3]])</f>
        <v>3</v>
      </c>
      <c r="S175" s="8"/>
      <c r="T175" s="8">
        <f>AVERAGE(表1_56[[#This Row],[iBAQ 30-40_1]:[iBAQ 30-40_3]])</f>
        <v>2720700</v>
      </c>
      <c r="U175" s="8">
        <f>AVERAGE(表1_56[[#This Row],[iBAQ 50-60_1]:[iBAQ 50-60_3]])</f>
        <v>3447333.3333333335</v>
      </c>
      <c r="V175" s="8"/>
      <c r="W175" s="8"/>
      <c r="X175" s="8">
        <v>40</v>
      </c>
    </row>
    <row r="176" spans="1:24" ht="15.75">
      <c r="A176" s="6">
        <v>1001</v>
      </c>
      <c r="B176" s="7" t="s">
        <v>1189</v>
      </c>
      <c r="C176" s="7" t="s">
        <v>2905</v>
      </c>
      <c r="D176" s="7" t="s">
        <v>1840</v>
      </c>
      <c r="E176" s="6">
        <v>2</v>
      </c>
      <c r="F176" s="6">
        <v>2</v>
      </c>
      <c r="G176" s="6"/>
      <c r="H176" s="6"/>
      <c r="I176" s="6"/>
      <c r="J176" s="6"/>
      <c r="K176" s="6">
        <v>451730</v>
      </c>
      <c r="L176" s="6">
        <v>552190</v>
      </c>
      <c r="M176" s="6"/>
      <c r="N176" s="6"/>
      <c r="O176" s="6"/>
      <c r="P176" s="6">
        <f>COUNT(表1_56[[#This Row],[iBAQ 0-20_1]:[iBAQ 0-20_3]])</f>
        <v>0</v>
      </c>
      <c r="Q176" s="6">
        <f>COUNT(表1_56[[#This Row],[iBAQ 30-40_1]:[iBAQ 30-40_3]])</f>
        <v>2</v>
      </c>
      <c r="R176" s="6">
        <f>COUNT(表1_56[[#This Row],[iBAQ 50-60_1]:[iBAQ 50-60_3]])</f>
        <v>0</v>
      </c>
      <c r="S176" s="8"/>
      <c r="T176" s="8">
        <f>AVERAGE(表1_56[[#This Row],[iBAQ 30-40_1]:[iBAQ 30-40_3]])</f>
        <v>501960</v>
      </c>
      <c r="U176" s="8"/>
      <c r="V176" s="8"/>
      <c r="W176" s="8"/>
      <c r="X176" s="8">
        <v>40</v>
      </c>
    </row>
    <row r="177" spans="1:24" ht="15.75">
      <c r="A177" s="6">
        <v>72</v>
      </c>
      <c r="B177" s="7" t="s">
        <v>935</v>
      </c>
      <c r="C177" s="7" t="s">
        <v>2922</v>
      </c>
      <c r="D177" s="7" t="s">
        <v>1852</v>
      </c>
      <c r="E177" s="6">
        <v>1</v>
      </c>
      <c r="F177" s="6">
        <v>1</v>
      </c>
      <c r="G177" s="6"/>
      <c r="H177" s="6"/>
      <c r="I177" s="6"/>
      <c r="J177" s="6">
        <v>2575000</v>
      </c>
      <c r="K177" s="6">
        <v>2729900</v>
      </c>
      <c r="L177" s="6">
        <v>1344900</v>
      </c>
      <c r="M177" s="6">
        <v>3060500</v>
      </c>
      <c r="N177" s="6"/>
      <c r="O177" s="6"/>
      <c r="P177" s="6">
        <f>COUNT(表1_56[[#This Row],[iBAQ 0-20_1]:[iBAQ 0-20_3]])</f>
        <v>0</v>
      </c>
      <c r="Q177" s="6">
        <f>COUNT(表1_56[[#This Row],[iBAQ 30-40_1]:[iBAQ 30-40_3]])</f>
        <v>3</v>
      </c>
      <c r="R177" s="6">
        <f>COUNT(表1_56[[#This Row],[iBAQ 50-60_1]:[iBAQ 50-60_3]])</f>
        <v>1</v>
      </c>
      <c r="S177" s="8"/>
      <c r="T177" s="8">
        <f>AVERAGE(表1_56[[#This Row],[iBAQ 30-40_1]:[iBAQ 30-40_3]])</f>
        <v>2216600</v>
      </c>
      <c r="U177" s="8"/>
      <c r="V177" s="8"/>
      <c r="W177" s="8"/>
      <c r="X177" s="8">
        <v>40</v>
      </c>
    </row>
    <row r="178" spans="1:24" ht="15.75">
      <c r="A178" s="6">
        <v>1019</v>
      </c>
      <c r="B178" s="7" t="s">
        <v>627</v>
      </c>
      <c r="C178" s="7" t="s">
        <v>2923</v>
      </c>
      <c r="D178" s="7" t="s">
        <v>3785</v>
      </c>
      <c r="E178" s="6">
        <v>14</v>
      </c>
      <c r="F178" s="6">
        <v>3</v>
      </c>
      <c r="G178" s="6"/>
      <c r="H178" s="6"/>
      <c r="I178" s="6"/>
      <c r="J178" s="6"/>
      <c r="K178" s="6">
        <v>662100</v>
      </c>
      <c r="L178" s="6">
        <v>1521800</v>
      </c>
      <c r="M178" s="6"/>
      <c r="N178" s="6"/>
      <c r="O178" s="6">
        <v>610350</v>
      </c>
      <c r="P178" s="6">
        <f>COUNT(表1_56[[#This Row],[iBAQ 0-20_1]:[iBAQ 0-20_3]])</f>
        <v>0</v>
      </c>
      <c r="Q178" s="6">
        <f>COUNT(表1_56[[#This Row],[iBAQ 30-40_1]:[iBAQ 30-40_3]])</f>
        <v>2</v>
      </c>
      <c r="R178" s="6">
        <f>COUNT(表1_56[[#This Row],[iBAQ 50-60_1]:[iBAQ 50-60_3]])</f>
        <v>1</v>
      </c>
      <c r="S178" s="8"/>
      <c r="T178" s="8">
        <f>AVERAGE(表1_56[[#This Row],[iBAQ 30-40_1]:[iBAQ 30-40_3]])</f>
        <v>1091950</v>
      </c>
      <c r="U178" s="8"/>
      <c r="V178" s="8"/>
      <c r="W178" s="8"/>
      <c r="X178" s="8">
        <v>40</v>
      </c>
    </row>
    <row r="179" spans="1:24" ht="15.75">
      <c r="A179" s="6">
        <v>447</v>
      </c>
      <c r="B179" s="7" t="s">
        <v>1178</v>
      </c>
      <c r="C179" s="7" t="s">
        <v>2951</v>
      </c>
      <c r="D179" s="7" t="s">
        <v>3799</v>
      </c>
      <c r="E179" s="6">
        <v>1</v>
      </c>
      <c r="F179" s="6">
        <v>1</v>
      </c>
      <c r="G179" s="6"/>
      <c r="H179" s="6"/>
      <c r="I179" s="6"/>
      <c r="J179" s="6">
        <v>671800</v>
      </c>
      <c r="K179" s="6">
        <v>882370</v>
      </c>
      <c r="L179" s="6">
        <v>642520</v>
      </c>
      <c r="M179" s="6"/>
      <c r="N179" s="6"/>
      <c r="O179" s="6"/>
      <c r="P179" s="6">
        <f>COUNT(表1_56[[#This Row],[iBAQ 0-20_1]:[iBAQ 0-20_3]])</f>
        <v>0</v>
      </c>
      <c r="Q179" s="6">
        <f>COUNT(表1_56[[#This Row],[iBAQ 30-40_1]:[iBAQ 30-40_3]])</f>
        <v>3</v>
      </c>
      <c r="R179" s="6">
        <f>COUNT(表1_56[[#This Row],[iBAQ 50-60_1]:[iBAQ 50-60_3]])</f>
        <v>0</v>
      </c>
      <c r="S179" s="8"/>
      <c r="T179" s="8">
        <f>AVERAGE(表1_56[[#This Row],[iBAQ 30-40_1]:[iBAQ 30-40_3]])</f>
        <v>732230</v>
      </c>
      <c r="U179" s="8"/>
      <c r="V179" s="8"/>
      <c r="W179" s="8"/>
      <c r="X179" s="8">
        <v>40</v>
      </c>
    </row>
    <row r="180" spans="1:24" ht="15.75">
      <c r="A180" s="6">
        <v>1074</v>
      </c>
      <c r="B180" s="7" t="s">
        <v>750</v>
      </c>
      <c r="C180" s="7" t="s">
        <v>2971</v>
      </c>
      <c r="D180" s="7" t="s">
        <v>1885</v>
      </c>
      <c r="E180" s="6">
        <v>1</v>
      </c>
      <c r="F180" s="6">
        <v>1</v>
      </c>
      <c r="G180" s="6"/>
      <c r="H180" s="6"/>
      <c r="I180" s="6"/>
      <c r="J180" s="6"/>
      <c r="K180" s="6">
        <v>2509100</v>
      </c>
      <c r="L180" s="6">
        <v>993480</v>
      </c>
      <c r="M180" s="6"/>
      <c r="N180" s="6">
        <v>1931400</v>
      </c>
      <c r="O180" s="6"/>
      <c r="P180" s="6">
        <f>COUNT(表1_56[[#This Row],[iBAQ 0-20_1]:[iBAQ 0-20_3]])</f>
        <v>0</v>
      </c>
      <c r="Q180" s="6">
        <f>COUNT(表1_56[[#This Row],[iBAQ 30-40_1]:[iBAQ 30-40_3]])</f>
        <v>2</v>
      </c>
      <c r="R180" s="6">
        <f>COUNT(表1_56[[#This Row],[iBAQ 50-60_1]:[iBAQ 50-60_3]])</f>
        <v>1</v>
      </c>
      <c r="S180" s="8"/>
      <c r="T180" s="8">
        <f>AVERAGE(表1_56[[#This Row],[iBAQ 30-40_1]:[iBAQ 30-40_3]])</f>
        <v>1751290</v>
      </c>
      <c r="U180" s="8"/>
      <c r="V180" s="8"/>
      <c r="W180" s="8"/>
      <c r="X180" s="8">
        <v>40</v>
      </c>
    </row>
    <row r="181" spans="1:24" ht="15.75">
      <c r="A181" s="6">
        <v>1077</v>
      </c>
      <c r="B181" s="7" t="s">
        <v>1002</v>
      </c>
      <c r="C181" s="7" t="s">
        <v>2224</v>
      </c>
      <c r="D181" s="7" t="s">
        <v>3811</v>
      </c>
      <c r="E181" s="6">
        <v>4</v>
      </c>
      <c r="F181" s="6">
        <v>4</v>
      </c>
      <c r="G181" s="6"/>
      <c r="H181" s="6"/>
      <c r="I181" s="6"/>
      <c r="J181" s="6">
        <v>8348700</v>
      </c>
      <c r="K181" s="6">
        <v>2041700</v>
      </c>
      <c r="L181" s="6">
        <v>2928000</v>
      </c>
      <c r="M181" s="6">
        <v>1438500</v>
      </c>
      <c r="N181" s="6"/>
      <c r="O181" s="6"/>
      <c r="P181" s="6">
        <f>COUNT(表1_56[[#This Row],[iBAQ 0-20_1]:[iBAQ 0-20_3]])</f>
        <v>0</v>
      </c>
      <c r="Q181" s="6">
        <f>COUNT(表1_56[[#This Row],[iBAQ 30-40_1]:[iBAQ 30-40_3]])</f>
        <v>3</v>
      </c>
      <c r="R181" s="6">
        <f>COUNT(表1_56[[#This Row],[iBAQ 50-60_1]:[iBAQ 50-60_3]])</f>
        <v>1</v>
      </c>
      <c r="S181" s="8"/>
      <c r="T181" s="8">
        <f>AVERAGE(表1_56[[#This Row],[iBAQ 30-40_1]:[iBAQ 30-40_3]])</f>
        <v>4439466.666666667</v>
      </c>
      <c r="U181" s="8"/>
      <c r="V181" s="8"/>
      <c r="W181" s="8"/>
      <c r="X181" s="8">
        <v>40</v>
      </c>
    </row>
    <row r="182" spans="1:24" ht="15.75">
      <c r="A182" s="6">
        <v>1085</v>
      </c>
      <c r="B182" s="7" t="s">
        <v>1064</v>
      </c>
      <c r="C182" s="7" t="s">
        <v>2978</v>
      </c>
      <c r="D182" s="7" t="s">
        <v>1888</v>
      </c>
      <c r="E182" s="6">
        <v>3</v>
      </c>
      <c r="F182" s="6">
        <v>3</v>
      </c>
      <c r="G182" s="6"/>
      <c r="H182" s="6"/>
      <c r="I182" s="6"/>
      <c r="J182" s="6"/>
      <c r="K182" s="6">
        <v>271440</v>
      </c>
      <c r="L182" s="6">
        <v>620820</v>
      </c>
      <c r="M182" s="6">
        <v>231020</v>
      </c>
      <c r="N182" s="6"/>
      <c r="O182" s="6"/>
      <c r="P182" s="6">
        <f>COUNT(表1_56[[#This Row],[iBAQ 0-20_1]:[iBAQ 0-20_3]])</f>
        <v>0</v>
      </c>
      <c r="Q182" s="6">
        <f>COUNT(表1_56[[#This Row],[iBAQ 30-40_1]:[iBAQ 30-40_3]])</f>
        <v>2</v>
      </c>
      <c r="R182" s="6">
        <f>COUNT(表1_56[[#This Row],[iBAQ 50-60_1]:[iBAQ 50-60_3]])</f>
        <v>1</v>
      </c>
      <c r="S182" s="8"/>
      <c r="T182" s="8">
        <f>AVERAGE(表1_56[[#This Row],[iBAQ 30-40_1]:[iBAQ 30-40_3]])</f>
        <v>446130</v>
      </c>
      <c r="U182" s="8"/>
      <c r="V182" s="8"/>
      <c r="W182" s="8"/>
      <c r="X182" s="8">
        <v>40</v>
      </c>
    </row>
    <row r="183" spans="1:24" ht="15.75">
      <c r="A183" s="6">
        <v>1139</v>
      </c>
      <c r="B183" s="7" t="s">
        <v>1150</v>
      </c>
      <c r="C183" s="7" t="s">
        <v>3019</v>
      </c>
      <c r="D183" s="7" t="s">
        <v>1922</v>
      </c>
      <c r="E183" s="6">
        <v>2</v>
      </c>
      <c r="F183" s="6">
        <v>2</v>
      </c>
      <c r="G183" s="6"/>
      <c r="H183" s="6"/>
      <c r="I183" s="6"/>
      <c r="J183" s="6"/>
      <c r="K183" s="6">
        <v>1382600</v>
      </c>
      <c r="L183" s="6">
        <v>1022500</v>
      </c>
      <c r="M183" s="6"/>
      <c r="N183" s="6"/>
      <c r="O183" s="6"/>
      <c r="P183" s="6">
        <f>COUNT(表1_56[[#This Row],[iBAQ 0-20_1]:[iBAQ 0-20_3]])</f>
        <v>0</v>
      </c>
      <c r="Q183" s="6">
        <f>COUNT(表1_56[[#This Row],[iBAQ 30-40_1]:[iBAQ 30-40_3]])</f>
        <v>2</v>
      </c>
      <c r="R183" s="6">
        <f>COUNT(表1_56[[#This Row],[iBAQ 50-60_1]:[iBAQ 50-60_3]])</f>
        <v>0</v>
      </c>
      <c r="S183" s="8"/>
      <c r="T183" s="8">
        <f>AVERAGE(表1_56[[#This Row],[iBAQ 30-40_1]:[iBAQ 30-40_3]])</f>
        <v>1202550</v>
      </c>
      <c r="U183" s="8"/>
      <c r="V183" s="8"/>
      <c r="W183" s="8"/>
      <c r="X183" s="8">
        <v>40</v>
      </c>
    </row>
    <row r="184" spans="1:24" ht="15.75">
      <c r="A184" s="6">
        <v>1142</v>
      </c>
      <c r="B184" s="7" t="s">
        <v>997</v>
      </c>
      <c r="C184" s="7" t="s">
        <v>2224</v>
      </c>
      <c r="D184" s="7" t="s">
        <v>3827</v>
      </c>
      <c r="E184" s="6">
        <v>6</v>
      </c>
      <c r="F184" s="6">
        <v>3</v>
      </c>
      <c r="G184" s="6"/>
      <c r="H184" s="6"/>
      <c r="I184" s="6"/>
      <c r="J184" s="6">
        <v>1043800</v>
      </c>
      <c r="K184" s="6">
        <v>1626800</v>
      </c>
      <c r="L184" s="6">
        <v>2182200</v>
      </c>
      <c r="M184" s="6">
        <v>1521200</v>
      </c>
      <c r="N184" s="6"/>
      <c r="O184" s="6"/>
      <c r="P184" s="6">
        <f>COUNT(表1_56[[#This Row],[iBAQ 0-20_1]:[iBAQ 0-20_3]])</f>
        <v>0</v>
      </c>
      <c r="Q184" s="6">
        <f>COUNT(表1_56[[#This Row],[iBAQ 30-40_1]:[iBAQ 30-40_3]])</f>
        <v>3</v>
      </c>
      <c r="R184" s="6">
        <f>COUNT(表1_56[[#This Row],[iBAQ 50-60_1]:[iBAQ 50-60_3]])</f>
        <v>1</v>
      </c>
      <c r="S184" s="8"/>
      <c r="T184" s="8">
        <f>AVERAGE(表1_56[[#This Row],[iBAQ 30-40_1]:[iBAQ 30-40_3]])</f>
        <v>1617600</v>
      </c>
      <c r="U184" s="8"/>
      <c r="V184" s="8"/>
      <c r="W184" s="8"/>
      <c r="X184" s="8">
        <v>40</v>
      </c>
    </row>
    <row r="185" spans="1:24" ht="15.75">
      <c r="A185" s="6">
        <v>1143</v>
      </c>
      <c r="B185" s="7" t="s">
        <v>903</v>
      </c>
      <c r="C185" s="7" t="s">
        <v>3021</v>
      </c>
      <c r="D185" s="7" t="s">
        <v>1924</v>
      </c>
      <c r="E185" s="6">
        <v>2</v>
      </c>
      <c r="F185" s="6">
        <v>2</v>
      </c>
      <c r="G185" s="6"/>
      <c r="H185" s="6"/>
      <c r="I185" s="6"/>
      <c r="J185" s="6">
        <v>16019000</v>
      </c>
      <c r="K185" s="6">
        <v>15312000</v>
      </c>
      <c r="L185" s="6"/>
      <c r="M185" s="6">
        <v>7585100</v>
      </c>
      <c r="N185" s="6"/>
      <c r="O185" s="6"/>
      <c r="P185" s="6">
        <f>COUNT(表1_56[[#This Row],[iBAQ 0-20_1]:[iBAQ 0-20_3]])</f>
        <v>0</v>
      </c>
      <c r="Q185" s="6">
        <f>COUNT(表1_56[[#This Row],[iBAQ 30-40_1]:[iBAQ 30-40_3]])</f>
        <v>2</v>
      </c>
      <c r="R185" s="6">
        <f>COUNT(表1_56[[#This Row],[iBAQ 50-60_1]:[iBAQ 50-60_3]])</f>
        <v>1</v>
      </c>
      <c r="S185" s="8"/>
      <c r="T185" s="8">
        <f>AVERAGE(表1_56[[#This Row],[iBAQ 30-40_1]:[iBAQ 30-40_3]])</f>
        <v>15665500</v>
      </c>
      <c r="U185" s="8"/>
      <c r="V185" s="8"/>
      <c r="W185" s="8"/>
      <c r="X185" s="8">
        <v>40</v>
      </c>
    </row>
    <row r="186" spans="1:24" ht="15.75">
      <c r="A186" s="6">
        <v>1150</v>
      </c>
      <c r="B186" s="7" t="s">
        <v>640</v>
      </c>
      <c r="C186" s="7" t="s">
        <v>3029</v>
      </c>
      <c r="D186" s="7" t="s">
        <v>1929</v>
      </c>
      <c r="E186" s="6">
        <v>7</v>
      </c>
      <c r="F186" s="6">
        <v>2</v>
      </c>
      <c r="G186" s="6"/>
      <c r="H186" s="6"/>
      <c r="I186" s="6"/>
      <c r="J186" s="6">
        <v>667740</v>
      </c>
      <c r="K186" s="6">
        <v>724480</v>
      </c>
      <c r="L186" s="6">
        <v>383270</v>
      </c>
      <c r="M186" s="6">
        <v>1279900</v>
      </c>
      <c r="N186" s="6"/>
      <c r="O186" s="6">
        <v>566830</v>
      </c>
      <c r="P186" s="6">
        <f>COUNT(表1_56[[#This Row],[iBAQ 0-20_1]:[iBAQ 0-20_3]])</f>
        <v>0</v>
      </c>
      <c r="Q186" s="6">
        <f>COUNT(表1_56[[#This Row],[iBAQ 30-40_1]:[iBAQ 30-40_3]])</f>
        <v>3</v>
      </c>
      <c r="R186" s="6">
        <f>COUNT(表1_56[[#This Row],[iBAQ 50-60_1]:[iBAQ 50-60_3]])</f>
        <v>2</v>
      </c>
      <c r="S186" s="8"/>
      <c r="T186" s="8">
        <f>AVERAGE(表1_56[[#This Row],[iBAQ 30-40_1]:[iBAQ 30-40_3]])</f>
        <v>591830</v>
      </c>
      <c r="U186" s="8">
        <f>AVERAGE(表1_56[[#This Row],[iBAQ 50-60_1]:[iBAQ 50-60_3]])</f>
        <v>923365</v>
      </c>
      <c r="V186" s="8"/>
      <c r="W186" s="8"/>
      <c r="X186" s="8">
        <v>40</v>
      </c>
    </row>
    <row r="187" spans="1:24" ht="15.75">
      <c r="A187" s="6">
        <v>1159</v>
      </c>
      <c r="B187" s="7" t="s">
        <v>1108</v>
      </c>
      <c r="C187" s="7" t="s">
        <v>2383</v>
      </c>
      <c r="D187" s="7" t="s">
        <v>3833</v>
      </c>
      <c r="E187" s="6">
        <v>3</v>
      </c>
      <c r="F187" s="6">
        <v>0</v>
      </c>
      <c r="G187" s="6"/>
      <c r="H187" s="6"/>
      <c r="I187" s="6"/>
      <c r="J187" s="6"/>
      <c r="K187" s="6">
        <v>1821500</v>
      </c>
      <c r="L187" s="6">
        <v>2298600</v>
      </c>
      <c r="M187" s="6"/>
      <c r="N187" s="6"/>
      <c r="O187" s="6"/>
      <c r="P187" s="6">
        <f>COUNT(表1_56[[#This Row],[iBAQ 0-20_1]:[iBAQ 0-20_3]])</f>
        <v>0</v>
      </c>
      <c r="Q187" s="6">
        <f>COUNT(表1_56[[#This Row],[iBAQ 30-40_1]:[iBAQ 30-40_3]])</f>
        <v>2</v>
      </c>
      <c r="R187" s="6">
        <f>COUNT(表1_56[[#This Row],[iBAQ 50-60_1]:[iBAQ 50-60_3]])</f>
        <v>0</v>
      </c>
      <c r="S187" s="8"/>
      <c r="T187" s="8">
        <f>AVERAGE(表1_56[[#This Row],[iBAQ 30-40_1]:[iBAQ 30-40_3]])</f>
        <v>2060050</v>
      </c>
      <c r="U187" s="8"/>
      <c r="V187" s="8"/>
      <c r="W187" s="8"/>
      <c r="X187" s="8">
        <v>40</v>
      </c>
    </row>
    <row r="188" spans="1:24" ht="15.75">
      <c r="A188" s="6">
        <v>1164</v>
      </c>
      <c r="B188" s="7" t="s">
        <v>1188</v>
      </c>
      <c r="C188" s="7" t="s">
        <v>3039</v>
      </c>
      <c r="D188" s="7" t="s">
        <v>1937</v>
      </c>
      <c r="E188" s="6">
        <v>1</v>
      </c>
      <c r="F188" s="6">
        <v>1</v>
      </c>
      <c r="G188" s="6"/>
      <c r="H188" s="6"/>
      <c r="I188" s="6"/>
      <c r="J188" s="6">
        <v>294040</v>
      </c>
      <c r="K188" s="6"/>
      <c r="L188" s="6">
        <v>559900</v>
      </c>
      <c r="M188" s="6"/>
      <c r="N188" s="6"/>
      <c r="O188" s="6"/>
      <c r="P188" s="6">
        <f>COUNT(表1_56[[#This Row],[iBAQ 0-20_1]:[iBAQ 0-20_3]])</f>
        <v>0</v>
      </c>
      <c r="Q188" s="6">
        <f>COUNT(表1_56[[#This Row],[iBAQ 30-40_1]:[iBAQ 30-40_3]])</f>
        <v>2</v>
      </c>
      <c r="R188" s="6">
        <f>COUNT(表1_56[[#This Row],[iBAQ 50-60_1]:[iBAQ 50-60_3]])</f>
        <v>0</v>
      </c>
      <c r="S188" s="8"/>
      <c r="T188" s="8">
        <f>AVERAGE(表1_56[[#This Row],[iBAQ 30-40_1]:[iBAQ 30-40_3]])</f>
        <v>426970</v>
      </c>
      <c r="U188" s="8"/>
      <c r="V188" s="8"/>
      <c r="W188" s="8"/>
      <c r="X188" s="8">
        <v>40</v>
      </c>
    </row>
    <row r="189" spans="1:24" ht="15.75">
      <c r="A189" s="6">
        <v>1166</v>
      </c>
      <c r="B189" s="7" t="s">
        <v>748</v>
      </c>
      <c r="C189" s="7" t="s">
        <v>3041</v>
      </c>
      <c r="D189" s="7" t="s">
        <v>1938</v>
      </c>
      <c r="E189" s="6">
        <v>2</v>
      </c>
      <c r="F189" s="6">
        <v>2</v>
      </c>
      <c r="G189" s="6"/>
      <c r="H189" s="6"/>
      <c r="I189" s="6"/>
      <c r="J189" s="6">
        <v>1061800</v>
      </c>
      <c r="K189" s="6"/>
      <c r="L189" s="6">
        <v>1724500</v>
      </c>
      <c r="M189" s="6"/>
      <c r="N189" s="6">
        <v>2036700</v>
      </c>
      <c r="O189" s="6"/>
      <c r="P189" s="6">
        <f>COUNT(表1_56[[#This Row],[iBAQ 0-20_1]:[iBAQ 0-20_3]])</f>
        <v>0</v>
      </c>
      <c r="Q189" s="6">
        <f>COUNT(表1_56[[#This Row],[iBAQ 30-40_1]:[iBAQ 30-40_3]])</f>
        <v>2</v>
      </c>
      <c r="R189" s="6">
        <f>COUNT(表1_56[[#This Row],[iBAQ 50-60_1]:[iBAQ 50-60_3]])</f>
        <v>1</v>
      </c>
      <c r="S189" s="8"/>
      <c r="T189" s="8">
        <f>AVERAGE(表1_56[[#This Row],[iBAQ 30-40_1]:[iBAQ 30-40_3]])</f>
        <v>1393150</v>
      </c>
      <c r="U189" s="8"/>
      <c r="V189" s="8"/>
      <c r="W189" s="8"/>
      <c r="X189" s="8">
        <v>40</v>
      </c>
    </row>
    <row r="190" spans="1:24" ht="15.75">
      <c r="A190" s="6">
        <v>1173</v>
      </c>
      <c r="B190" s="7" t="s">
        <v>1170</v>
      </c>
      <c r="C190" s="7" t="s">
        <v>3049</v>
      </c>
      <c r="D190" s="7" t="s">
        <v>1944</v>
      </c>
      <c r="E190" s="6">
        <v>1</v>
      </c>
      <c r="F190" s="6">
        <v>1</v>
      </c>
      <c r="G190" s="6"/>
      <c r="H190" s="6"/>
      <c r="I190" s="6"/>
      <c r="J190" s="6">
        <v>776550</v>
      </c>
      <c r="K190" s="6"/>
      <c r="L190" s="6">
        <v>689910</v>
      </c>
      <c r="M190" s="6"/>
      <c r="N190" s="6"/>
      <c r="O190" s="6"/>
      <c r="P190" s="6">
        <f>COUNT(表1_56[[#This Row],[iBAQ 0-20_1]:[iBAQ 0-20_3]])</f>
        <v>0</v>
      </c>
      <c r="Q190" s="6">
        <f>COUNT(表1_56[[#This Row],[iBAQ 30-40_1]:[iBAQ 30-40_3]])</f>
        <v>2</v>
      </c>
      <c r="R190" s="6">
        <f>COUNT(表1_56[[#This Row],[iBAQ 50-60_1]:[iBAQ 50-60_3]])</f>
        <v>0</v>
      </c>
      <c r="S190" s="8"/>
      <c r="T190" s="8">
        <f>AVERAGE(表1_56[[#This Row],[iBAQ 30-40_1]:[iBAQ 30-40_3]])</f>
        <v>733230</v>
      </c>
      <c r="U190" s="8"/>
      <c r="V190" s="8"/>
      <c r="W190" s="8"/>
      <c r="X190" s="8">
        <v>40</v>
      </c>
    </row>
    <row r="191" spans="1:24" ht="15.75">
      <c r="A191" s="6">
        <v>1181</v>
      </c>
      <c r="B191" s="7" t="s">
        <v>900</v>
      </c>
      <c r="C191" s="7" t="s">
        <v>2336</v>
      </c>
      <c r="D191" s="7" t="s">
        <v>3842</v>
      </c>
      <c r="E191" s="6">
        <v>3</v>
      </c>
      <c r="F191" s="6">
        <v>3</v>
      </c>
      <c r="G191" s="6"/>
      <c r="H191" s="6"/>
      <c r="I191" s="6"/>
      <c r="J191" s="6">
        <v>2869200</v>
      </c>
      <c r="K191" s="6"/>
      <c r="L191" s="6">
        <v>4381100</v>
      </c>
      <c r="M191" s="6">
        <v>10249000</v>
      </c>
      <c r="N191" s="6"/>
      <c r="O191" s="6"/>
      <c r="P191" s="6">
        <f>COUNT(表1_56[[#This Row],[iBAQ 0-20_1]:[iBAQ 0-20_3]])</f>
        <v>0</v>
      </c>
      <c r="Q191" s="6">
        <f>COUNT(表1_56[[#This Row],[iBAQ 30-40_1]:[iBAQ 30-40_3]])</f>
        <v>2</v>
      </c>
      <c r="R191" s="6">
        <f>COUNT(表1_56[[#This Row],[iBAQ 50-60_1]:[iBAQ 50-60_3]])</f>
        <v>1</v>
      </c>
      <c r="S191" s="8"/>
      <c r="T191" s="8">
        <f>AVERAGE(表1_56[[#This Row],[iBAQ 30-40_1]:[iBAQ 30-40_3]])</f>
        <v>3625150</v>
      </c>
      <c r="U191" s="8"/>
      <c r="V191" s="8"/>
      <c r="W191" s="8"/>
      <c r="X191" s="8">
        <v>40</v>
      </c>
    </row>
    <row r="192" spans="1:24" ht="15.75">
      <c r="A192" s="6">
        <v>1208</v>
      </c>
      <c r="B192" s="7" t="s">
        <v>1133</v>
      </c>
      <c r="C192" s="7" t="s">
        <v>3080</v>
      </c>
      <c r="D192" s="7" t="s">
        <v>1967</v>
      </c>
      <c r="E192" s="6">
        <v>4</v>
      </c>
      <c r="F192" s="6">
        <v>4</v>
      </c>
      <c r="G192" s="6"/>
      <c r="H192" s="6"/>
      <c r="I192" s="6"/>
      <c r="J192" s="6">
        <v>243950</v>
      </c>
      <c r="K192" s="6"/>
      <c r="L192" s="6">
        <v>1354500</v>
      </c>
      <c r="M192" s="6"/>
      <c r="N192" s="6"/>
      <c r="O192" s="6"/>
      <c r="P192" s="6">
        <f>COUNT(表1_56[[#This Row],[iBAQ 0-20_1]:[iBAQ 0-20_3]])</f>
        <v>0</v>
      </c>
      <c r="Q192" s="6">
        <f>COUNT(表1_56[[#This Row],[iBAQ 30-40_1]:[iBAQ 30-40_3]])</f>
        <v>2</v>
      </c>
      <c r="R192" s="6">
        <f>COUNT(表1_56[[#This Row],[iBAQ 50-60_1]:[iBAQ 50-60_3]])</f>
        <v>0</v>
      </c>
      <c r="S192" s="8"/>
      <c r="T192" s="8">
        <f>AVERAGE(表1_56[[#This Row],[iBAQ 30-40_1]:[iBAQ 30-40_3]])</f>
        <v>799225</v>
      </c>
      <c r="U192" s="8"/>
      <c r="V192" s="8"/>
      <c r="W192" s="8"/>
      <c r="X192" s="8">
        <v>40</v>
      </c>
    </row>
    <row r="193" spans="1:24" ht="15.75">
      <c r="A193" s="6">
        <v>1215</v>
      </c>
      <c r="B193" s="7" t="s">
        <v>422</v>
      </c>
      <c r="C193" s="7" t="s">
        <v>2457</v>
      </c>
      <c r="D193" s="7" t="s">
        <v>3859</v>
      </c>
      <c r="E193" s="6">
        <v>3</v>
      </c>
      <c r="F193" s="6">
        <v>3</v>
      </c>
      <c r="G193" s="6"/>
      <c r="H193" s="6"/>
      <c r="I193" s="6"/>
      <c r="J193" s="6">
        <v>1411500</v>
      </c>
      <c r="K193" s="6">
        <v>1144600</v>
      </c>
      <c r="L193" s="6">
        <v>1001700</v>
      </c>
      <c r="M193" s="6">
        <v>3345300</v>
      </c>
      <c r="N193" s="6">
        <v>999300</v>
      </c>
      <c r="O193" s="6">
        <v>2272900</v>
      </c>
      <c r="P193" s="6">
        <f>COUNT(表1_56[[#This Row],[iBAQ 0-20_1]:[iBAQ 0-20_3]])</f>
        <v>0</v>
      </c>
      <c r="Q193" s="6">
        <f>COUNT(表1_56[[#This Row],[iBAQ 30-40_1]:[iBAQ 30-40_3]])</f>
        <v>3</v>
      </c>
      <c r="R193" s="6">
        <f>COUNT(表1_56[[#This Row],[iBAQ 50-60_1]:[iBAQ 50-60_3]])</f>
        <v>3</v>
      </c>
      <c r="S193" s="8"/>
      <c r="T193" s="8">
        <f>AVERAGE(表1_56[[#This Row],[iBAQ 30-40_1]:[iBAQ 30-40_3]])</f>
        <v>1185933.3333333333</v>
      </c>
      <c r="U193" s="8">
        <f>AVERAGE(表1_56[[#This Row],[iBAQ 50-60_1]:[iBAQ 50-60_3]])</f>
        <v>2205833.3333333335</v>
      </c>
      <c r="V193" s="8"/>
      <c r="W193" s="8"/>
      <c r="X193" s="8">
        <v>40</v>
      </c>
    </row>
    <row r="194" spans="1:24" ht="15.75">
      <c r="A194" s="6">
        <v>1223</v>
      </c>
      <c r="B194" s="7" t="s">
        <v>1130</v>
      </c>
      <c r="C194" s="7" t="s">
        <v>3091</v>
      </c>
      <c r="D194" s="7" t="s">
        <v>1975</v>
      </c>
      <c r="E194" s="6">
        <v>1</v>
      </c>
      <c r="F194" s="6">
        <v>1</v>
      </c>
      <c r="G194" s="6"/>
      <c r="H194" s="6"/>
      <c r="I194" s="6"/>
      <c r="J194" s="6"/>
      <c r="K194" s="6">
        <v>1312200</v>
      </c>
      <c r="L194" s="6">
        <v>1377600</v>
      </c>
      <c r="M194" s="6"/>
      <c r="N194" s="6"/>
      <c r="O194" s="6"/>
      <c r="P194" s="6">
        <f>COUNT(表1_56[[#This Row],[iBAQ 0-20_1]:[iBAQ 0-20_3]])</f>
        <v>0</v>
      </c>
      <c r="Q194" s="6">
        <f>COUNT(表1_56[[#This Row],[iBAQ 30-40_1]:[iBAQ 30-40_3]])</f>
        <v>2</v>
      </c>
      <c r="R194" s="6">
        <f>COUNT(表1_56[[#This Row],[iBAQ 50-60_1]:[iBAQ 50-60_3]])</f>
        <v>0</v>
      </c>
      <c r="S194" s="8"/>
      <c r="T194" s="8">
        <f>AVERAGE(表1_56[[#This Row],[iBAQ 30-40_1]:[iBAQ 30-40_3]])</f>
        <v>1344900</v>
      </c>
      <c r="U194" s="8"/>
      <c r="V194" s="8"/>
      <c r="W194" s="8"/>
      <c r="X194" s="8">
        <v>40</v>
      </c>
    </row>
    <row r="195" spans="1:24" ht="15.75">
      <c r="A195" s="6">
        <v>1231</v>
      </c>
      <c r="B195" s="7" t="s">
        <v>637</v>
      </c>
      <c r="C195" s="7" t="s">
        <v>2310</v>
      </c>
      <c r="D195" s="7" t="s">
        <v>3863</v>
      </c>
      <c r="E195" s="6">
        <v>7</v>
      </c>
      <c r="F195" s="6">
        <v>1</v>
      </c>
      <c r="G195" s="6"/>
      <c r="H195" s="6"/>
      <c r="I195" s="6"/>
      <c r="J195" s="6">
        <v>4824800</v>
      </c>
      <c r="K195" s="6">
        <v>4365200</v>
      </c>
      <c r="L195" s="6">
        <v>1214700</v>
      </c>
      <c r="M195" s="6">
        <v>2964500</v>
      </c>
      <c r="N195" s="6">
        <v>3160600</v>
      </c>
      <c r="O195" s="6">
        <v>584630</v>
      </c>
      <c r="P195" s="6">
        <f>COUNT(表1_56[[#This Row],[iBAQ 0-20_1]:[iBAQ 0-20_3]])</f>
        <v>0</v>
      </c>
      <c r="Q195" s="6">
        <f>COUNT(表1_56[[#This Row],[iBAQ 30-40_1]:[iBAQ 30-40_3]])</f>
        <v>3</v>
      </c>
      <c r="R195" s="6">
        <f>COUNT(表1_56[[#This Row],[iBAQ 50-60_1]:[iBAQ 50-60_3]])</f>
        <v>3</v>
      </c>
      <c r="S195" s="8"/>
      <c r="T195" s="8">
        <f>AVERAGE(表1_56[[#This Row],[iBAQ 30-40_1]:[iBAQ 30-40_3]])</f>
        <v>3468233.3333333335</v>
      </c>
      <c r="U195" s="8">
        <f>AVERAGE(表1_56[[#This Row],[iBAQ 50-60_1]:[iBAQ 50-60_3]])</f>
        <v>2236576.6666666665</v>
      </c>
      <c r="V195" s="8"/>
      <c r="W195" s="8"/>
      <c r="X195" s="8">
        <v>40</v>
      </c>
    </row>
    <row r="196" spans="1:24" ht="15.75">
      <c r="A196" s="6">
        <v>1239</v>
      </c>
      <c r="B196" s="7" t="s">
        <v>928</v>
      </c>
      <c r="C196" s="7" t="s">
        <v>3104</v>
      </c>
      <c r="D196" s="7" t="s">
        <v>1987</v>
      </c>
      <c r="E196" s="6">
        <v>1</v>
      </c>
      <c r="F196" s="6">
        <v>1</v>
      </c>
      <c r="G196" s="6"/>
      <c r="H196" s="6"/>
      <c r="I196" s="6"/>
      <c r="J196" s="6"/>
      <c r="K196" s="6">
        <v>1090900</v>
      </c>
      <c r="L196" s="6">
        <v>1906800</v>
      </c>
      <c r="M196" s="6">
        <v>3597500</v>
      </c>
      <c r="N196" s="6"/>
      <c r="O196" s="6"/>
      <c r="P196" s="6">
        <f>COUNT(表1_56[[#This Row],[iBAQ 0-20_1]:[iBAQ 0-20_3]])</f>
        <v>0</v>
      </c>
      <c r="Q196" s="6">
        <f>COUNT(表1_56[[#This Row],[iBAQ 30-40_1]:[iBAQ 30-40_3]])</f>
        <v>2</v>
      </c>
      <c r="R196" s="6">
        <f>COUNT(表1_56[[#This Row],[iBAQ 50-60_1]:[iBAQ 50-60_3]])</f>
        <v>1</v>
      </c>
      <c r="S196" s="8"/>
      <c r="T196" s="8">
        <f>AVERAGE(表1_56[[#This Row],[iBAQ 30-40_1]:[iBAQ 30-40_3]])</f>
        <v>1498850</v>
      </c>
      <c r="U196" s="8"/>
      <c r="V196" s="8"/>
      <c r="W196" s="8"/>
      <c r="X196" s="8">
        <v>40</v>
      </c>
    </row>
    <row r="197" spans="1:24" ht="15.75">
      <c r="A197" s="6">
        <v>1245</v>
      </c>
      <c r="B197" s="7" t="s">
        <v>894</v>
      </c>
      <c r="C197" s="7" t="s">
        <v>3109</v>
      </c>
      <c r="D197" s="7" t="s">
        <v>3867</v>
      </c>
      <c r="E197" s="6">
        <v>2</v>
      </c>
      <c r="F197" s="6">
        <v>2</v>
      </c>
      <c r="G197" s="6"/>
      <c r="H197" s="6"/>
      <c r="I197" s="6"/>
      <c r="J197" s="6"/>
      <c r="K197" s="6">
        <v>348580</v>
      </c>
      <c r="L197" s="6">
        <v>795340</v>
      </c>
      <c r="M197" s="6">
        <v>17286000</v>
      </c>
      <c r="N197" s="6"/>
      <c r="O197" s="6"/>
      <c r="P197" s="6">
        <f>COUNT(表1_56[[#This Row],[iBAQ 0-20_1]:[iBAQ 0-20_3]])</f>
        <v>0</v>
      </c>
      <c r="Q197" s="6">
        <f>COUNT(表1_56[[#This Row],[iBAQ 30-40_1]:[iBAQ 30-40_3]])</f>
        <v>2</v>
      </c>
      <c r="R197" s="6">
        <f>COUNT(表1_56[[#This Row],[iBAQ 50-60_1]:[iBAQ 50-60_3]])</f>
        <v>1</v>
      </c>
      <c r="S197" s="8"/>
      <c r="T197" s="8">
        <f>AVERAGE(表1_56[[#This Row],[iBAQ 30-40_1]:[iBAQ 30-40_3]])</f>
        <v>571960</v>
      </c>
      <c r="U197" s="8"/>
      <c r="V197" s="8"/>
      <c r="W197" s="8"/>
      <c r="X197" s="8">
        <v>40</v>
      </c>
    </row>
    <row r="198" spans="1:24" ht="15.75">
      <c r="A198" s="6">
        <v>1246</v>
      </c>
      <c r="B198" s="7" t="s">
        <v>1274</v>
      </c>
      <c r="C198" s="7" t="s">
        <v>2428</v>
      </c>
      <c r="D198" s="7" t="s">
        <v>3868</v>
      </c>
      <c r="E198" s="6">
        <v>2</v>
      </c>
      <c r="F198" s="6">
        <v>2</v>
      </c>
      <c r="G198" s="6"/>
      <c r="H198" s="6"/>
      <c r="I198" s="6"/>
      <c r="J198" s="6">
        <v>2659200</v>
      </c>
      <c r="K198" s="6">
        <v>862910</v>
      </c>
      <c r="L198" s="6"/>
      <c r="M198" s="6"/>
      <c r="N198" s="6"/>
      <c r="O198" s="6"/>
      <c r="P198" s="6">
        <f>COUNT(表1_56[[#This Row],[iBAQ 0-20_1]:[iBAQ 0-20_3]])</f>
        <v>0</v>
      </c>
      <c r="Q198" s="6">
        <f>COUNT(表1_56[[#This Row],[iBAQ 30-40_1]:[iBAQ 30-40_3]])</f>
        <v>2</v>
      </c>
      <c r="R198" s="6">
        <f>COUNT(表1_56[[#This Row],[iBAQ 50-60_1]:[iBAQ 50-60_3]])</f>
        <v>0</v>
      </c>
      <c r="S198" s="8"/>
      <c r="T198" s="8">
        <f>AVERAGE(表1_56[[#This Row],[iBAQ 30-40_1]:[iBAQ 30-40_3]])</f>
        <v>1761055</v>
      </c>
      <c r="U198" s="8"/>
      <c r="V198" s="8"/>
      <c r="W198" s="8"/>
      <c r="X198" s="8">
        <v>40</v>
      </c>
    </row>
    <row r="199" spans="1:24" ht="15.75">
      <c r="A199" s="6">
        <v>1263</v>
      </c>
      <c r="B199" s="7" t="s">
        <v>855</v>
      </c>
      <c r="C199" s="7" t="s">
        <v>3119</v>
      </c>
      <c r="D199" s="7" t="s">
        <v>1999</v>
      </c>
      <c r="E199" s="6">
        <v>2</v>
      </c>
      <c r="F199" s="6">
        <v>2</v>
      </c>
      <c r="G199" s="6"/>
      <c r="H199" s="6"/>
      <c r="I199" s="6"/>
      <c r="J199" s="6"/>
      <c r="K199" s="6">
        <v>253250</v>
      </c>
      <c r="L199" s="6">
        <v>230420</v>
      </c>
      <c r="M199" s="6"/>
      <c r="N199" s="6">
        <v>277650</v>
      </c>
      <c r="O199" s="6"/>
      <c r="P199" s="6">
        <f>COUNT(表1_56[[#This Row],[iBAQ 0-20_1]:[iBAQ 0-20_3]])</f>
        <v>0</v>
      </c>
      <c r="Q199" s="6">
        <f>COUNT(表1_56[[#This Row],[iBAQ 30-40_1]:[iBAQ 30-40_3]])</f>
        <v>2</v>
      </c>
      <c r="R199" s="6">
        <f>COUNT(表1_56[[#This Row],[iBAQ 50-60_1]:[iBAQ 50-60_3]])</f>
        <v>1</v>
      </c>
      <c r="S199" s="8"/>
      <c r="T199" s="8">
        <f>AVERAGE(表1_56[[#This Row],[iBAQ 30-40_1]:[iBAQ 30-40_3]])</f>
        <v>241835</v>
      </c>
      <c r="U199" s="8"/>
      <c r="V199" s="8"/>
      <c r="W199" s="8"/>
      <c r="X199" s="8">
        <v>40</v>
      </c>
    </row>
    <row r="200" spans="1:24" ht="15.75">
      <c r="A200" s="6">
        <v>1277</v>
      </c>
      <c r="B200" s="7" t="s">
        <v>366</v>
      </c>
      <c r="C200" s="7" t="s">
        <v>3134</v>
      </c>
      <c r="D200" s="7" t="s">
        <v>2010</v>
      </c>
      <c r="E200" s="6">
        <v>3</v>
      </c>
      <c r="F200" s="6">
        <v>0</v>
      </c>
      <c r="G200" s="6"/>
      <c r="H200" s="6"/>
      <c r="I200" s="6"/>
      <c r="J200" s="6">
        <v>6269100</v>
      </c>
      <c r="K200" s="6">
        <v>4879200</v>
      </c>
      <c r="L200" s="6">
        <v>4763200</v>
      </c>
      <c r="M200" s="6">
        <v>6390100</v>
      </c>
      <c r="N200" s="6"/>
      <c r="O200" s="6">
        <v>3013000</v>
      </c>
      <c r="P200" s="6">
        <f>COUNT(表1_56[[#This Row],[iBAQ 0-20_1]:[iBAQ 0-20_3]])</f>
        <v>0</v>
      </c>
      <c r="Q200" s="6">
        <f>COUNT(表1_56[[#This Row],[iBAQ 30-40_1]:[iBAQ 30-40_3]])</f>
        <v>3</v>
      </c>
      <c r="R200" s="6">
        <f>COUNT(表1_56[[#This Row],[iBAQ 50-60_1]:[iBAQ 50-60_3]])</f>
        <v>2</v>
      </c>
      <c r="S200" s="8"/>
      <c r="T200" s="8">
        <f>AVERAGE(表1_56[[#This Row],[iBAQ 30-40_1]:[iBAQ 30-40_3]])</f>
        <v>5303833.333333333</v>
      </c>
      <c r="U200" s="8">
        <f>AVERAGE(表1_56[[#This Row],[iBAQ 50-60_1]:[iBAQ 50-60_3]])</f>
        <v>4701550</v>
      </c>
      <c r="V200" s="8"/>
      <c r="W200" s="8"/>
      <c r="X200" s="8">
        <v>40</v>
      </c>
    </row>
    <row r="201" spans="1:24" ht="15.75">
      <c r="A201" s="6">
        <v>1284</v>
      </c>
      <c r="B201" s="7" t="s">
        <v>330</v>
      </c>
      <c r="C201" s="7" t="s">
        <v>2224</v>
      </c>
      <c r="D201" s="7" t="s">
        <v>3884</v>
      </c>
      <c r="E201" s="6">
        <v>2</v>
      </c>
      <c r="F201" s="6">
        <v>2</v>
      </c>
      <c r="G201" s="6"/>
      <c r="H201" s="6"/>
      <c r="I201" s="6"/>
      <c r="J201" s="6">
        <v>3250400</v>
      </c>
      <c r="K201" s="6">
        <v>3662100</v>
      </c>
      <c r="L201" s="6">
        <v>2643300</v>
      </c>
      <c r="M201" s="6">
        <v>1424700</v>
      </c>
      <c r="N201" s="6">
        <v>1601400</v>
      </c>
      <c r="O201" s="6">
        <v>3636800</v>
      </c>
      <c r="P201" s="6">
        <f>COUNT(表1_56[[#This Row],[iBAQ 0-20_1]:[iBAQ 0-20_3]])</f>
        <v>0</v>
      </c>
      <c r="Q201" s="6">
        <f>COUNT(表1_56[[#This Row],[iBAQ 30-40_1]:[iBAQ 30-40_3]])</f>
        <v>3</v>
      </c>
      <c r="R201" s="6">
        <f>COUNT(表1_56[[#This Row],[iBAQ 50-60_1]:[iBAQ 50-60_3]])</f>
        <v>3</v>
      </c>
      <c r="S201" s="8"/>
      <c r="T201" s="8">
        <f>AVERAGE(表1_56[[#This Row],[iBAQ 30-40_1]:[iBAQ 30-40_3]])</f>
        <v>3185266.6666666665</v>
      </c>
      <c r="U201" s="8">
        <f>AVERAGE(表1_56[[#This Row],[iBAQ 50-60_1]:[iBAQ 50-60_3]])</f>
        <v>2220966.6666666665</v>
      </c>
      <c r="V201" s="8"/>
      <c r="W201" s="8"/>
      <c r="X201" s="8">
        <v>40</v>
      </c>
    </row>
    <row r="202" spans="1:24" ht="15.75">
      <c r="A202" s="6">
        <v>1285</v>
      </c>
      <c r="B202" s="7" t="s">
        <v>90</v>
      </c>
      <c r="C202" s="7" t="s">
        <v>2224</v>
      </c>
      <c r="D202" s="7" t="s">
        <v>3885</v>
      </c>
      <c r="E202" s="6">
        <v>6</v>
      </c>
      <c r="F202" s="6">
        <v>5</v>
      </c>
      <c r="G202" s="6"/>
      <c r="H202" s="6"/>
      <c r="I202" s="6"/>
      <c r="J202" s="6">
        <v>2506400</v>
      </c>
      <c r="K202" s="6">
        <v>1608900</v>
      </c>
      <c r="L202" s="6">
        <v>1302400</v>
      </c>
      <c r="M202" s="6">
        <v>24974000</v>
      </c>
      <c r="N202" s="6">
        <v>14855000</v>
      </c>
      <c r="O202" s="6">
        <v>22700000</v>
      </c>
      <c r="P202" s="6">
        <f>COUNT(表1_56[[#This Row],[iBAQ 0-20_1]:[iBAQ 0-20_3]])</f>
        <v>0</v>
      </c>
      <c r="Q202" s="6">
        <f>COUNT(表1_56[[#This Row],[iBAQ 30-40_1]:[iBAQ 30-40_3]])</f>
        <v>3</v>
      </c>
      <c r="R202" s="6">
        <f>COUNT(表1_56[[#This Row],[iBAQ 50-60_1]:[iBAQ 50-60_3]])</f>
        <v>3</v>
      </c>
      <c r="S202" s="8"/>
      <c r="T202" s="8">
        <f>AVERAGE(表1_56[[#This Row],[iBAQ 30-40_1]:[iBAQ 30-40_3]])</f>
        <v>1805900</v>
      </c>
      <c r="U202" s="8">
        <f>AVERAGE(表1_56[[#This Row],[iBAQ 50-60_1]:[iBAQ 50-60_3]])</f>
        <v>20843000</v>
      </c>
      <c r="V202" s="8"/>
      <c r="W202" s="8"/>
      <c r="X202" s="8">
        <v>40</v>
      </c>
    </row>
    <row r="203" spans="1:24" ht="15.75">
      <c r="A203" s="6">
        <v>1286</v>
      </c>
      <c r="B203" s="7" t="s">
        <v>131</v>
      </c>
      <c r="C203" s="7" t="s">
        <v>3139</v>
      </c>
      <c r="D203" s="7" t="s">
        <v>3886</v>
      </c>
      <c r="E203" s="6">
        <v>1</v>
      </c>
      <c r="F203" s="6">
        <v>1</v>
      </c>
      <c r="G203" s="6"/>
      <c r="H203" s="6"/>
      <c r="I203" s="6"/>
      <c r="J203" s="6">
        <v>14475000</v>
      </c>
      <c r="K203" s="6">
        <v>19843000</v>
      </c>
      <c r="L203" s="6"/>
      <c r="M203" s="6"/>
      <c r="N203" s="6"/>
      <c r="O203" s="6">
        <v>14040000</v>
      </c>
      <c r="P203" s="6">
        <f>COUNT(表1_56[[#This Row],[iBAQ 0-20_1]:[iBAQ 0-20_3]])</f>
        <v>0</v>
      </c>
      <c r="Q203" s="6">
        <f>COUNT(表1_56[[#This Row],[iBAQ 30-40_1]:[iBAQ 30-40_3]])</f>
        <v>2</v>
      </c>
      <c r="R203" s="6">
        <f>COUNT(表1_56[[#This Row],[iBAQ 50-60_1]:[iBAQ 50-60_3]])</f>
        <v>1</v>
      </c>
      <c r="S203" s="8"/>
      <c r="T203" s="8">
        <f>AVERAGE(表1_56[[#This Row],[iBAQ 30-40_1]:[iBAQ 30-40_3]])</f>
        <v>17159000</v>
      </c>
      <c r="U203" s="8"/>
      <c r="V203" s="8"/>
      <c r="W203" s="8"/>
      <c r="X203" s="8">
        <v>40</v>
      </c>
    </row>
    <row r="204" spans="1:24" ht="15.75">
      <c r="A204" s="6">
        <v>1289</v>
      </c>
      <c r="B204" s="7" t="s">
        <v>941</v>
      </c>
      <c r="C204" s="7" t="s">
        <v>3141</v>
      </c>
      <c r="D204" s="7" t="s">
        <v>3887</v>
      </c>
      <c r="E204" s="6">
        <v>3</v>
      </c>
      <c r="F204" s="6">
        <v>3</v>
      </c>
      <c r="G204" s="6"/>
      <c r="H204" s="6"/>
      <c r="I204" s="6"/>
      <c r="J204" s="6"/>
      <c r="K204" s="6">
        <v>362530</v>
      </c>
      <c r="L204" s="6">
        <v>1126600</v>
      </c>
      <c r="M204" s="6">
        <v>2776000</v>
      </c>
      <c r="N204" s="6"/>
      <c r="O204" s="6"/>
      <c r="P204" s="6">
        <f>COUNT(表1_56[[#This Row],[iBAQ 0-20_1]:[iBAQ 0-20_3]])</f>
        <v>0</v>
      </c>
      <c r="Q204" s="6">
        <f>COUNT(表1_56[[#This Row],[iBAQ 30-40_1]:[iBAQ 30-40_3]])</f>
        <v>2</v>
      </c>
      <c r="R204" s="6">
        <f>COUNT(表1_56[[#This Row],[iBAQ 50-60_1]:[iBAQ 50-60_3]])</f>
        <v>1</v>
      </c>
      <c r="S204" s="8"/>
      <c r="T204" s="8">
        <f>AVERAGE(表1_56[[#This Row],[iBAQ 30-40_1]:[iBAQ 30-40_3]])</f>
        <v>744565</v>
      </c>
      <c r="U204" s="8"/>
      <c r="V204" s="8"/>
      <c r="W204" s="8"/>
      <c r="X204" s="8">
        <v>40</v>
      </c>
    </row>
    <row r="205" spans="1:24" ht="15.75">
      <c r="A205" s="6">
        <v>1290</v>
      </c>
      <c r="B205" s="7" t="s">
        <v>782</v>
      </c>
      <c r="C205" s="7" t="s">
        <v>3142</v>
      </c>
      <c r="D205" s="7" t="s">
        <v>2015</v>
      </c>
      <c r="E205" s="6">
        <v>1</v>
      </c>
      <c r="F205" s="6">
        <v>1</v>
      </c>
      <c r="G205" s="6"/>
      <c r="H205" s="6"/>
      <c r="I205" s="6"/>
      <c r="J205" s="6">
        <v>3752300</v>
      </c>
      <c r="K205" s="6">
        <v>2973500</v>
      </c>
      <c r="L205" s="6">
        <v>3231200</v>
      </c>
      <c r="M205" s="6"/>
      <c r="N205" s="6">
        <v>1147400</v>
      </c>
      <c r="O205" s="6"/>
      <c r="P205" s="6">
        <f>COUNT(表1_56[[#This Row],[iBAQ 0-20_1]:[iBAQ 0-20_3]])</f>
        <v>0</v>
      </c>
      <c r="Q205" s="6">
        <f>COUNT(表1_56[[#This Row],[iBAQ 30-40_1]:[iBAQ 30-40_3]])</f>
        <v>3</v>
      </c>
      <c r="R205" s="6">
        <f>COUNT(表1_56[[#This Row],[iBAQ 50-60_1]:[iBAQ 50-60_3]])</f>
        <v>1</v>
      </c>
      <c r="S205" s="8"/>
      <c r="T205" s="8">
        <f>AVERAGE(表1_56[[#This Row],[iBAQ 30-40_1]:[iBAQ 30-40_3]])</f>
        <v>3319000</v>
      </c>
      <c r="U205" s="8"/>
      <c r="V205" s="8"/>
      <c r="W205" s="8"/>
      <c r="X205" s="8">
        <v>40</v>
      </c>
    </row>
    <row r="206" spans="1:24" ht="15.75">
      <c r="A206" s="6">
        <v>389</v>
      </c>
      <c r="B206" s="7" t="s">
        <v>717</v>
      </c>
      <c r="C206" s="7" t="s">
        <v>3168</v>
      </c>
      <c r="D206" s="7" t="s">
        <v>3899</v>
      </c>
      <c r="E206" s="6">
        <v>2</v>
      </c>
      <c r="F206" s="6">
        <v>2</v>
      </c>
      <c r="G206" s="6"/>
      <c r="H206" s="6"/>
      <c r="I206" s="6"/>
      <c r="J206" s="6">
        <v>9890100</v>
      </c>
      <c r="K206" s="6">
        <v>7388600</v>
      </c>
      <c r="L206" s="6">
        <v>12017000</v>
      </c>
      <c r="M206" s="6"/>
      <c r="N206" s="6">
        <v>5172000</v>
      </c>
      <c r="O206" s="6"/>
      <c r="P206" s="6">
        <f>COUNT(表1_56[[#This Row],[iBAQ 0-20_1]:[iBAQ 0-20_3]])</f>
        <v>0</v>
      </c>
      <c r="Q206" s="6">
        <f>COUNT(表1_56[[#This Row],[iBAQ 30-40_1]:[iBAQ 30-40_3]])</f>
        <v>3</v>
      </c>
      <c r="R206" s="6">
        <f>COUNT(表1_56[[#This Row],[iBAQ 50-60_1]:[iBAQ 50-60_3]])</f>
        <v>1</v>
      </c>
      <c r="S206" s="8"/>
      <c r="T206" s="8">
        <f>AVERAGE(表1_56[[#This Row],[iBAQ 30-40_1]:[iBAQ 30-40_3]])</f>
        <v>9765233.333333334</v>
      </c>
      <c r="U206" s="8"/>
      <c r="V206" s="8"/>
      <c r="W206" s="8"/>
      <c r="X206" s="8">
        <v>40</v>
      </c>
    </row>
    <row r="207" spans="1:24" ht="15.75">
      <c r="A207" s="6">
        <v>1325</v>
      </c>
      <c r="B207" s="7" t="s">
        <v>961</v>
      </c>
      <c r="C207" s="7" t="s">
        <v>2746</v>
      </c>
      <c r="D207" s="7" t="s">
        <v>3902</v>
      </c>
      <c r="E207" s="6">
        <v>1</v>
      </c>
      <c r="F207" s="6">
        <v>1</v>
      </c>
      <c r="G207" s="6"/>
      <c r="H207" s="6"/>
      <c r="I207" s="6"/>
      <c r="J207" s="6"/>
      <c r="K207" s="6">
        <v>278270</v>
      </c>
      <c r="L207" s="6">
        <v>211040</v>
      </c>
      <c r="M207" s="6">
        <v>2099700</v>
      </c>
      <c r="N207" s="6"/>
      <c r="O207" s="6"/>
      <c r="P207" s="6">
        <f>COUNT(表1_56[[#This Row],[iBAQ 0-20_1]:[iBAQ 0-20_3]])</f>
        <v>0</v>
      </c>
      <c r="Q207" s="6">
        <f>COUNT(表1_56[[#This Row],[iBAQ 30-40_1]:[iBAQ 30-40_3]])</f>
        <v>2</v>
      </c>
      <c r="R207" s="6">
        <f>COUNT(表1_56[[#This Row],[iBAQ 50-60_1]:[iBAQ 50-60_3]])</f>
        <v>1</v>
      </c>
      <c r="S207" s="8"/>
      <c r="T207" s="8">
        <f>AVERAGE(表1_56[[#This Row],[iBAQ 30-40_1]:[iBAQ 30-40_3]])</f>
        <v>244655</v>
      </c>
      <c r="U207" s="8"/>
      <c r="V207" s="8"/>
      <c r="W207" s="8"/>
      <c r="X207" s="8">
        <v>40</v>
      </c>
    </row>
    <row r="208" spans="1:24" ht="15.75">
      <c r="A208" s="6">
        <v>1329</v>
      </c>
      <c r="B208" s="7" t="s">
        <v>1147</v>
      </c>
      <c r="C208" s="7" t="s">
        <v>3177</v>
      </c>
      <c r="D208" s="7" t="s">
        <v>3903</v>
      </c>
      <c r="E208" s="6">
        <v>2</v>
      </c>
      <c r="F208" s="6">
        <v>2</v>
      </c>
      <c r="G208" s="6"/>
      <c r="H208" s="6"/>
      <c r="I208" s="6"/>
      <c r="J208" s="6">
        <v>548660</v>
      </c>
      <c r="K208" s="6"/>
      <c r="L208" s="6">
        <v>1074700</v>
      </c>
      <c r="M208" s="6"/>
      <c r="N208" s="6"/>
      <c r="O208" s="6"/>
      <c r="P208" s="6">
        <f>COUNT(表1_56[[#This Row],[iBAQ 0-20_1]:[iBAQ 0-20_3]])</f>
        <v>0</v>
      </c>
      <c r="Q208" s="6">
        <f>COUNT(表1_56[[#This Row],[iBAQ 30-40_1]:[iBAQ 30-40_3]])</f>
        <v>2</v>
      </c>
      <c r="R208" s="6">
        <f>COUNT(表1_56[[#This Row],[iBAQ 50-60_1]:[iBAQ 50-60_3]])</f>
        <v>0</v>
      </c>
      <c r="S208" s="8"/>
      <c r="T208" s="8">
        <f>AVERAGE(表1_56[[#This Row],[iBAQ 30-40_1]:[iBAQ 30-40_3]])</f>
        <v>811680</v>
      </c>
      <c r="U208" s="8"/>
      <c r="V208" s="8"/>
      <c r="W208" s="8"/>
      <c r="X208" s="8">
        <v>40</v>
      </c>
    </row>
    <row r="209" spans="1:24" ht="15.75">
      <c r="A209" s="6">
        <v>370</v>
      </c>
      <c r="B209" s="7" t="s">
        <v>342</v>
      </c>
      <c r="C209" s="7" t="s">
        <v>3194</v>
      </c>
      <c r="D209" s="7" t="s">
        <v>2053</v>
      </c>
      <c r="E209" s="6">
        <v>2</v>
      </c>
      <c r="F209" s="6">
        <v>2</v>
      </c>
      <c r="G209" s="6"/>
      <c r="H209" s="6"/>
      <c r="I209" s="6"/>
      <c r="J209" s="6"/>
      <c r="K209" s="6">
        <v>3291000</v>
      </c>
      <c r="L209" s="6">
        <v>4063600</v>
      </c>
      <c r="M209" s="6"/>
      <c r="N209" s="6"/>
      <c r="O209" s="6">
        <v>3461200</v>
      </c>
      <c r="P209" s="6">
        <f>COUNT(表1_56[[#This Row],[iBAQ 0-20_1]:[iBAQ 0-20_3]])</f>
        <v>0</v>
      </c>
      <c r="Q209" s="6">
        <f>COUNT(表1_56[[#This Row],[iBAQ 30-40_1]:[iBAQ 30-40_3]])</f>
        <v>2</v>
      </c>
      <c r="R209" s="6">
        <f>COUNT(表1_56[[#This Row],[iBAQ 50-60_1]:[iBAQ 50-60_3]])</f>
        <v>1</v>
      </c>
      <c r="S209" s="8"/>
      <c r="T209" s="8">
        <f>AVERAGE(表1_56[[#This Row],[iBAQ 30-40_1]:[iBAQ 30-40_3]])</f>
        <v>3677300</v>
      </c>
      <c r="U209" s="8"/>
      <c r="V209" s="8"/>
      <c r="W209" s="8"/>
      <c r="X209" s="8">
        <v>40</v>
      </c>
    </row>
    <row r="210" spans="1:24" ht="15.75">
      <c r="A210" s="6">
        <v>1365</v>
      </c>
      <c r="B210" s="7" t="s">
        <v>570</v>
      </c>
      <c r="C210" s="7" t="s">
        <v>3210</v>
      </c>
      <c r="D210" s="7" t="s">
        <v>2064</v>
      </c>
      <c r="E210" s="6">
        <v>2</v>
      </c>
      <c r="F210" s="6">
        <v>2</v>
      </c>
      <c r="G210" s="6"/>
      <c r="H210" s="6"/>
      <c r="I210" s="6"/>
      <c r="J210" s="6">
        <v>810560</v>
      </c>
      <c r="K210" s="6"/>
      <c r="L210" s="6">
        <v>1049500</v>
      </c>
      <c r="M210" s="6">
        <v>1043400</v>
      </c>
      <c r="N210" s="6"/>
      <c r="O210" s="6">
        <v>931820</v>
      </c>
      <c r="P210" s="6">
        <f>COUNT(表1_56[[#This Row],[iBAQ 0-20_1]:[iBAQ 0-20_3]])</f>
        <v>0</v>
      </c>
      <c r="Q210" s="6">
        <f>COUNT(表1_56[[#This Row],[iBAQ 30-40_1]:[iBAQ 30-40_3]])</f>
        <v>2</v>
      </c>
      <c r="R210" s="6">
        <f>COUNT(表1_56[[#This Row],[iBAQ 50-60_1]:[iBAQ 50-60_3]])</f>
        <v>2</v>
      </c>
      <c r="S210" s="8"/>
      <c r="T210" s="8">
        <f>AVERAGE(表1_56[[#This Row],[iBAQ 30-40_1]:[iBAQ 30-40_3]])</f>
        <v>930030</v>
      </c>
      <c r="U210" s="8">
        <f>AVERAGE(表1_56[[#This Row],[iBAQ 50-60_1]:[iBAQ 50-60_3]])</f>
        <v>987610</v>
      </c>
      <c r="V210" s="8"/>
      <c r="W210" s="8"/>
      <c r="X210" s="8">
        <v>40</v>
      </c>
    </row>
    <row r="211" spans="1:24" ht="15.75">
      <c r="A211" s="6">
        <v>1375</v>
      </c>
      <c r="B211" s="7" t="s">
        <v>1180</v>
      </c>
      <c r="C211" s="7" t="s">
        <v>3221</v>
      </c>
      <c r="D211" s="7" t="s">
        <v>2072</v>
      </c>
      <c r="E211" s="6">
        <v>2</v>
      </c>
      <c r="F211" s="6">
        <v>2</v>
      </c>
      <c r="G211" s="6"/>
      <c r="H211" s="6"/>
      <c r="I211" s="6"/>
      <c r="J211" s="6">
        <v>390050</v>
      </c>
      <c r="K211" s="6"/>
      <c r="L211" s="6">
        <v>633320</v>
      </c>
      <c r="M211" s="6"/>
      <c r="N211" s="6"/>
      <c r="O211" s="6"/>
      <c r="P211" s="6">
        <f>COUNT(表1_56[[#This Row],[iBAQ 0-20_1]:[iBAQ 0-20_3]])</f>
        <v>0</v>
      </c>
      <c r="Q211" s="6">
        <f>COUNT(表1_56[[#This Row],[iBAQ 30-40_1]:[iBAQ 30-40_3]])</f>
        <v>2</v>
      </c>
      <c r="R211" s="6">
        <f>COUNT(表1_56[[#This Row],[iBAQ 50-60_1]:[iBAQ 50-60_3]])</f>
        <v>0</v>
      </c>
      <c r="S211" s="8"/>
      <c r="T211" s="8">
        <f>AVERAGE(表1_56[[#This Row],[iBAQ 30-40_1]:[iBAQ 30-40_3]])</f>
        <v>511685</v>
      </c>
      <c r="U211" s="8"/>
      <c r="V211" s="8"/>
      <c r="W211" s="8"/>
      <c r="X211" s="8">
        <v>40</v>
      </c>
    </row>
    <row r="212" spans="1:24" ht="15.75">
      <c r="A212" s="6">
        <v>1399</v>
      </c>
      <c r="B212" s="7" t="s">
        <v>1159</v>
      </c>
      <c r="C212" s="7" t="s">
        <v>3242</v>
      </c>
      <c r="D212" s="7" t="s">
        <v>3937</v>
      </c>
      <c r="E212" s="6">
        <v>2</v>
      </c>
      <c r="F212" s="6">
        <v>2</v>
      </c>
      <c r="G212" s="6"/>
      <c r="H212" s="6"/>
      <c r="I212" s="6"/>
      <c r="J212" s="6">
        <v>38322000</v>
      </c>
      <c r="K212" s="6"/>
      <c r="L212" s="6">
        <v>960390</v>
      </c>
      <c r="M212" s="6"/>
      <c r="N212" s="6"/>
      <c r="O212" s="6"/>
      <c r="P212" s="6">
        <f>COUNT(表1_56[[#This Row],[iBAQ 0-20_1]:[iBAQ 0-20_3]])</f>
        <v>0</v>
      </c>
      <c r="Q212" s="6">
        <f>COUNT(表1_56[[#This Row],[iBAQ 30-40_1]:[iBAQ 30-40_3]])</f>
        <v>2</v>
      </c>
      <c r="R212" s="6">
        <f>COUNT(表1_56[[#This Row],[iBAQ 50-60_1]:[iBAQ 50-60_3]])</f>
        <v>0</v>
      </c>
      <c r="S212" s="8"/>
      <c r="T212" s="8">
        <f>AVERAGE(表1_56[[#This Row],[iBAQ 30-40_1]:[iBAQ 30-40_3]])</f>
        <v>19641195</v>
      </c>
      <c r="U212" s="8"/>
      <c r="V212" s="8"/>
      <c r="W212" s="8"/>
      <c r="X212" s="8">
        <v>40</v>
      </c>
    </row>
    <row r="213" spans="1:24" ht="15.75">
      <c r="A213" s="6">
        <v>1424</v>
      </c>
      <c r="B213" s="7" t="s">
        <v>993</v>
      </c>
      <c r="C213" s="7" t="s">
        <v>2300</v>
      </c>
      <c r="D213" s="7" t="s">
        <v>3948</v>
      </c>
      <c r="E213" s="6">
        <v>5</v>
      </c>
      <c r="F213" s="6">
        <v>3</v>
      </c>
      <c r="G213" s="6"/>
      <c r="H213" s="6"/>
      <c r="I213" s="6"/>
      <c r="J213" s="6">
        <v>1081500</v>
      </c>
      <c r="K213" s="6">
        <v>1775800</v>
      </c>
      <c r="L213" s="6">
        <v>2065500</v>
      </c>
      <c r="M213" s="6">
        <v>1574300</v>
      </c>
      <c r="N213" s="6"/>
      <c r="O213" s="6"/>
      <c r="P213" s="6">
        <f>COUNT(表1_56[[#This Row],[iBAQ 0-20_1]:[iBAQ 0-20_3]])</f>
        <v>0</v>
      </c>
      <c r="Q213" s="6">
        <f>COUNT(表1_56[[#This Row],[iBAQ 30-40_1]:[iBAQ 30-40_3]])</f>
        <v>3</v>
      </c>
      <c r="R213" s="6">
        <f>COUNT(表1_56[[#This Row],[iBAQ 50-60_1]:[iBAQ 50-60_3]])</f>
        <v>1</v>
      </c>
      <c r="S213" s="8"/>
      <c r="T213" s="8">
        <f>AVERAGE(表1_56[[#This Row],[iBAQ 30-40_1]:[iBAQ 30-40_3]])</f>
        <v>1640933.3333333333</v>
      </c>
      <c r="U213" s="8"/>
      <c r="V213" s="8"/>
      <c r="W213" s="8"/>
      <c r="X213" s="8">
        <v>40</v>
      </c>
    </row>
    <row r="214" spans="1:24" ht="15.75">
      <c r="A214" s="6">
        <v>1447</v>
      </c>
      <c r="B214" s="7" t="s">
        <v>1084</v>
      </c>
      <c r="C214" s="7" t="s">
        <v>3286</v>
      </c>
      <c r="D214" s="7" t="s">
        <v>2113</v>
      </c>
      <c r="E214" s="6">
        <v>3</v>
      </c>
      <c r="F214" s="6">
        <v>3</v>
      </c>
      <c r="G214" s="6"/>
      <c r="H214" s="6"/>
      <c r="I214" s="6"/>
      <c r="J214" s="6"/>
      <c r="K214" s="6">
        <v>737900</v>
      </c>
      <c r="L214" s="6">
        <v>4005100</v>
      </c>
      <c r="M214" s="6"/>
      <c r="N214" s="6"/>
      <c r="O214" s="6"/>
      <c r="P214" s="6">
        <f>COUNT(表1_56[[#This Row],[iBAQ 0-20_1]:[iBAQ 0-20_3]])</f>
        <v>0</v>
      </c>
      <c r="Q214" s="6">
        <f>COUNT(表1_56[[#This Row],[iBAQ 30-40_1]:[iBAQ 30-40_3]])</f>
        <v>2</v>
      </c>
      <c r="R214" s="6">
        <f>COUNT(表1_56[[#This Row],[iBAQ 50-60_1]:[iBAQ 50-60_3]])</f>
        <v>0</v>
      </c>
      <c r="S214" s="8"/>
      <c r="T214" s="8">
        <f>AVERAGE(表1_56[[#This Row],[iBAQ 30-40_1]:[iBAQ 30-40_3]])</f>
        <v>2371500</v>
      </c>
      <c r="U214" s="8"/>
      <c r="V214" s="8"/>
      <c r="W214" s="8"/>
      <c r="X214" s="8">
        <v>40</v>
      </c>
    </row>
    <row r="215" spans="1:24" ht="15.75">
      <c r="A215" s="6">
        <v>688</v>
      </c>
      <c r="B215" s="7" t="s">
        <v>918</v>
      </c>
      <c r="C215" s="7" t="s">
        <v>3302</v>
      </c>
      <c r="D215" s="7" t="s">
        <v>2121</v>
      </c>
      <c r="E215" s="6">
        <v>1</v>
      </c>
      <c r="F215" s="6">
        <v>1</v>
      </c>
      <c r="G215" s="6"/>
      <c r="H215" s="6"/>
      <c r="I215" s="6"/>
      <c r="J215" s="6">
        <v>1305800</v>
      </c>
      <c r="K215" s="6">
        <v>2511400</v>
      </c>
      <c r="L215" s="6">
        <v>4541400</v>
      </c>
      <c r="M215" s="6">
        <v>4428800</v>
      </c>
      <c r="N215" s="6"/>
      <c r="O215" s="6"/>
      <c r="P215" s="6">
        <f>COUNT(表1_56[[#This Row],[iBAQ 0-20_1]:[iBAQ 0-20_3]])</f>
        <v>0</v>
      </c>
      <c r="Q215" s="6">
        <f>COUNT(表1_56[[#This Row],[iBAQ 30-40_1]:[iBAQ 30-40_3]])</f>
        <v>3</v>
      </c>
      <c r="R215" s="6">
        <f>COUNT(表1_56[[#This Row],[iBAQ 50-60_1]:[iBAQ 50-60_3]])</f>
        <v>1</v>
      </c>
      <c r="S215" s="8"/>
      <c r="T215" s="8">
        <f>AVERAGE(表1_56[[#This Row],[iBAQ 30-40_1]:[iBAQ 30-40_3]])</f>
        <v>2786200</v>
      </c>
      <c r="U215" s="8"/>
      <c r="V215" s="8"/>
      <c r="W215" s="8"/>
      <c r="X215" s="8">
        <v>40</v>
      </c>
    </row>
    <row r="216" spans="1:24" ht="15.75">
      <c r="A216" s="6">
        <v>176</v>
      </c>
      <c r="B216" s="7" t="s">
        <v>431</v>
      </c>
      <c r="C216" s="7" t="s">
        <v>3310</v>
      </c>
      <c r="D216" s="7" t="s">
        <v>3974</v>
      </c>
      <c r="E216" s="6">
        <v>1</v>
      </c>
      <c r="F216" s="6">
        <v>1</v>
      </c>
      <c r="G216" s="6"/>
      <c r="H216" s="6"/>
      <c r="I216" s="6"/>
      <c r="J216" s="6">
        <v>2192000</v>
      </c>
      <c r="K216" s="6">
        <v>837750</v>
      </c>
      <c r="L216" s="6"/>
      <c r="M216" s="6">
        <v>1807200</v>
      </c>
      <c r="N216" s="6">
        <v>298200</v>
      </c>
      <c r="O216" s="6">
        <v>2143400</v>
      </c>
      <c r="P216" s="6">
        <f>COUNT(表1_56[[#This Row],[iBAQ 0-20_1]:[iBAQ 0-20_3]])</f>
        <v>0</v>
      </c>
      <c r="Q216" s="6">
        <f>COUNT(表1_56[[#This Row],[iBAQ 30-40_1]:[iBAQ 30-40_3]])</f>
        <v>2</v>
      </c>
      <c r="R216" s="6">
        <f>COUNT(表1_56[[#This Row],[iBAQ 50-60_1]:[iBAQ 50-60_3]])</f>
        <v>3</v>
      </c>
      <c r="S216" s="8"/>
      <c r="T216" s="8">
        <f>AVERAGE(表1_56[[#This Row],[iBAQ 30-40_1]:[iBAQ 30-40_3]])</f>
        <v>1514875</v>
      </c>
      <c r="U216" s="8">
        <f>AVERAGE(表1_56[[#This Row],[iBAQ 50-60_1]:[iBAQ 50-60_3]])</f>
        <v>1416266.6666666667</v>
      </c>
      <c r="V216" s="8"/>
      <c r="W216" s="8"/>
      <c r="X216" s="8">
        <v>40</v>
      </c>
    </row>
    <row r="217" spans="1:24" ht="15.75">
      <c r="A217" s="6">
        <v>1472</v>
      </c>
      <c r="B217" s="7" t="s">
        <v>1122</v>
      </c>
      <c r="C217" s="7" t="s">
        <v>3314</v>
      </c>
      <c r="D217" s="7" t="s">
        <v>3977</v>
      </c>
      <c r="E217" s="6">
        <v>1</v>
      </c>
      <c r="F217" s="6">
        <v>1</v>
      </c>
      <c r="G217" s="6"/>
      <c r="H217" s="6"/>
      <c r="I217" s="6"/>
      <c r="J217" s="6">
        <v>982790</v>
      </c>
      <c r="K217" s="6">
        <v>1137100</v>
      </c>
      <c r="L217" s="6">
        <v>1648300</v>
      </c>
      <c r="M217" s="6"/>
      <c r="N217" s="6"/>
      <c r="O217" s="6"/>
      <c r="P217" s="6">
        <f>COUNT(表1_56[[#This Row],[iBAQ 0-20_1]:[iBAQ 0-20_3]])</f>
        <v>0</v>
      </c>
      <c r="Q217" s="6">
        <f>COUNT(表1_56[[#This Row],[iBAQ 30-40_1]:[iBAQ 30-40_3]])</f>
        <v>3</v>
      </c>
      <c r="R217" s="6">
        <f>COUNT(表1_56[[#This Row],[iBAQ 50-60_1]:[iBAQ 50-60_3]])</f>
        <v>0</v>
      </c>
      <c r="S217" s="8"/>
      <c r="T217" s="8">
        <f>AVERAGE(表1_56[[#This Row],[iBAQ 30-40_1]:[iBAQ 30-40_3]])</f>
        <v>1256063.3333333333</v>
      </c>
      <c r="U217" s="8"/>
      <c r="V217" s="8"/>
      <c r="W217" s="8"/>
      <c r="X217" s="8">
        <v>40</v>
      </c>
    </row>
    <row r="218" spans="1:24" ht="15.75">
      <c r="A218" s="6">
        <v>1475</v>
      </c>
      <c r="B218" s="7" t="s">
        <v>396</v>
      </c>
      <c r="C218" s="7" t="s">
        <v>3316</v>
      </c>
      <c r="D218" s="7" t="s">
        <v>2129</v>
      </c>
      <c r="E218" s="6">
        <v>4</v>
      </c>
      <c r="F218" s="6">
        <v>4</v>
      </c>
      <c r="G218" s="6"/>
      <c r="H218" s="6"/>
      <c r="I218" s="6"/>
      <c r="J218" s="6"/>
      <c r="K218" s="6">
        <v>960730</v>
      </c>
      <c r="L218" s="6">
        <v>1300900</v>
      </c>
      <c r="M218" s="6">
        <v>4301000</v>
      </c>
      <c r="N218" s="6"/>
      <c r="O218" s="6">
        <v>2608700</v>
      </c>
      <c r="P218" s="6">
        <f>COUNT(表1_56[[#This Row],[iBAQ 0-20_1]:[iBAQ 0-20_3]])</f>
        <v>0</v>
      </c>
      <c r="Q218" s="6">
        <f>COUNT(表1_56[[#This Row],[iBAQ 30-40_1]:[iBAQ 30-40_3]])</f>
        <v>2</v>
      </c>
      <c r="R218" s="6">
        <f>COUNT(表1_56[[#This Row],[iBAQ 50-60_1]:[iBAQ 50-60_3]])</f>
        <v>2</v>
      </c>
      <c r="S218" s="8"/>
      <c r="T218" s="8">
        <f>AVERAGE(表1_56[[#This Row],[iBAQ 30-40_1]:[iBAQ 30-40_3]])</f>
        <v>1130815</v>
      </c>
      <c r="U218" s="8">
        <f>AVERAGE(表1_56[[#This Row],[iBAQ 50-60_1]:[iBAQ 50-60_3]])</f>
        <v>3454850</v>
      </c>
      <c r="V218" s="8"/>
      <c r="W218" s="8"/>
      <c r="X218" s="8">
        <v>40</v>
      </c>
    </row>
    <row r="219" spans="1:24" ht="15.75">
      <c r="A219" s="6">
        <v>1488</v>
      </c>
      <c r="B219" s="7" t="s">
        <v>779</v>
      </c>
      <c r="C219" s="7" t="s">
        <v>3329</v>
      </c>
      <c r="D219" s="7" t="s">
        <v>2136</v>
      </c>
      <c r="E219" s="6">
        <v>2</v>
      </c>
      <c r="F219" s="6">
        <v>2</v>
      </c>
      <c r="G219" s="6"/>
      <c r="H219" s="6"/>
      <c r="I219" s="6"/>
      <c r="J219" s="6"/>
      <c r="K219" s="6">
        <v>1017200</v>
      </c>
      <c r="L219" s="6">
        <v>1818800</v>
      </c>
      <c r="M219" s="6"/>
      <c r="N219" s="6">
        <v>1172500</v>
      </c>
      <c r="O219" s="6"/>
      <c r="P219" s="6">
        <f>COUNT(表1_56[[#This Row],[iBAQ 0-20_1]:[iBAQ 0-20_3]])</f>
        <v>0</v>
      </c>
      <c r="Q219" s="6">
        <f>COUNT(表1_56[[#This Row],[iBAQ 30-40_1]:[iBAQ 30-40_3]])</f>
        <v>2</v>
      </c>
      <c r="R219" s="6">
        <f>COUNT(表1_56[[#This Row],[iBAQ 50-60_1]:[iBAQ 50-60_3]])</f>
        <v>1</v>
      </c>
      <c r="S219" s="8"/>
      <c r="T219" s="8">
        <f>AVERAGE(表1_56[[#This Row],[iBAQ 30-40_1]:[iBAQ 30-40_3]])</f>
        <v>1418000</v>
      </c>
      <c r="U219" s="8"/>
      <c r="V219" s="8"/>
      <c r="W219" s="8"/>
      <c r="X219" s="8">
        <v>40</v>
      </c>
    </row>
    <row r="220" spans="1:24" ht="15.75">
      <c r="A220" s="6">
        <v>1493</v>
      </c>
      <c r="B220" s="7" t="s">
        <v>1199</v>
      </c>
      <c r="C220" s="7" t="s">
        <v>3330</v>
      </c>
      <c r="D220" s="7" t="s">
        <v>3986</v>
      </c>
      <c r="E220" s="6">
        <v>1</v>
      </c>
      <c r="F220" s="6">
        <v>1</v>
      </c>
      <c r="G220" s="6"/>
      <c r="H220" s="6"/>
      <c r="I220" s="6"/>
      <c r="J220" s="6">
        <v>1020100</v>
      </c>
      <c r="K220" s="6"/>
      <c r="L220" s="6">
        <v>496060</v>
      </c>
      <c r="M220" s="6"/>
      <c r="N220" s="6"/>
      <c r="O220" s="6"/>
      <c r="P220" s="6">
        <f>COUNT(表1_56[[#This Row],[iBAQ 0-20_1]:[iBAQ 0-20_3]])</f>
        <v>0</v>
      </c>
      <c r="Q220" s="6">
        <f>COUNT(表1_56[[#This Row],[iBAQ 30-40_1]:[iBAQ 30-40_3]])</f>
        <v>2</v>
      </c>
      <c r="R220" s="6">
        <f>COUNT(表1_56[[#This Row],[iBAQ 50-60_1]:[iBAQ 50-60_3]])</f>
        <v>0</v>
      </c>
      <c r="S220" s="8"/>
      <c r="T220" s="8">
        <f>AVERAGE(表1_56[[#This Row],[iBAQ 30-40_1]:[iBAQ 30-40_3]])</f>
        <v>758080</v>
      </c>
      <c r="U220" s="8"/>
      <c r="V220" s="8"/>
      <c r="W220" s="8"/>
      <c r="X220" s="8">
        <v>40</v>
      </c>
    </row>
    <row r="221" spans="1:24" ht="15.75">
      <c r="A221" s="6">
        <v>567</v>
      </c>
      <c r="B221" s="7" t="s">
        <v>1094</v>
      </c>
      <c r="C221" s="7" t="s">
        <v>3331</v>
      </c>
      <c r="D221" s="7" t="s">
        <v>2137</v>
      </c>
      <c r="E221" s="6">
        <v>1</v>
      </c>
      <c r="F221" s="6">
        <v>1</v>
      </c>
      <c r="G221" s="6"/>
      <c r="H221" s="6"/>
      <c r="I221" s="6"/>
      <c r="J221" s="6"/>
      <c r="K221" s="6">
        <v>3433300</v>
      </c>
      <c r="L221" s="6">
        <v>3151600</v>
      </c>
      <c r="M221" s="6"/>
      <c r="N221" s="6"/>
      <c r="O221" s="6"/>
      <c r="P221" s="6">
        <f>COUNT(表1_56[[#This Row],[iBAQ 0-20_1]:[iBAQ 0-20_3]])</f>
        <v>0</v>
      </c>
      <c r="Q221" s="6">
        <f>COUNT(表1_56[[#This Row],[iBAQ 30-40_1]:[iBAQ 30-40_3]])</f>
        <v>2</v>
      </c>
      <c r="R221" s="6">
        <f>COUNT(表1_56[[#This Row],[iBAQ 50-60_1]:[iBAQ 50-60_3]])</f>
        <v>0</v>
      </c>
      <c r="S221" s="8"/>
      <c r="T221" s="8">
        <f>AVERAGE(表1_56[[#This Row],[iBAQ 30-40_1]:[iBAQ 30-40_3]])</f>
        <v>3292450</v>
      </c>
      <c r="U221" s="8"/>
      <c r="V221" s="8"/>
      <c r="W221" s="8"/>
      <c r="X221" s="8">
        <v>40</v>
      </c>
    </row>
    <row r="222" spans="1:24" ht="15.75">
      <c r="A222" s="6">
        <v>1510</v>
      </c>
      <c r="B222" s="7" t="s">
        <v>362</v>
      </c>
      <c r="C222" s="7" t="s">
        <v>3348</v>
      </c>
      <c r="D222" s="7" t="s">
        <v>4000</v>
      </c>
      <c r="E222" s="6">
        <v>4</v>
      </c>
      <c r="F222" s="6">
        <v>2</v>
      </c>
      <c r="G222" s="6"/>
      <c r="H222" s="6"/>
      <c r="I222" s="6"/>
      <c r="J222" s="6">
        <v>1244300</v>
      </c>
      <c r="K222" s="6">
        <v>2084000</v>
      </c>
      <c r="L222" s="6">
        <v>1799800</v>
      </c>
      <c r="M222" s="6">
        <v>6562900</v>
      </c>
      <c r="N222" s="6"/>
      <c r="O222" s="6">
        <v>3053600</v>
      </c>
      <c r="P222" s="6">
        <f>COUNT(表1_56[[#This Row],[iBAQ 0-20_1]:[iBAQ 0-20_3]])</f>
        <v>0</v>
      </c>
      <c r="Q222" s="6">
        <f>COUNT(表1_56[[#This Row],[iBAQ 30-40_1]:[iBAQ 30-40_3]])</f>
        <v>3</v>
      </c>
      <c r="R222" s="6">
        <f>COUNT(表1_56[[#This Row],[iBAQ 50-60_1]:[iBAQ 50-60_3]])</f>
        <v>2</v>
      </c>
      <c r="S222" s="8"/>
      <c r="T222" s="8">
        <f>AVERAGE(表1_56[[#This Row],[iBAQ 30-40_1]:[iBAQ 30-40_3]])</f>
        <v>1709366.6666666667</v>
      </c>
      <c r="U222" s="8">
        <f>AVERAGE(表1_56[[#This Row],[iBAQ 50-60_1]:[iBAQ 50-60_3]])</f>
        <v>4808250</v>
      </c>
      <c r="V222" s="8"/>
      <c r="W222" s="8"/>
      <c r="X222" s="8">
        <v>40</v>
      </c>
    </row>
    <row r="223" spans="1:24" ht="15.75">
      <c r="A223" s="6">
        <v>1514</v>
      </c>
      <c r="B223" s="7" t="s">
        <v>821</v>
      </c>
      <c r="C223" s="7" t="s">
        <v>3353</v>
      </c>
      <c r="D223" s="7" t="s">
        <v>2148</v>
      </c>
      <c r="E223" s="6">
        <v>1</v>
      </c>
      <c r="F223" s="6">
        <v>1</v>
      </c>
      <c r="G223" s="6"/>
      <c r="H223" s="6"/>
      <c r="I223" s="6"/>
      <c r="J223" s="6">
        <v>808090</v>
      </c>
      <c r="K223" s="6"/>
      <c r="L223" s="6">
        <v>1449800</v>
      </c>
      <c r="M223" s="6">
        <v>555410</v>
      </c>
      <c r="N223" s="6">
        <v>556070</v>
      </c>
      <c r="O223" s="6"/>
      <c r="P223" s="6">
        <f>COUNT(表1_56[[#This Row],[iBAQ 0-20_1]:[iBAQ 0-20_3]])</f>
        <v>0</v>
      </c>
      <c r="Q223" s="6">
        <f>COUNT(表1_56[[#This Row],[iBAQ 30-40_1]:[iBAQ 30-40_3]])</f>
        <v>2</v>
      </c>
      <c r="R223" s="6">
        <f>COUNT(表1_56[[#This Row],[iBAQ 50-60_1]:[iBAQ 50-60_3]])</f>
        <v>2</v>
      </c>
      <c r="S223" s="8"/>
      <c r="T223" s="8">
        <f>AVERAGE(表1_56[[#This Row],[iBAQ 30-40_1]:[iBAQ 30-40_3]])</f>
        <v>1128945</v>
      </c>
      <c r="U223" s="8">
        <f>AVERAGE(表1_56[[#This Row],[iBAQ 50-60_1]:[iBAQ 50-60_3]])</f>
        <v>555740</v>
      </c>
      <c r="V223" s="8"/>
      <c r="W223" s="8"/>
      <c r="X223" s="8">
        <v>40</v>
      </c>
    </row>
    <row r="224" spans="1:24" ht="15.75">
      <c r="A224" s="6">
        <v>1524</v>
      </c>
      <c r="B224" s="7" t="s">
        <v>992</v>
      </c>
      <c r="C224" s="7" t="s">
        <v>2777</v>
      </c>
      <c r="D224" s="7" t="s">
        <v>4009</v>
      </c>
      <c r="E224" s="6">
        <v>3</v>
      </c>
      <c r="F224" s="6">
        <v>1</v>
      </c>
      <c r="G224" s="6"/>
      <c r="H224" s="6"/>
      <c r="I224" s="6"/>
      <c r="J224" s="6">
        <v>965500</v>
      </c>
      <c r="K224" s="6"/>
      <c r="L224" s="6">
        <v>3566200</v>
      </c>
      <c r="M224" s="6">
        <v>1589000</v>
      </c>
      <c r="N224" s="6"/>
      <c r="O224" s="6"/>
      <c r="P224" s="6">
        <f>COUNT(表1_56[[#This Row],[iBAQ 0-20_1]:[iBAQ 0-20_3]])</f>
        <v>0</v>
      </c>
      <c r="Q224" s="6">
        <f>COUNT(表1_56[[#This Row],[iBAQ 30-40_1]:[iBAQ 30-40_3]])</f>
        <v>2</v>
      </c>
      <c r="R224" s="6">
        <f>COUNT(表1_56[[#This Row],[iBAQ 50-60_1]:[iBAQ 50-60_3]])</f>
        <v>1</v>
      </c>
      <c r="S224" s="8"/>
      <c r="T224" s="8">
        <f>AVERAGE(表1_56[[#This Row],[iBAQ 30-40_1]:[iBAQ 30-40_3]])</f>
        <v>2265850</v>
      </c>
      <c r="U224" s="8"/>
      <c r="V224" s="8"/>
      <c r="W224" s="8"/>
      <c r="X224" s="8">
        <v>40</v>
      </c>
    </row>
    <row r="225" spans="1:24" ht="15.75">
      <c r="A225" s="6">
        <v>682</v>
      </c>
      <c r="B225" s="7" t="s">
        <v>1080</v>
      </c>
      <c r="C225" s="7" t="s">
        <v>3365</v>
      </c>
      <c r="D225" s="7" t="s">
        <v>4010</v>
      </c>
      <c r="E225" s="6">
        <v>1</v>
      </c>
      <c r="F225" s="6">
        <v>1</v>
      </c>
      <c r="G225" s="6"/>
      <c r="H225" s="6"/>
      <c r="I225" s="6"/>
      <c r="J225" s="6">
        <v>3299300</v>
      </c>
      <c r="K225" s="6">
        <v>2381200</v>
      </c>
      <c r="L225" s="6">
        <v>4753400</v>
      </c>
      <c r="M225" s="6"/>
      <c r="N225" s="6"/>
      <c r="O225" s="6"/>
      <c r="P225" s="6">
        <f>COUNT(表1_56[[#This Row],[iBAQ 0-20_1]:[iBAQ 0-20_3]])</f>
        <v>0</v>
      </c>
      <c r="Q225" s="6">
        <f>COUNT(表1_56[[#This Row],[iBAQ 30-40_1]:[iBAQ 30-40_3]])</f>
        <v>3</v>
      </c>
      <c r="R225" s="6">
        <f>COUNT(表1_56[[#This Row],[iBAQ 50-60_1]:[iBAQ 50-60_3]])</f>
        <v>0</v>
      </c>
      <c r="S225" s="8"/>
      <c r="T225" s="8">
        <f>AVERAGE(表1_56[[#This Row],[iBAQ 30-40_1]:[iBAQ 30-40_3]])</f>
        <v>3477966.6666666665</v>
      </c>
      <c r="U225" s="8"/>
      <c r="V225" s="8"/>
      <c r="W225" s="8"/>
      <c r="X225" s="8">
        <v>40</v>
      </c>
    </row>
    <row r="226" spans="1:24" ht="15.75">
      <c r="A226" s="6">
        <v>1535</v>
      </c>
      <c r="B226" s="7" t="s">
        <v>988</v>
      </c>
      <c r="C226" s="7" t="s">
        <v>2195</v>
      </c>
      <c r="D226" s="7" t="s">
        <v>4016</v>
      </c>
      <c r="E226" s="6">
        <v>6</v>
      </c>
      <c r="F226" s="6">
        <v>1</v>
      </c>
      <c r="G226" s="6"/>
      <c r="H226" s="6"/>
      <c r="I226" s="6"/>
      <c r="J226" s="6">
        <v>445490</v>
      </c>
      <c r="K226" s="6">
        <v>1023600</v>
      </c>
      <c r="L226" s="6">
        <v>985730</v>
      </c>
      <c r="M226" s="6">
        <v>1659400</v>
      </c>
      <c r="N226" s="6"/>
      <c r="O226" s="6"/>
      <c r="P226" s="6">
        <f>COUNT(表1_56[[#This Row],[iBAQ 0-20_1]:[iBAQ 0-20_3]])</f>
        <v>0</v>
      </c>
      <c r="Q226" s="6">
        <f>COUNT(表1_56[[#This Row],[iBAQ 30-40_1]:[iBAQ 30-40_3]])</f>
        <v>3</v>
      </c>
      <c r="R226" s="6">
        <f>COUNT(表1_56[[#This Row],[iBAQ 50-60_1]:[iBAQ 50-60_3]])</f>
        <v>1</v>
      </c>
      <c r="S226" s="8"/>
      <c r="T226" s="8">
        <f>AVERAGE(表1_56[[#This Row],[iBAQ 30-40_1]:[iBAQ 30-40_3]])</f>
        <v>818273.33333333337</v>
      </c>
      <c r="U226" s="8"/>
      <c r="V226" s="8"/>
      <c r="W226" s="8"/>
      <c r="X226" s="8">
        <v>40</v>
      </c>
    </row>
    <row r="227" spans="1:24" ht="15.75">
      <c r="A227" s="6">
        <v>1548</v>
      </c>
      <c r="B227" s="7" t="s">
        <v>1125</v>
      </c>
      <c r="C227" s="7" t="s">
        <v>3384</v>
      </c>
      <c r="D227" s="7" t="s">
        <v>2166</v>
      </c>
      <c r="E227" s="6">
        <v>1</v>
      </c>
      <c r="F227" s="6">
        <v>1</v>
      </c>
      <c r="G227" s="6"/>
      <c r="H227" s="6"/>
      <c r="I227" s="6"/>
      <c r="J227" s="6">
        <v>1462300</v>
      </c>
      <c r="K227" s="6"/>
      <c r="L227" s="6">
        <v>1540500</v>
      </c>
      <c r="M227" s="6"/>
      <c r="N227" s="6"/>
      <c r="O227" s="6"/>
      <c r="P227" s="6">
        <f>COUNT(表1_56[[#This Row],[iBAQ 0-20_1]:[iBAQ 0-20_3]])</f>
        <v>0</v>
      </c>
      <c r="Q227" s="6">
        <f>COUNT(表1_56[[#This Row],[iBAQ 30-40_1]:[iBAQ 30-40_3]])</f>
        <v>2</v>
      </c>
      <c r="R227" s="6">
        <f>COUNT(表1_56[[#This Row],[iBAQ 50-60_1]:[iBAQ 50-60_3]])</f>
        <v>0</v>
      </c>
      <c r="S227" s="8"/>
      <c r="T227" s="8">
        <f>AVERAGE(表1_56[[#This Row],[iBAQ 30-40_1]:[iBAQ 30-40_3]])</f>
        <v>1501400</v>
      </c>
      <c r="U227" s="8"/>
      <c r="V227" s="8"/>
      <c r="W227" s="8"/>
      <c r="X227" s="8">
        <v>40</v>
      </c>
    </row>
    <row r="228" spans="1:24" ht="15.75">
      <c r="A228" s="6">
        <v>1550</v>
      </c>
      <c r="B228" s="7" t="s">
        <v>432</v>
      </c>
      <c r="C228" s="7" t="s">
        <v>3385</v>
      </c>
      <c r="D228" s="7" t="s">
        <v>2167</v>
      </c>
      <c r="E228" s="6">
        <v>2</v>
      </c>
      <c r="F228" s="6">
        <v>2</v>
      </c>
      <c r="G228" s="6"/>
      <c r="H228" s="6"/>
      <c r="I228" s="6"/>
      <c r="J228" s="6"/>
      <c r="K228" s="6">
        <v>788740</v>
      </c>
      <c r="L228" s="6">
        <v>910320</v>
      </c>
      <c r="M228" s="6"/>
      <c r="N228" s="6">
        <v>1862800</v>
      </c>
      <c r="O228" s="6">
        <v>2140700</v>
      </c>
      <c r="P228" s="6">
        <f>COUNT(表1_56[[#This Row],[iBAQ 0-20_1]:[iBAQ 0-20_3]])</f>
        <v>0</v>
      </c>
      <c r="Q228" s="6">
        <f>COUNT(表1_56[[#This Row],[iBAQ 30-40_1]:[iBAQ 30-40_3]])</f>
        <v>2</v>
      </c>
      <c r="R228" s="6">
        <f>COUNT(表1_56[[#This Row],[iBAQ 50-60_1]:[iBAQ 50-60_3]])</f>
        <v>2</v>
      </c>
      <c r="S228" s="8"/>
      <c r="T228" s="8">
        <f>AVERAGE(表1_56[[#This Row],[iBAQ 30-40_1]:[iBAQ 30-40_3]])</f>
        <v>849530</v>
      </c>
      <c r="U228" s="8">
        <f>AVERAGE(表1_56[[#This Row],[iBAQ 50-60_1]:[iBAQ 50-60_3]])</f>
        <v>2001750</v>
      </c>
      <c r="V228" s="8"/>
      <c r="W228" s="8"/>
      <c r="X228" s="8">
        <v>40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A1:Y268"/>
  <sheetViews>
    <sheetView topLeftCell="A63" workbookViewId="0">
      <selection activeCell="O76" sqref="O76"/>
    </sheetView>
  </sheetViews>
  <sheetFormatPr defaultRowHeight="15"/>
  <cols>
    <col min="1" max="1" width="9.140625" style="3" bestFit="1" customWidth="1"/>
    <col min="2" max="2" width="21.42578125" style="5" customWidth="1"/>
    <col min="3" max="3" width="23.85546875" style="5" customWidth="1"/>
    <col min="4" max="4" width="17" style="5" customWidth="1"/>
    <col min="5" max="5" width="8.7109375" style="3" customWidth="1"/>
    <col min="6" max="6" width="8.42578125" style="3" customWidth="1"/>
    <col min="7" max="7" width="8.7109375" style="3" customWidth="1"/>
    <col min="8" max="8" width="9.28515625" style="3" customWidth="1"/>
    <col min="9" max="9" width="8.7109375" style="3" customWidth="1"/>
    <col min="10" max="15" width="9.42578125" style="3" customWidth="1"/>
    <col min="16" max="18" width="5.85546875" style="3" customWidth="1"/>
    <col min="19" max="19" width="11.7109375" style="3" customWidth="1"/>
    <col min="20" max="20" width="12" style="3" customWidth="1"/>
    <col min="21" max="21" width="11.5703125" style="3" bestFit="1" customWidth="1"/>
    <col min="22" max="22" width="11.5703125" style="3" customWidth="1"/>
    <col min="23" max="23" width="8.85546875" style="3" customWidth="1"/>
    <col min="24" max="24" width="9.140625" style="3"/>
    <col min="25" max="25" width="10.140625" style="3" customWidth="1"/>
    <col min="26" max="16384" width="9.140625" style="3"/>
  </cols>
  <sheetData>
    <row r="1" spans="1:25" s="2" customFormat="1" ht="80.25" customHeight="1">
      <c r="A1" s="1" t="s">
        <v>0</v>
      </c>
      <c r="B1" s="1" t="s">
        <v>1</v>
      </c>
      <c r="C1" s="1" t="s">
        <v>4037</v>
      </c>
      <c r="D1" s="1" t="s">
        <v>1419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1395</v>
      </c>
      <c r="Q1" s="1" t="s">
        <v>1396</v>
      </c>
      <c r="R1" s="1" t="s">
        <v>1397</v>
      </c>
      <c r="S1" s="1" t="s">
        <v>1398</v>
      </c>
      <c r="T1" s="1" t="s">
        <v>1399</v>
      </c>
      <c r="U1" s="1" t="s">
        <v>1400</v>
      </c>
      <c r="V1" s="1" t="s">
        <v>4039</v>
      </c>
      <c r="W1" s="1" t="s">
        <v>1403</v>
      </c>
      <c r="X1" s="1" t="s">
        <v>1404</v>
      </c>
      <c r="Y1" s="1" t="s">
        <v>1409</v>
      </c>
    </row>
    <row r="2" spans="1:25" ht="15.75">
      <c r="A2" s="6">
        <v>648</v>
      </c>
      <c r="B2" s="7" t="s">
        <v>1413</v>
      </c>
      <c r="C2" s="7" t="s">
        <v>2620</v>
      </c>
      <c r="D2" s="7" t="s">
        <v>1668</v>
      </c>
      <c r="E2" s="6">
        <v>3</v>
      </c>
      <c r="F2" s="6">
        <v>3</v>
      </c>
      <c r="G2" s="6">
        <v>850730</v>
      </c>
      <c r="H2" s="6">
        <v>1031900</v>
      </c>
      <c r="I2" s="6">
        <v>1510500</v>
      </c>
      <c r="J2" s="6">
        <v>1046500</v>
      </c>
      <c r="K2" s="6"/>
      <c r="L2" s="6">
        <v>994070</v>
      </c>
      <c r="M2" s="6">
        <v>13358000</v>
      </c>
      <c r="N2" s="6">
        <v>18029000</v>
      </c>
      <c r="O2" s="6">
        <v>14597000</v>
      </c>
      <c r="P2" s="6">
        <f>COUNT(表1_59[[#This Row],[iBAQ 0-20_1]:[iBAQ 0-20_3]])</f>
        <v>3</v>
      </c>
      <c r="Q2" s="6">
        <f>COUNT(表1_59[[#This Row],[iBAQ 30-40_1]:[iBAQ 30-40_3]])</f>
        <v>2</v>
      </c>
      <c r="R2" s="6">
        <f>COUNT(表1_59[[#This Row],[iBAQ 50-60_1]:[iBAQ 50-60_3]])</f>
        <v>3</v>
      </c>
      <c r="S2" s="8">
        <f>AVERAGE(表1_59[[#This Row],[iBAQ 0-20_1]:[iBAQ 0-20_3]])</f>
        <v>1131043.3333333333</v>
      </c>
      <c r="T2" s="8">
        <f>AVERAGE(表1_59[[#This Row],[iBAQ 30-40_1]:[iBAQ 30-40_3]])</f>
        <v>1020285</v>
      </c>
      <c r="U2" s="8">
        <f>AVERAGE(表1_59[[#This Row],[iBAQ 50-60_1]:[iBAQ 50-60_3]])</f>
        <v>15328000</v>
      </c>
      <c r="V2" s="8">
        <f>表1_59[[#This Row],[Average 60]]/表1_59[[#This Row],[Average 40]]</f>
        <v>15.023253306674116</v>
      </c>
      <c r="W2" s="8">
        <v>15.023253306674116</v>
      </c>
      <c r="X2" s="8">
        <f>TTEST(表1_59[[#This Row],[iBAQ 30-40_1]:[iBAQ 30-40_3]],表1_59[[#This Row],[iBAQ 50-60_1]:[iBAQ 50-60_3]],2,2)</f>
        <v>4.1778174407162702E-3</v>
      </c>
      <c r="Y2" s="8"/>
    </row>
    <row r="3" spans="1:25" ht="15.75">
      <c r="A3" s="6">
        <v>1034</v>
      </c>
      <c r="B3" s="7" t="s">
        <v>1414</v>
      </c>
      <c r="C3" s="7" t="s">
        <v>2935</v>
      </c>
      <c r="D3" s="7" t="s">
        <v>3790</v>
      </c>
      <c r="E3" s="6">
        <v>12</v>
      </c>
      <c r="F3" s="6">
        <v>10</v>
      </c>
      <c r="G3" s="6">
        <v>976080</v>
      </c>
      <c r="H3" s="6">
        <v>1327600</v>
      </c>
      <c r="I3" s="6">
        <v>2540900</v>
      </c>
      <c r="J3" s="6">
        <v>6632400</v>
      </c>
      <c r="K3" s="6">
        <v>7696800</v>
      </c>
      <c r="L3" s="6">
        <v>10908000</v>
      </c>
      <c r="M3" s="6">
        <v>160860000</v>
      </c>
      <c r="N3" s="6">
        <v>105360000</v>
      </c>
      <c r="O3" s="6">
        <v>90763000</v>
      </c>
      <c r="P3" s="6">
        <f>COUNT(表1_59[[#This Row],[iBAQ 0-20_1]:[iBAQ 0-20_3]])</f>
        <v>3</v>
      </c>
      <c r="Q3" s="6">
        <f>COUNT(表1_59[[#This Row],[iBAQ 30-40_1]:[iBAQ 30-40_3]])</f>
        <v>3</v>
      </c>
      <c r="R3" s="6">
        <f>COUNT(表1_59[[#This Row],[iBAQ 50-60_1]:[iBAQ 50-60_3]])</f>
        <v>3</v>
      </c>
      <c r="S3" s="8">
        <f>AVERAGE(表1_59[[#This Row],[iBAQ 0-20_1]:[iBAQ 0-20_3]])</f>
        <v>1614860</v>
      </c>
      <c r="T3" s="8">
        <f>AVERAGE(表1_59[[#This Row],[iBAQ 30-40_1]:[iBAQ 30-40_3]])</f>
        <v>8412400</v>
      </c>
      <c r="U3" s="8">
        <f>AVERAGE(表1_59[[#This Row],[iBAQ 50-60_1]:[iBAQ 50-60_3]])</f>
        <v>118994333.33333333</v>
      </c>
      <c r="V3" s="8">
        <f>表1_59[[#This Row],[Average 60]]/表1_59[[#This Row],[Average 40]]</f>
        <v>14.145111185075999</v>
      </c>
      <c r="W3" s="8">
        <v>14.145111185075999</v>
      </c>
      <c r="X3" s="8">
        <f>TTEST(表1_59[[#This Row],[iBAQ 30-40_1]:[iBAQ 30-40_3]],表1_59[[#This Row],[iBAQ 50-60_1]:[iBAQ 50-60_3]],2,2)</f>
        <v>6.6544398143029496E-3</v>
      </c>
      <c r="Y3" s="8"/>
    </row>
    <row r="4" spans="1:25" ht="15.75">
      <c r="A4" s="6">
        <v>1285</v>
      </c>
      <c r="B4" s="7" t="s">
        <v>90</v>
      </c>
      <c r="C4" s="7" t="s">
        <v>2224</v>
      </c>
      <c r="D4" s="7" t="s">
        <v>3885</v>
      </c>
      <c r="E4" s="6">
        <v>6</v>
      </c>
      <c r="F4" s="6">
        <v>5</v>
      </c>
      <c r="G4" s="6"/>
      <c r="H4" s="6"/>
      <c r="I4" s="6"/>
      <c r="J4" s="6">
        <v>2506400</v>
      </c>
      <c r="K4" s="6">
        <v>1608900</v>
      </c>
      <c r="L4" s="6">
        <v>1302400</v>
      </c>
      <c r="M4" s="6">
        <v>24974000</v>
      </c>
      <c r="N4" s="6">
        <v>14855000</v>
      </c>
      <c r="O4" s="6">
        <v>22700000</v>
      </c>
      <c r="P4" s="6">
        <f>COUNT(表1_59[[#This Row],[iBAQ 0-20_1]:[iBAQ 0-20_3]])</f>
        <v>0</v>
      </c>
      <c r="Q4" s="6">
        <f>COUNT(表1_59[[#This Row],[iBAQ 30-40_1]:[iBAQ 30-40_3]])</f>
        <v>3</v>
      </c>
      <c r="R4" s="6">
        <f>COUNT(表1_59[[#This Row],[iBAQ 50-60_1]:[iBAQ 50-60_3]])</f>
        <v>3</v>
      </c>
      <c r="S4" s="8"/>
      <c r="T4" s="8">
        <f>AVERAGE(表1_59[[#This Row],[iBAQ 30-40_1]:[iBAQ 30-40_3]])</f>
        <v>1805900</v>
      </c>
      <c r="U4" s="8">
        <f>AVERAGE(表1_59[[#This Row],[iBAQ 50-60_1]:[iBAQ 50-60_3]])</f>
        <v>20843000</v>
      </c>
      <c r="V4" s="8">
        <f>表1_59[[#This Row],[Average 60]]/表1_59[[#This Row],[Average 40]]</f>
        <v>11.541613599867102</v>
      </c>
      <c r="W4" s="8">
        <v>11.541613599867102</v>
      </c>
      <c r="X4" s="8">
        <f>TTEST(表1_59[[#This Row],[iBAQ 30-40_1]:[iBAQ 30-40_3]],表1_59[[#This Row],[iBAQ 50-60_1]:[iBAQ 50-60_3]],2,2)</f>
        <v>3.5076031425480755E-3</v>
      </c>
      <c r="Y4" s="8"/>
    </row>
    <row r="5" spans="1:25" ht="15.75">
      <c r="A5" s="6">
        <v>1504</v>
      </c>
      <c r="B5" s="7" t="s">
        <v>104</v>
      </c>
      <c r="C5" s="7" t="s">
        <v>3341</v>
      </c>
      <c r="D5" s="7" t="s">
        <v>3995</v>
      </c>
      <c r="E5" s="6">
        <v>4</v>
      </c>
      <c r="F5" s="6">
        <v>2</v>
      </c>
      <c r="G5" s="6">
        <v>3632100</v>
      </c>
      <c r="H5" s="6">
        <v>6145100</v>
      </c>
      <c r="I5" s="6">
        <v>10589000</v>
      </c>
      <c r="J5" s="6">
        <v>3791300</v>
      </c>
      <c r="K5" s="6">
        <v>520100</v>
      </c>
      <c r="L5" s="6">
        <v>2410200</v>
      </c>
      <c r="M5" s="6">
        <v>22927000</v>
      </c>
      <c r="N5" s="6">
        <v>7480000</v>
      </c>
      <c r="O5" s="6">
        <v>18747000</v>
      </c>
      <c r="P5" s="6">
        <f>COUNT(表1_59[[#This Row],[iBAQ 0-20_1]:[iBAQ 0-20_3]])</f>
        <v>3</v>
      </c>
      <c r="Q5" s="6">
        <f>COUNT(表1_59[[#This Row],[iBAQ 30-40_1]:[iBAQ 30-40_3]])</f>
        <v>3</v>
      </c>
      <c r="R5" s="6">
        <f>COUNT(表1_59[[#This Row],[iBAQ 50-60_1]:[iBAQ 50-60_3]])</f>
        <v>3</v>
      </c>
      <c r="S5" s="8">
        <f>AVERAGE(表1_59[[#This Row],[iBAQ 0-20_1]:[iBAQ 0-20_3]])</f>
        <v>6788733.333333333</v>
      </c>
      <c r="T5" s="8">
        <f>AVERAGE(表1_59[[#This Row],[iBAQ 30-40_1]:[iBAQ 30-40_3]])</f>
        <v>2240533.3333333335</v>
      </c>
      <c r="U5" s="8">
        <f>AVERAGE(表1_59[[#This Row],[iBAQ 50-60_1]:[iBAQ 50-60_3]])</f>
        <v>16384666.666666666</v>
      </c>
      <c r="V5" s="8">
        <f>表1_59[[#This Row],[Average 60]]/表1_59[[#This Row],[Average 40]]</f>
        <v>7.3128421804332291</v>
      </c>
      <c r="W5" s="8">
        <v>7.3128421804332291</v>
      </c>
      <c r="X5" s="8">
        <f>TTEST(表1_59[[#This Row],[iBAQ 30-40_1]:[iBAQ 30-40_3]],表1_59[[#This Row],[iBAQ 50-60_1]:[iBAQ 50-60_3]],2,2)</f>
        <v>3.9808392884237931E-2</v>
      </c>
      <c r="Y5" s="8"/>
    </row>
    <row r="6" spans="1:25" ht="15.75">
      <c r="A6" s="6">
        <v>589</v>
      </c>
      <c r="B6" s="7" t="s">
        <v>44</v>
      </c>
      <c r="C6" s="7" t="s">
        <v>3338</v>
      </c>
      <c r="D6" s="7" t="s">
        <v>3991</v>
      </c>
      <c r="E6" s="6">
        <v>14</v>
      </c>
      <c r="F6" s="6">
        <v>6</v>
      </c>
      <c r="G6" s="6">
        <v>55586000</v>
      </c>
      <c r="H6" s="6">
        <v>1396500</v>
      </c>
      <c r="I6" s="6">
        <v>26250000</v>
      </c>
      <c r="J6" s="6">
        <v>9401400</v>
      </c>
      <c r="K6" s="6">
        <v>1571700</v>
      </c>
      <c r="L6" s="6">
        <v>33456000</v>
      </c>
      <c r="M6" s="6">
        <v>70824000</v>
      </c>
      <c r="N6" s="6">
        <v>99389000</v>
      </c>
      <c r="O6" s="6">
        <v>51452000</v>
      </c>
      <c r="P6" s="6">
        <f>COUNT(表1_59[[#This Row],[iBAQ 0-20_1]:[iBAQ 0-20_3]])</f>
        <v>3</v>
      </c>
      <c r="Q6" s="6">
        <f>COUNT(表1_59[[#This Row],[iBAQ 30-40_1]:[iBAQ 30-40_3]])</f>
        <v>3</v>
      </c>
      <c r="R6" s="6">
        <f>COUNT(表1_59[[#This Row],[iBAQ 50-60_1]:[iBAQ 50-60_3]])</f>
        <v>3</v>
      </c>
      <c r="S6" s="8">
        <f>AVERAGE(表1_59[[#This Row],[iBAQ 0-20_1]:[iBAQ 0-20_3]])</f>
        <v>27744166.666666668</v>
      </c>
      <c r="T6" s="8">
        <f>AVERAGE(表1_59[[#This Row],[iBAQ 30-40_1]:[iBAQ 30-40_3]])</f>
        <v>14809700</v>
      </c>
      <c r="U6" s="8">
        <f>AVERAGE(表1_59[[#This Row],[iBAQ 50-60_1]:[iBAQ 50-60_3]])</f>
        <v>73888333.333333328</v>
      </c>
      <c r="V6" s="8">
        <f>表1_59[[#This Row],[Average 60]]/表1_59[[#This Row],[Average 40]]</f>
        <v>4.9891850161268172</v>
      </c>
      <c r="W6" s="8">
        <v>4.9891850161268172</v>
      </c>
      <c r="X6" s="8">
        <f>TTEST(表1_59[[#This Row],[iBAQ 30-40_1]:[iBAQ 30-40_3]],表1_59[[#This Row],[iBAQ 50-60_1]:[iBAQ 50-60_3]],2,2)</f>
        <v>2.5028145577013203E-2</v>
      </c>
      <c r="Y6" s="8"/>
    </row>
    <row r="7" spans="1:25" ht="15.75">
      <c r="A7" s="6">
        <v>810</v>
      </c>
      <c r="B7" s="7" t="s">
        <v>246</v>
      </c>
      <c r="C7" s="7" t="s">
        <v>2762</v>
      </c>
      <c r="D7" s="7" t="s">
        <v>3703</v>
      </c>
      <c r="E7" s="6">
        <v>4</v>
      </c>
      <c r="F7" s="6">
        <v>2</v>
      </c>
      <c r="G7" s="6">
        <v>773890</v>
      </c>
      <c r="H7" s="6"/>
      <c r="I7" s="6">
        <v>475370</v>
      </c>
      <c r="J7" s="6">
        <v>1461900</v>
      </c>
      <c r="K7" s="6">
        <v>1779500</v>
      </c>
      <c r="L7" s="6">
        <v>1431900</v>
      </c>
      <c r="M7" s="6">
        <v>9124600</v>
      </c>
      <c r="N7" s="6"/>
      <c r="O7" s="6">
        <v>6195800</v>
      </c>
      <c r="P7" s="6">
        <f>COUNT(表1_59[[#This Row],[iBAQ 0-20_1]:[iBAQ 0-20_3]])</f>
        <v>2</v>
      </c>
      <c r="Q7" s="6">
        <f>COUNT(表1_59[[#This Row],[iBAQ 30-40_1]:[iBAQ 30-40_3]])</f>
        <v>3</v>
      </c>
      <c r="R7" s="6">
        <f>COUNT(表1_59[[#This Row],[iBAQ 50-60_1]:[iBAQ 50-60_3]])</f>
        <v>2</v>
      </c>
      <c r="S7" s="8">
        <f>AVERAGE(表1_59[[#This Row],[iBAQ 0-20_1]:[iBAQ 0-20_3]])</f>
        <v>624630</v>
      </c>
      <c r="T7" s="8">
        <f>AVERAGE(表1_59[[#This Row],[iBAQ 30-40_1]:[iBAQ 30-40_3]])</f>
        <v>1557766.6666666667</v>
      </c>
      <c r="U7" s="8">
        <f>AVERAGE(表1_59[[#This Row],[iBAQ 50-60_1]:[iBAQ 50-60_3]])</f>
        <v>7660200</v>
      </c>
      <c r="V7" s="8">
        <f>表1_59[[#This Row],[Average 60]]/表1_59[[#This Row],[Average 40]]</f>
        <v>4.9174245180065475</v>
      </c>
      <c r="W7" s="8">
        <v>4.9174245180065475</v>
      </c>
      <c r="X7" s="8">
        <f>TTEST(表1_59[[#This Row],[iBAQ 30-40_1]:[iBAQ 30-40_3]],表1_59[[#This Row],[iBAQ 50-60_1]:[iBAQ 50-60_3]],2,2)</f>
        <v>1.1575132239673488E-2</v>
      </c>
      <c r="Y7" s="8"/>
    </row>
    <row r="8" spans="1:25" ht="15.75">
      <c r="A8" s="6">
        <v>1306</v>
      </c>
      <c r="B8" s="7" t="s">
        <v>159</v>
      </c>
      <c r="C8" s="7" t="s">
        <v>3157</v>
      </c>
      <c r="D8" s="7" t="s">
        <v>2028</v>
      </c>
      <c r="E8" s="6">
        <v>2</v>
      </c>
      <c r="F8" s="6">
        <v>2</v>
      </c>
      <c r="G8" s="6">
        <v>6000500</v>
      </c>
      <c r="H8" s="6">
        <v>937860</v>
      </c>
      <c r="I8" s="6">
        <v>5492900</v>
      </c>
      <c r="J8" s="6">
        <v>1730900</v>
      </c>
      <c r="K8" s="6">
        <v>4710900</v>
      </c>
      <c r="L8" s="6">
        <v>2074200</v>
      </c>
      <c r="M8" s="6">
        <v>16504000</v>
      </c>
      <c r="N8" s="6"/>
      <c r="O8" s="6">
        <v>11355000</v>
      </c>
      <c r="P8" s="6">
        <f>COUNT(表1_59[[#This Row],[iBAQ 0-20_1]:[iBAQ 0-20_3]])</f>
        <v>3</v>
      </c>
      <c r="Q8" s="6">
        <f>COUNT(表1_59[[#This Row],[iBAQ 30-40_1]:[iBAQ 30-40_3]])</f>
        <v>3</v>
      </c>
      <c r="R8" s="6">
        <f>COUNT(表1_59[[#This Row],[iBAQ 50-60_1]:[iBAQ 50-60_3]])</f>
        <v>2</v>
      </c>
      <c r="S8" s="8">
        <f>AVERAGE(表1_59[[#This Row],[iBAQ 0-20_1]:[iBAQ 0-20_3]])</f>
        <v>4143753.3333333335</v>
      </c>
      <c r="T8" s="8">
        <f>AVERAGE(表1_59[[#This Row],[iBAQ 30-40_1]:[iBAQ 30-40_3]])</f>
        <v>2838666.6666666665</v>
      </c>
      <c r="U8" s="8">
        <f>AVERAGE(表1_59[[#This Row],[iBAQ 50-60_1]:[iBAQ 50-60_3]])</f>
        <v>13929500</v>
      </c>
      <c r="V8" s="8">
        <f>表1_59[[#This Row],[Average 60]]/表1_59[[#This Row],[Average 40]]</f>
        <v>4.9070573038985446</v>
      </c>
      <c r="W8" s="8">
        <v>4.9070573038985446</v>
      </c>
      <c r="X8" s="8">
        <f>TTEST(表1_59[[#This Row],[iBAQ 30-40_1]:[iBAQ 30-40_3]],表1_59[[#This Row],[iBAQ 50-60_1]:[iBAQ 50-60_3]],2,2)</f>
        <v>1.642363716217141E-2</v>
      </c>
      <c r="Y8" s="8"/>
    </row>
    <row r="9" spans="1:25" ht="15.75">
      <c r="A9" s="6">
        <v>1049</v>
      </c>
      <c r="B9" s="7" t="s">
        <v>132</v>
      </c>
      <c r="C9" s="7" t="s">
        <v>2948</v>
      </c>
      <c r="D9" s="7" t="s">
        <v>1872</v>
      </c>
      <c r="E9" s="6">
        <v>4</v>
      </c>
      <c r="F9" s="6">
        <v>1</v>
      </c>
      <c r="G9" s="6"/>
      <c r="H9" s="6">
        <v>1620400</v>
      </c>
      <c r="I9" s="6">
        <v>3160200</v>
      </c>
      <c r="J9" s="6">
        <v>3790800</v>
      </c>
      <c r="K9" s="6">
        <v>1955900</v>
      </c>
      <c r="L9" s="6"/>
      <c r="M9" s="6">
        <v>12719000</v>
      </c>
      <c r="N9" s="6"/>
      <c r="O9" s="6">
        <v>13819000</v>
      </c>
      <c r="P9" s="6">
        <f>COUNT(表1_59[[#This Row],[iBAQ 0-20_1]:[iBAQ 0-20_3]])</f>
        <v>2</v>
      </c>
      <c r="Q9" s="6">
        <f>COUNT(表1_59[[#This Row],[iBAQ 30-40_1]:[iBAQ 30-40_3]])</f>
        <v>2</v>
      </c>
      <c r="R9" s="6">
        <f>COUNT(表1_59[[#This Row],[iBAQ 50-60_1]:[iBAQ 50-60_3]])</f>
        <v>2</v>
      </c>
      <c r="S9" s="8">
        <f>AVERAGE(表1_59[[#This Row],[iBAQ 0-20_1]:[iBAQ 0-20_3]])</f>
        <v>2390300</v>
      </c>
      <c r="T9" s="8">
        <f>AVERAGE(表1_59[[#This Row],[iBAQ 30-40_1]:[iBAQ 30-40_3]])</f>
        <v>2873350</v>
      </c>
      <c r="U9" s="8">
        <f>AVERAGE(表1_59[[#This Row],[iBAQ 50-60_1]:[iBAQ 50-60_3]])</f>
        <v>13269000</v>
      </c>
      <c r="V9" s="8">
        <f>表1_59[[#This Row],[Average 60]]/表1_59[[#This Row],[Average 40]]</f>
        <v>4.6179546522351957</v>
      </c>
      <c r="W9" s="8">
        <v>4.6179546522351957</v>
      </c>
      <c r="X9" s="8">
        <f>TTEST(表1_59[[#This Row],[iBAQ 30-40_1]:[iBAQ 30-40_3]],表1_59[[#This Row],[iBAQ 50-60_1]:[iBAQ 50-60_3]],2,2)</f>
        <v>1.042252373805661E-2</v>
      </c>
      <c r="Y9" s="8"/>
    </row>
    <row r="10" spans="1:25" ht="15.75">
      <c r="A10" s="6">
        <v>1298</v>
      </c>
      <c r="B10" s="7" t="s">
        <v>264</v>
      </c>
      <c r="C10" s="7" t="s">
        <v>3150</v>
      </c>
      <c r="D10" s="7" t="s">
        <v>2022</v>
      </c>
      <c r="E10" s="6">
        <v>7</v>
      </c>
      <c r="F10" s="6">
        <v>3</v>
      </c>
      <c r="G10" s="6">
        <v>714310</v>
      </c>
      <c r="H10" s="6">
        <v>2251800</v>
      </c>
      <c r="I10" s="6">
        <v>2850600</v>
      </c>
      <c r="J10" s="6">
        <v>1776800</v>
      </c>
      <c r="K10" s="6">
        <v>1408200</v>
      </c>
      <c r="L10" s="6">
        <v>1695400</v>
      </c>
      <c r="M10" s="6">
        <v>10828000</v>
      </c>
      <c r="N10" s="6">
        <v>5889100</v>
      </c>
      <c r="O10" s="6">
        <v>5610800</v>
      </c>
      <c r="P10" s="6">
        <f>COUNT(表1_59[[#This Row],[iBAQ 0-20_1]:[iBAQ 0-20_3]])</f>
        <v>3</v>
      </c>
      <c r="Q10" s="6">
        <f>COUNT(表1_59[[#This Row],[iBAQ 30-40_1]:[iBAQ 30-40_3]])</f>
        <v>3</v>
      </c>
      <c r="R10" s="6">
        <f>COUNT(表1_59[[#This Row],[iBAQ 50-60_1]:[iBAQ 50-60_3]])</f>
        <v>3</v>
      </c>
      <c r="S10" s="8">
        <f>AVERAGE(表1_59[[#This Row],[iBAQ 0-20_1]:[iBAQ 0-20_3]])</f>
        <v>1938903.3333333333</v>
      </c>
      <c r="T10" s="8">
        <f>AVERAGE(表1_59[[#This Row],[iBAQ 30-40_1]:[iBAQ 30-40_3]])</f>
        <v>1626800</v>
      </c>
      <c r="U10" s="8">
        <f>AVERAGE(表1_59[[#This Row],[iBAQ 50-60_1]:[iBAQ 50-60_3]])</f>
        <v>7442633.333333333</v>
      </c>
      <c r="V10" s="8">
        <f>表1_59[[#This Row],[Average 60]]/表1_59[[#This Row],[Average 40]]</f>
        <v>4.5750143430866324</v>
      </c>
      <c r="W10" s="8">
        <v>4.5750143430866324</v>
      </c>
      <c r="X10" s="8">
        <f>TTEST(表1_59[[#This Row],[iBAQ 30-40_1]:[iBAQ 30-40_3]],表1_59[[#This Row],[iBAQ 50-60_1]:[iBAQ 50-60_3]],2,2)</f>
        <v>2.6668380798199671E-2</v>
      </c>
      <c r="Y10" s="8"/>
    </row>
    <row r="11" spans="1:25" ht="15.75">
      <c r="A11" s="6">
        <v>502</v>
      </c>
      <c r="B11" s="7" t="s">
        <v>169</v>
      </c>
      <c r="C11" s="7" t="s">
        <v>2224</v>
      </c>
      <c r="D11" s="7" t="s">
        <v>3580</v>
      </c>
      <c r="E11" s="6">
        <v>6</v>
      </c>
      <c r="F11" s="6">
        <v>6</v>
      </c>
      <c r="G11" s="6">
        <v>19166000</v>
      </c>
      <c r="H11" s="6">
        <v>13691000</v>
      </c>
      <c r="I11" s="6">
        <v>13797000</v>
      </c>
      <c r="J11" s="6">
        <v>2824900</v>
      </c>
      <c r="K11" s="6">
        <v>3181900</v>
      </c>
      <c r="L11" s="6">
        <v>2218700</v>
      </c>
      <c r="M11" s="6">
        <v>16681000</v>
      </c>
      <c r="N11" s="6">
        <v>9844500</v>
      </c>
      <c r="O11" s="6">
        <v>10311000</v>
      </c>
      <c r="P11" s="6">
        <f>COUNT(表1_59[[#This Row],[iBAQ 0-20_1]:[iBAQ 0-20_3]])</f>
        <v>3</v>
      </c>
      <c r="Q11" s="6">
        <f>COUNT(表1_59[[#This Row],[iBAQ 30-40_1]:[iBAQ 30-40_3]])</f>
        <v>3</v>
      </c>
      <c r="R11" s="6">
        <f>COUNT(表1_59[[#This Row],[iBAQ 50-60_1]:[iBAQ 50-60_3]])</f>
        <v>3</v>
      </c>
      <c r="S11" s="8">
        <f>AVERAGE(表1_59[[#This Row],[iBAQ 0-20_1]:[iBAQ 0-20_3]])</f>
        <v>15551333.333333334</v>
      </c>
      <c r="T11" s="8">
        <f>AVERAGE(表1_59[[#This Row],[iBAQ 30-40_1]:[iBAQ 30-40_3]])</f>
        <v>2741833.3333333335</v>
      </c>
      <c r="U11" s="8">
        <f>AVERAGE(表1_59[[#This Row],[iBAQ 50-60_1]:[iBAQ 50-60_3]])</f>
        <v>12278833.333333334</v>
      </c>
      <c r="V11" s="8">
        <f>表1_59[[#This Row],[Average 60]]/表1_59[[#This Row],[Average 40]]</f>
        <v>4.4783295848276703</v>
      </c>
      <c r="W11" s="8">
        <v>4.4783295848276703</v>
      </c>
      <c r="X11" s="8">
        <f>TTEST(表1_59[[#This Row],[iBAQ 30-40_1]:[iBAQ 30-40_3]],表1_59[[#This Row],[iBAQ 50-60_1]:[iBAQ 50-60_3]],2,2)</f>
        <v>1.2745583242414139E-2</v>
      </c>
      <c r="Y11" s="8"/>
    </row>
    <row r="12" spans="1:25" ht="15.75">
      <c r="A12" s="6">
        <v>895</v>
      </c>
      <c r="B12" s="7" t="s">
        <v>82</v>
      </c>
      <c r="C12" s="7" t="s">
        <v>2350</v>
      </c>
      <c r="D12" s="7" t="s">
        <v>3737</v>
      </c>
      <c r="E12" s="6">
        <v>8</v>
      </c>
      <c r="F12" s="6">
        <v>5</v>
      </c>
      <c r="G12" s="6">
        <v>3164300</v>
      </c>
      <c r="H12" s="6">
        <v>3747200</v>
      </c>
      <c r="I12" s="6">
        <v>6536100</v>
      </c>
      <c r="J12" s="6">
        <v>9932300</v>
      </c>
      <c r="K12" s="6">
        <v>3837100</v>
      </c>
      <c r="L12" s="6">
        <v>9360700</v>
      </c>
      <c r="M12" s="6">
        <v>42390000</v>
      </c>
      <c r="N12" s="6">
        <v>21466000</v>
      </c>
      <c r="O12" s="6">
        <v>24882000</v>
      </c>
      <c r="P12" s="6">
        <f>COUNT(表1_59[[#This Row],[iBAQ 0-20_1]:[iBAQ 0-20_3]])</f>
        <v>3</v>
      </c>
      <c r="Q12" s="6">
        <f>COUNT(表1_59[[#This Row],[iBAQ 30-40_1]:[iBAQ 30-40_3]])</f>
        <v>3</v>
      </c>
      <c r="R12" s="6">
        <f>COUNT(表1_59[[#This Row],[iBAQ 50-60_1]:[iBAQ 50-60_3]])</f>
        <v>3</v>
      </c>
      <c r="S12" s="8">
        <f>AVERAGE(表1_59[[#This Row],[iBAQ 0-20_1]:[iBAQ 0-20_3]])</f>
        <v>4482533.333333333</v>
      </c>
      <c r="T12" s="8">
        <f>AVERAGE(表1_59[[#This Row],[iBAQ 30-40_1]:[iBAQ 30-40_3]])</f>
        <v>7710033.333333333</v>
      </c>
      <c r="U12" s="8">
        <f>AVERAGE(表1_59[[#This Row],[iBAQ 50-60_1]:[iBAQ 50-60_3]])</f>
        <v>29579333.333333332</v>
      </c>
      <c r="V12" s="8">
        <f>表1_59[[#This Row],[Average 60]]/表1_59[[#This Row],[Average 40]]</f>
        <v>3.8364728211291781</v>
      </c>
      <c r="W12" s="8">
        <v>3.8364728211291781</v>
      </c>
      <c r="X12" s="8">
        <f>TTEST(表1_59[[#This Row],[iBAQ 30-40_1]:[iBAQ 30-40_3]],表1_59[[#This Row],[iBAQ 50-60_1]:[iBAQ 50-60_3]],2,2)</f>
        <v>3.1906882840511012E-2</v>
      </c>
      <c r="Y12" s="8"/>
    </row>
    <row r="13" spans="1:25" ht="15.75">
      <c r="A13" s="6">
        <v>785</v>
      </c>
      <c r="B13" s="7" t="s">
        <v>273</v>
      </c>
      <c r="C13" s="7" t="s">
        <v>2224</v>
      </c>
      <c r="D13" s="7" t="s">
        <v>3687</v>
      </c>
      <c r="E13" s="6">
        <v>4</v>
      </c>
      <c r="F13" s="6">
        <v>4</v>
      </c>
      <c r="G13" s="6">
        <v>4159400</v>
      </c>
      <c r="H13" s="6">
        <v>1122200</v>
      </c>
      <c r="I13" s="6">
        <v>3680800</v>
      </c>
      <c r="J13" s="6"/>
      <c r="K13" s="6">
        <v>2035800</v>
      </c>
      <c r="L13" s="6">
        <v>500430</v>
      </c>
      <c r="M13" s="6">
        <v>4261400</v>
      </c>
      <c r="N13" s="6">
        <v>4598500</v>
      </c>
      <c r="O13" s="6">
        <v>5393700</v>
      </c>
      <c r="P13" s="6">
        <f>COUNT(表1_59[[#This Row],[iBAQ 0-20_1]:[iBAQ 0-20_3]])</f>
        <v>3</v>
      </c>
      <c r="Q13" s="6">
        <f>COUNT(表1_59[[#This Row],[iBAQ 30-40_1]:[iBAQ 30-40_3]])</f>
        <v>2</v>
      </c>
      <c r="R13" s="6">
        <f>COUNT(表1_59[[#This Row],[iBAQ 50-60_1]:[iBAQ 50-60_3]])</f>
        <v>3</v>
      </c>
      <c r="S13" s="8">
        <f>AVERAGE(表1_59[[#This Row],[iBAQ 0-20_1]:[iBAQ 0-20_3]])</f>
        <v>2987466.6666666665</v>
      </c>
      <c r="T13" s="8">
        <f>AVERAGE(表1_59[[#This Row],[iBAQ 30-40_1]:[iBAQ 30-40_3]])</f>
        <v>1268115</v>
      </c>
      <c r="U13" s="8">
        <f>AVERAGE(表1_59[[#This Row],[iBAQ 50-60_1]:[iBAQ 50-60_3]])</f>
        <v>4751200</v>
      </c>
      <c r="V13" s="8">
        <f>表1_59[[#This Row],[Average 60]]/表1_59[[#This Row],[Average 40]]</f>
        <v>3.7466633546642063</v>
      </c>
      <c r="W13" s="8">
        <v>3.7466633546642063</v>
      </c>
      <c r="X13" s="8">
        <f>TTEST(表1_59[[#This Row],[iBAQ 30-40_1]:[iBAQ 30-40_3]],表1_59[[#This Row],[iBAQ 50-60_1]:[iBAQ 50-60_3]],2,2)</f>
        <v>1.670437736797371E-2</v>
      </c>
      <c r="Y13" s="8"/>
    </row>
    <row r="14" spans="1:25" ht="15.75">
      <c r="A14" s="6">
        <v>600</v>
      </c>
      <c r="B14" s="7" t="s">
        <v>623</v>
      </c>
      <c r="C14" s="7" t="s">
        <v>2577</v>
      </c>
      <c r="D14" s="7" t="s">
        <v>1634</v>
      </c>
      <c r="E14" s="6">
        <v>6</v>
      </c>
      <c r="F14" s="6">
        <v>6</v>
      </c>
      <c r="G14" s="6">
        <v>263140</v>
      </c>
      <c r="H14" s="6">
        <v>203610</v>
      </c>
      <c r="I14" s="6">
        <v>295090</v>
      </c>
      <c r="J14" s="6">
        <v>271350</v>
      </c>
      <c r="K14" s="6">
        <v>233540</v>
      </c>
      <c r="L14" s="6">
        <v>383680</v>
      </c>
      <c r="M14" s="6">
        <v>1065900</v>
      </c>
      <c r="N14" s="6"/>
      <c r="O14" s="6">
        <v>643020</v>
      </c>
      <c r="P14" s="6">
        <f>COUNT(表1_59[[#This Row],[iBAQ 0-20_1]:[iBAQ 0-20_3]])</f>
        <v>3</v>
      </c>
      <c r="Q14" s="6">
        <f>COUNT(表1_59[[#This Row],[iBAQ 30-40_1]:[iBAQ 30-40_3]])</f>
        <v>3</v>
      </c>
      <c r="R14" s="6">
        <f>COUNT(表1_59[[#This Row],[iBAQ 50-60_1]:[iBAQ 50-60_3]])</f>
        <v>2</v>
      </c>
      <c r="S14" s="8">
        <f>AVERAGE(表1_59[[#This Row],[iBAQ 0-20_1]:[iBAQ 0-20_3]])</f>
        <v>253946.66666666666</v>
      </c>
      <c r="T14" s="8">
        <f>AVERAGE(表1_59[[#This Row],[iBAQ 30-40_1]:[iBAQ 30-40_3]])</f>
        <v>296190</v>
      </c>
      <c r="U14" s="8">
        <f>AVERAGE(表1_59[[#This Row],[iBAQ 50-60_1]:[iBAQ 50-60_3]])</f>
        <v>854460</v>
      </c>
      <c r="V14" s="8">
        <f>表1_59[[#This Row],[Average 60]]/表1_59[[#This Row],[Average 40]]</f>
        <v>2.8848374354299606</v>
      </c>
      <c r="W14" s="8">
        <v>2.8848374354299606</v>
      </c>
      <c r="X14" s="8">
        <f>TTEST(表1_59[[#This Row],[iBAQ 30-40_1]:[iBAQ 30-40_3]],表1_59[[#This Row],[iBAQ 50-60_1]:[iBAQ 50-60_3]],2,2)</f>
        <v>4.4954229086175038E-2</v>
      </c>
      <c r="Y14" s="8"/>
    </row>
    <row r="15" spans="1:25" ht="15.75">
      <c r="A15" s="6">
        <v>90</v>
      </c>
      <c r="B15" s="7" t="s">
        <v>35</v>
      </c>
      <c r="C15" s="7" t="s">
        <v>2224</v>
      </c>
      <c r="D15" s="7" t="s">
        <v>3436</v>
      </c>
      <c r="E15" s="6">
        <v>11</v>
      </c>
      <c r="F15" s="6">
        <v>7</v>
      </c>
      <c r="G15" s="6">
        <v>13996000</v>
      </c>
      <c r="H15" s="6">
        <v>19646000</v>
      </c>
      <c r="I15" s="6">
        <v>19261000</v>
      </c>
      <c r="J15" s="6">
        <v>23346000</v>
      </c>
      <c r="K15" s="6">
        <v>28485000</v>
      </c>
      <c r="L15" s="6">
        <v>29649000</v>
      </c>
      <c r="M15" s="6">
        <v>91512000</v>
      </c>
      <c r="N15" s="6">
        <v>63811000</v>
      </c>
      <c r="O15" s="6">
        <v>66197000</v>
      </c>
      <c r="P15" s="6">
        <f>COUNT(表1_59[[#This Row],[iBAQ 0-20_1]:[iBAQ 0-20_3]])</f>
        <v>3</v>
      </c>
      <c r="Q15" s="6">
        <f>COUNT(表1_59[[#This Row],[iBAQ 30-40_1]:[iBAQ 30-40_3]])</f>
        <v>3</v>
      </c>
      <c r="R15" s="6">
        <f>COUNT(表1_59[[#This Row],[iBAQ 50-60_1]:[iBAQ 50-60_3]])</f>
        <v>3</v>
      </c>
      <c r="S15" s="8">
        <f>AVERAGE(表1_59[[#This Row],[iBAQ 0-20_1]:[iBAQ 0-20_3]])</f>
        <v>17634333.333333332</v>
      </c>
      <c r="T15" s="8">
        <f>AVERAGE(表1_59[[#This Row],[iBAQ 30-40_1]:[iBAQ 30-40_3]])</f>
        <v>27160000</v>
      </c>
      <c r="U15" s="8">
        <f>AVERAGE(表1_59[[#This Row],[iBAQ 50-60_1]:[iBAQ 50-60_3]])</f>
        <v>73840000</v>
      </c>
      <c r="V15" s="8">
        <f>表1_59[[#This Row],[Average 60]]/表1_59[[#This Row],[Average 40]]</f>
        <v>2.7187039764359353</v>
      </c>
      <c r="W15" s="8">
        <v>2.7187039764359353</v>
      </c>
      <c r="X15" s="8">
        <f>TTEST(表1_59[[#This Row],[iBAQ 30-40_1]:[iBAQ 30-40_3]],表1_59[[#This Row],[iBAQ 50-60_1]:[iBAQ 50-60_3]],2,2)</f>
        <v>6.7651281608429974E-3</v>
      </c>
      <c r="Y15" s="8"/>
    </row>
    <row r="16" spans="1:25" ht="15.75">
      <c r="A16" s="6">
        <v>45</v>
      </c>
      <c r="B16" s="7" t="s">
        <v>1417</v>
      </c>
      <c r="C16" s="7" t="s">
        <v>2195</v>
      </c>
      <c r="D16" s="7" t="s">
        <v>3420</v>
      </c>
      <c r="E16" s="6">
        <v>10</v>
      </c>
      <c r="F16" s="6">
        <v>10</v>
      </c>
      <c r="G16" s="6">
        <v>1487700</v>
      </c>
      <c r="H16" s="6">
        <v>1004900</v>
      </c>
      <c r="I16" s="6">
        <v>1625600</v>
      </c>
      <c r="J16" s="6">
        <v>2294700</v>
      </c>
      <c r="K16" s="6"/>
      <c r="L16" s="6">
        <v>3173400</v>
      </c>
      <c r="M16" s="6">
        <v>8853900</v>
      </c>
      <c r="N16" s="6">
        <v>5889100</v>
      </c>
      <c r="O16" s="6">
        <v>6939000</v>
      </c>
      <c r="P16" s="6">
        <f>COUNT(表1_59[[#This Row],[iBAQ 0-20_1]:[iBAQ 0-20_3]])</f>
        <v>3</v>
      </c>
      <c r="Q16" s="6">
        <f>COUNT(表1_59[[#This Row],[iBAQ 30-40_1]:[iBAQ 30-40_3]])</f>
        <v>2</v>
      </c>
      <c r="R16" s="6">
        <f>COUNT(表1_59[[#This Row],[iBAQ 50-60_1]:[iBAQ 50-60_3]])</f>
        <v>3</v>
      </c>
      <c r="S16" s="8">
        <f>AVERAGE(表1_59[[#This Row],[iBAQ 0-20_1]:[iBAQ 0-20_3]])</f>
        <v>1372733.3333333333</v>
      </c>
      <c r="T16" s="8">
        <f>AVERAGE(表1_59[[#This Row],[iBAQ 30-40_1]:[iBAQ 30-40_3]])</f>
        <v>2734050</v>
      </c>
      <c r="U16" s="8">
        <f>AVERAGE(表1_59[[#This Row],[iBAQ 50-60_1]:[iBAQ 50-60_3]])</f>
        <v>7227333.333333333</v>
      </c>
      <c r="V16" s="8">
        <f>表1_59[[#This Row],[Average 60]]/表1_59[[#This Row],[Average 40]]</f>
        <v>2.6434532409185394</v>
      </c>
      <c r="W16" s="8">
        <v>2.6434532409185394</v>
      </c>
      <c r="X16" s="8">
        <f>TTEST(表1_59[[#This Row],[iBAQ 30-40_1]:[iBAQ 30-40_3]],表1_59[[#This Row],[iBAQ 50-60_1]:[iBAQ 50-60_3]],2,2)</f>
        <v>3.0958700483182687E-2</v>
      </c>
      <c r="Y16" s="8"/>
    </row>
    <row r="17" spans="1:25" ht="15.75">
      <c r="A17" s="6">
        <v>1232</v>
      </c>
      <c r="B17" s="7" t="s">
        <v>1418</v>
      </c>
      <c r="C17" s="7" t="s">
        <v>3098</v>
      </c>
      <c r="D17" s="7" t="s">
        <v>1981</v>
      </c>
      <c r="E17" s="6">
        <v>6</v>
      </c>
      <c r="F17" s="6">
        <v>3</v>
      </c>
      <c r="G17" s="6">
        <v>38597000</v>
      </c>
      <c r="H17" s="6">
        <v>39502000</v>
      </c>
      <c r="I17" s="6">
        <v>22600000</v>
      </c>
      <c r="J17" s="6">
        <v>46689000</v>
      </c>
      <c r="K17" s="6">
        <v>55664000</v>
      </c>
      <c r="L17" s="6">
        <v>42142000</v>
      </c>
      <c r="M17" s="6">
        <v>158430000</v>
      </c>
      <c r="N17" s="6">
        <v>96418000</v>
      </c>
      <c r="O17" s="6">
        <v>110460000</v>
      </c>
      <c r="P17" s="6">
        <f>COUNT(表1_59[[#This Row],[iBAQ 0-20_1]:[iBAQ 0-20_3]])</f>
        <v>3</v>
      </c>
      <c r="Q17" s="6">
        <f>COUNT(表1_59[[#This Row],[iBAQ 30-40_1]:[iBAQ 30-40_3]])</f>
        <v>3</v>
      </c>
      <c r="R17" s="6">
        <f>COUNT(表1_59[[#This Row],[iBAQ 50-60_1]:[iBAQ 50-60_3]])</f>
        <v>3</v>
      </c>
      <c r="S17" s="8">
        <f>AVERAGE(表1_59[[#This Row],[iBAQ 0-20_1]:[iBAQ 0-20_3]])</f>
        <v>33566333.333333336</v>
      </c>
      <c r="T17" s="8">
        <f>AVERAGE(表1_59[[#This Row],[iBAQ 30-40_1]:[iBAQ 30-40_3]])</f>
        <v>48165000</v>
      </c>
      <c r="U17" s="8">
        <f>AVERAGE(表1_59[[#This Row],[iBAQ 50-60_1]:[iBAQ 50-60_3]])</f>
        <v>121769333.33333333</v>
      </c>
      <c r="V17" s="8">
        <f>表1_59[[#This Row],[Average 60]]/表1_59[[#This Row],[Average 40]]</f>
        <v>2.5281705249316584</v>
      </c>
      <c r="W17" s="8">
        <v>2.5281705249316584</v>
      </c>
      <c r="X17" s="8">
        <f>TTEST(表1_59[[#This Row],[iBAQ 30-40_1]:[iBAQ 30-40_3]],表1_59[[#This Row],[iBAQ 50-60_1]:[iBAQ 50-60_3]],2,2)</f>
        <v>1.8526342033232324E-2</v>
      </c>
      <c r="Y17" s="8"/>
    </row>
    <row r="18" spans="1:25" ht="15.75">
      <c r="A18" s="6">
        <v>1550</v>
      </c>
      <c r="B18" s="7" t="s">
        <v>432</v>
      </c>
      <c r="C18" s="7" t="s">
        <v>3385</v>
      </c>
      <c r="D18" s="7" t="s">
        <v>2167</v>
      </c>
      <c r="E18" s="6">
        <v>2</v>
      </c>
      <c r="F18" s="6">
        <v>2</v>
      </c>
      <c r="G18" s="6"/>
      <c r="H18" s="6"/>
      <c r="I18" s="6"/>
      <c r="J18" s="6"/>
      <c r="K18" s="6">
        <v>788740</v>
      </c>
      <c r="L18" s="6">
        <v>910320</v>
      </c>
      <c r="M18" s="6"/>
      <c r="N18" s="6">
        <v>1862800</v>
      </c>
      <c r="O18" s="6">
        <v>2140700</v>
      </c>
      <c r="P18" s="6">
        <f>COUNT(表1_59[[#This Row],[iBAQ 0-20_1]:[iBAQ 0-20_3]])</f>
        <v>0</v>
      </c>
      <c r="Q18" s="6">
        <f>COUNT(表1_59[[#This Row],[iBAQ 30-40_1]:[iBAQ 30-40_3]])</f>
        <v>2</v>
      </c>
      <c r="R18" s="6">
        <f>COUNT(表1_59[[#This Row],[iBAQ 50-60_1]:[iBAQ 50-60_3]])</f>
        <v>2</v>
      </c>
      <c r="S18" s="8"/>
      <c r="T18" s="8">
        <f>AVERAGE(表1_59[[#This Row],[iBAQ 30-40_1]:[iBAQ 30-40_3]])</f>
        <v>849530</v>
      </c>
      <c r="U18" s="8">
        <f>AVERAGE(表1_59[[#This Row],[iBAQ 50-60_1]:[iBAQ 50-60_3]])</f>
        <v>2001750</v>
      </c>
      <c r="V18" s="8">
        <f>表1_59[[#This Row],[Average 60]]/表1_59[[#This Row],[Average 40]]</f>
        <v>2.3563028968959308</v>
      </c>
      <c r="W18" s="8">
        <v>2.3563028968959308</v>
      </c>
      <c r="X18" s="8">
        <f>TTEST(表1_59[[#This Row],[iBAQ 30-40_1]:[iBAQ 30-40_3]],表1_59[[#This Row],[iBAQ 50-60_1]:[iBAQ 50-60_3]],2,2)</f>
        <v>1.6888578089595391E-2</v>
      </c>
      <c r="Y18" s="8"/>
    </row>
    <row r="19" spans="1:25" ht="15.75">
      <c r="A19" s="6">
        <v>91</v>
      </c>
      <c r="B19" s="7" t="s">
        <v>83</v>
      </c>
      <c r="C19" s="7" t="s">
        <v>2224</v>
      </c>
      <c r="D19" s="7" t="s">
        <v>3437</v>
      </c>
      <c r="E19" s="6">
        <v>6</v>
      </c>
      <c r="F19" s="6">
        <v>6</v>
      </c>
      <c r="G19" s="6">
        <v>16293000</v>
      </c>
      <c r="H19" s="6">
        <v>15350000</v>
      </c>
      <c r="I19" s="6">
        <v>20599000</v>
      </c>
      <c r="J19" s="6">
        <v>11163000</v>
      </c>
      <c r="K19" s="6">
        <v>6188600</v>
      </c>
      <c r="L19" s="6">
        <v>14309000</v>
      </c>
      <c r="M19" s="6">
        <v>31572000</v>
      </c>
      <c r="N19" s="6">
        <v>17361000</v>
      </c>
      <c r="O19" s="6">
        <v>24533000</v>
      </c>
      <c r="P19" s="6">
        <f>COUNT(表1_59[[#This Row],[iBAQ 0-20_1]:[iBAQ 0-20_3]])</f>
        <v>3</v>
      </c>
      <c r="Q19" s="6">
        <f>COUNT(表1_59[[#This Row],[iBAQ 30-40_1]:[iBAQ 30-40_3]])</f>
        <v>3</v>
      </c>
      <c r="R19" s="6">
        <f>COUNT(表1_59[[#This Row],[iBAQ 50-60_1]:[iBAQ 50-60_3]])</f>
        <v>3</v>
      </c>
      <c r="S19" s="8">
        <f>AVERAGE(表1_59[[#This Row],[iBAQ 0-20_1]:[iBAQ 0-20_3]])</f>
        <v>17414000</v>
      </c>
      <c r="T19" s="8">
        <f>AVERAGE(表1_59[[#This Row],[iBAQ 30-40_1]:[iBAQ 30-40_3]])</f>
        <v>10553533.333333334</v>
      </c>
      <c r="U19" s="8">
        <f>AVERAGE(表1_59[[#This Row],[iBAQ 50-60_1]:[iBAQ 50-60_3]])</f>
        <v>24488666.666666668</v>
      </c>
      <c r="V19" s="8">
        <f>表1_59[[#This Row],[Average 60]]/表1_59[[#This Row],[Average 40]]</f>
        <v>2.3204234916584019</v>
      </c>
      <c r="W19" s="8">
        <v>2.3204234916584019</v>
      </c>
      <c r="X19" s="8">
        <f>TTEST(表1_59[[#This Row],[iBAQ 30-40_1]:[iBAQ 30-40_3]],表1_59[[#This Row],[iBAQ 50-60_1]:[iBAQ 50-60_3]],2,2)</f>
        <v>4.225575456279481E-2</v>
      </c>
      <c r="Y19" s="8"/>
    </row>
    <row r="20" spans="1:25" ht="15.75">
      <c r="A20" s="6">
        <v>408</v>
      </c>
      <c r="B20" s="7" t="s">
        <v>297</v>
      </c>
      <c r="C20" s="7" t="s">
        <v>2442</v>
      </c>
      <c r="D20" s="7" t="s">
        <v>3554</v>
      </c>
      <c r="E20" s="6">
        <v>5</v>
      </c>
      <c r="F20" s="6">
        <v>1</v>
      </c>
      <c r="G20" s="6">
        <v>4222700</v>
      </c>
      <c r="H20" s="6">
        <v>6735800</v>
      </c>
      <c r="I20" s="6">
        <v>3955900</v>
      </c>
      <c r="J20" s="6">
        <v>2873600</v>
      </c>
      <c r="K20" s="6">
        <v>3539400</v>
      </c>
      <c r="L20" s="6">
        <v>2789200</v>
      </c>
      <c r="M20" s="6">
        <v>6869400</v>
      </c>
      <c r="N20" s="6">
        <v>8933600</v>
      </c>
      <c r="O20" s="6">
        <v>4738500</v>
      </c>
      <c r="P20" s="6">
        <f>COUNT(表1_59[[#This Row],[iBAQ 0-20_1]:[iBAQ 0-20_3]])</f>
        <v>3</v>
      </c>
      <c r="Q20" s="6">
        <f>COUNT(表1_59[[#This Row],[iBAQ 30-40_1]:[iBAQ 30-40_3]])</f>
        <v>3</v>
      </c>
      <c r="R20" s="6">
        <f>COUNT(表1_59[[#This Row],[iBAQ 50-60_1]:[iBAQ 50-60_3]])</f>
        <v>3</v>
      </c>
      <c r="S20" s="8">
        <f>AVERAGE(表1_59[[#This Row],[iBAQ 0-20_1]:[iBAQ 0-20_3]])</f>
        <v>4971466.666666667</v>
      </c>
      <c r="T20" s="8">
        <f>AVERAGE(表1_59[[#This Row],[iBAQ 30-40_1]:[iBAQ 30-40_3]])</f>
        <v>3067400</v>
      </c>
      <c r="U20" s="8">
        <f>AVERAGE(表1_59[[#This Row],[iBAQ 50-60_1]:[iBAQ 50-60_3]])</f>
        <v>6847166.666666667</v>
      </c>
      <c r="V20" s="8">
        <f>表1_59[[#This Row],[Average 60]]/表1_59[[#This Row],[Average 40]]</f>
        <v>2.232237943100563</v>
      </c>
      <c r="W20" s="8">
        <v>2.232237943100563</v>
      </c>
      <c r="X20" s="8">
        <f>TTEST(表1_59[[#This Row],[iBAQ 30-40_1]:[iBAQ 30-40_3]],表1_59[[#This Row],[iBAQ 50-60_1]:[iBAQ 50-60_3]],2,2)</f>
        <v>3.7556111572389056E-2</v>
      </c>
      <c r="Y20" s="8"/>
    </row>
    <row r="21" spans="1:25" ht="15.75">
      <c r="A21" s="6">
        <v>1393</v>
      </c>
      <c r="B21" s="7" t="s">
        <v>109</v>
      </c>
      <c r="C21" s="7" t="s">
        <v>3237</v>
      </c>
      <c r="D21" s="7" t="s">
        <v>2082</v>
      </c>
      <c r="E21" s="6">
        <v>9</v>
      </c>
      <c r="F21" s="6">
        <v>2</v>
      </c>
      <c r="G21" s="6">
        <v>8278000</v>
      </c>
      <c r="H21" s="6">
        <v>9077800</v>
      </c>
      <c r="I21" s="6">
        <v>18958000</v>
      </c>
      <c r="J21" s="6">
        <v>6550900</v>
      </c>
      <c r="K21" s="6">
        <v>6426300</v>
      </c>
      <c r="L21" s="6">
        <v>7911700</v>
      </c>
      <c r="M21" s="6">
        <v>14902000</v>
      </c>
      <c r="N21" s="6">
        <v>14013000</v>
      </c>
      <c r="O21" s="6">
        <v>17624000</v>
      </c>
      <c r="P21" s="6">
        <f>COUNT(表1_59[[#This Row],[iBAQ 0-20_1]:[iBAQ 0-20_3]])</f>
        <v>3</v>
      </c>
      <c r="Q21" s="6">
        <f>COUNT(表1_59[[#This Row],[iBAQ 30-40_1]:[iBAQ 30-40_3]])</f>
        <v>3</v>
      </c>
      <c r="R21" s="6">
        <f>COUNT(表1_59[[#This Row],[iBAQ 50-60_1]:[iBAQ 50-60_3]])</f>
        <v>3</v>
      </c>
      <c r="S21" s="8">
        <f>AVERAGE(表1_59[[#This Row],[iBAQ 0-20_1]:[iBAQ 0-20_3]])</f>
        <v>12104600</v>
      </c>
      <c r="T21" s="8">
        <f>AVERAGE(表1_59[[#This Row],[iBAQ 30-40_1]:[iBAQ 30-40_3]])</f>
        <v>6962966.666666667</v>
      </c>
      <c r="U21" s="8">
        <f>AVERAGE(表1_59[[#This Row],[iBAQ 50-60_1]:[iBAQ 50-60_3]])</f>
        <v>15513000</v>
      </c>
      <c r="V21" s="8">
        <f>表1_59[[#This Row],[Average 60]]/表1_59[[#This Row],[Average 40]]</f>
        <v>2.2279296659948584</v>
      </c>
      <c r="W21" s="8">
        <v>2.2279296659948584</v>
      </c>
      <c r="X21" s="8">
        <f>TTEST(表1_59[[#This Row],[iBAQ 30-40_1]:[iBAQ 30-40_3]],表1_59[[#This Row],[iBAQ 50-60_1]:[iBAQ 50-60_3]],2,2)</f>
        <v>1.9618683317838485E-3</v>
      </c>
      <c r="Y21" s="8"/>
    </row>
    <row r="22" spans="1:25" ht="15.75">
      <c r="A22" s="6">
        <v>935</v>
      </c>
      <c r="B22" s="7" t="s">
        <v>97</v>
      </c>
      <c r="C22" s="7" t="s">
        <v>2224</v>
      </c>
      <c r="D22" s="7" t="s">
        <v>3752</v>
      </c>
      <c r="E22" s="6">
        <v>4</v>
      </c>
      <c r="F22" s="6">
        <v>4</v>
      </c>
      <c r="G22" s="6">
        <v>5917700</v>
      </c>
      <c r="H22" s="6">
        <v>1524000</v>
      </c>
      <c r="I22" s="6">
        <v>4810100</v>
      </c>
      <c r="J22" s="6">
        <v>13129000</v>
      </c>
      <c r="K22" s="6">
        <v>11066000</v>
      </c>
      <c r="L22" s="6">
        <v>8797200</v>
      </c>
      <c r="M22" s="6">
        <v>27454000</v>
      </c>
      <c r="N22" s="6"/>
      <c r="O22" s="6">
        <v>20365000</v>
      </c>
      <c r="P22" s="6">
        <f>COUNT(表1_59[[#This Row],[iBAQ 0-20_1]:[iBAQ 0-20_3]])</f>
        <v>3</v>
      </c>
      <c r="Q22" s="6">
        <f>COUNT(表1_59[[#This Row],[iBAQ 30-40_1]:[iBAQ 30-40_3]])</f>
        <v>3</v>
      </c>
      <c r="R22" s="6">
        <f>COUNT(表1_59[[#This Row],[iBAQ 50-60_1]:[iBAQ 50-60_3]])</f>
        <v>2</v>
      </c>
      <c r="S22" s="8">
        <f>AVERAGE(表1_59[[#This Row],[iBAQ 0-20_1]:[iBAQ 0-20_3]])</f>
        <v>4083933.3333333335</v>
      </c>
      <c r="T22" s="8">
        <f>AVERAGE(表1_59[[#This Row],[iBAQ 30-40_1]:[iBAQ 30-40_3]])</f>
        <v>10997400</v>
      </c>
      <c r="U22" s="8">
        <f>AVERAGE(表1_59[[#This Row],[iBAQ 50-60_1]:[iBAQ 50-60_3]])</f>
        <v>23909500</v>
      </c>
      <c r="V22" s="8">
        <f>表1_59[[#This Row],[Average 60]]/表1_59[[#This Row],[Average 40]]</f>
        <v>2.1741047884045321</v>
      </c>
      <c r="W22" s="8">
        <v>2.1741047884045321</v>
      </c>
      <c r="X22" s="8">
        <f>TTEST(表1_59[[#This Row],[iBAQ 30-40_1]:[iBAQ 30-40_3]],表1_59[[#This Row],[iBAQ 50-60_1]:[iBAQ 50-60_3]],2,2)</f>
        <v>2.5103696848239231E-2</v>
      </c>
      <c r="Y22" s="8"/>
    </row>
    <row r="23" spans="1:25" ht="15.75">
      <c r="A23" s="6">
        <v>1326</v>
      </c>
      <c r="B23" s="7" t="s">
        <v>641</v>
      </c>
      <c r="C23" s="7" t="s">
        <v>3174</v>
      </c>
      <c r="D23" s="7" t="s">
        <v>2041</v>
      </c>
      <c r="E23" s="6">
        <v>6</v>
      </c>
      <c r="F23" s="6">
        <v>6</v>
      </c>
      <c r="G23" s="6">
        <v>564700</v>
      </c>
      <c r="H23" s="6">
        <v>682730</v>
      </c>
      <c r="I23" s="6">
        <v>663140</v>
      </c>
      <c r="J23" s="6">
        <v>383470</v>
      </c>
      <c r="K23" s="6">
        <v>366740</v>
      </c>
      <c r="L23" s="6">
        <v>247500</v>
      </c>
      <c r="M23" s="6">
        <v>789580</v>
      </c>
      <c r="N23" s="6">
        <v>832700</v>
      </c>
      <c r="O23" s="6">
        <v>538860</v>
      </c>
      <c r="P23" s="6">
        <f>COUNT(表1_59[[#This Row],[iBAQ 0-20_1]:[iBAQ 0-20_3]])</f>
        <v>3</v>
      </c>
      <c r="Q23" s="6">
        <f>COUNT(表1_59[[#This Row],[iBAQ 30-40_1]:[iBAQ 30-40_3]])</f>
        <v>3</v>
      </c>
      <c r="R23" s="6">
        <f>COUNT(表1_59[[#This Row],[iBAQ 50-60_1]:[iBAQ 50-60_3]])</f>
        <v>3</v>
      </c>
      <c r="S23" s="8">
        <f>AVERAGE(表1_59[[#This Row],[iBAQ 0-20_1]:[iBAQ 0-20_3]])</f>
        <v>636856.66666666663</v>
      </c>
      <c r="T23" s="8">
        <f>AVERAGE(表1_59[[#This Row],[iBAQ 30-40_1]:[iBAQ 30-40_3]])</f>
        <v>332570</v>
      </c>
      <c r="U23" s="8">
        <f>AVERAGE(表1_59[[#This Row],[iBAQ 50-60_1]:[iBAQ 50-60_3]])</f>
        <v>720380</v>
      </c>
      <c r="V23" s="8">
        <f>表1_59[[#This Row],[Average 60]]/表1_59[[#This Row],[Average 40]]</f>
        <v>2.1661003698469496</v>
      </c>
      <c r="W23" s="8">
        <v>2.1661003698469496</v>
      </c>
      <c r="X23" s="8">
        <f>TTEST(表1_59[[#This Row],[iBAQ 30-40_1]:[iBAQ 30-40_3]],表1_59[[#This Row],[iBAQ 50-60_1]:[iBAQ 50-60_3]],2,2)</f>
        <v>1.8535162288915753E-2</v>
      </c>
      <c r="Y23" s="8"/>
    </row>
    <row r="24" spans="1:25" ht="15.75">
      <c r="A24" s="6">
        <v>1368</v>
      </c>
      <c r="B24" s="7" t="s">
        <v>24</v>
      </c>
      <c r="C24" s="7" t="s">
        <v>3214</v>
      </c>
      <c r="D24" s="7" t="s">
        <v>3924</v>
      </c>
      <c r="E24" s="6">
        <v>19</v>
      </c>
      <c r="F24" s="6">
        <v>13</v>
      </c>
      <c r="G24" s="6">
        <v>111290000</v>
      </c>
      <c r="H24" s="6">
        <v>104210000</v>
      </c>
      <c r="I24" s="6">
        <v>107500000</v>
      </c>
      <c r="J24" s="6">
        <v>86640000</v>
      </c>
      <c r="K24" s="6">
        <v>80872000</v>
      </c>
      <c r="L24" s="6">
        <v>82278000</v>
      </c>
      <c r="M24" s="6">
        <v>209870000</v>
      </c>
      <c r="N24" s="6">
        <v>172080000</v>
      </c>
      <c r="O24" s="6">
        <v>128420000</v>
      </c>
      <c r="P24" s="6">
        <f>COUNT(表1_59[[#This Row],[iBAQ 0-20_1]:[iBAQ 0-20_3]])</f>
        <v>3</v>
      </c>
      <c r="Q24" s="6">
        <f>COUNT(表1_59[[#This Row],[iBAQ 30-40_1]:[iBAQ 30-40_3]])</f>
        <v>3</v>
      </c>
      <c r="R24" s="6">
        <f>COUNT(表1_59[[#This Row],[iBAQ 50-60_1]:[iBAQ 50-60_3]])</f>
        <v>3</v>
      </c>
      <c r="S24" s="8">
        <f>AVERAGE(表1_59[[#This Row],[iBAQ 0-20_1]:[iBAQ 0-20_3]])</f>
        <v>107666666.66666667</v>
      </c>
      <c r="T24" s="8">
        <f>AVERAGE(表1_59[[#This Row],[iBAQ 30-40_1]:[iBAQ 30-40_3]])</f>
        <v>83263333.333333328</v>
      </c>
      <c r="U24" s="8">
        <f>AVERAGE(表1_59[[#This Row],[iBAQ 50-60_1]:[iBAQ 50-60_3]])</f>
        <v>170123333.33333334</v>
      </c>
      <c r="V24" s="8">
        <f>表1_59[[#This Row],[Average 60]]/表1_59[[#This Row],[Average 40]]</f>
        <v>2.0431962848792988</v>
      </c>
      <c r="W24" s="8">
        <v>2.0431962848792988</v>
      </c>
      <c r="X24" s="8">
        <f>TTEST(表1_59[[#This Row],[iBAQ 30-40_1]:[iBAQ 30-40_3]],表1_59[[#This Row],[iBAQ 50-60_1]:[iBAQ 50-60_3]],2,2)</f>
        <v>2.1185532763985569E-2</v>
      </c>
      <c r="Y24" s="8"/>
    </row>
    <row r="25" spans="1:25" ht="15.75">
      <c r="A25" s="6">
        <v>1292</v>
      </c>
      <c r="B25" s="7" t="s">
        <v>57</v>
      </c>
      <c r="C25" s="7" t="s">
        <v>3143</v>
      </c>
      <c r="D25" s="7" t="s">
        <v>2016</v>
      </c>
      <c r="E25" s="6">
        <v>6</v>
      </c>
      <c r="F25" s="6">
        <v>6</v>
      </c>
      <c r="G25" s="6">
        <v>130650000</v>
      </c>
      <c r="H25" s="6">
        <v>135920000</v>
      </c>
      <c r="I25" s="6">
        <v>111740000</v>
      </c>
      <c r="J25" s="6">
        <v>101730000</v>
      </c>
      <c r="K25" s="6">
        <v>92440000</v>
      </c>
      <c r="L25" s="6">
        <v>95419000</v>
      </c>
      <c r="M25" s="6">
        <v>47529000</v>
      </c>
      <c r="N25" s="6">
        <v>57966000</v>
      </c>
      <c r="O25" s="6">
        <v>37981000</v>
      </c>
      <c r="P25" s="6">
        <f>COUNT(表1_59[[#This Row],[iBAQ 0-20_1]:[iBAQ 0-20_3]])</f>
        <v>3</v>
      </c>
      <c r="Q25" s="6">
        <f>COUNT(表1_59[[#This Row],[iBAQ 30-40_1]:[iBAQ 30-40_3]])</f>
        <v>3</v>
      </c>
      <c r="R25" s="6">
        <f>COUNT(表1_59[[#This Row],[iBAQ 50-60_1]:[iBAQ 50-60_3]])</f>
        <v>3</v>
      </c>
      <c r="S25" s="8">
        <f>AVERAGE(表1_59[[#This Row],[iBAQ 0-20_1]:[iBAQ 0-20_3]])</f>
        <v>126103333.33333333</v>
      </c>
      <c r="T25" s="8">
        <f>AVERAGE(表1_59[[#This Row],[iBAQ 30-40_1]:[iBAQ 30-40_3]])</f>
        <v>96529666.666666672</v>
      </c>
      <c r="U25" s="8">
        <f>AVERAGE(表1_59[[#This Row],[iBAQ 50-60_1]:[iBAQ 50-60_3]])</f>
        <v>47825333.333333336</v>
      </c>
      <c r="V25" s="8">
        <f>表1_59[[#This Row],[Average 60]]/表1_59[[#This Row],[Average 40]]</f>
        <v>0.4954469955695831</v>
      </c>
      <c r="W25" s="8">
        <v>0.4954469955695831</v>
      </c>
      <c r="X25" s="8">
        <f>TTEST(表1_59[[#This Row],[iBAQ 30-40_1]:[iBAQ 30-40_3]],表1_59[[#This Row],[iBAQ 50-60_1]:[iBAQ 50-60_3]],2,2)</f>
        <v>1.588871719588971E-3</v>
      </c>
      <c r="Y25" s="8"/>
    </row>
    <row r="26" spans="1:25" ht="15.75">
      <c r="A26" s="6">
        <v>571</v>
      </c>
      <c r="B26" s="7" t="s">
        <v>34</v>
      </c>
      <c r="C26" s="7" t="s">
        <v>2269</v>
      </c>
      <c r="D26" s="7" t="s">
        <v>3607</v>
      </c>
      <c r="E26" s="6">
        <v>6</v>
      </c>
      <c r="F26" s="6">
        <v>2</v>
      </c>
      <c r="G26" s="6">
        <v>102560000</v>
      </c>
      <c r="H26" s="6">
        <v>108930000</v>
      </c>
      <c r="I26" s="6">
        <v>71522000</v>
      </c>
      <c r="J26" s="6">
        <v>110240000</v>
      </c>
      <c r="K26" s="6">
        <v>146460000</v>
      </c>
      <c r="L26" s="6">
        <v>119030000</v>
      </c>
      <c r="M26" s="6">
        <v>27627000</v>
      </c>
      <c r="N26" s="6">
        <v>88260000</v>
      </c>
      <c r="O26" s="6">
        <v>66377000</v>
      </c>
      <c r="P26" s="6">
        <f>COUNT(表1_59[[#This Row],[iBAQ 0-20_1]:[iBAQ 0-20_3]])</f>
        <v>3</v>
      </c>
      <c r="Q26" s="6">
        <f>COUNT(表1_59[[#This Row],[iBAQ 30-40_1]:[iBAQ 30-40_3]])</f>
        <v>3</v>
      </c>
      <c r="R26" s="6">
        <f>COUNT(表1_59[[#This Row],[iBAQ 50-60_1]:[iBAQ 50-60_3]])</f>
        <v>3</v>
      </c>
      <c r="S26" s="8">
        <f>AVERAGE(表1_59[[#This Row],[iBAQ 0-20_1]:[iBAQ 0-20_3]])</f>
        <v>94337333.333333328</v>
      </c>
      <c r="T26" s="8">
        <f>AVERAGE(表1_59[[#This Row],[iBAQ 30-40_1]:[iBAQ 30-40_3]])</f>
        <v>125243333.33333333</v>
      </c>
      <c r="U26" s="8">
        <f>AVERAGE(表1_59[[#This Row],[iBAQ 50-60_1]:[iBAQ 50-60_3]])</f>
        <v>60754666.666666664</v>
      </c>
      <c r="V26" s="8">
        <f>表1_59[[#This Row],[Average 60]]/表1_59[[#This Row],[Average 40]]</f>
        <v>0.48509301892316292</v>
      </c>
      <c r="W26" s="8">
        <v>0.48509301892316292</v>
      </c>
      <c r="X26" s="8">
        <f>TTEST(表1_59[[#This Row],[iBAQ 30-40_1]:[iBAQ 30-40_3]],表1_59[[#This Row],[iBAQ 50-60_1]:[iBAQ 50-60_3]],2,2)</f>
        <v>3.6282148384488316E-2</v>
      </c>
      <c r="Y26" s="8"/>
    </row>
    <row r="27" spans="1:25" ht="15.75">
      <c r="A27" s="6">
        <v>955</v>
      </c>
      <c r="B27" s="7" t="s">
        <v>166</v>
      </c>
      <c r="C27" s="7" t="s">
        <v>2252</v>
      </c>
      <c r="D27" s="7" t="s">
        <v>3762</v>
      </c>
      <c r="E27" s="6">
        <v>10</v>
      </c>
      <c r="F27" s="6">
        <v>10</v>
      </c>
      <c r="G27" s="6">
        <v>2192200</v>
      </c>
      <c r="H27" s="6">
        <v>34615000</v>
      </c>
      <c r="I27" s="6">
        <v>37990000</v>
      </c>
      <c r="J27" s="6">
        <v>27544000</v>
      </c>
      <c r="K27" s="6">
        <v>25984000</v>
      </c>
      <c r="L27" s="6">
        <v>29382000</v>
      </c>
      <c r="M27" s="6">
        <v>18840000</v>
      </c>
      <c r="N27" s="6">
        <v>10020000</v>
      </c>
      <c r="O27" s="6">
        <v>10706000</v>
      </c>
      <c r="P27" s="6">
        <f>COUNT(表1_59[[#This Row],[iBAQ 0-20_1]:[iBAQ 0-20_3]])</f>
        <v>3</v>
      </c>
      <c r="Q27" s="6">
        <f>COUNT(表1_59[[#This Row],[iBAQ 30-40_1]:[iBAQ 30-40_3]])</f>
        <v>3</v>
      </c>
      <c r="R27" s="6">
        <f>COUNT(表1_59[[#This Row],[iBAQ 50-60_1]:[iBAQ 50-60_3]])</f>
        <v>3</v>
      </c>
      <c r="S27" s="8">
        <f>AVERAGE(表1_59[[#This Row],[iBAQ 0-20_1]:[iBAQ 0-20_3]])</f>
        <v>24932400</v>
      </c>
      <c r="T27" s="8">
        <f>AVERAGE(表1_59[[#This Row],[iBAQ 30-40_1]:[iBAQ 30-40_3]])</f>
        <v>27636666.666666668</v>
      </c>
      <c r="U27" s="8">
        <f>AVERAGE(表1_59[[#This Row],[iBAQ 50-60_1]:[iBAQ 50-60_3]])</f>
        <v>13188666.666666666</v>
      </c>
      <c r="V27" s="8">
        <f>表1_59[[#This Row],[Average 60]]/表1_59[[#This Row],[Average 40]]</f>
        <v>0.47721625859365574</v>
      </c>
      <c r="W27" s="8">
        <v>0.47721625859365574</v>
      </c>
      <c r="X27" s="8">
        <f>TTEST(表1_59[[#This Row],[iBAQ 30-40_1]:[iBAQ 30-40_3]],表1_59[[#This Row],[iBAQ 50-60_1]:[iBAQ 50-60_3]],2,2)</f>
        <v>8.5278243037735721E-3</v>
      </c>
      <c r="Y27" s="8"/>
    </row>
    <row r="28" spans="1:25" ht="15.75">
      <c r="A28" s="6">
        <v>1519</v>
      </c>
      <c r="B28" s="7" t="s">
        <v>824</v>
      </c>
      <c r="C28" s="7" t="s">
        <v>3358</v>
      </c>
      <c r="D28" s="7" t="s">
        <v>4005</v>
      </c>
      <c r="E28" s="6">
        <v>3</v>
      </c>
      <c r="F28" s="6">
        <v>1</v>
      </c>
      <c r="G28" s="6">
        <v>692380</v>
      </c>
      <c r="H28" s="6">
        <v>617320</v>
      </c>
      <c r="I28" s="6"/>
      <c r="J28" s="6">
        <v>1263600</v>
      </c>
      <c r="K28" s="6">
        <v>1505800</v>
      </c>
      <c r="L28" s="6"/>
      <c r="M28" s="6">
        <v>772580</v>
      </c>
      <c r="N28" s="6">
        <v>536740</v>
      </c>
      <c r="O28" s="6"/>
      <c r="P28" s="6">
        <f>COUNT(表1_59[[#This Row],[iBAQ 0-20_1]:[iBAQ 0-20_3]])</f>
        <v>2</v>
      </c>
      <c r="Q28" s="6">
        <f>COUNT(表1_59[[#This Row],[iBAQ 30-40_1]:[iBAQ 30-40_3]])</f>
        <v>2</v>
      </c>
      <c r="R28" s="6">
        <f>COUNT(表1_59[[#This Row],[iBAQ 50-60_1]:[iBAQ 50-60_3]])</f>
        <v>2</v>
      </c>
      <c r="S28" s="8">
        <f>AVERAGE(表1_59[[#This Row],[iBAQ 0-20_1]:[iBAQ 0-20_3]])</f>
        <v>654850</v>
      </c>
      <c r="T28" s="8">
        <f>AVERAGE(表1_59[[#This Row],[iBAQ 30-40_1]:[iBAQ 30-40_3]])</f>
        <v>1384700</v>
      </c>
      <c r="U28" s="8">
        <f>AVERAGE(表1_59[[#This Row],[iBAQ 50-60_1]:[iBAQ 50-60_3]])</f>
        <v>654660</v>
      </c>
      <c r="V28" s="8">
        <f>表1_59[[#This Row],[Average 60]]/表1_59[[#This Row],[Average 40]]</f>
        <v>0.47278110782118871</v>
      </c>
      <c r="W28" s="8">
        <v>0.47278110782118871</v>
      </c>
      <c r="X28" s="8">
        <f>TTEST(表1_59[[#This Row],[iBAQ 30-40_1]:[iBAQ 30-40_3]],表1_59[[#This Row],[iBAQ 50-60_1]:[iBAQ 50-60_3]],2,2)</f>
        <v>4.9648663712926012E-2</v>
      </c>
      <c r="Y28" s="8"/>
    </row>
    <row r="29" spans="1:25" ht="15.75">
      <c r="A29" s="6">
        <v>86</v>
      </c>
      <c r="B29" s="7" t="s">
        <v>93</v>
      </c>
      <c r="C29" s="7" t="s">
        <v>2221</v>
      </c>
      <c r="D29" s="7" t="s">
        <v>3434</v>
      </c>
      <c r="E29" s="6">
        <v>10</v>
      </c>
      <c r="F29" s="6">
        <v>10</v>
      </c>
      <c r="G29" s="6">
        <v>9860800</v>
      </c>
      <c r="H29" s="6">
        <v>27408000</v>
      </c>
      <c r="I29" s="6">
        <v>25049000</v>
      </c>
      <c r="J29" s="6">
        <v>76208000</v>
      </c>
      <c r="K29" s="6">
        <v>81047000</v>
      </c>
      <c r="L29" s="6">
        <v>66043000</v>
      </c>
      <c r="M29" s="6">
        <v>56018000</v>
      </c>
      <c r="N29" s="6">
        <v>26903000</v>
      </c>
      <c r="O29" s="6">
        <v>21509000</v>
      </c>
      <c r="P29" s="6">
        <f>COUNT(表1_59[[#This Row],[iBAQ 0-20_1]:[iBAQ 0-20_3]])</f>
        <v>3</v>
      </c>
      <c r="Q29" s="6">
        <f>COUNT(表1_59[[#This Row],[iBAQ 30-40_1]:[iBAQ 30-40_3]])</f>
        <v>3</v>
      </c>
      <c r="R29" s="6">
        <f>COUNT(表1_59[[#This Row],[iBAQ 50-60_1]:[iBAQ 50-60_3]])</f>
        <v>3</v>
      </c>
      <c r="S29" s="8">
        <f>AVERAGE(表1_59[[#This Row],[iBAQ 0-20_1]:[iBAQ 0-20_3]])</f>
        <v>20772600</v>
      </c>
      <c r="T29" s="8">
        <f>AVERAGE(表1_59[[#This Row],[iBAQ 30-40_1]:[iBAQ 30-40_3]])</f>
        <v>74432666.666666672</v>
      </c>
      <c r="U29" s="8">
        <f>AVERAGE(表1_59[[#This Row],[iBAQ 50-60_1]:[iBAQ 50-60_3]])</f>
        <v>34810000</v>
      </c>
      <c r="V29" s="8">
        <f>表1_59[[#This Row],[Average 60]]/表1_59[[#This Row],[Average 40]]</f>
        <v>0.46767100466640987</v>
      </c>
      <c r="W29" s="8">
        <v>0.46767100466640987</v>
      </c>
      <c r="X29" s="8">
        <f>TTEST(表1_59[[#This Row],[iBAQ 30-40_1]:[iBAQ 30-40_3]],表1_59[[#This Row],[iBAQ 50-60_1]:[iBAQ 50-60_3]],2,2)</f>
        <v>2.6840279060095694E-2</v>
      </c>
      <c r="Y29" s="8"/>
    </row>
    <row r="30" spans="1:25" ht="15.75">
      <c r="A30" s="6">
        <v>678</v>
      </c>
      <c r="B30" s="7" t="s">
        <v>624</v>
      </c>
      <c r="C30" s="7" t="s">
        <v>2647</v>
      </c>
      <c r="D30" s="7" t="s">
        <v>1684</v>
      </c>
      <c r="E30" s="6">
        <v>12</v>
      </c>
      <c r="F30" s="6">
        <v>10</v>
      </c>
      <c r="G30" s="6">
        <v>911000</v>
      </c>
      <c r="H30" s="6">
        <v>439210</v>
      </c>
      <c r="I30" s="6">
        <v>1024800</v>
      </c>
      <c r="J30" s="6">
        <v>1141800</v>
      </c>
      <c r="K30" s="6">
        <v>861210</v>
      </c>
      <c r="L30" s="6">
        <v>999320</v>
      </c>
      <c r="M30" s="6">
        <v>552360</v>
      </c>
      <c r="N30" s="6">
        <v>221180</v>
      </c>
      <c r="O30" s="6">
        <v>628280</v>
      </c>
      <c r="P30" s="6">
        <f>COUNT(表1_59[[#This Row],[iBAQ 0-20_1]:[iBAQ 0-20_3]])</f>
        <v>3</v>
      </c>
      <c r="Q30" s="6">
        <f>COUNT(表1_59[[#This Row],[iBAQ 30-40_1]:[iBAQ 30-40_3]])</f>
        <v>3</v>
      </c>
      <c r="R30" s="6">
        <f>COUNT(表1_59[[#This Row],[iBAQ 50-60_1]:[iBAQ 50-60_3]])</f>
        <v>3</v>
      </c>
      <c r="S30" s="8">
        <f>AVERAGE(表1_59[[#This Row],[iBAQ 0-20_1]:[iBAQ 0-20_3]])</f>
        <v>791670</v>
      </c>
      <c r="T30" s="8">
        <f>AVERAGE(表1_59[[#This Row],[iBAQ 30-40_1]:[iBAQ 30-40_3]])</f>
        <v>1000776.6666666666</v>
      </c>
      <c r="U30" s="8">
        <f>AVERAGE(表1_59[[#This Row],[iBAQ 50-60_1]:[iBAQ 50-60_3]])</f>
        <v>467273.33333333331</v>
      </c>
      <c r="V30" s="8">
        <f>表1_59[[#This Row],[Average 60]]/表1_59[[#This Row],[Average 40]]</f>
        <v>0.46691069935683288</v>
      </c>
      <c r="W30" s="8">
        <v>0.46691069935683288</v>
      </c>
      <c r="X30" s="8">
        <f>TTEST(表1_59[[#This Row],[iBAQ 30-40_1]:[iBAQ 30-40_3]],表1_59[[#This Row],[iBAQ 50-60_1]:[iBAQ 50-60_3]],2,2)</f>
        <v>2.3124807334788174E-2</v>
      </c>
      <c r="Y30" s="8"/>
    </row>
    <row r="31" spans="1:25" ht="15.75">
      <c r="A31" s="6">
        <v>1434</v>
      </c>
      <c r="B31" s="7" t="s">
        <v>327</v>
      </c>
      <c r="C31" s="7" t="s">
        <v>3273</v>
      </c>
      <c r="D31" s="7" t="s">
        <v>3954</v>
      </c>
      <c r="E31" s="6">
        <v>4</v>
      </c>
      <c r="F31" s="6">
        <v>1</v>
      </c>
      <c r="G31" s="6">
        <v>11497000</v>
      </c>
      <c r="H31" s="6">
        <v>14855000</v>
      </c>
      <c r="I31" s="6">
        <v>11018000</v>
      </c>
      <c r="J31" s="6">
        <v>18953000</v>
      </c>
      <c r="K31" s="6">
        <v>20759000</v>
      </c>
      <c r="L31" s="6">
        <v>17521000</v>
      </c>
      <c r="M31" s="6">
        <v>12944000</v>
      </c>
      <c r="N31" s="6">
        <v>9494500</v>
      </c>
      <c r="O31" s="6">
        <v>3691100</v>
      </c>
      <c r="P31" s="6">
        <f>COUNT(表1_59[[#This Row],[iBAQ 0-20_1]:[iBAQ 0-20_3]])</f>
        <v>3</v>
      </c>
      <c r="Q31" s="6">
        <f>COUNT(表1_59[[#This Row],[iBAQ 30-40_1]:[iBAQ 30-40_3]])</f>
        <v>3</v>
      </c>
      <c r="R31" s="6">
        <f>COUNT(表1_59[[#This Row],[iBAQ 50-60_1]:[iBAQ 50-60_3]])</f>
        <v>3</v>
      </c>
      <c r="S31" s="8">
        <f>AVERAGE(表1_59[[#This Row],[iBAQ 0-20_1]:[iBAQ 0-20_3]])</f>
        <v>12456666.666666666</v>
      </c>
      <c r="T31" s="8">
        <f>AVERAGE(表1_59[[#This Row],[iBAQ 30-40_1]:[iBAQ 30-40_3]])</f>
        <v>19077666.666666668</v>
      </c>
      <c r="U31" s="8">
        <f>AVERAGE(表1_59[[#This Row],[iBAQ 50-60_1]:[iBAQ 50-60_3]])</f>
        <v>8709866.666666666</v>
      </c>
      <c r="V31" s="8">
        <f>表1_59[[#This Row],[Average 60]]/表1_59[[#This Row],[Average 40]]</f>
        <v>0.45654779585204336</v>
      </c>
      <c r="W31" s="8">
        <v>0.45654779585204336</v>
      </c>
      <c r="X31" s="8">
        <f>TTEST(表1_59[[#This Row],[iBAQ 30-40_1]:[iBAQ 30-40_3]],表1_59[[#This Row],[iBAQ 50-60_1]:[iBAQ 50-60_3]],2,2)</f>
        <v>2.2197643937154787E-2</v>
      </c>
      <c r="Y31" s="8"/>
    </row>
    <row r="32" spans="1:25" ht="15.75">
      <c r="A32" s="6">
        <v>692</v>
      </c>
      <c r="B32" s="7" t="s">
        <v>650</v>
      </c>
      <c r="C32" s="7" t="s">
        <v>2657</v>
      </c>
      <c r="D32" s="7" t="s">
        <v>1693</v>
      </c>
      <c r="E32" s="6">
        <v>6</v>
      </c>
      <c r="F32" s="6">
        <v>6</v>
      </c>
      <c r="G32" s="6">
        <v>778370</v>
      </c>
      <c r="H32" s="6">
        <v>288640</v>
      </c>
      <c r="I32" s="6">
        <v>1056900</v>
      </c>
      <c r="J32" s="6">
        <v>1254800</v>
      </c>
      <c r="K32" s="6">
        <v>1007600</v>
      </c>
      <c r="L32" s="6">
        <v>1509500</v>
      </c>
      <c r="M32" s="6">
        <v>855810</v>
      </c>
      <c r="N32" s="6">
        <v>365160</v>
      </c>
      <c r="O32" s="6">
        <v>468970</v>
      </c>
      <c r="P32" s="6">
        <f>COUNT(表1_59[[#This Row],[iBAQ 0-20_1]:[iBAQ 0-20_3]])</f>
        <v>3</v>
      </c>
      <c r="Q32" s="6">
        <f>COUNT(表1_59[[#This Row],[iBAQ 30-40_1]:[iBAQ 30-40_3]])</f>
        <v>3</v>
      </c>
      <c r="R32" s="6">
        <f>COUNT(表1_59[[#This Row],[iBAQ 50-60_1]:[iBAQ 50-60_3]])</f>
        <v>3</v>
      </c>
      <c r="S32" s="8">
        <f>AVERAGE(表1_59[[#This Row],[iBAQ 0-20_1]:[iBAQ 0-20_3]])</f>
        <v>707970</v>
      </c>
      <c r="T32" s="8">
        <f>AVERAGE(表1_59[[#This Row],[iBAQ 30-40_1]:[iBAQ 30-40_3]])</f>
        <v>1257300</v>
      </c>
      <c r="U32" s="8">
        <f>AVERAGE(表1_59[[#This Row],[iBAQ 50-60_1]:[iBAQ 50-60_3]])</f>
        <v>563313.33333333337</v>
      </c>
      <c r="V32" s="8">
        <f>表1_59[[#This Row],[Average 60]]/表1_59[[#This Row],[Average 40]]</f>
        <v>0.44803414724674573</v>
      </c>
      <c r="W32" s="8">
        <v>0.44803414724674573</v>
      </c>
      <c r="X32" s="8">
        <f>TTEST(表1_59[[#This Row],[iBAQ 30-40_1]:[iBAQ 30-40_3]],表1_59[[#This Row],[iBAQ 50-60_1]:[iBAQ 50-60_3]],2,2)</f>
        <v>2.8947362375449783E-2</v>
      </c>
      <c r="Y32" s="8"/>
    </row>
    <row r="33" spans="1:25" ht="15.75">
      <c r="A33" s="6">
        <v>1274</v>
      </c>
      <c r="B33" s="7" t="s">
        <v>489</v>
      </c>
      <c r="C33" s="7" t="s">
        <v>3131</v>
      </c>
      <c r="D33" s="7" t="s">
        <v>2008</v>
      </c>
      <c r="E33" s="6">
        <v>6</v>
      </c>
      <c r="F33" s="6">
        <v>6</v>
      </c>
      <c r="G33" s="6">
        <v>6343900</v>
      </c>
      <c r="H33" s="6">
        <v>4683400</v>
      </c>
      <c r="I33" s="6">
        <v>5253400</v>
      </c>
      <c r="J33" s="6">
        <v>5164300</v>
      </c>
      <c r="K33" s="6">
        <v>4848700</v>
      </c>
      <c r="L33" s="6">
        <v>7309800</v>
      </c>
      <c r="M33" s="6">
        <v>3983800</v>
      </c>
      <c r="N33" s="6">
        <v>2105300</v>
      </c>
      <c r="O33" s="6">
        <v>1585400</v>
      </c>
      <c r="P33" s="6">
        <f>COUNT(表1_59[[#This Row],[iBAQ 0-20_1]:[iBAQ 0-20_3]])</f>
        <v>3</v>
      </c>
      <c r="Q33" s="6">
        <f>COUNT(表1_59[[#This Row],[iBAQ 30-40_1]:[iBAQ 30-40_3]])</f>
        <v>3</v>
      </c>
      <c r="R33" s="6">
        <f>COUNT(表1_59[[#This Row],[iBAQ 50-60_1]:[iBAQ 50-60_3]])</f>
        <v>3</v>
      </c>
      <c r="S33" s="8">
        <f>AVERAGE(表1_59[[#This Row],[iBAQ 0-20_1]:[iBAQ 0-20_3]])</f>
        <v>5426900</v>
      </c>
      <c r="T33" s="8">
        <f>AVERAGE(表1_59[[#This Row],[iBAQ 30-40_1]:[iBAQ 30-40_3]])</f>
        <v>5774266.666666667</v>
      </c>
      <c r="U33" s="8">
        <f>AVERAGE(表1_59[[#This Row],[iBAQ 50-60_1]:[iBAQ 50-60_3]])</f>
        <v>2558166.6666666665</v>
      </c>
      <c r="V33" s="8">
        <f>表1_59[[#This Row],[Average 60]]/表1_59[[#This Row],[Average 40]]</f>
        <v>0.44302884060313569</v>
      </c>
      <c r="W33" s="8">
        <v>0.44302884060313569</v>
      </c>
      <c r="X33" s="8">
        <f>TTEST(表1_59[[#This Row],[iBAQ 30-40_1]:[iBAQ 30-40_3]],表1_59[[#This Row],[iBAQ 50-60_1]:[iBAQ 50-60_3]],2,2)</f>
        <v>3.8872033032277049E-2</v>
      </c>
      <c r="Y33" s="8"/>
    </row>
    <row r="34" spans="1:25" ht="15.75">
      <c r="A34" s="6">
        <v>1568</v>
      </c>
      <c r="B34" s="7" t="s">
        <v>675</v>
      </c>
      <c r="C34" s="7" t="s">
        <v>3401</v>
      </c>
      <c r="D34" s="7" t="s">
        <v>2176</v>
      </c>
      <c r="E34" s="6">
        <v>3</v>
      </c>
      <c r="F34" s="6">
        <v>3</v>
      </c>
      <c r="G34" s="6">
        <v>702290</v>
      </c>
      <c r="H34" s="6">
        <v>1145300</v>
      </c>
      <c r="I34" s="6">
        <v>859250</v>
      </c>
      <c r="J34" s="6">
        <v>880770</v>
      </c>
      <c r="K34" s="6">
        <v>1111000</v>
      </c>
      <c r="L34" s="6">
        <v>1067100</v>
      </c>
      <c r="M34" s="6">
        <v>471160</v>
      </c>
      <c r="N34" s="6">
        <v>559830</v>
      </c>
      <c r="O34" s="6">
        <v>296970</v>
      </c>
      <c r="P34" s="6">
        <f>COUNT(表1_59[[#This Row],[iBAQ 0-20_1]:[iBAQ 0-20_3]])</f>
        <v>3</v>
      </c>
      <c r="Q34" s="6">
        <f>COUNT(表1_59[[#This Row],[iBAQ 30-40_1]:[iBAQ 30-40_3]])</f>
        <v>3</v>
      </c>
      <c r="R34" s="6">
        <f>COUNT(表1_59[[#This Row],[iBAQ 50-60_1]:[iBAQ 50-60_3]])</f>
        <v>3</v>
      </c>
      <c r="S34" s="8">
        <f>AVERAGE(表1_59[[#This Row],[iBAQ 0-20_1]:[iBAQ 0-20_3]])</f>
        <v>902280</v>
      </c>
      <c r="T34" s="8">
        <f>AVERAGE(表1_59[[#This Row],[iBAQ 30-40_1]:[iBAQ 30-40_3]])</f>
        <v>1019623.3333333334</v>
      </c>
      <c r="U34" s="8">
        <f>AVERAGE(表1_59[[#This Row],[iBAQ 50-60_1]:[iBAQ 50-60_3]])</f>
        <v>442653.33333333331</v>
      </c>
      <c r="V34" s="8">
        <f>表1_59[[#This Row],[Average 60]]/表1_59[[#This Row],[Average 40]]</f>
        <v>0.43413417373082214</v>
      </c>
      <c r="W34" s="8">
        <v>0.43413417373082214</v>
      </c>
      <c r="X34" s="8">
        <f>TTEST(表1_59[[#This Row],[iBAQ 30-40_1]:[iBAQ 30-40_3]],表1_59[[#This Row],[iBAQ 50-60_1]:[iBAQ 50-60_3]],2,2)</f>
        <v>5.2731997756174697E-3</v>
      </c>
      <c r="Y34" s="8"/>
    </row>
    <row r="35" spans="1:25" ht="15.75">
      <c r="A35" s="6">
        <v>713</v>
      </c>
      <c r="B35" s="7" t="s">
        <v>448</v>
      </c>
      <c r="C35" s="7" t="s">
        <v>2676</v>
      </c>
      <c r="D35" s="7" t="s">
        <v>1706</v>
      </c>
      <c r="E35" s="6">
        <v>3</v>
      </c>
      <c r="F35" s="6">
        <v>3</v>
      </c>
      <c r="G35" s="6">
        <v>5551100</v>
      </c>
      <c r="H35" s="6">
        <v>5909000</v>
      </c>
      <c r="I35" s="6">
        <v>11224000</v>
      </c>
      <c r="J35" s="6">
        <v>4748900</v>
      </c>
      <c r="K35" s="6">
        <v>5584600</v>
      </c>
      <c r="L35" s="6">
        <v>6605900</v>
      </c>
      <c r="M35" s="6">
        <v>2917000</v>
      </c>
      <c r="N35" s="6"/>
      <c r="O35" s="6">
        <v>1954800</v>
      </c>
      <c r="P35" s="6">
        <f>COUNT(表1_59[[#This Row],[iBAQ 0-20_1]:[iBAQ 0-20_3]])</f>
        <v>3</v>
      </c>
      <c r="Q35" s="6">
        <f>COUNT(表1_59[[#This Row],[iBAQ 30-40_1]:[iBAQ 30-40_3]])</f>
        <v>3</v>
      </c>
      <c r="R35" s="6">
        <f>COUNT(表1_59[[#This Row],[iBAQ 50-60_1]:[iBAQ 50-60_3]])</f>
        <v>2</v>
      </c>
      <c r="S35" s="8">
        <f>AVERAGE(表1_59[[#This Row],[iBAQ 0-20_1]:[iBAQ 0-20_3]])</f>
        <v>7561366.666666667</v>
      </c>
      <c r="T35" s="8">
        <f>AVERAGE(表1_59[[#This Row],[iBAQ 30-40_1]:[iBAQ 30-40_3]])</f>
        <v>5646466.666666667</v>
      </c>
      <c r="U35" s="8">
        <f>AVERAGE(表1_59[[#This Row],[iBAQ 50-60_1]:[iBAQ 50-60_3]])</f>
        <v>2435900</v>
      </c>
      <c r="V35" s="8">
        <f>表1_59[[#This Row],[Average 60]]/表1_59[[#This Row],[Average 40]]</f>
        <v>0.43140252901519532</v>
      </c>
      <c r="W35" s="8">
        <v>0.43140252901519532</v>
      </c>
      <c r="X35" s="8">
        <f>TTEST(表1_59[[#This Row],[iBAQ 30-40_1]:[iBAQ 30-40_3]],表1_59[[#This Row],[iBAQ 50-60_1]:[iBAQ 50-60_3]],2,2)</f>
        <v>2.6021881529863917E-2</v>
      </c>
      <c r="Y35" s="8"/>
    </row>
    <row r="36" spans="1:25" ht="15.75">
      <c r="A36" s="6">
        <v>623</v>
      </c>
      <c r="B36" s="7" t="s">
        <v>164</v>
      </c>
      <c r="C36" s="7" t="s">
        <v>2494</v>
      </c>
      <c r="D36" s="7" t="s">
        <v>3624</v>
      </c>
      <c r="E36" s="6">
        <v>3</v>
      </c>
      <c r="F36" s="6">
        <v>3</v>
      </c>
      <c r="G36" s="6">
        <v>2856100</v>
      </c>
      <c r="H36" s="6">
        <v>15539000</v>
      </c>
      <c r="I36" s="6">
        <v>20530000</v>
      </c>
      <c r="J36" s="6">
        <v>28314000</v>
      </c>
      <c r="K36" s="6">
        <v>19786000</v>
      </c>
      <c r="L36" s="6">
        <v>26990000</v>
      </c>
      <c r="M36" s="6">
        <v>5995500</v>
      </c>
      <c r="N36" s="6">
        <v>13856000</v>
      </c>
      <c r="O36" s="6">
        <v>10948000</v>
      </c>
      <c r="P36" s="6">
        <f>COUNT(表1_59[[#This Row],[iBAQ 0-20_1]:[iBAQ 0-20_3]])</f>
        <v>3</v>
      </c>
      <c r="Q36" s="6">
        <f>COUNT(表1_59[[#This Row],[iBAQ 30-40_1]:[iBAQ 30-40_3]])</f>
        <v>3</v>
      </c>
      <c r="R36" s="6">
        <f>COUNT(表1_59[[#This Row],[iBAQ 50-60_1]:[iBAQ 50-60_3]])</f>
        <v>3</v>
      </c>
      <c r="S36" s="8">
        <f>AVERAGE(表1_59[[#This Row],[iBAQ 0-20_1]:[iBAQ 0-20_3]])</f>
        <v>12975033.333333334</v>
      </c>
      <c r="T36" s="8">
        <f>AVERAGE(表1_59[[#This Row],[iBAQ 30-40_1]:[iBAQ 30-40_3]])</f>
        <v>25030000</v>
      </c>
      <c r="U36" s="8">
        <f>AVERAGE(表1_59[[#This Row],[iBAQ 50-60_1]:[iBAQ 50-60_3]])</f>
        <v>10266500</v>
      </c>
      <c r="V36" s="8">
        <f>表1_59[[#This Row],[Average 60]]/表1_59[[#This Row],[Average 40]]</f>
        <v>0.41016779864163005</v>
      </c>
      <c r="W36" s="8">
        <v>0.41016779864163005</v>
      </c>
      <c r="X36" s="8">
        <f>TTEST(表1_59[[#This Row],[iBAQ 30-40_1]:[iBAQ 30-40_3]],表1_59[[#This Row],[iBAQ 50-60_1]:[iBAQ 50-60_3]],2,2)</f>
        <v>1.356488195518109E-2</v>
      </c>
      <c r="Y36" s="8"/>
    </row>
    <row r="37" spans="1:25" ht="15.75">
      <c r="A37" s="6">
        <v>779</v>
      </c>
      <c r="B37" s="7" t="s">
        <v>84</v>
      </c>
      <c r="C37" s="7" t="s">
        <v>2735</v>
      </c>
      <c r="D37" s="7" t="s">
        <v>3684</v>
      </c>
      <c r="E37" s="6">
        <v>7</v>
      </c>
      <c r="F37" s="6">
        <v>7</v>
      </c>
      <c r="G37" s="6">
        <v>48168000</v>
      </c>
      <c r="H37" s="6">
        <v>45457000</v>
      </c>
      <c r="I37" s="6">
        <v>54215000</v>
      </c>
      <c r="J37" s="6">
        <v>52595000</v>
      </c>
      <c r="K37" s="6">
        <v>56800000</v>
      </c>
      <c r="L37" s="6">
        <v>52209000</v>
      </c>
      <c r="M37" s="6">
        <v>21694000</v>
      </c>
      <c r="N37" s="6">
        <v>14841000</v>
      </c>
      <c r="O37" s="6">
        <v>24436000</v>
      </c>
      <c r="P37" s="6">
        <f>COUNT(表1_59[[#This Row],[iBAQ 0-20_1]:[iBAQ 0-20_3]])</f>
        <v>3</v>
      </c>
      <c r="Q37" s="6">
        <f>COUNT(表1_59[[#This Row],[iBAQ 30-40_1]:[iBAQ 30-40_3]])</f>
        <v>3</v>
      </c>
      <c r="R37" s="6">
        <f>COUNT(表1_59[[#This Row],[iBAQ 50-60_1]:[iBAQ 50-60_3]])</f>
        <v>3</v>
      </c>
      <c r="S37" s="8">
        <f>AVERAGE(表1_59[[#This Row],[iBAQ 0-20_1]:[iBAQ 0-20_3]])</f>
        <v>49280000</v>
      </c>
      <c r="T37" s="8">
        <f>AVERAGE(表1_59[[#This Row],[iBAQ 30-40_1]:[iBAQ 30-40_3]])</f>
        <v>53868000</v>
      </c>
      <c r="U37" s="8">
        <f>AVERAGE(表1_59[[#This Row],[iBAQ 50-60_1]:[iBAQ 50-60_3]])</f>
        <v>20323666.666666668</v>
      </c>
      <c r="V37" s="8">
        <f>表1_59[[#This Row],[Average 60]]/表1_59[[#This Row],[Average 40]]</f>
        <v>0.37728645330561128</v>
      </c>
      <c r="W37" s="8">
        <v>0.37728645330561128</v>
      </c>
      <c r="X37" s="8">
        <f>TTEST(表1_59[[#This Row],[iBAQ 30-40_1]:[iBAQ 30-40_3]],表1_59[[#This Row],[iBAQ 50-60_1]:[iBAQ 50-60_3]],2,2)</f>
        <v>4.7374881252315717E-4</v>
      </c>
      <c r="Y37" s="8"/>
    </row>
    <row r="38" spans="1:25" ht="15.75">
      <c r="A38" s="6">
        <v>1468</v>
      </c>
      <c r="B38" s="7" t="s">
        <v>519</v>
      </c>
      <c r="C38" s="7" t="s">
        <v>3309</v>
      </c>
      <c r="D38" s="7" t="s">
        <v>2126</v>
      </c>
      <c r="E38" s="6">
        <v>7</v>
      </c>
      <c r="F38" s="6">
        <v>7</v>
      </c>
      <c r="G38" s="6">
        <v>4102400</v>
      </c>
      <c r="H38" s="6">
        <v>2974400</v>
      </c>
      <c r="I38" s="6">
        <v>3746300</v>
      </c>
      <c r="J38" s="6">
        <v>4093100</v>
      </c>
      <c r="K38" s="6">
        <v>6861600</v>
      </c>
      <c r="L38" s="6">
        <v>5805200</v>
      </c>
      <c r="M38" s="6">
        <v>2585000</v>
      </c>
      <c r="N38" s="6">
        <v>2417800</v>
      </c>
      <c r="O38" s="6">
        <v>1302400</v>
      </c>
      <c r="P38" s="6">
        <f>COUNT(表1_59[[#This Row],[iBAQ 0-20_1]:[iBAQ 0-20_3]])</f>
        <v>3</v>
      </c>
      <c r="Q38" s="6">
        <f>COUNT(表1_59[[#This Row],[iBAQ 30-40_1]:[iBAQ 30-40_3]])</f>
        <v>3</v>
      </c>
      <c r="R38" s="6">
        <f>COUNT(表1_59[[#This Row],[iBAQ 50-60_1]:[iBAQ 50-60_3]])</f>
        <v>3</v>
      </c>
      <c r="S38" s="8">
        <f>AVERAGE(表1_59[[#This Row],[iBAQ 0-20_1]:[iBAQ 0-20_3]])</f>
        <v>3607700</v>
      </c>
      <c r="T38" s="8">
        <f>AVERAGE(表1_59[[#This Row],[iBAQ 30-40_1]:[iBAQ 30-40_3]])</f>
        <v>5586633.333333333</v>
      </c>
      <c r="U38" s="8">
        <f>AVERAGE(表1_59[[#This Row],[iBAQ 50-60_1]:[iBAQ 50-60_3]])</f>
        <v>2101733.3333333335</v>
      </c>
      <c r="V38" s="8">
        <f>表1_59[[#This Row],[Average 60]]/表1_59[[#This Row],[Average 40]]</f>
        <v>0.37620749527145153</v>
      </c>
      <c r="W38" s="8">
        <v>0.37620749527145153</v>
      </c>
      <c r="X38" s="8">
        <f>TTEST(表1_59[[#This Row],[iBAQ 30-40_1]:[iBAQ 30-40_3]],表1_59[[#This Row],[iBAQ 50-60_1]:[iBAQ 50-60_3]],2,2)</f>
        <v>1.8060619522609612E-2</v>
      </c>
      <c r="Y38" s="8"/>
    </row>
    <row r="39" spans="1:25" s="4" customFormat="1" ht="15.75">
      <c r="A39" s="6">
        <v>66</v>
      </c>
      <c r="B39" s="7" t="s">
        <v>583</v>
      </c>
      <c r="C39" s="7" t="s">
        <v>2208</v>
      </c>
      <c r="D39" s="7" t="s">
        <v>3427</v>
      </c>
      <c r="E39" s="6">
        <v>3</v>
      </c>
      <c r="F39" s="6">
        <v>3</v>
      </c>
      <c r="G39" s="6"/>
      <c r="H39" s="6"/>
      <c r="I39" s="6">
        <v>809340</v>
      </c>
      <c r="J39" s="6">
        <v>2240100</v>
      </c>
      <c r="K39" s="6">
        <v>2056600</v>
      </c>
      <c r="L39" s="6">
        <v>3518600</v>
      </c>
      <c r="M39" s="6">
        <v>1126600</v>
      </c>
      <c r="N39" s="6">
        <v>816550</v>
      </c>
      <c r="O39" s="6">
        <v>882410</v>
      </c>
      <c r="P39" s="6">
        <f>COUNT(表1_59[[#This Row],[iBAQ 0-20_1]:[iBAQ 0-20_3]])</f>
        <v>1</v>
      </c>
      <c r="Q39" s="6">
        <f>COUNT(表1_59[[#This Row],[iBAQ 30-40_1]:[iBAQ 30-40_3]])</f>
        <v>3</v>
      </c>
      <c r="R39" s="6">
        <f>COUNT(表1_59[[#This Row],[iBAQ 50-60_1]:[iBAQ 50-60_3]])</f>
        <v>3</v>
      </c>
      <c r="S39" s="8"/>
      <c r="T39" s="8">
        <f>AVERAGE(表1_59[[#This Row],[iBAQ 30-40_1]:[iBAQ 30-40_3]])</f>
        <v>2605100</v>
      </c>
      <c r="U39" s="8">
        <f>AVERAGE(表1_59[[#This Row],[iBAQ 50-60_1]:[iBAQ 50-60_3]])</f>
        <v>941853.33333333337</v>
      </c>
      <c r="V39" s="8">
        <f>表1_59[[#This Row],[Average 60]]/表1_59[[#This Row],[Average 40]]</f>
        <v>0.36154210331017367</v>
      </c>
      <c r="W39" s="8">
        <v>0.36154210331017367</v>
      </c>
      <c r="X39" s="8">
        <f>TTEST(表1_59[[#This Row],[iBAQ 30-40_1]:[iBAQ 30-40_3]],表1_59[[#This Row],[iBAQ 50-60_1]:[iBAQ 50-60_3]],2,2)</f>
        <v>2.3938597470299722E-2</v>
      </c>
      <c r="Y39" s="8"/>
    </row>
    <row r="40" spans="1:25" ht="15.75">
      <c r="A40" s="6">
        <v>244</v>
      </c>
      <c r="B40" s="7" t="s">
        <v>615</v>
      </c>
      <c r="C40" s="7" t="s">
        <v>2329</v>
      </c>
      <c r="D40" s="7" t="s">
        <v>1499</v>
      </c>
      <c r="E40" s="6">
        <v>2</v>
      </c>
      <c r="F40" s="6">
        <v>2</v>
      </c>
      <c r="G40" s="6"/>
      <c r="H40" s="6">
        <v>1143800</v>
      </c>
      <c r="I40" s="6">
        <v>426310</v>
      </c>
      <c r="J40" s="6">
        <v>2777600</v>
      </c>
      <c r="K40" s="6"/>
      <c r="L40" s="6">
        <v>2640200</v>
      </c>
      <c r="M40" s="6">
        <v>1262200</v>
      </c>
      <c r="N40" s="6"/>
      <c r="O40" s="6">
        <v>677420</v>
      </c>
      <c r="P40" s="6">
        <f>COUNT(表1_59[[#This Row],[iBAQ 0-20_1]:[iBAQ 0-20_3]])</f>
        <v>2</v>
      </c>
      <c r="Q40" s="6">
        <f>COUNT(表1_59[[#This Row],[iBAQ 30-40_1]:[iBAQ 30-40_3]])</f>
        <v>2</v>
      </c>
      <c r="R40" s="6">
        <f>COUNT(表1_59[[#This Row],[iBAQ 50-60_1]:[iBAQ 50-60_3]])</f>
        <v>2</v>
      </c>
      <c r="S40" s="8">
        <f>AVERAGE(表1_59[[#This Row],[iBAQ 0-20_1]:[iBAQ 0-20_3]])</f>
        <v>785055</v>
      </c>
      <c r="T40" s="8">
        <f>AVERAGE(表1_59[[#This Row],[iBAQ 30-40_1]:[iBAQ 30-40_3]])</f>
        <v>2708900</v>
      </c>
      <c r="U40" s="8">
        <f>AVERAGE(表1_59[[#This Row],[iBAQ 50-60_1]:[iBAQ 50-60_3]])</f>
        <v>969810</v>
      </c>
      <c r="V40" s="8">
        <f>表1_59[[#This Row],[Average 60]]/表1_59[[#This Row],[Average 40]]</f>
        <v>0.35800878585403667</v>
      </c>
      <c r="W40" s="8">
        <v>0.35800878585403667</v>
      </c>
      <c r="X40" s="8">
        <f>TTEST(表1_59[[#This Row],[iBAQ 30-40_1]:[iBAQ 30-40_3]],表1_59[[#This Row],[iBAQ 50-60_1]:[iBAQ 50-60_3]],2,2)</f>
        <v>2.8556125779830556E-2</v>
      </c>
      <c r="Y40" s="8"/>
    </row>
    <row r="41" spans="1:25" ht="15.75">
      <c r="A41" s="6">
        <v>990</v>
      </c>
      <c r="B41" s="7" t="s">
        <v>515</v>
      </c>
      <c r="C41" s="7" t="s">
        <v>2896</v>
      </c>
      <c r="D41" s="7" t="s">
        <v>3776</v>
      </c>
      <c r="E41" s="6">
        <v>5</v>
      </c>
      <c r="F41" s="6">
        <v>5</v>
      </c>
      <c r="G41" s="6">
        <v>2446600</v>
      </c>
      <c r="H41" s="6">
        <v>2670400</v>
      </c>
      <c r="I41" s="6">
        <v>3421300</v>
      </c>
      <c r="J41" s="6">
        <v>5971400</v>
      </c>
      <c r="K41" s="6">
        <v>5000900</v>
      </c>
      <c r="L41" s="6">
        <v>5453800</v>
      </c>
      <c r="M41" s="6">
        <v>2892400</v>
      </c>
      <c r="N41" s="6">
        <v>1653300</v>
      </c>
      <c r="O41" s="6">
        <v>1314100</v>
      </c>
      <c r="P41" s="6">
        <f>COUNT(表1_59[[#This Row],[iBAQ 0-20_1]:[iBAQ 0-20_3]])</f>
        <v>3</v>
      </c>
      <c r="Q41" s="6">
        <f>COUNT(表1_59[[#This Row],[iBAQ 30-40_1]:[iBAQ 30-40_3]])</f>
        <v>3</v>
      </c>
      <c r="R41" s="6">
        <f>COUNT(表1_59[[#This Row],[iBAQ 50-60_1]:[iBAQ 50-60_3]])</f>
        <v>3</v>
      </c>
      <c r="S41" s="8">
        <f>AVERAGE(表1_59[[#This Row],[iBAQ 0-20_1]:[iBAQ 0-20_3]])</f>
        <v>2846100</v>
      </c>
      <c r="T41" s="8">
        <f>AVERAGE(表1_59[[#This Row],[iBAQ 30-40_1]:[iBAQ 30-40_3]])</f>
        <v>5475366.666666667</v>
      </c>
      <c r="U41" s="8">
        <f>AVERAGE(表1_59[[#This Row],[iBAQ 50-60_1]:[iBAQ 50-60_3]])</f>
        <v>1953266.6666666667</v>
      </c>
      <c r="V41" s="8">
        <f>表1_59[[#This Row],[Average 60]]/表1_59[[#This Row],[Average 40]]</f>
        <v>0.35673714393556594</v>
      </c>
      <c r="W41" s="8">
        <v>0.35673714393556599</v>
      </c>
      <c r="X41" s="8">
        <f>TTEST(表1_59[[#This Row],[iBAQ 30-40_1]:[iBAQ 30-40_3]],表1_59[[#This Row],[iBAQ 50-60_1]:[iBAQ 50-60_3]],2,2)</f>
        <v>3.1707471801007622E-3</v>
      </c>
      <c r="Y41" s="8"/>
    </row>
    <row r="42" spans="1:25" ht="15.75">
      <c r="A42" s="6">
        <v>1574</v>
      </c>
      <c r="B42" s="7" t="s">
        <v>280</v>
      </c>
      <c r="C42" s="7" t="s">
        <v>3405</v>
      </c>
      <c r="D42" s="7" t="s">
        <v>2179</v>
      </c>
      <c r="E42" s="6">
        <v>6</v>
      </c>
      <c r="F42" s="6">
        <v>6</v>
      </c>
      <c r="G42" s="6">
        <v>4881600</v>
      </c>
      <c r="H42" s="6">
        <v>8883400</v>
      </c>
      <c r="I42" s="6">
        <v>6005900</v>
      </c>
      <c r="J42" s="6">
        <v>16824000</v>
      </c>
      <c r="K42" s="6">
        <v>13142000</v>
      </c>
      <c r="L42" s="6">
        <v>12326000</v>
      </c>
      <c r="M42" s="6">
        <v>6738000</v>
      </c>
      <c r="N42" s="6">
        <v>2535800</v>
      </c>
      <c r="O42" s="6">
        <v>5112900</v>
      </c>
      <c r="P42" s="6">
        <f>COUNT(表1_59[[#This Row],[iBAQ 0-20_1]:[iBAQ 0-20_3]])</f>
        <v>3</v>
      </c>
      <c r="Q42" s="6">
        <f>COUNT(表1_59[[#This Row],[iBAQ 30-40_1]:[iBAQ 30-40_3]])</f>
        <v>3</v>
      </c>
      <c r="R42" s="6">
        <f>COUNT(表1_59[[#This Row],[iBAQ 50-60_1]:[iBAQ 50-60_3]])</f>
        <v>3</v>
      </c>
      <c r="S42" s="8">
        <f>AVERAGE(表1_59[[#This Row],[iBAQ 0-20_1]:[iBAQ 0-20_3]])</f>
        <v>6590300</v>
      </c>
      <c r="T42" s="8">
        <f>AVERAGE(表1_59[[#This Row],[iBAQ 30-40_1]:[iBAQ 30-40_3]])</f>
        <v>14097333.333333334</v>
      </c>
      <c r="U42" s="8">
        <f>AVERAGE(表1_59[[#This Row],[iBAQ 50-60_1]:[iBAQ 50-60_3]])</f>
        <v>4795566.666666667</v>
      </c>
      <c r="V42" s="8">
        <f>表1_59[[#This Row],[Average 60]]/表1_59[[#This Row],[Average 40]]</f>
        <v>0.34017544689302942</v>
      </c>
      <c r="W42" s="8">
        <v>0.34017544689302942</v>
      </c>
      <c r="X42" s="8">
        <f>TTEST(表1_59[[#This Row],[iBAQ 30-40_1]:[iBAQ 30-40_3]],表1_59[[#This Row],[iBAQ 50-60_1]:[iBAQ 50-60_3]],2,2)</f>
        <v>7.2998200747358931E-3</v>
      </c>
      <c r="Y42" s="8"/>
    </row>
    <row r="43" spans="1:25" ht="15.75">
      <c r="A43" s="6">
        <v>654</v>
      </c>
      <c r="B43" s="7" t="s">
        <v>490</v>
      </c>
      <c r="C43" s="7" t="s">
        <v>2292</v>
      </c>
      <c r="D43" s="7" t="s">
        <v>3632</v>
      </c>
      <c r="E43" s="6">
        <v>4</v>
      </c>
      <c r="F43" s="6">
        <v>1</v>
      </c>
      <c r="G43" s="6">
        <v>3372200</v>
      </c>
      <c r="H43" s="6"/>
      <c r="I43" s="6">
        <v>4731000</v>
      </c>
      <c r="J43" s="6">
        <v>14038000</v>
      </c>
      <c r="K43" s="6">
        <v>13072000</v>
      </c>
      <c r="L43" s="6">
        <v>15934000</v>
      </c>
      <c r="M43" s="6"/>
      <c r="N43" s="6">
        <v>8092500</v>
      </c>
      <c r="O43" s="6">
        <v>1553200</v>
      </c>
      <c r="P43" s="6">
        <f>COUNT(表1_59[[#This Row],[iBAQ 0-20_1]:[iBAQ 0-20_3]])</f>
        <v>2</v>
      </c>
      <c r="Q43" s="6">
        <f>COUNT(表1_59[[#This Row],[iBAQ 30-40_1]:[iBAQ 30-40_3]])</f>
        <v>3</v>
      </c>
      <c r="R43" s="6">
        <f>COUNT(表1_59[[#This Row],[iBAQ 50-60_1]:[iBAQ 50-60_3]])</f>
        <v>2</v>
      </c>
      <c r="S43" s="8">
        <f>AVERAGE(表1_59[[#This Row],[iBAQ 0-20_1]:[iBAQ 0-20_3]])</f>
        <v>4051600</v>
      </c>
      <c r="T43" s="8">
        <f>AVERAGE(表1_59[[#This Row],[iBAQ 30-40_1]:[iBAQ 30-40_3]])</f>
        <v>14348000</v>
      </c>
      <c r="U43" s="8">
        <f>AVERAGE(表1_59[[#This Row],[iBAQ 50-60_1]:[iBAQ 50-60_3]])</f>
        <v>4822850</v>
      </c>
      <c r="V43" s="8">
        <f>表1_59[[#This Row],[Average 60]]/表1_59[[#This Row],[Average 40]]</f>
        <v>0.33613395595204909</v>
      </c>
      <c r="W43" s="8">
        <v>0.33613395595204909</v>
      </c>
      <c r="X43" s="8">
        <f>TTEST(表1_59[[#This Row],[iBAQ 30-40_1]:[iBAQ 30-40_3]],表1_59[[#This Row],[iBAQ 50-60_1]:[iBAQ 50-60_3]],2,2)</f>
        <v>3.7539405173947604E-2</v>
      </c>
      <c r="Y43" s="8"/>
    </row>
    <row r="44" spans="1:25" ht="15.75">
      <c r="A44" s="6">
        <v>215</v>
      </c>
      <c r="B44" s="7" t="s">
        <v>235</v>
      </c>
      <c r="C44" s="7" t="s">
        <v>2310</v>
      </c>
      <c r="D44" s="7" t="s">
        <v>3479</v>
      </c>
      <c r="E44" s="6">
        <v>7</v>
      </c>
      <c r="F44" s="6">
        <v>1</v>
      </c>
      <c r="G44" s="6"/>
      <c r="H44" s="6">
        <v>583460</v>
      </c>
      <c r="I44" s="6">
        <v>620050</v>
      </c>
      <c r="J44" s="6">
        <v>18218000</v>
      </c>
      <c r="K44" s="6">
        <v>16753000</v>
      </c>
      <c r="L44" s="6">
        <v>14395000</v>
      </c>
      <c r="M44" s="6">
        <v>7835500</v>
      </c>
      <c r="N44" s="6">
        <v>2129300</v>
      </c>
      <c r="O44" s="6">
        <v>6616600</v>
      </c>
      <c r="P44" s="6">
        <f>COUNT(表1_59[[#This Row],[iBAQ 0-20_1]:[iBAQ 0-20_3]])</f>
        <v>2</v>
      </c>
      <c r="Q44" s="6">
        <f>COUNT(表1_59[[#This Row],[iBAQ 30-40_1]:[iBAQ 30-40_3]])</f>
        <v>3</v>
      </c>
      <c r="R44" s="6">
        <f>COUNT(表1_59[[#This Row],[iBAQ 50-60_1]:[iBAQ 50-60_3]])</f>
        <v>3</v>
      </c>
      <c r="S44" s="8">
        <f>AVERAGE(表1_59[[#This Row],[iBAQ 0-20_1]:[iBAQ 0-20_3]])</f>
        <v>601755</v>
      </c>
      <c r="T44" s="8">
        <f>AVERAGE(表1_59[[#This Row],[iBAQ 30-40_1]:[iBAQ 30-40_3]])</f>
        <v>16455333.333333334</v>
      </c>
      <c r="U44" s="8">
        <f>AVERAGE(表1_59[[#This Row],[iBAQ 50-60_1]:[iBAQ 50-60_3]])</f>
        <v>5527133.333333333</v>
      </c>
      <c r="V44" s="8">
        <f>表1_59[[#This Row],[Average 60]]/表1_59[[#This Row],[Average 40]]</f>
        <v>0.33588704776566863</v>
      </c>
      <c r="W44" s="8">
        <v>0.33588704776566863</v>
      </c>
      <c r="X44" s="8">
        <f>TTEST(表1_59[[#This Row],[iBAQ 30-40_1]:[iBAQ 30-40_3]],表1_59[[#This Row],[iBAQ 50-60_1]:[iBAQ 50-60_3]],2,2)</f>
        <v>6.0838153331864405E-3</v>
      </c>
      <c r="Y44" s="8"/>
    </row>
    <row r="45" spans="1:25" ht="15.75">
      <c r="A45" s="6">
        <v>763</v>
      </c>
      <c r="B45" s="7" t="s">
        <v>289</v>
      </c>
      <c r="C45" s="7" t="s">
        <v>2719</v>
      </c>
      <c r="D45" s="7" t="s">
        <v>3676</v>
      </c>
      <c r="E45" s="6">
        <v>1</v>
      </c>
      <c r="F45" s="6">
        <v>1</v>
      </c>
      <c r="G45" s="6">
        <v>10919000</v>
      </c>
      <c r="H45" s="6">
        <v>9947200</v>
      </c>
      <c r="I45" s="6">
        <v>11715000</v>
      </c>
      <c r="J45" s="6">
        <v>12354000</v>
      </c>
      <c r="K45" s="6">
        <v>17511000</v>
      </c>
      <c r="L45" s="6">
        <v>18586000</v>
      </c>
      <c r="M45" s="6">
        <v>6171800</v>
      </c>
      <c r="N45" s="6">
        <v>5185800</v>
      </c>
      <c r="O45" s="6">
        <v>4869100</v>
      </c>
      <c r="P45" s="6">
        <f>COUNT(表1_59[[#This Row],[iBAQ 0-20_1]:[iBAQ 0-20_3]])</f>
        <v>3</v>
      </c>
      <c r="Q45" s="6">
        <f>COUNT(表1_59[[#This Row],[iBAQ 30-40_1]:[iBAQ 30-40_3]])</f>
        <v>3</v>
      </c>
      <c r="R45" s="6">
        <f>COUNT(表1_59[[#This Row],[iBAQ 50-60_1]:[iBAQ 50-60_3]])</f>
        <v>3</v>
      </c>
      <c r="S45" s="8">
        <f>AVERAGE(表1_59[[#This Row],[iBAQ 0-20_1]:[iBAQ 0-20_3]])</f>
        <v>10860400</v>
      </c>
      <c r="T45" s="8">
        <f>AVERAGE(表1_59[[#This Row],[iBAQ 30-40_1]:[iBAQ 30-40_3]])</f>
        <v>16150333.333333334</v>
      </c>
      <c r="U45" s="8">
        <f>AVERAGE(表1_59[[#This Row],[iBAQ 50-60_1]:[iBAQ 50-60_3]])</f>
        <v>5408900</v>
      </c>
      <c r="V45" s="8">
        <f>表1_59[[#This Row],[Average 60]]/表1_59[[#This Row],[Average 40]]</f>
        <v>0.33490949619202903</v>
      </c>
      <c r="W45" s="8">
        <v>0.33490949619202903</v>
      </c>
      <c r="X45" s="8">
        <f>TTEST(表1_59[[#This Row],[iBAQ 30-40_1]:[iBAQ 30-40_3]],表1_59[[#This Row],[iBAQ 50-60_1]:[iBAQ 50-60_3]],2,2)</f>
        <v>5.4268846728041491E-3</v>
      </c>
      <c r="Y45" s="8"/>
    </row>
    <row r="46" spans="1:25" ht="15.75">
      <c r="A46" s="6">
        <v>395</v>
      </c>
      <c r="B46" s="7" t="s">
        <v>674</v>
      </c>
      <c r="C46" s="7" t="s">
        <v>2434</v>
      </c>
      <c r="D46" s="7" t="s">
        <v>1548</v>
      </c>
      <c r="E46" s="6">
        <v>7</v>
      </c>
      <c r="F46" s="6">
        <v>6</v>
      </c>
      <c r="G46" s="6">
        <v>1303500</v>
      </c>
      <c r="H46" s="6">
        <v>740070</v>
      </c>
      <c r="I46" s="6">
        <v>1263500</v>
      </c>
      <c r="J46" s="6">
        <v>1077100</v>
      </c>
      <c r="K46" s="6">
        <v>1015300</v>
      </c>
      <c r="L46" s="6">
        <v>1997300</v>
      </c>
      <c r="M46" s="6">
        <v>344350</v>
      </c>
      <c r="N46" s="6">
        <v>645850</v>
      </c>
      <c r="O46" s="6">
        <v>298560</v>
      </c>
      <c r="P46" s="6">
        <f>COUNT(表1_59[[#This Row],[iBAQ 0-20_1]:[iBAQ 0-20_3]])</f>
        <v>3</v>
      </c>
      <c r="Q46" s="6">
        <f>COUNT(表1_59[[#This Row],[iBAQ 30-40_1]:[iBAQ 30-40_3]])</f>
        <v>3</v>
      </c>
      <c r="R46" s="6">
        <f>COUNT(表1_59[[#This Row],[iBAQ 50-60_1]:[iBAQ 50-60_3]])</f>
        <v>3</v>
      </c>
      <c r="S46" s="8">
        <f>AVERAGE(表1_59[[#This Row],[iBAQ 0-20_1]:[iBAQ 0-20_3]])</f>
        <v>1102356.6666666667</v>
      </c>
      <c r="T46" s="8">
        <f>AVERAGE(表1_59[[#This Row],[iBAQ 30-40_1]:[iBAQ 30-40_3]])</f>
        <v>1363233.3333333333</v>
      </c>
      <c r="U46" s="8">
        <f>AVERAGE(表1_59[[#This Row],[iBAQ 50-60_1]:[iBAQ 50-60_3]])</f>
        <v>429586.66666666669</v>
      </c>
      <c r="V46" s="8">
        <f>表1_59[[#This Row],[Average 60]]/表1_59[[#This Row],[Average 40]]</f>
        <v>0.31512335868156593</v>
      </c>
      <c r="W46" s="8">
        <v>0.31512335868156593</v>
      </c>
      <c r="X46" s="8">
        <f>TTEST(表1_59[[#This Row],[iBAQ 30-40_1]:[iBAQ 30-40_3]],表1_59[[#This Row],[iBAQ 50-60_1]:[iBAQ 50-60_3]],2,2)</f>
        <v>4.9758435263026653E-2</v>
      </c>
      <c r="Y46" s="8"/>
    </row>
    <row r="47" spans="1:25" ht="15.75">
      <c r="A47" s="6">
        <v>286</v>
      </c>
      <c r="B47" s="7" t="s">
        <v>416</v>
      </c>
      <c r="C47" s="7" t="s">
        <v>2360</v>
      </c>
      <c r="D47" s="7" t="s">
        <v>1513</v>
      </c>
      <c r="E47" s="6">
        <v>5</v>
      </c>
      <c r="F47" s="6">
        <v>2</v>
      </c>
      <c r="G47" s="6">
        <v>5361200</v>
      </c>
      <c r="H47" s="6">
        <v>3665800</v>
      </c>
      <c r="I47" s="6">
        <v>5381100</v>
      </c>
      <c r="J47" s="6">
        <v>5810900</v>
      </c>
      <c r="K47" s="6">
        <v>4871700</v>
      </c>
      <c r="L47" s="6">
        <v>7590200</v>
      </c>
      <c r="M47" s="6"/>
      <c r="N47" s="6">
        <v>1411900</v>
      </c>
      <c r="O47" s="6">
        <v>2401700</v>
      </c>
      <c r="P47" s="6">
        <f>COUNT(表1_59[[#This Row],[iBAQ 0-20_1]:[iBAQ 0-20_3]])</f>
        <v>3</v>
      </c>
      <c r="Q47" s="6">
        <f>COUNT(表1_59[[#This Row],[iBAQ 30-40_1]:[iBAQ 30-40_3]])</f>
        <v>3</v>
      </c>
      <c r="R47" s="6">
        <f>COUNT(表1_59[[#This Row],[iBAQ 50-60_1]:[iBAQ 50-60_3]])</f>
        <v>2</v>
      </c>
      <c r="S47" s="8">
        <f>AVERAGE(表1_59[[#This Row],[iBAQ 0-20_1]:[iBAQ 0-20_3]])</f>
        <v>4802700</v>
      </c>
      <c r="T47" s="8">
        <f>AVERAGE(表1_59[[#This Row],[iBAQ 30-40_1]:[iBAQ 30-40_3]])</f>
        <v>6090933.333333333</v>
      </c>
      <c r="U47" s="8">
        <f>AVERAGE(表1_59[[#This Row],[iBAQ 50-60_1]:[iBAQ 50-60_3]])</f>
        <v>1906800</v>
      </c>
      <c r="V47" s="8">
        <f>表1_59[[#This Row],[Average 60]]/表1_59[[#This Row],[Average 40]]</f>
        <v>0.31305547042598836</v>
      </c>
      <c r="W47" s="8">
        <v>0.31305547042598836</v>
      </c>
      <c r="X47" s="8">
        <f>TTEST(表1_59[[#This Row],[iBAQ 30-40_1]:[iBAQ 30-40_3]],表1_59[[#This Row],[iBAQ 50-60_1]:[iBAQ 50-60_3]],2,2)</f>
        <v>3.141799808388504E-2</v>
      </c>
      <c r="Y47" s="8"/>
    </row>
    <row r="48" spans="1:25" ht="15.75">
      <c r="A48" s="6">
        <v>113</v>
      </c>
      <c r="B48" s="7" t="s">
        <v>584</v>
      </c>
      <c r="C48" s="7" t="s">
        <v>2242</v>
      </c>
      <c r="D48" s="7" t="s">
        <v>1447</v>
      </c>
      <c r="E48" s="6">
        <v>4</v>
      </c>
      <c r="F48" s="6">
        <v>4</v>
      </c>
      <c r="G48" s="6"/>
      <c r="H48" s="6"/>
      <c r="I48" s="6"/>
      <c r="J48" s="6">
        <v>2823200</v>
      </c>
      <c r="K48" s="6">
        <v>2971800</v>
      </c>
      <c r="L48" s="6">
        <v>3596900</v>
      </c>
      <c r="M48" s="6">
        <v>1055400</v>
      </c>
      <c r="N48" s="6"/>
      <c r="O48" s="6">
        <v>864950</v>
      </c>
      <c r="P48" s="6">
        <f>COUNT(表1_59[[#This Row],[iBAQ 0-20_1]:[iBAQ 0-20_3]])</f>
        <v>0</v>
      </c>
      <c r="Q48" s="6">
        <f>COUNT(表1_59[[#This Row],[iBAQ 30-40_1]:[iBAQ 30-40_3]])</f>
        <v>3</v>
      </c>
      <c r="R48" s="6">
        <f>COUNT(表1_59[[#This Row],[iBAQ 50-60_1]:[iBAQ 50-60_3]])</f>
        <v>2</v>
      </c>
      <c r="S48" s="8"/>
      <c r="T48" s="8">
        <f>AVERAGE(表1_59[[#This Row],[iBAQ 30-40_1]:[iBAQ 30-40_3]])</f>
        <v>3130633.3333333335</v>
      </c>
      <c r="U48" s="8">
        <f>AVERAGE(表1_59[[#This Row],[iBAQ 50-60_1]:[iBAQ 50-60_3]])</f>
        <v>960175</v>
      </c>
      <c r="V48" s="8">
        <f>表1_59[[#This Row],[Average 60]]/表1_59[[#This Row],[Average 40]]</f>
        <v>0.30670311651529508</v>
      </c>
      <c r="W48" s="8">
        <v>0.30670311651529508</v>
      </c>
      <c r="X48" s="8">
        <f>TTEST(表1_59[[#This Row],[iBAQ 30-40_1]:[iBAQ 30-40_3]],表1_59[[#This Row],[iBAQ 50-60_1]:[iBAQ 50-60_3]],2,2)</f>
        <v>6.2144747873978121E-3</v>
      </c>
      <c r="Y48" s="8"/>
    </row>
    <row r="49" spans="1:25" ht="15.75">
      <c r="A49" s="6">
        <v>1345</v>
      </c>
      <c r="B49" s="7" t="s">
        <v>811</v>
      </c>
      <c r="C49" s="7" t="s">
        <v>3189</v>
      </c>
      <c r="D49" s="7" t="s">
        <v>2051</v>
      </c>
      <c r="E49" s="6">
        <v>3</v>
      </c>
      <c r="F49" s="6">
        <v>3</v>
      </c>
      <c r="G49" s="6">
        <v>965350</v>
      </c>
      <c r="H49" s="6">
        <v>447890</v>
      </c>
      <c r="I49" s="6">
        <v>951770</v>
      </c>
      <c r="J49" s="6">
        <v>1486600</v>
      </c>
      <c r="K49" s="6">
        <v>2261400</v>
      </c>
      <c r="L49" s="6">
        <v>2250600</v>
      </c>
      <c r="M49" s="6">
        <v>565130</v>
      </c>
      <c r="N49" s="6">
        <v>655900</v>
      </c>
      <c r="O49" s="6"/>
      <c r="P49" s="6">
        <f>COUNT(表1_59[[#This Row],[iBAQ 0-20_1]:[iBAQ 0-20_3]])</f>
        <v>3</v>
      </c>
      <c r="Q49" s="6">
        <f>COUNT(表1_59[[#This Row],[iBAQ 30-40_1]:[iBAQ 30-40_3]])</f>
        <v>3</v>
      </c>
      <c r="R49" s="6">
        <f>COUNT(表1_59[[#This Row],[iBAQ 50-60_1]:[iBAQ 50-60_3]])</f>
        <v>2</v>
      </c>
      <c r="S49" s="8">
        <f>AVERAGE(表1_59[[#This Row],[iBAQ 0-20_1]:[iBAQ 0-20_3]])</f>
        <v>788336.66666666663</v>
      </c>
      <c r="T49" s="8">
        <f>AVERAGE(表1_59[[#This Row],[iBAQ 30-40_1]:[iBAQ 30-40_3]])</f>
        <v>1999533.3333333333</v>
      </c>
      <c r="U49" s="8">
        <f>AVERAGE(表1_59[[#This Row],[iBAQ 50-60_1]:[iBAQ 50-60_3]])</f>
        <v>610515</v>
      </c>
      <c r="V49" s="8">
        <f>表1_59[[#This Row],[Average 60]]/表1_59[[#This Row],[Average 40]]</f>
        <v>0.30532874337345384</v>
      </c>
      <c r="W49" s="8">
        <v>0.30532874337345384</v>
      </c>
      <c r="X49" s="8">
        <f>TTEST(表1_59[[#This Row],[iBAQ 30-40_1]:[iBAQ 30-40_3]],表1_59[[#This Row],[iBAQ 50-60_1]:[iBAQ 50-60_3]],2,2)</f>
        <v>2.505335701793876E-2</v>
      </c>
      <c r="Y49" s="8"/>
    </row>
    <row r="50" spans="1:25" ht="15.75">
      <c r="A50" s="6">
        <v>1268</v>
      </c>
      <c r="B50" s="7" t="s">
        <v>475</v>
      </c>
      <c r="C50" s="7" t="s">
        <v>3123</v>
      </c>
      <c r="D50" s="7" t="s">
        <v>2003</v>
      </c>
      <c r="E50" s="6">
        <v>4</v>
      </c>
      <c r="F50" s="6">
        <v>3</v>
      </c>
      <c r="G50" s="6">
        <v>5461200</v>
      </c>
      <c r="H50" s="6">
        <v>3225700</v>
      </c>
      <c r="I50" s="6">
        <v>2021700</v>
      </c>
      <c r="J50" s="6">
        <v>3646600</v>
      </c>
      <c r="K50" s="6">
        <v>4436800</v>
      </c>
      <c r="L50" s="6">
        <v>3505400</v>
      </c>
      <c r="M50" s="6">
        <v>616460</v>
      </c>
      <c r="N50" s="6"/>
      <c r="O50" s="6">
        <v>1717400</v>
      </c>
      <c r="P50" s="6">
        <f>COUNT(表1_59[[#This Row],[iBAQ 0-20_1]:[iBAQ 0-20_3]])</f>
        <v>3</v>
      </c>
      <c r="Q50" s="6">
        <f>COUNT(表1_59[[#This Row],[iBAQ 30-40_1]:[iBAQ 30-40_3]])</f>
        <v>3</v>
      </c>
      <c r="R50" s="6">
        <f>COUNT(表1_59[[#This Row],[iBAQ 50-60_1]:[iBAQ 50-60_3]])</f>
        <v>2</v>
      </c>
      <c r="S50" s="8">
        <f>AVERAGE(表1_59[[#This Row],[iBAQ 0-20_1]:[iBAQ 0-20_3]])</f>
        <v>3569533.3333333335</v>
      </c>
      <c r="T50" s="8">
        <f>AVERAGE(表1_59[[#This Row],[iBAQ 30-40_1]:[iBAQ 30-40_3]])</f>
        <v>3862933.3333333335</v>
      </c>
      <c r="U50" s="8">
        <f>AVERAGE(表1_59[[#This Row],[iBAQ 50-60_1]:[iBAQ 50-60_3]])</f>
        <v>1166930</v>
      </c>
      <c r="V50" s="8">
        <f>表1_59[[#This Row],[Average 60]]/表1_59[[#This Row],[Average 40]]</f>
        <v>0.30208390860140827</v>
      </c>
      <c r="W50" s="8">
        <v>0.30208390860140827</v>
      </c>
      <c r="X50" s="8">
        <f>TTEST(表1_59[[#This Row],[iBAQ 30-40_1]:[iBAQ 30-40_3]],表1_59[[#This Row],[iBAQ 50-60_1]:[iBAQ 50-60_3]],2,2)</f>
        <v>1.6679738195313348E-2</v>
      </c>
      <c r="Y50" s="8"/>
    </row>
    <row r="51" spans="1:25" ht="15.75">
      <c r="A51" s="6">
        <v>1209</v>
      </c>
      <c r="B51" s="7" t="s">
        <v>261</v>
      </c>
      <c r="C51" s="7" t="s">
        <v>3081</v>
      </c>
      <c r="D51" s="7" t="s">
        <v>1968</v>
      </c>
      <c r="E51" s="6">
        <v>9</v>
      </c>
      <c r="F51" s="6">
        <v>9</v>
      </c>
      <c r="G51" s="6">
        <v>14979000</v>
      </c>
      <c r="H51" s="6">
        <v>10827000</v>
      </c>
      <c r="I51" s="6">
        <v>5904200</v>
      </c>
      <c r="J51" s="6">
        <v>22438000</v>
      </c>
      <c r="K51" s="6">
        <v>21534000</v>
      </c>
      <c r="L51" s="6">
        <v>32014000</v>
      </c>
      <c r="M51" s="6">
        <v>7260200</v>
      </c>
      <c r="N51" s="6">
        <v>8862200</v>
      </c>
      <c r="O51" s="6">
        <v>5744100</v>
      </c>
      <c r="P51" s="6">
        <f>COUNT(表1_59[[#This Row],[iBAQ 0-20_1]:[iBAQ 0-20_3]])</f>
        <v>3</v>
      </c>
      <c r="Q51" s="6">
        <f>COUNT(表1_59[[#This Row],[iBAQ 30-40_1]:[iBAQ 30-40_3]])</f>
        <v>3</v>
      </c>
      <c r="R51" s="6">
        <f>COUNT(表1_59[[#This Row],[iBAQ 50-60_1]:[iBAQ 50-60_3]])</f>
        <v>3</v>
      </c>
      <c r="S51" s="8">
        <f>AVERAGE(表1_59[[#This Row],[iBAQ 0-20_1]:[iBAQ 0-20_3]])</f>
        <v>10570066.666666666</v>
      </c>
      <c r="T51" s="8">
        <f>AVERAGE(表1_59[[#This Row],[iBAQ 30-40_1]:[iBAQ 30-40_3]])</f>
        <v>25328666.666666668</v>
      </c>
      <c r="U51" s="8">
        <f>AVERAGE(表1_59[[#This Row],[iBAQ 50-60_1]:[iBAQ 50-60_3]])</f>
        <v>7288833.333333333</v>
      </c>
      <c r="V51" s="8">
        <f>表1_59[[#This Row],[Average 60]]/表1_59[[#This Row],[Average 40]]</f>
        <v>0.28777011554760085</v>
      </c>
      <c r="W51" s="8">
        <v>0.28777011554760085</v>
      </c>
      <c r="X51" s="8">
        <f>TTEST(表1_59[[#This Row],[iBAQ 30-40_1]:[iBAQ 30-40_3]],表1_59[[#This Row],[iBAQ 50-60_1]:[iBAQ 50-60_3]],2,2)</f>
        <v>6.5321863542123415E-3</v>
      </c>
      <c r="Y51" s="8"/>
    </row>
    <row r="52" spans="1:25" ht="15.75">
      <c r="A52" s="6">
        <v>618</v>
      </c>
      <c r="B52" s="7" t="s">
        <v>333</v>
      </c>
      <c r="C52" s="7" t="s">
        <v>2591</v>
      </c>
      <c r="D52" s="7" t="s">
        <v>1644</v>
      </c>
      <c r="E52" s="6">
        <v>5</v>
      </c>
      <c r="F52" s="6">
        <v>5</v>
      </c>
      <c r="G52" s="6">
        <v>7954800</v>
      </c>
      <c r="H52" s="6">
        <v>5800000</v>
      </c>
      <c r="I52" s="6">
        <v>9393100</v>
      </c>
      <c r="J52" s="6">
        <v>18869000</v>
      </c>
      <c r="K52" s="6">
        <v>21871000</v>
      </c>
      <c r="L52" s="6">
        <v>12118000</v>
      </c>
      <c r="M52" s="6">
        <v>10629000</v>
      </c>
      <c r="N52" s="6">
        <v>709880</v>
      </c>
      <c r="O52" s="6">
        <v>3545000</v>
      </c>
      <c r="P52" s="6">
        <f>COUNT(表1_59[[#This Row],[iBAQ 0-20_1]:[iBAQ 0-20_3]])</f>
        <v>3</v>
      </c>
      <c r="Q52" s="6">
        <f>COUNT(表1_59[[#This Row],[iBAQ 30-40_1]:[iBAQ 30-40_3]])</f>
        <v>3</v>
      </c>
      <c r="R52" s="6">
        <f>COUNT(表1_59[[#This Row],[iBAQ 50-60_1]:[iBAQ 50-60_3]])</f>
        <v>3</v>
      </c>
      <c r="S52" s="8">
        <f>AVERAGE(表1_59[[#This Row],[iBAQ 0-20_1]:[iBAQ 0-20_3]])</f>
        <v>7715966.666666667</v>
      </c>
      <c r="T52" s="8">
        <f>AVERAGE(表1_59[[#This Row],[iBAQ 30-40_1]:[iBAQ 30-40_3]])</f>
        <v>17619333.333333332</v>
      </c>
      <c r="U52" s="8">
        <f>AVERAGE(表1_59[[#This Row],[iBAQ 50-60_1]:[iBAQ 50-60_3]])</f>
        <v>4961293.333333333</v>
      </c>
      <c r="V52" s="8">
        <f>表1_59[[#This Row],[Average 60]]/表1_59[[#This Row],[Average 40]]</f>
        <v>0.28158235271860454</v>
      </c>
      <c r="W52" s="8">
        <v>0.28158235271860454</v>
      </c>
      <c r="X52" s="8">
        <f>TTEST(表1_59[[#This Row],[iBAQ 30-40_1]:[iBAQ 30-40_3]],表1_59[[#This Row],[iBAQ 50-60_1]:[iBAQ 50-60_3]],2,2)</f>
        <v>3.7350186808550477E-2</v>
      </c>
      <c r="Y52" s="8"/>
    </row>
    <row r="53" spans="1:25" ht="15.75">
      <c r="A53" s="6">
        <v>469</v>
      </c>
      <c r="B53" s="7" t="s">
        <v>547</v>
      </c>
      <c r="C53" s="7" t="s">
        <v>2483</v>
      </c>
      <c r="D53" s="7" t="s">
        <v>1575</v>
      </c>
      <c r="E53" s="6">
        <v>3</v>
      </c>
      <c r="F53" s="6">
        <v>3</v>
      </c>
      <c r="G53" s="6">
        <v>2486900</v>
      </c>
      <c r="H53" s="6">
        <v>7599700</v>
      </c>
      <c r="I53" s="6">
        <v>5807400</v>
      </c>
      <c r="J53" s="6">
        <v>13682000</v>
      </c>
      <c r="K53" s="6">
        <v>10560000</v>
      </c>
      <c r="L53" s="6">
        <v>5041100</v>
      </c>
      <c r="M53" s="6">
        <v>2328100</v>
      </c>
      <c r="N53" s="6">
        <v>3515800</v>
      </c>
      <c r="O53" s="6">
        <v>1120800</v>
      </c>
      <c r="P53" s="6">
        <f>COUNT(表1_59[[#This Row],[iBAQ 0-20_1]:[iBAQ 0-20_3]])</f>
        <v>3</v>
      </c>
      <c r="Q53" s="6">
        <f>COUNT(表1_59[[#This Row],[iBAQ 30-40_1]:[iBAQ 30-40_3]])</f>
        <v>3</v>
      </c>
      <c r="R53" s="6">
        <f>COUNT(表1_59[[#This Row],[iBAQ 50-60_1]:[iBAQ 50-60_3]])</f>
        <v>3</v>
      </c>
      <c r="S53" s="8">
        <f>AVERAGE(表1_59[[#This Row],[iBAQ 0-20_1]:[iBAQ 0-20_3]])</f>
        <v>5298000</v>
      </c>
      <c r="T53" s="8">
        <f>AVERAGE(表1_59[[#This Row],[iBAQ 30-40_1]:[iBAQ 30-40_3]])</f>
        <v>9761033.333333334</v>
      </c>
      <c r="U53" s="8">
        <f>AVERAGE(表1_59[[#This Row],[iBAQ 50-60_1]:[iBAQ 50-60_3]])</f>
        <v>2321566.6666666665</v>
      </c>
      <c r="V53" s="8">
        <f>表1_59[[#This Row],[Average 60]]/表1_59[[#This Row],[Average 40]]</f>
        <v>0.23784025598382683</v>
      </c>
      <c r="W53" s="8">
        <v>0.23784025598382683</v>
      </c>
      <c r="X53" s="8">
        <f>TTEST(表1_59[[#This Row],[iBAQ 30-40_1]:[iBAQ 30-40_3]],表1_59[[#This Row],[iBAQ 50-60_1]:[iBAQ 50-60_3]],2,2)</f>
        <v>4.684559088246152E-2</v>
      </c>
      <c r="Y53" s="8"/>
    </row>
    <row r="54" spans="1:25" ht="15.75">
      <c r="A54" s="6">
        <v>199</v>
      </c>
      <c r="B54" s="7" t="s">
        <v>435</v>
      </c>
      <c r="C54" s="7" t="s">
        <v>2300</v>
      </c>
      <c r="D54" s="7" t="s">
        <v>3474</v>
      </c>
      <c r="E54" s="6">
        <v>6</v>
      </c>
      <c r="F54" s="6">
        <v>2</v>
      </c>
      <c r="G54" s="6">
        <v>5938400</v>
      </c>
      <c r="H54" s="6">
        <v>4316500</v>
      </c>
      <c r="I54" s="6">
        <v>15616000</v>
      </c>
      <c r="J54" s="6">
        <v>13271000</v>
      </c>
      <c r="K54" s="6">
        <v>7738400</v>
      </c>
      <c r="L54" s="6">
        <v>15633000</v>
      </c>
      <c r="M54" s="6">
        <v>3354400</v>
      </c>
      <c r="N54" s="6">
        <v>3257900</v>
      </c>
      <c r="O54" s="6">
        <v>2092500</v>
      </c>
      <c r="P54" s="6">
        <f>COUNT(表1_59[[#This Row],[iBAQ 0-20_1]:[iBAQ 0-20_3]])</f>
        <v>3</v>
      </c>
      <c r="Q54" s="6">
        <f>COUNT(表1_59[[#This Row],[iBAQ 30-40_1]:[iBAQ 30-40_3]])</f>
        <v>3</v>
      </c>
      <c r="R54" s="6">
        <f>COUNT(表1_59[[#This Row],[iBAQ 50-60_1]:[iBAQ 50-60_3]])</f>
        <v>3</v>
      </c>
      <c r="S54" s="8">
        <f>AVERAGE(表1_59[[#This Row],[iBAQ 0-20_1]:[iBAQ 0-20_3]])</f>
        <v>8623633.333333334</v>
      </c>
      <c r="T54" s="8">
        <f>AVERAGE(表1_59[[#This Row],[iBAQ 30-40_1]:[iBAQ 30-40_3]])</f>
        <v>12214133.333333334</v>
      </c>
      <c r="U54" s="8">
        <f>AVERAGE(表1_59[[#This Row],[iBAQ 50-60_1]:[iBAQ 50-60_3]])</f>
        <v>2901600</v>
      </c>
      <c r="V54" s="8">
        <f>表1_59[[#This Row],[Average 60]]/表1_59[[#This Row],[Average 40]]</f>
        <v>0.23756085845905289</v>
      </c>
      <c r="W54" s="8">
        <v>0.23756085845905289</v>
      </c>
      <c r="X54" s="8">
        <f>TTEST(表1_59[[#This Row],[iBAQ 30-40_1]:[iBAQ 30-40_3]],表1_59[[#This Row],[iBAQ 50-60_1]:[iBAQ 50-60_3]],2,2)</f>
        <v>1.7215926436670265E-2</v>
      </c>
      <c r="Y54" s="8"/>
    </row>
    <row r="55" spans="1:25" ht="15.75">
      <c r="A55" s="6">
        <v>737</v>
      </c>
      <c r="B55" s="7" t="s">
        <v>356</v>
      </c>
      <c r="C55" s="7" t="s">
        <v>2699</v>
      </c>
      <c r="D55" s="7" t="s">
        <v>3661</v>
      </c>
      <c r="E55" s="6">
        <v>4</v>
      </c>
      <c r="F55" s="6">
        <v>2</v>
      </c>
      <c r="G55" s="6">
        <v>2588300</v>
      </c>
      <c r="H55" s="6">
        <v>1947100</v>
      </c>
      <c r="I55" s="6">
        <v>2647100</v>
      </c>
      <c r="J55" s="6">
        <v>12687000</v>
      </c>
      <c r="K55" s="6">
        <v>13326000</v>
      </c>
      <c r="L55" s="6">
        <v>17300000</v>
      </c>
      <c r="M55" s="6">
        <v>5569400</v>
      </c>
      <c r="N55" s="6">
        <v>948210</v>
      </c>
      <c r="O55" s="6">
        <v>3155900</v>
      </c>
      <c r="P55" s="6">
        <f>COUNT(表1_59[[#This Row],[iBAQ 0-20_1]:[iBAQ 0-20_3]])</f>
        <v>3</v>
      </c>
      <c r="Q55" s="6">
        <f>COUNT(表1_59[[#This Row],[iBAQ 30-40_1]:[iBAQ 30-40_3]])</f>
        <v>3</v>
      </c>
      <c r="R55" s="6">
        <f>COUNT(表1_59[[#This Row],[iBAQ 50-60_1]:[iBAQ 50-60_3]])</f>
        <v>3</v>
      </c>
      <c r="S55" s="8">
        <f>AVERAGE(表1_59[[#This Row],[iBAQ 0-20_1]:[iBAQ 0-20_3]])</f>
        <v>2394166.6666666665</v>
      </c>
      <c r="T55" s="8">
        <f>AVERAGE(表1_59[[#This Row],[iBAQ 30-40_1]:[iBAQ 30-40_3]])</f>
        <v>14437666.666666666</v>
      </c>
      <c r="U55" s="8">
        <f>AVERAGE(表1_59[[#This Row],[iBAQ 50-60_1]:[iBAQ 50-60_3]])</f>
        <v>3224503.3333333335</v>
      </c>
      <c r="V55" s="8">
        <f>表1_59[[#This Row],[Average 60]]/表1_59[[#This Row],[Average 40]]</f>
        <v>0.22333964398679382</v>
      </c>
      <c r="W55" s="8">
        <v>0.22333964398679382</v>
      </c>
      <c r="X55" s="8">
        <f>TTEST(表1_59[[#This Row],[iBAQ 30-40_1]:[iBAQ 30-40_3]],表1_59[[#This Row],[iBAQ 50-60_1]:[iBAQ 50-60_3]],2,2)</f>
        <v>4.6665804634802438E-3</v>
      </c>
      <c r="Y55" s="8"/>
    </row>
    <row r="56" spans="1:25" ht="15.75">
      <c r="A56" s="6">
        <v>443</v>
      </c>
      <c r="B56" s="7" t="s">
        <v>350</v>
      </c>
      <c r="C56" s="7" t="s">
        <v>2467</v>
      </c>
      <c r="D56" s="7" t="s">
        <v>1563</v>
      </c>
      <c r="E56" s="6">
        <v>4</v>
      </c>
      <c r="F56" s="6">
        <v>1</v>
      </c>
      <c r="G56" s="6">
        <v>4359900</v>
      </c>
      <c r="H56" s="6"/>
      <c r="I56" s="6"/>
      <c r="J56" s="6">
        <v>12770000</v>
      </c>
      <c r="K56" s="6">
        <v>11264000</v>
      </c>
      <c r="L56" s="6"/>
      <c r="M56" s="6">
        <v>557450</v>
      </c>
      <c r="N56" s="6"/>
      <c r="O56" s="6">
        <v>3355200</v>
      </c>
      <c r="P56" s="6">
        <f>COUNT(表1_59[[#This Row],[iBAQ 0-20_1]:[iBAQ 0-20_3]])</f>
        <v>1</v>
      </c>
      <c r="Q56" s="6">
        <f>COUNT(表1_59[[#This Row],[iBAQ 30-40_1]:[iBAQ 30-40_3]])</f>
        <v>2</v>
      </c>
      <c r="R56" s="6">
        <f>COUNT(表1_59[[#This Row],[iBAQ 50-60_1]:[iBAQ 50-60_3]])</f>
        <v>2</v>
      </c>
      <c r="S56" s="8"/>
      <c r="T56" s="8">
        <f>AVERAGE(表1_59[[#This Row],[iBAQ 30-40_1]:[iBAQ 30-40_3]])</f>
        <v>12017000</v>
      </c>
      <c r="U56" s="8">
        <f>AVERAGE(表1_59[[#This Row],[iBAQ 50-60_1]:[iBAQ 50-60_3]])</f>
        <v>1956325</v>
      </c>
      <c r="V56" s="8">
        <f>表1_59[[#This Row],[Average 60]]/表1_59[[#This Row],[Average 40]]</f>
        <v>0.16279645502205209</v>
      </c>
      <c r="W56" s="8">
        <v>0.16279645502205209</v>
      </c>
      <c r="X56" s="8">
        <f>TTEST(表1_59[[#This Row],[iBAQ 30-40_1]:[iBAQ 30-40_3]],表1_59[[#This Row],[iBAQ 50-60_1]:[iBAQ 50-60_3]],2,2)</f>
        <v>2.4039599007587557E-2</v>
      </c>
      <c r="Y56" s="8"/>
    </row>
    <row r="57" spans="1:25" ht="15.75">
      <c r="A57" s="6">
        <v>35</v>
      </c>
      <c r="B57" s="7" t="s">
        <v>1139</v>
      </c>
      <c r="C57" s="7" t="s">
        <v>2188</v>
      </c>
      <c r="D57" s="7" t="s">
        <v>3415</v>
      </c>
      <c r="E57" s="6">
        <v>1</v>
      </c>
      <c r="F57" s="6">
        <v>1</v>
      </c>
      <c r="G57" s="6">
        <v>629780</v>
      </c>
      <c r="H57" s="6">
        <v>517730</v>
      </c>
      <c r="I57" s="6"/>
      <c r="J57" s="6"/>
      <c r="K57" s="6">
        <v>665810</v>
      </c>
      <c r="L57" s="6">
        <v>1179500</v>
      </c>
      <c r="M57" s="6"/>
      <c r="N57" s="6"/>
      <c r="O57" s="6"/>
      <c r="P57" s="6">
        <f>COUNT(表1_59[[#This Row],[iBAQ 0-20_1]:[iBAQ 0-20_3]])</f>
        <v>2</v>
      </c>
      <c r="Q57" s="6">
        <f>COUNT(表1_59[[#This Row],[iBAQ 30-40_1]:[iBAQ 30-40_3]])</f>
        <v>2</v>
      </c>
      <c r="R57" s="6">
        <f>COUNT(表1_59[[#This Row],[iBAQ 50-60_1]:[iBAQ 50-60_3]])</f>
        <v>0</v>
      </c>
      <c r="S57" s="8">
        <f>AVERAGE(表1_59[[#This Row],[iBAQ 0-20_1]:[iBAQ 0-20_3]])</f>
        <v>573755</v>
      </c>
      <c r="T57" s="8">
        <f>AVERAGE(表1_59[[#This Row],[iBAQ 30-40_1]:[iBAQ 30-40_3]])</f>
        <v>922655</v>
      </c>
      <c r="U57" s="8"/>
      <c r="V57" s="8">
        <f>表1_59[[#This Row],[Average 60]]/表1_59[[#This Row],[Average 40]]</f>
        <v>0</v>
      </c>
      <c r="W57" s="8"/>
      <c r="X57" s="8"/>
      <c r="Y57" s="8">
        <v>40</v>
      </c>
    </row>
    <row r="58" spans="1:25" ht="15.75">
      <c r="A58" s="6">
        <v>36</v>
      </c>
      <c r="B58" s="7" t="s">
        <v>1120</v>
      </c>
      <c r="C58" s="7" t="s">
        <v>2189</v>
      </c>
      <c r="D58" s="7" t="s">
        <v>3416</v>
      </c>
      <c r="E58" s="6">
        <v>2</v>
      </c>
      <c r="F58" s="6">
        <v>2</v>
      </c>
      <c r="G58" s="6"/>
      <c r="H58" s="6"/>
      <c r="I58" s="6">
        <v>1527500</v>
      </c>
      <c r="J58" s="6"/>
      <c r="K58" s="6">
        <v>1195500</v>
      </c>
      <c r="L58" s="6">
        <v>1698000</v>
      </c>
      <c r="M58" s="6"/>
      <c r="N58" s="6"/>
      <c r="O58" s="6"/>
      <c r="P58" s="6">
        <f>COUNT(表1_59[[#This Row],[iBAQ 0-20_1]:[iBAQ 0-20_3]])</f>
        <v>1</v>
      </c>
      <c r="Q58" s="6">
        <f>COUNT(表1_59[[#This Row],[iBAQ 30-40_1]:[iBAQ 30-40_3]])</f>
        <v>2</v>
      </c>
      <c r="R58" s="6">
        <f>COUNT(表1_59[[#This Row],[iBAQ 50-60_1]:[iBAQ 50-60_3]])</f>
        <v>0</v>
      </c>
      <c r="S58" s="8"/>
      <c r="T58" s="8">
        <f>AVERAGE(表1_59[[#This Row],[iBAQ 30-40_1]:[iBAQ 30-40_3]])</f>
        <v>1446750</v>
      </c>
      <c r="U58" s="8"/>
      <c r="V58" s="8">
        <f>表1_59[[#This Row],[Average 60]]/表1_59[[#This Row],[Average 40]]</f>
        <v>0</v>
      </c>
      <c r="W58" s="8"/>
      <c r="X58" s="8"/>
      <c r="Y58" s="8">
        <v>40</v>
      </c>
    </row>
    <row r="59" spans="1:25" ht="15.75">
      <c r="A59" s="6">
        <v>38</v>
      </c>
      <c r="B59" s="7" t="s">
        <v>1278</v>
      </c>
      <c r="C59" s="7" t="s">
        <v>2190</v>
      </c>
      <c r="D59" s="7" t="s">
        <v>3417</v>
      </c>
      <c r="E59" s="6">
        <v>2</v>
      </c>
      <c r="F59" s="6">
        <v>2</v>
      </c>
      <c r="G59" s="6">
        <v>1128400</v>
      </c>
      <c r="H59" s="6">
        <v>963040</v>
      </c>
      <c r="I59" s="6"/>
      <c r="J59" s="6">
        <v>913050</v>
      </c>
      <c r="K59" s="6">
        <v>737410</v>
      </c>
      <c r="L59" s="6"/>
      <c r="M59" s="6"/>
      <c r="N59" s="6"/>
      <c r="O59" s="6"/>
      <c r="P59" s="6">
        <f>COUNT(表1_59[[#This Row],[iBAQ 0-20_1]:[iBAQ 0-20_3]])</f>
        <v>2</v>
      </c>
      <c r="Q59" s="6">
        <f>COUNT(表1_59[[#This Row],[iBAQ 30-40_1]:[iBAQ 30-40_3]])</f>
        <v>2</v>
      </c>
      <c r="R59" s="6">
        <f>COUNT(表1_59[[#This Row],[iBAQ 50-60_1]:[iBAQ 50-60_3]])</f>
        <v>0</v>
      </c>
      <c r="S59" s="8">
        <f>AVERAGE(表1_59[[#This Row],[iBAQ 0-20_1]:[iBAQ 0-20_3]])</f>
        <v>1045720</v>
      </c>
      <c r="T59" s="8">
        <f>AVERAGE(表1_59[[#This Row],[iBAQ 30-40_1]:[iBAQ 30-40_3]])</f>
        <v>825230</v>
      </c>
      <c r="U59" s="8"/>
      <c r="V59" s="8">
        <f>表1_59[[#This Row],[Average 60]]/表1_59[[#This Row],[Average 40]]</f>
        <v>0</v>
      </c>
      <c r="W59" s="8"/>
      <c r="X59" s="8"/>
      <c r="Y59" s="8">
        <v>40</v>
      </c>
    </row>
    <row r="60" spans="1:25" ht="15.75">
      <c r="A60" s="6">
        <v>42</v>
      </c>
      <c r="B60" s="7" t="s">
        <v>1234</v>
      </c>
      <c r="C60" s="7" t="s">
        <v>2192</v>
      </c>
      <c r="D60" s="7" t="s">
        <v>1421</v>
      </c>
      <c r="E60" s="6">
        <v>3</v>
      </c>
      <c r="F60" s="6">
        <v>3</v>
      </c>
      <c r="G60" s="6"/>
      <c r="H60" s="6"/>
      <c r="I60" s="6"/>
      <c r="J60" s="6">
        <v>111900</v>
      </c>
      <c r="K60" s="6">
        <v>186200</v>
      </c>
      <c r="L60" s="6">
        <v>191860</v>
      </c>
      <c r="M60" s="6"/>
      <c r="N60" s="6"/>
      <c r="O60" s="6"/>
      <c r="P60" s="6">
        <f>COUNT(表1_59[[#This Row],[iBAQ 0-20_1]:[iBAQ 0-20_3]])</f>
        <v>0</v>
      </c>
      <c r="Q60" s="6">
        <f>COUNT(表1_59[[#This Row],[iBAQ 30-40_1]:[iBAQ 30-40_3]])</f>
        <v>3</v>
      </c>
      <c r="R60" s="6">
        <f>COUNT(表1_59[[#This Row],[iBAQ 50-60_1]:[iBAQ 50-60_3]])</f>
        <v>0</v>
      </c>
      <c r="S60" s="8"/>
      <c r="T60" s="8">
        <f>AVERAGE(表1_59[[#This Row],[iBAQ 30-40_1]:[iBAQ 30-40_3]])</f>
        <v>163320</v>
      </c>
      <c r="U60" s="8"/>
      <c r="V60" s="8">
        <f>表1_59[[#This Row],[Average 60]]/表1_59[[#This Row],[Average 40]]</f>
        <v>0</v>
      </c>
      <c r="W60" s="8"/>
      <c r="X60" s="8"/>
      <c r="Y60" s="8">
        <v>40</v>
      </c>
    </row>
    <row r="61" spans="1:25" ht="15.75">
      <c r="A61" s="6">
        <v>61</v>
      </c>
      <c r="B61" s="7" t="s">
        <v>1140</v>
      </c>
      <c r="C61" s="7" t="s">
        <v>2206</v>
      </c>
      <c r="D61" s="7" t="s">
        <v>3425</v>
      </c>
      <c r="E61" s="6">
        <v>4</v>
      </c>
      <c r="F61" s="6">
        <v>4</v>
      </c>
      <c r="G61" s="6">
        <v>1964700</v>
      </c>
      <c r="H61" s="6">
        <v>950040</v>
      </c>
      <c r="I61" s="6">
        <v>4389500</v>
      </c>
      <c r="J61" s="6">
        <v>2052400</v>
      </c>
      <c r="K61" s="6">
        <v>952440</v>
      </c>
      <c r="L61" s="6">
        <v>1175300</v>
      </c>
      <c r="M61" s="6"/>
      <c r="N61" s="6"/>
      <c r="O61" s="6"/>
      <c r="P61" s="6">
        <f>COUNT(表1_59[[#This Row],[iBAQ 0-20_1]:[iBAQ 0-20_3]])</f>
        <v>3</v>
      </c>
      <c r="Q61" s="6">
        <f>COUNT(表1_59[[#This Row],[iBAQ 30-40_1]:[iBAQ 30-40_3]])</f>
        <v>3</v>
      </c>
      <c r="R61" s="6">
        <f>COUNT(表1_59[[#This Row],[iBAQ 50-60_1]:[iBAQ 50-60_3]])</f>
        <v>0</v>
      </c>
      <c r="S61" s="8">
        <f>AVERAGE(表1_59[[#This Row],[iBAQ 0-20_1]:[iBAQ 0-20_3]])</f>
        <v>2434746.6666666665</v>
      </c>
      <c r="T61" s="8">
        <f>AVERAGE(表1_59[[#This Row],[iBAQ 30-40_1]:[iBAQ 30-40_3]])</f>
        <v>1393380</v>
      </c>
      <c r="U61" s="8"/>
      <c r="V61" s="8">
        <f>表1_59[[#This Row],[Average 60]]/表1_59[[#This Row],[Average 40]]</f>
        <v>0</v>
      </c>
      <c r="W61" s="8"/>
      <c r="X61" s="8"/>
      <c r="Y61" s="8">
        <v>40</v>
      </c>
    </row>
    <row r="62" spans="1:25" ht="15.75">
      <c r="A62" s="6">
        <v>67</v>
      </c>
      <c r="B62" s="7" t="s">
        <v>1154</v>
      </c>
      <c r="C62" s="7" t="s">
        <v>2209</v>
      </c>
      <c r="D62" s="7" t="s">
        <v>1428</v>
      </c>
      <c r="E62" s="6">
        <v>3</v>
      </c>
      <c r="F62" s="6">
        <v>3</v>
      </c>
      <c r="G62" s="6">
        <v>2685800</v>
      </c>
      <c r="H62" s="6"/>
      <c r="I62" s="6">
        <v>2254800</v>
      </c>
      <c r="J62" s="6">
        <v>2070100</v>
      </c>
      <c r="K62" s="6"/>
      <c r="L62" s="6">
        <v>1001900</v>
      </c>
      <c r="M62" s="6"/>
      <c r="N62" s="6"/>
      <c r="O62" s="6"/>
      <c r="P62" s="6">
        <f>COUNT(表1_59[[#This Row],[iBAQ 0-20_1]:[iBAQ 0-20_3]])</f>
        <v>2</v>
      </c>
      <c r="Q62" s="6">
        <f>COUNT(表1_59[[#This Row],[iBAQ 30-40_1]:[iBAQ 30-40_3]])</f>
        <v>2</v>
      </c>
      <c r="R62" s="6">
        <f>COUNT(表1_59[[#This Row],[iBAQ 50-60_1]:[iBAQ 50-60_3]])</f>
        <v>0</v>
      </c>
      <c r="S62" s="8">
        <f>AVERAGE(表1_59[[#This Row],[iBAQ 0-20_1]:[iBAQ 0-20_3]])</f>
        <v>2470300</v>
      </c>
      <c r="T62" s="8">
        <f>AVERAGE(表1_59[[#This Row],[iBAQ 30-40_1]:[iBAQ 30-40_3]])</f>
        <v>1536000</v>
      </c>
      <c r="U62" s="8"/>
      <c r="V62" s="8">
        <f>表1_59[[#This Row],[Average 60]]/表1_59[[#This Row],[Average 40]]</f>
        <v>0</v>
      </c>
      <c r="W62" s="8"/>
      <c r="X62" s="8"/>
      <c r="Y62" s="8">
        <v>40</v>
      </c>
    </row>
    <row r="63" spans="1:25" ht="15.75">
      <c r="A63" s="6">
        <v>101</v>
      </c>
      <c r="B63" s="7" t="s">
        <v>1221</v>
      </c>
      <c r="C63" s="7" t="s">
        <v>2232</v>
      </c>
      <c r="D63" s="7" t="s">
        <v>3443</v>
      </c>
      <c r="E63" s="6">
        <v>3</v>
      </c>
      <c r="F63" s="6">
        <v>3</v>
      </c>
      <c r="G63" s="6">
        <v>321800</v>
      </c>
      <c r="H63" s="6">
        <v>656470</v>
      </c>
      <c r="I63" s="6">
        <v>410420</v>
      </c>
      <c r="J63" s="6"/>
      <c r="K63" s="6">
        <v>585250</v>
      </c>
      <c r="L63" s="6">
        <v>335000</v>
      </c>
      <c r="M63" s="6"/>
      <c r="N63" s="6"/>
      <c r="O63" s="6"/>
      <c r="P63" s="6">
        <f>COUNT(表1_59[[#This Row],[iBAQ 0-20_1]:[iBAQ 0-20_3]])</f>
        <v>3</v>
      </c>
      <c r="Q63" s="6">
        <f>COUNT(表1_59[[#This Row],[iBAQ 30-40_1]:[iBAQ 30-40_3]])</f>
        <v>2</v>
      </c>
      <c r="R63" s="6">
        <f>COUNT(表1_59[[#This Row],[iBAQ 50-60_1]:[iBAQ 50-60_3]])</f>
        <v>0</v>
      </c>
      <c r="S63" s="8">
        <f>AVERAGE(表1_59[[#This Row],[iBAQ 0-20_1]:[iBAQ 0-20_3]])</f>
        <v>462896.66666666669</v>
      </c>
      <c r="T63" s="8">
        <f>AVERAGE(表1_59[[#This Row],[iBAQ 30-40_1]:[iBAQ 30-40_3]])</f>
        <v>460125</v>
      </c>
      <c r="U63" s="8"/>
      <c r="V63" s="8">
        <f>表1_59[[#This Row],[Average 60]]/表1_59[[#This Row],[Average 40]]</f>
        <v>0</v>
      </c>
      <c r="W63" s="8"/>
      <c r="X63" s="8"/>
      <c r="Y63" s="8">
        <v>40</v>
      </c>
    </row>
    <row r="64" spans="1:25" ht="15.75">
      <c r="A64" s="6">
        <v>109</v>
      </c>
      <c r="B64" s="7" t="s">
        <v>1250</v>
      </c>
      <c r="C64" s="7" t="s">
        <v>2239</v>
      </c>
      <c r="D64" s="7" t="s">
        <v>1444</v>
      </c>
      <c r="E64" s="6">
        <v>2</v>
      </c>
      <c r="F64" s="6">
        <v>2</v>
      </c>
      <c r="G64" s="6"/>
      <c r="H64" s="6"/>
      <c r="I64" s="6"/>
      <c r="J64" s="6">
        <v>2635500</v>
      </c>
      <c r="K64" s="6">
        <v>4577800</v>
      </c>
      <c r="L64" s="6"/>
      <c r="M64" s="6"/>
      <c r="N64" s="6"/>
      <c r="O64" s="6"/>
      <c r="P64" s="6">
        <f>COUNT(表1_59[[#This Row],[iBAQ 0-20_1]:[iBAQ 0-20_3]])</f>
        <v>0</v>
      </c>
      <c r="Q64" s="6">
        <f>COUNT(表1_59[[#This Row],[iBAQ 30-40_1]:[iBAQ 30-40_3]])</f>
        <v>2</v>
      </c>
      <c r="R64" s="6">
        <f>COUNT(表1_59[[#This Row],[iBAQ 50-60_1]:[iBAQ 50-60_3]])</f>
        <v>0</v>
      </c>
      <c r="S64" s="8"/>
      <c r="T64" s="8">
        <f>AVERAGE(表1_59[[#This Row],[iBAQ 30-40_1]:[iBAQ 30-40_3]])</f>
        <v>3606650</v>
      </c>
      <c r="U64" s="8"/>
      <c r="V64" s="8">
        <f>表1_59[[#This Row],[Average 60]]/表1_59[[#This Row],[Average 40]]</f>
        <v>0</v>
      </c>
      <c r="W64" s="8"/>
      <c r="X64" s="8"/>
      <c r="Y64" s="8">
        <v>40</v>
      </c>
    </row>
    <row r="65" spans="1:25" ht="15.75">
      <c r="A65" s="6">
        <v>125</v>
      </c>
      <c r="B65" s="7" t="s">
        <v>1156</v>
      </c>
      <c r="C65" s="7" t="s">
        <v>2251</v>
      </c>
      <c r="D65" s="7" t="s">
        <v>3448</v>
      </c>
      <c r="E65" s="6">
        <v>1</v>
      </c>
      <c r="F65" s="6">
        <v>1</v>
      </c>
      <c r="G65" s="6">
        <v>1008700</v>
      </c>
      <c r="H65" s="6">
        <v>900990</v>
      </c>
      <c r="I65" s="6">
        <v>1377300</v>
      </c>
      <c r="J65" s="6">
        <v>895100</v>
      </c>
      <c r="K65" s="6">
        <v>902740</v>
      </c>
      <c r="L65" s="6">
        <v>972990</v>
      </c>
      <c r="M65" s="6"/>
      <c r="N65" s="6"/>
      <c r="O65" s="6"/>
      <c r="P65" s="6">
        <f>COUNT(表1_59[[#This Row],[iBAQ 0-20_1]:[iBAQ 0-20_3]])</f>
        <v>3</v>
      </c>
      <c r="Q65" s="6">
        <f>COUNT(表1_59[[#This Row],[iBAQ 30-40_1]:[iBAQ 30-40_3]])</f>
        <v>3</v>
      </c>
      <c r="R65" s="6">
        <f>COUNT(表1_59[[#This Row],[iBAQ 50-60_1]:[iBAQ 50-60_3]])</f>
        <v>0</v>
      </c>
      <c r="S65" s="8">
        <f>AVERAGE(表1_59[[#This Row],[iBAQ 0-20_1]:[iBAQ 0-20_3]])</f>
        <v>1095663.3333333333</v>
      </c>
      <c r="T65" s="8">
        <f>AVERAGE(表1_59[[#This Row],[iBAQ 30-40_1]:[iBAQ 30-40_3]])</f>
        <v>923610</v>
      </c>
      <c r="U65" s="8"/>
      <c r="V65" s="8">
        <f>表1_59[[#This Row],[Average 60]]/表1_59[[#This Row],[Average 40]]</f>
        <v>0</v>
      </c>
      <c r="W65" s="8"/>
      <c r="X65" s="8"/>
      <c r="Y65" s="8">
        <v>40</v>
      </c>
    </row>
    <row r="66" spans="1:25" ht="15.75">
      <c r="A66" s="6">
        <v>150</v>
      </c>
      <c r="B66" s="7" t="s">
        <v>1121</v>
      </c>
      <c r="C66" s="7" t="s">
        <v>2265</v>
      </c>
      <c r="D66" s="7" t="s">
        <v>3456</v>
      </c>
      <c r="E66" s="6">
        <v>1</v>
      </c>
      <c r="F66" s="6">
        <v>1</v>
      </c>
      <c r="G66" s="6"/>
      <c r="H66" s="6"/>
      <c r="I66" s="6"/>
      <c r="J66" s="6">
        <v>734100</v>
      </c>
      <c r="K66" s="6">
        <v>857940</v>
      </c>
      <c r="L66" s="6">
        <v>1658400</v>
      </c>
      <c r="M66" s="6"/>
      <c r="N66" s="6"/>
      <c r="O66" s="6"/>
      <c r="P66" s="6">
        <f>COUNT(表1_59[[#This Row],[iBAQ 0-20_1]:[iBAQ 0-20_3]])</f>
        <v>0</v>
      </c>
      <c r="Q66" s="6">
        <f>COUNT(表1_59[[#This Row],[iBAQ 30-40_1]:[iBAQ 30-40_3]])</f>
        <v>3</v>
      </c>
      <c r="R66" s="6">
        <f>COUNT(表1_59[[#This Row],[iBAQ 50-60_1]:[iBAQ 50-60_3]])</f>
        <v>0</v>
      </c>
      <c r="S66" s="8"/>
      <c r="T66" s="8">
        <f>AVERAGE(表1_59[[#This Row],[iBAQ 30-40_1]:[iBAQ 30-40_3]])</f>
        <v>1083480</v>
      </c>
      <c r="U66" s="8"/>
      <c r="V66" s="8">
        <f>表1_59[[#This Row],[Average 60]]/表1_59[[#This Row],[Average 40]]</f>
        <v>0</v>
      </c>
      <c r="W66" s="8"/>
      <c r="X66" s="8"/>
      <c r="Y66" s="8">
        <v>40</v>
      </c>
    </row>
    <row r="67" spans="1:25" ht="15.75">
      <c r="A67" s="6">
        <v>152</v>
      </c>
      <c r="B67" s="7" t="s">
        <v>1078</v>
      </c>
      <c r="C67" s="7" t="s">
        <v>2267</v>
      </c>
      <c r="D67" s="7" t="s">
        <v>1460</v>
      </c>
      <c r="E67" s="6">
        <v>1</v>
      </c>
      <c r="F67" s="6">
        <v>1</v>
      </c>
      <c r="G67" s="6"/>
      <c r="H67" s="6">
        <v>1483900</v>
      </c>
      <c r="I67" s="6"/>
      <c r="J67" s="6">
        <v>4467400</v>
      </c>
      <c r="K67" s="6">
        <v>4138800</v>
      </c>
      <c r="L67" s="6">
        <v>4993900</v>
      </c>
      <c r="M67" s="6"/>
      <c r="N67" s="6"/>
      <c r="O67" s="6"/>
      <c r="P67" s="6">
        <f>COUNT(表1_59[[#This Row],[iBAQ 0-20_1]:[iBAQ 0-20_3]])</f>
        <v>1</v>
      </c>
      <c r="Q67" s="6">
        <f>COUNT(表1_59[[#This Row],[iBAQ 30-40_1]:[iBAQ 30-40_3]])</f>
        <v>3</v>
      </c>
      <c r="R67" s="6">
        <f>COUNT(表1_59[[#This Row],[iBAQ 50-60_1]:[iBAQ 50-60_3]])</f>
        <v>0</v>
      </c>
      <c r="S67" s="8"/>
      <c r="T67" s="8">
        <f>AVERAGE(表1_59[[#This Row],[iBAQ 30-40_1]:[iBAQ 30-40_3]])</f>
        <v>4533366.666666667</v>
      </c>
      <c r="U67" s="8"/>
      <c r="V67" s="8">
        <f>表1_59[[#This Row],[Average 60]]/表1_59[[#This Row],[Average 40]]</f>
        <v>0</v>
      </c>
      <c r="W67" s="8"/>
      <c r="X67" s="8"/>
      <c r="Y67" s="8">
        <v>40</v>
      </c>
    </row>
    <row r="68" spans="1:25" ht="15.75">
      <c r="A68" s="6">
        <v>180</v>
      </c>
      <c r="B68" s="7" t="s">
        <v>1149</v>
      </c>
      <c r="C68" s="7" t="s">
        <v>2289</v>
      </c>
      <c r="D68" s="7" t="s">
        <v>3468</v>
      </c>
      <c r="E68" s="6">
        <v>1</v>
      </c>
      <c r="F68" s="6">
        <v>1</v>
      </c>
      <c r="G68" s="6"/>
      <c r="H68" s="6">
        <v>1377000</v>
      </c>
      <c r="I68" s="6"/>
      <c r="J68" s="6">
        <v>2255500</v>
      </c>
      <c r="K68" s="6">
        <v>1024400</v>
      </c>
      <c r="L68" s="6">
        <v>1029900</v>
      </c>
      <c r="M68" s="6"/>
      <c r="N68" s="6"/>
      <c r="O68" s="6"/>
      <c r="P68" s="6">
        <f>COUNT(表1_59[[#This Row],[iBAQ 0-20_1]:[iBAQ 0-20_3]])</f>
        <v>1</v>
      </c>
      <c r="Q68" s="6">
        <f>COUNT(表1_59[[#This Row],[iBAQ 30-40_1]:[iBAQ 30-40_3]])</f>
        <v>3</v>
      </c>
      <c r="R68" s="6">
        <f>COUNT(表1_59[[#This Row],[iBAQ 50-60_1]:[iBAQ 50-60_3]])</f>
        <v>0</v>
      </c>
      <c r="S68" s="8"/>
      <c r="T68" s="8">
        <f>AVERAGE(表1_59[[#This Row],[iBAQ 30-40_1]:[iBAQ 30-40_3]])</f>
        <v>1436600</v>
      </c>
      <c r="U68" s="8"/>
      <c r="V68" s="8">
        <f>表1_59[[#This Row],[Average 60]]/表1_59[[#This Row],[Average 40]]</f>
        <v>0</v>
      </c>
      <c r="W68" s="8"/>
      <c r="X68" s="8"/>
      <c r="Y68" s="8">
        <v>40</v>
      </c>
    </row>
    <row r="69" spans="1:25" ht="15.75">
      <c r="A69" s="6">
        <v>186</v>
      </c>
      <c r="B69" s="7" t="s">
        <v>1270</v>
      </c>
      <c r="C69" s="7" t="s">
        <v>2294</v>
      </c>
      <c r="D69" s="7" t="s">
        <v>3471</v>
      </c>
      <c r="E69" s="6">
        <v>1</v>
      </c>
      <c r="F69" s="6">
        <v>1</v>
      </c>
      <c r="G69" s="6">
        <v>1029300</v>
      </c>
      <c r="H69" s="6"/>
      <c r="I69" s="6">
        <v>1288400</v>
      </c>
      <c r="J69" s="6">
        <v>1193500</v>
      </c>
      <c r="K69" s="6">
        <v>932180</v>
      </c>
      <c r="L69" s="6"/>
      <c r="M69" s="6"/>
      <c r="N69" s="6"/>
      <c r="O69" s="6"/>
      <c r="P69" s="6">
        <f>COUNT(表1_59[[#This Row],[iBAQ 0-20_1]:[iBAQ 0-20_3]])</f>
        <v>2</v>
      </c>
      <c r="Q69" s="6">
        <f>COUNT(表1_59[[#This Row],[iBAQ 30-40_1]:[iBAQ 30-40_3]])</f>
        <v>2</v>
      </c>
      <c r="R69" s="6">
        <f>COUNT(表1_59[[#This Row],[iBAQ 50-60_1]:[iBAQ 50-60_3]])</f>
        <v>0</v>
      </c>
      <c r="S69" s="8">
        <f>AVERAGE(表1_59[[#This Row],[iBAQ 0-20_1]:[iBAQ 0-20_3]])</f>
        <v>1158850</v>
      </c>
      <c r="T69" s="8">
        <f>AVERAGE(表1_59[[#This Row],[iBAQ 30-40_1]:[iBAQ 30-40_3]])</f>
        <v>1062840</v>
      </c>
      <c r="U69" s="8"/>
      <c r="V69" s="8">
        <f>表1_59[[#This Row],[Average 60]]/表1_59[[#This Row],[Average 40]]</f>
        <v>0</v>
      </c>
      <c r="W69" s="8"/>
      <c r="X69" s="8"/>
      <c r="Y69" s="8">
        <v>40</v>
      </c>
    </row>
    <row r="70" spans="1:25" ht="15.75">
      <c r="A70" s="6">
        <v>201</v>
      </c>
      <c r="B70" s="7" t="s">
        <v>1238</v>
      </c>
      <c r="C70" s="7" t="s">
        <v>2302</v>
      </c>
      <c r="D70" s="7" t="s">
        <v>1478</v>
      </c>
      <c r="E70" s="6">
        <v>1</v>
      </c>
      <c r="F70" s="6">
        <v>1</v>
      </c>
      <c r="G70" s="6"/>
      <c r="H70" s="6">
        <v>168030</v>
      </c>
      <c r="I70" s="6"/>
      <c r="J70" s="6">
        <v>168290</v>
      </c>
      <c r="K70" s="6"/>
      <c r="L70" s="6">
        <v>156650</v>
      </c>
      <c r="M70" s="6"/>
      <c r="N70" s="6"/>
      <c r="O70" s="6"/>
      <c r="P70" s="6">
        <f>COUNT(表1_59[[#This Row],[iBAQ 0-20_1]:[iBAQ 0-20_3]])</f>
        <v>1</v>
      </c>
      <c r="Q70" s="6">
        <f>COUNT(表1_59[[#This Row],[iBAQ 30-40_1]:[iBAQ 30-40_3]])</f>
        <v>2</v>
      </c>
      <c r="R70" s="6">
        <f>COUNT(表1_59[[#This Row],[iBAQ 50-60_1]:[iBAQ 50-60_3]])</f>
        <v>0</v>
      </c>
      <c r="S70" s="8"/>
      <c r="T70" s="8">
        <f>AVERAGE(表1_59[[#This Row],[iBAQ 30-40_1]:[iBAQ 30-40_3]])</f>
        <v>162470</v>
      </c>
      <c r="U70" s="8"/>
      <c r="V70" s="8">
        <f>表1_59[[#This Row],[Average 60]]/表1_59[[#This Row],[Average 40]]</f>
        <v>0</v>
      </c>
      <c r="W70" s="8"/>
      <c r="X70" s="8"/>
      <c r="Y70" s="8">
        <v>40</v>
      </c>
    </row>
    <row r="71" spans="1:25" ht="15.75">
      <c r="A71" s="6">
        <v>222</v>
      </c>
      <c r="B71" s="7" t="s">
        <v>1161</v>
      </c>
      <c r="C71" s="7" t="s">
        <v>2314</v>
      </c>
      <c r="D71" s="7" t="s">
        <v>3482</v>
      </c>
      <c r="E71" s="6">
        <v>6</v>
      </c>
      <c r="F71" s="6">
        <v>6</v>
      </c>
      <c r="G71" s="6"/>
      <c r="H71" s="6">
        <v>200350</v>
      </c>
      <c r="I71" s="6">
        <v>578420</v>
      </c>
      <c r="J71" s="6">
        <v>634460</v>
      </c>
      <c r="K71" s="6"/>
      <c r="L71" s="6">
        <v>863400</v>
      </c>
      <c r="M71" s="6"/>
      <c r="N71" s="6"/>
      <c r="O71" s="6"/>
      <c r="P71" s="6">
        <f>COUNT(表1_59[[#This Row],[iBAQ 0-20_1]:[iBAQ 0-20_3]])</f>
        <v>2</v>
      </c>
      <c r="Q71" s="6">
        <f>COUNT(表1_59[[#This Row],[iBAQ 30-40_1]:[iBAQ 30-40_3]])</f>
        <v>2</v>
      </c>
      <c r="R71" s="6">
        <f>COUNT(表1_59[[#This Row],[iBAQ 50-60_1]:[iBAQ 50-60_3]])</f>
        <v>0</v>
      </c>
      <c r="S71" s="8">
        <f>AVERAGE(表1_59[[#This Row],[iBAQ 0-20_1]:[iBAQ 0-20_3]])</f>
        <v>389385</v>
      </c>
      <c r="T71" s="8">
        <f>AVERAGE(表1_59[[#This Row],[iBAQ 30-40_1]:[iBAQ 30-40_3]])</f>
        <v>748930</v>
      </c>
      <c r="U71" s="8"/>
      <c r="V71" s="8">
        <f>表1_59[[#This Row],[Average 60]]/表1_59[[#This Row],[Average 40]]</f>
        <v>0</v>
      </c>
      <c r="W71" s="8"/>
      <c r="X71" s="8"/>
      <c r="Y71" s="8">
        <v>40</v>
      </c>
    </row>
    <row r="72" spans="1:25" ht="15.75">
      <c r="A72" s="6">
        <v>224</v>
      </c>
      <c r="B72" s="7" t="s">
        <v>1087</v>
      </c>
      <c r="C72" s="7" t="s">
        <v>2316</v>
      </c>
      <c r="D72" s="7" t="s">
        <v>1487</v>
      </c>
      <c r="E72" s="6">
        <v>1</v>
      </c>
      <c r="F72" s="6">
        <v>1</v>
      </c>
      <c r="G72" s="6"/>
      <c r="H72" s="6"/>
      <c r="I72" s="6"/>
      <c r="J72" s="6">
        <v>1889200</v>
      </c>
      <c r="K72" s="6"/>
      <c r="L72" s="6">
        <v>3586200</v>
      </c>
      <c r="M72" s="6"/>
      <c r="N72" s="6"/>
      <c r="O72" s="6"/>
      <c r="P72" s="6">
        <f>COUNT(表1_59[[#This Row],[iBAQ 0-20_1]:[iBAQ 0-20_3]])</f>
        <v>0</v>
      </c>
      <c r="Q72" s="6">
        <f>COUNT(表1_59[[#This Row],[iBAQ 30-40_1]:[iBAQ 30-40_3]])</f>
        <v>2</v>
      </c>
      <c r="R72" s="6">
        <f>COUNT(表1_59[[#This Row],[iBAQ 50-60_1]:[iBAQ 50-60_3]])</f>
        <v>0</v>
      </c>
      <c r="S72" s="8"/>
      <c r="T72" s="8">
        <f>AVERAGE(表1_59[[#This Row],[iBAQ 30-40_1]:[iBAQ 30-40_3]])</f>
        <v>2737700</v>
      </c>
      <c r="U72" s="8"/>
      <c r="V72" s="8">
        <f>表1_59[[#This Row],[Average 60]]/表1_59[[#This Row],[Average 40]]</f>
        <v>0</v>
      </c>
      <c r="W72" s="8"/>
      <c r="X72" s="8"/>
      <c r="Y72" s="8">
        <v>40</v>
      </c>
    </row>
    <row r="73" spans="1:25" ht="15.75">
      <c r="A73" s="6">
        <v>250</v>
      </c>
      <c r="B73" s="7" t="s">
        <v>1229</v>
      </c>
      <c r="C73" s="7" t="s">
        <v>2333</v>
      </c>
      <c r="D73" s="7" t="s">
        <v>1501</v>
      </c>
      <c r="E73" s="6">
        <v>3</v>
      </c>
      <c r="F73" s="6">
        <v>3</v>
      </c>
      <c r="G73" s="6">
        <v>231270</v>
      </c>
      <c r="H73" s="6"/>
      <c r="I73" s="6">
        <v>230820</v>
      </c>
      <c r="J73" s="6"/>
      <c r="K73" s="6">
        <v>212510</v>
      </c>
      <c r="L73" s="6">
        <v>254160</v>
      </c>
      <c r="M73" s="6"/>
      <c r="N73" s="6"/>
      <c r="O73" s="6"/>
      <c r="P73" s="6">
        <f>COUNT(表1_59[[#This Row],[iBAQ 0-20_1]:[iBAQ 0-20_3]])</f>
        <v>2</v>
      </c>
      <c r="Q73" s="6">
        <f>COUNT(表1_59[[#This Row],[iBAQ 30-40_1]:[iBAQ 30-40_3]])</f>
        <v>2</v>
      </c>
      <c r="R73" s="6">
        <f>COUNT(表1_59[[#This Row],[iBAQ 50-60_1]:[iBAQ 50-60_3]])</f>
        <v>0</v>
      </c>
      <c r="S73" s="8">
        <f>AVERAGE(表1_59[[#This Row],[iBAQ 0-20_1]:[iBAQ 0-20_3]])</f>
        <v>231045</v>
      </c>
      <c r="T73" s="8">
        <f>AVERAGE(表1_59[[#This Row],[iBAQ 30-40_1]:[iBAQ 30-40_3]])</f>
        <v>233335</v>
      </c>
      <c r="U73" s="8"/>
      <c r="V73" s="8">
        <f>表1_59[[#This Row],[Average 60]]/表1_59[[#This Row],[Average 40]]</f>
        <v>0</v>
      </c>
      <c r="W73" s="8"/>
      <c r="X73" s="8"/>
      <c r="Y73" s="8">
        <v>40</v>
      </c>
    </row>
    <row r="74" spans="1:25" ht="15.75">
      <c r="A74" s="6">
        <v>275</v>
      </c>
      <c r="B74" s="7" t="s">
        <v>1185</v>
      </c>
      <c r="C74" s="7" t="s">
        <v>2349</v>
      </c>
      <c r="D74" s="7" t="s">
        <v>3499</v>
      </c>
      <c r="E74" s="6">
        <v>1</v>
      </c>
      <c r="F74" s="6">
        <v>1</v>
      </c>
      <c r="G74" s="6">
        <v>393290</v>
      </c>
      <c r="H74" s="6">
        <v>633840</v>
      </c>
      <c r="I74" s="6">
        <v>436930</v>
      </c>
      <c r="J74" s="6">
        <v>1164300</v>
      </c>
      <c r="K74" s="6">
        <v>1298500</v>
      </c>
      <c r="L74" s="6">
        <v>594260</v>
      </c>
      <c r="M74" s="6"/>
      <c r="N74" s="6"/>
      <c r="O74" s="6"/>
      <c r="P74" s="6">
        <f>COUNT(表1_59[[#This Row],[iBAQ 0-20_1]:[iBAQ 0-20_3]])</f>
        <v>3</v>
      </c>
      <c r="Q74" s="6">
        <f>COUNT(表1_59[[#This Row],[iBAQ 30-40_1]:[iBAQ 30-40_3]])</f>
        <v>3</v>
      </c>
      <c r="R74" s="6">
        <f>COUNT(表1_59[[#This Row],[iBAQ 50-60_1]:[iBAQ 50-60_3]])</f>
        <v>0</v>
      </c>
      <c r="S74" s="8">
        <f>AVERAGE(表1_59[[#This Row],[iBAQ 0-20_1]:[iBAQ 0-20_3]])</f>
        <v>488020</v>
      </c>
      <c r="T74" s="8">
        <f>AVERAGE(表1_59[[#This Row],[iBAQ 30-40_1]:[iBAQ 30-40_3]])</f>
        <v>1019020</v>
      </c>
      <c r="U74" s="8"/>
      <c r="V74" s="8">
        <f>表1_59[[#This Row],[Average 60]]/表1_59[[#This Row],[Average 40]]</f>
        <v>0</v>
      </c>
      <c r="W74" s="8"/>
      <c r="X74" s="8"/>
      <c r="Y74" s="8">
        <v>40</v>
      </c>
    </row>
    <row r="75" spans="1:25" ht="15.75">
      <c r="A75" s="6">
        <v>126</v>
      </c>
      <c r="B75" s="7" t="s">
        <v>1193</v>
      </c>
      <c r="C75" s="7" t="s">
        <v>2355</v>
      </c>
      <c r="D75" s="7" t="s">
        <v>1508</v>
      </c>
      <c r="E75" s="6">
        <v>1</v>
      </c>
      <c r="F75" s="6">
        <v>1</v>
      </c>
      <c r="G75" s="6">
        <v>443030</v>
      </c>
      <c r="H75" s="6">
        <v>939340</v>
      </c>
      <c r="I75" s="6">
        <v>2072100</v>
      </c>
      <c r="J75" s="6">
        <v>797530</v>
      </c>
      <c r="K75" s="6">
        <v>667390</v>
      </c>
      <c r="L75" s="6">
        <v>534420</v>
      </c>
      <c r="M75" s="6"/>
      <c r="N75" s="6"/>
      <c r="O75" s="6"/>
      <c r="P75" s="6">
        <f>COUNT(表1_59[[#This Row],[iBAQ 0-20_1]:[iBAQ 0-20_3]])</f>
        <v>3</v>
      </c>
      <c r="Q75" s="6">
        <f>COUNT(表1_59[[#This Row],[iBAQ 30-40_1]:[iBAQ 30-40_3]])</f>
        <v>3</v>
      </c>
      <c r="R75" s="6">
        <f>COUNT(表1_59[[#This Row],[iBAQ 50-60_1]:[iBAQ 50-60_3]])</f>
        <v>0</v>
      </c>
      <c r="S75" s="8">
        <f>AVERAGE(表1_59[[#This Row],[iBAQ 0-20_1]:[iBAQ 0-20_3]])</f>
        <v>1151490</v>
      </c>
      <c r="T75" s="8">
        <f>AVERAGE(表1_59[[#This Row],[iBAQ 30-40_1]:[iBAQ 30-40_3]])</f>
        <v>666446.66666666663</v>
      </c>
      <c r="U75" s="8"/>
      <c r="V75" s="8">
        <f>表1_59[[#This Row],[Average 60]]/表1_59[[#This Row],[Average 40]]</f>
        <v>0</v>
      </c>
      <c r="W75" s="8"/>
      <c r="X75" s="8"/>
      <c r="Y75" s="8">
        <v>40</v>
      </c>
    </row>
    <row r="76" spans="1:25" ht="15.75">
      <c r="A76" s="6">
        <v>296</v>
      </c>
      <c r="B76" s="7" t="s">
        <v>1200</v>
      </c>
      <c r="C76" s="7" t="s">
        <v>2224</v>
      </c>
      <c r="D76" s="7" t="s">
        <v>3507</v>
      </c>
      <c r="E76" s="6">
        <v>2</v>
      </c>
      <c r="F76" s="6">
        <v>2</v>
      </c>
      <c r="G76" s="6"/>
      <c r="H76" s="6"/>
      <c r="I76" s="6"/>
      <c r="J76" s="6"/>
      <c r="K76" s="6">
        <v>447470</v>
      </c>
      <c r="L76" s="6">
        <v>490090</v>
      </c>
      <c r="M76" s="6"/>
      <c r="N76" s="6"/>
      <c r="O76" s="6"/>
      <c r="P76" s="6">
        <f>COUNT(表1_59[[#This Row],[iBAQ 0-20_1]:[iBAQ 0-20_3]])</f>
        <v>0</v>
      </c>
      <c r="Q76" s="6">
        <f>COUNT(表1_59[[#This Row],[iBAQ 30-40_1]:[iBAQ 30-40_3]])</f>
        <v>2</v>
      </c>
      <c r="R76" s="6">
        <f>COUNT(表1_59[[#This Row],[iBAQ 50-60_1]:[iBAQ 50-60_3]])</f>
        <v>0</v>
      </c>
      <c r="S76" s="8"/>
      <c r="T76" s="8">
        <f>AVERAGE(表1_59[[#This Row],[iBAQ 30-40_1]:[iBAQ 30-40_3]])</f>
        <v>468780</v>
      </c>
      <c r="U76" s="8"/>
      <c r="V76" s="8">
        <f>表1_59[[#This Row],[Average 60]]/表1_59[[#This Row],[Average 40]]</f>
        <v>0</v>
      </c>
      <c r="W76" s="8"/>
      <c r="X76" s="8"/>
      <c r="Y76" s="8">
        <v>40</v>
      </c>
    </row>
    <row r="77" spans="1:25" ht="15.75">
      <c r="A77" s="6">
        <v>307</v>
      </c>
      <c r="B77" s="7" t="s">
        <v>1126</v>
      </c>
      <c r="C77" s="7" t="s">
        <v>2375</v>
      </c>
      <c r="D77" s="7" t="s">
        <v>1521</v>
      </c>
      <c r="E77" s="6">
        <v>2</v>
      </c>
      <c r="F77" s="6">
        <v>2</v>
      </c>
      <c r="G77" s="6"/>
      <c r="H77" s="6">
        <v>2822100</v>
      </c>
      <c r="I77" s="6"/>
      <c r="J77" s="6">
        <v>914980</v>
      </c>
      <c r="K77" s="6"/>
      <c r="L77" s="6">
        <v>1517200</v>
      </c>
      <c r="M77" s="6"/>
      <c r="N77" s="6"/>
      <c r="O77" s="6"/>
      <c r="P77" s="6">
        <f>COUNT(表1_59[[#This Row],[iBAQ 0-20_1]:[iBAQ 0-20_3]])</f>
        <v>1</v>
      </c>
      <c r="Q77" s="6">
        <f>COUNT(表1_59[[#This Row],[iBAQ 30-40_1]:[iBAQ 30-40_3]])</f>
        <v>2</v>
      </c>
      <c r="R77" s="6">
        <f>COUNT(表1_59[[#This Row],[iBAQ 50-60_1]:[iBAQ 50-60_3]])</f>
        <v>0</v>
      </c>
      <c r="S77" s="8"/>
      <c r="T77" s="8">
        <f>AVERAGE(表1_59[[#This Row],[iBAQ 30-40_1]:[iBAQ 30-40_3]])</f>
        <v>1216090</v>
      </c>
      <c r="U77" s="8"/>
      <c r="V77" s="8">
        <f>表1_59[[#This Row],[Average 60]]/表1_59[[#This Row],[Average 40]]</f>
        <v>0</v>
      </c>
      <c r="W77" s="8"/>
      <c r="X77" s="8"/>
      <c r="Y77" s="8">
        <v>40</v>
      </c>
    </row>
    <row r="78" spans="1:25" ht="15.75">
      <c r="A78" s="6">
        <v>321</v>
      </c>
      <c r="B78" s="7" t="s">
        <v>1197</v>
      </c>
      <c r="C78" s="7" t="s">
        <v>2386</v>
      </c>
      <c r="D78" s="7" t="s">
        <v>1527</v>
      </c>
      <c r="E78" s="6">
        <v>6</v>
      </c>
      <c r="F78" s="6">
        <v>1</v>
      </c>
      <c r="G78" s="6"/>
      <c r="H78" s="6"/>
      <c r="I78" s="6">
        <v>600710</v>
      </c>
      <c r="J78" s="6">
        <v>193680</v>
      </c>
      <c r="K78" s="6">
        <v>298600</v>
      </c>
      <c r="L78" s="6">
        <v>503890</v>
      </c>
      <c r="M78" s="6"/>
      <c r="N78" s="6"/>
      <c r="O78" s="6"/>
      <c r="P78" s="6">
        <f>COUNT(表1_59[[#This Row],[iBAQ 0-20_1]:[iBAQ 0-20_3]])</f>
        <v>1</v>
      </c>
      <c r="Q78" s="6">
        <f>COUNT(表1_59[[#This Row],[iBAQ 30-40_1]:[iBAQ 30-40_3]])</f>
        <v>3</v>
      </c>
      <c r="R78" s="6">
        <f>COUNT(表1_59[[#This Row],[iBAQ 50-60_1]:[iBAQ 50-60_3]])</f>
        <v>0</v>
      </c>
      <c r="S78" s="8"/>
      <c r="T78" s="8">
        <f>AVERAGE(表1_59[[#This Row],[iBAQ 30-40_1]:[iBAQ 30-40_3]])</f>
        <v>332056.66666666669</v>
      </c>
      <c r="U78" s="8"/>
      <c r="V78" s="8">
        <f>表1_59[[#This Row],[Average 60]]/表1_59[[#This Row],[Average 40]]</f>
        <v>0</v>
      </c>
      <c r="W78" s="8"/>
      <c r="X78" s="8"/>
      <c r="Y78" s="8">
        <v>40</v>
      </c>
    </row>
    <row r="79" spans="1:25" ht="15.75">
      <c r="A79" s="6">
        <v>334</v>
      </c>
      <c r="B79" s="7" t="s">
        <v>1201</v>
      </c>
      <c r="C79" s="7" t="s">
        <v>2397</v>
      </c>
      <c r="D79" s="7" t="s">
        <v>1533</v>
      </c>
      <c r="E79" s="6">
        <v>1</v>
      </c>
      <c r="F79" s="6">
        <v>1</v>
      </c>
      <c r="G79" s="6">
        <v>2356400</v>
      </c>
      <c r="H79" s="6"/>
      <c r="I79" s="6">
        <v>1599300</v>
      </c>
      <c r="J79" s="6">
        <v>1192700</v>
      </c>
      <c r="K79" s="6">
        <v>2404800</v>
      </c>
      <c r="L79" s="6">
        <v>489610</v>
      </c>
      <c r="M79" s="6"/>
      <c r="N79" s="6"/>
      <c r="O79" s="6"/>
      <c r="P79" s="6">
        <f>COUNT(表1_59[[#This Row],[iBAQ 0-20_1]:[iBAQ 0-20_3]])</f>
        <v>2</v>
      </c>
      <c r="Q79" s="6">
        <f>COUNT(表1_59[[#This Row],[iBAQ 30-40_1]:[iBAQ 30-40_3]])</f>
        <v>3</v>
      </c>
      <c r="R79" s="6">
        <f>COUNT(表1_59[[#This Row],[iBAQ 50-60_1]:[iBAQ 50-60_3]])</f>
        <v>0</v>
      </c>
      <c r="S79" s="8">
        <f>AVERAGE(表1_59[[#This Row],[iBAQ 0-20_1]:[iBAQ 0-20_3]])</f>
        <v>1977850</v>
      </c>
      <c r="T79" s="8">
        <f>AVERAGE(表1_59[[#This Row],[iBAQ 30-40_1]:[iBAQ 30-40_3]])</f>
        <v>1362370</v>
      </c>
      <c r="U79" s="8"/>
      <c r="V79" s="8">
        <f>表1_59[[#This Row],[Average 60]]/表1_59[[#This Row],[Average 40]]</f>
        <v>0</v>
      </c>
      <c r="W79" s="8"/>
      <c r="X79" s="8"/>
      <c r="Y79" s="8">
        <v>40</v>
      </c>
    </row>
    <row r="80" spans="1:25" ht="15.75">
      <c r="A80" s="6">
        <v>346</v>
      </c>
      <c r="B80" s="7" t="s">
        <v>1083</v>
      </c>
      <c r="C80" s="7" t="s">
        <v>2404</v>
      </c>
      <c r="D80" s="7" t="s">
        <v>3525</v>
      </c>
      <c r="E80" s="6">
        <v>3</v>
      </c>
      <c r="F80" s="6">
        <v>2</v>
      </c>
      <c r="G80" s="6">
        <v>418720</v>
      </c>
      <c r="H80" s="6">
        <v>523020</v>
      </c>
      <c r="I80" s="6">
        <v>681600</v>
      </c>
      <c r="J80" s="6">
        <v>1117800</v>
      </c>
      <c r="K80" s="6">
        <v>949070</v>
      </c>
      <c r="L80" s="6">
        <v>4237300</v>
      </c>
      <c r="M80" s="6"/>
      <c r="N80" s="6"/>
      <c r="O80" s="6"/>
      <c r="P80" s="6">
        <f>COUNT(表1_59[[#This Row],[iBAQ 0-20_1]:[iBAQ 0-20_3]])</f>
        <v>3</v>
      </c>
      <c r="Q80" s="6">
        <f>COUNT(表1_59[[#This Row],[iBAQ 30-40_1]:[iBAQ 30-40_3]])</f>
        <v>3</v>
      </c>
      <c r="R80" s="6">
        <f>COUNT(表1_59[[#This Row],[iBAQ 50-60_1]:[iBAQ 50-60_3]])</f>
        <v>0</v>
      </c>
      <c r="S80" s="8">
        <f>AVERAGE(表1_59[[#This Row],[iBAQ 0-20_1]:[iBAQ 0-20_3]])</f>
        <v>541113.33333333337</v>
      </c>
      <c r="T80" s="8">
        <f>AVERAGE(表1_59[[#This Row],[iBAQ 30-40_1]:[iBAQ 30-40_3]])</f>
        <v>2101390</v>
      </c>
      <c r="U80" s="8"/>
      <c r="V80" s="8">
        <f>表1_59[[#This Row],[Average 60]]/表1_59[[#This Row],[Average 40]]</f>
        <v>0</v>
      </c>
      <c r="W80" s="8"/>
      <c r="X80" s="8"/>
      <c r="Y80" s="8">
        <v>40</v>
      </c>
    </row>
    <row r="81" spans="1:25" ht="15.75">
      <c r="A81" s="6">
        <v>379</v>
      </c>
      <c r="B81" s="7" t="s">
        <v>1233</v>
      </c>
      <c r="C81" s="7" t="s">
        <v>2426</v>
      </c>
      <c r="D81" s="7" t="s">
        <v>1543</v>
      </c>
      <c r="E81" s="6">
        <v>1</v>
      </c>
      <c r="F81" s="6">
        <v>1</v>
      </c>
      <c r="G81" s="6">
        <v>134380</v>
      </c>
      <c r="H81" s="6"/>
      <c r="I81" s="6"/>
      <c r="J81" s="6"/>
      <c r="K81" s="6">
        <v>260880</v>
      </c>
      <c r="L81" s="6">
        <v>195850</v>
      </c>
      <c r="M81" s="6"/>
      <c r="N81" s="6"/>
      <c r="O81" s="6"/>
      <c r="P81" s="6">
        <f>COUNT(表1_59[[#This Row],[iBAQ 0-20_1]:[iBAQ 0-20_3]])</f>
        <v>1</v>
      </c>
      <c r="Q81" s="6">
        <f>COUNT(表1_59[[#This Row],[iBAQ 30-40_1]:[iBAQ 30-40_3]])</f>
        <v>2</v>
      </c>
      <c r="R81" s="6">
        <f>COUNT(表1_59[[#This Row],[iBAQ 50-60_1]:[iBAQ 50-60_3]])</f>
        <v>0</v>
      </c>
      <c r="S81" s="8"/>
      <c r="T81" s="8">
        <f>AVERAGE(表1_59[[#This Row],[iBAQ 30-40_1]:[iBAQ 30-40_3]])</f>
        <v>228365</v>
      </c>
      <c r="U81" s="8"/>
      <c r="V81" s="8">
        <f>表1_59[[#This Row],[Average 60]]/表1_59[[#This Row],[Average 40]]</f>
        <v>0</v>
      </c>
      <c r="W81" s="8"/>
      <c r="X81" s="8"/>
      <c r="Y81" s="8">
        <v>40</v>
      </c>
    </row>
    <row r="82" spans="1:25" ht="15.75">
      <c r="A82" s="6">
        <v>383</v>
      </c>
      <c r="B82" s="7" t="s">
        <v>1177</v>
      </c>
      <c r="C82" s="7" t="s">
        <v>2190</v>
      </c>
      <c r="D82" s="7" t="s">
        <v>3545</v>
      </c>
      <c r="E82" s="6">
        <v>2</v>
      </c>
      <c r="F82" s="6">
        <v>2</v>
      </c>
      <c r="G82" s="6"/>
      <c r="H82" s="6"/>
      <c r="I82" s="6"/>
      <c r="J82" s="6">
        <v>504820</v>
      </c>
      <c r="K82" s="6"/>
      <c r="L82" s="6">
        <v>648080</v>
      </c>
      <c r="M82" s="6"/>
      <c r="N82" s="6"/>
      <c r="O82" s="6"/>
      <c r="P82" s="6">
        <f>COUNT(表1_59[[#This Row],[iBAQ 0-20_1]:[iBAQ 0-20_3]])</f>
        <v>0</v>
      </c>
      <c r="Q82" s="6">
        <f>COUNT(表1_59[[#This Row],[iBAQ 30-40_1]:[iBAQ 30-40_3]])</f>
        <v>2</v>
      </c>
      <c r="R82" s="6">
        <f>COUNT(表1_59[[#This Row],[iBAQ 50-60_1]:[iBAQ 50-60_3]])</f>
        <v>0</v>
      </c>
      <c r="S82" s="8"/>
      <c r="T82" s="8">
        <f>AVERAGE(表1_59[[#This Row],[iBAQ 30-40_1]:[iBAQ 30-40_3]])</f>
        <v>576450</v>
      </c>
      <c r="U82" s="8"/>
      <c r="V82" s="8">
        <f>表1_59[[#This Row],[Average 60]]/表1_59[[#This Row],[Average 40]]</f>
        <v>0</v>
      </c>
      <c r="W82" s="8"/>
      <c r="X82" s="8"/>
      <c r="Y82" s="8">
        <v>40</v>
      </c>
    </row>
    <row r="83" spans="1:25" ht="15.75">
      <c r="A83" s="6">
        <v>410</v>
      </c>
      <c r="B83" s="7" t="s">
        <v>1215</v>
      </c>
      <c r="C83" s="7" t="s">
        <v>2444</v>
      </c>
      <c r="D83" s="7" t="s">
        <v>3556</v>
      </c>
      <c r="E83" s="6">
        <v>12</v>
      </c>
      <c r="F83" s="6">
        <v>2</v>
      </c>
      <c r="G83" s="6"/>
      <c r="H83" s="6">
        <v>483590</v>
      </c>
      <c r="I83" s="6"/>
      <c r="J83" s="6"/>
      <c r="K83" s="6">
        <v>418830</v>
      </c>
      <c r="L83" s="6">
        <v>388670</v>
      </c>
      <c r="M83" s="6"/>
      <c r="N83" s="6"/>
      <c r="O83" s="6"/>
      <c r="P83" s="6">
        <f>COUNT(表1_59[[#This Row],[iBAQ 0-20_1]:[iBAQ 0-20_3]])</f>
        <v>1</v>
      </c>
      <c r="Q83" s="6">
        <f>COUNT(表1_59[[#This Row],[iBAQ 30-40_1]:[iBAQ 30-40_3]])</f>
        <v>2</v>
      </c>
      <c r="R83" s="6">
        <f>COUNT(表1_59[[#This Row],[iBAQ 50-60_1]:[iBAQ 50-60_3]])</f>
        <v>0</v>
      </c>
      <c r="S83" s="8"/>
      <c r="T83" s="8">
        <f>AVERAGE(表1_59[[#This Row],[iBAQ 30-40_1]:[iBAQ 30-40_3]])</f>
        <v>403750</v>
      </c>
      <c r="U83" s="8"/>
      <c r="V83" s="8">
        <f>表1_59[[#This Row],[Average 60]]/表1_59[[#This Row],[Average 40]]</f>
        <v>0</v>
      </c>
      <c r="W83" s="8"/>
      <c r="X83" s="8"/>
      <c r="Y83" s="8">
        <v>40</v>
      </c>
    </row>
    <row r="84" spans="1:25" ht="15.75">
      <c r="A84" s="6">
        <v>476</v>
      </c>
      <c r="B84" s="7" t="s">
        <v>1067</v>
      </c>
      <c r="C84" s="7" t="s">
        <v>2488</v>
      </c>
      <c r="D84" s="7" t="s">
        <v>1580</v>
      </c>
      <c r="E84" s="6">
        <v>2</v>
      </c>
      <c r="F84" s="6">
        <v>2</v>
      </c>
      <c r="G84" s="6"/>
      <c r="H84" s="6"/>
      <c r="I84" s="6">
        <v>1952100</v>
      </c>
      <c r="J84" s="6">
        <v>6960100</v>
      </c>
      <c r="K84" s="6">
        <v>5970800</v>
      </c>
      <c r="L84" s="6">
        <v>14723000</v>
      </c>
      <c r="M84" s="6"/>
      <c r="N84" s="6"/>
      <c r="O84" s="6"/>
      <c r="P84" s="6">
        <f>COUNT(表1_59[[#This Row],[iBAQ 0-20_1]:[iBAQ 0-20_3]])</f>
        <v>1</v>
      </c>
      <c r="Q84" s="6">
        <f>COUNT(表1_59[[#This Row],[iBAQ 30-40_1]:[iBAQ 30-40_3]])</f>
        <v>3</v>
      </c>
      <c r="R84" s="6">
        <f>COUNT(表1_59[[#This Row],[iBAQ 50-60_1]:[iBAQ 50-60_3]])</f>
        <v>0</v>
      </c>
      <c r="S84" s="8"/>
      <c r="T84" s="8">
        <f>AVERAGE(表1_59[[#This Row],[iBAQ 30-40_1]:[iBAQ 30-40_3]])</f>
        <v>9217966.666666666</v>
      </c>
      <c r="U84" s="8"/>
      <c r="V84" s="8">
        <f>表1_59[[#This Row],[Average 60]]/表1_59[[#This Row],[Average 40]]</f>
        <v>0</v>
      </c>
      <c r="W84" s="8"/>
      <c r="X84" s="8"/>
      <c r="Y84" s="8">
        <v>40</v>
      </c>
    </row>
    <row r="85" spans="1:25" ht="15.75">
      <c r="A85" s="6">
        <v>483</v>
      </c>
      <c r="B85" s="7" t="s">
        <v>1144</v>
      </c>
      <c r="C85" s="7" t="s">
        <v>2493</v>
      </c>
      <c r="D85" s="7" t="s">
        <v>1584</v>
      </c>
      <c r="E85" s="6">
        <v>1</v>
      </c>
      <c r="F85" s="6">
        <v>1</v>
      </c>
      <c r="G85" s="6">
        <v>585300</v>
      </c>
      <c r="H85" s="6"/>
      <c r="I85" s="6">
        <v>1174100</v>
      </c>
      <c r="J85" s="6"/>
      <c r="K85" s="6">
        <v>1410600</v>
      </c>
      <c r="L85" s="6">
        <v>1107800</v>
      </c>
      <c r="M85" s="6"/>
      <c r="N85" s="6"/>
      <c r="O85" s="6"/>
      <c r="P85" s="6">
        <f>COUNT(表1_59[[#This Row],[iBAQ 0-20_1]:[iBAQ 0-20_3]])</f>
        <v>2</v>
      </c>
      <c r="Q85" s="6">
        <f>COUNT(表1_59[[#This Row],[iBAQ 30-40_1]:[iBAQ 30-40_3]])</f>
        <v>2</v>
      </c>
      <c r="R85" s="6">
        <f>COUNT(表1_59[[#This Row],[iBAQ 50-60_1]:[iBAQ 50-60_3]])</f>
        <v>0</v>
      </c>
      <c r="S85" s="8">
        <f>AVERAGE(表1_59[[#This Row],[iBAQ 0-20_1]:[iBAQ 0-20_3]])</f>
        <v>879700</v>
      </c>
      <c r="T85" s="8">
        <f>AVERAGE(表1_59[[#This Row],[iBAQ 30-40_1]:[iBAQ 30-40_3]])</f>
        <v>1259200</v>
      </c>
      <c r="U85" s="8"/>
      <c r="V85" s="8">
        <f>表1_59[[#This Row],[Average 60]]/表1_59[[#This Row],[Average 40]]</f>
        <v>0</v>
      </c>
      <c r="W85" s="8"/>
      <c r="X85" s="8"/>
      <c r="Y85" s="8">
        <v>40</v>
      </c>
    </row>
    <row r="86" spans="1:25" ht="15.75">
      <c r="A86" s="6">
        <v>488</v>
      </c>
      <c r="B86" s="7" t="s">
        <v>1285</v>
      </c>
      <c r="C86" s="7" t="s">
        <v>2496</v>
      </c>
      <c r="D86" s="7" t="s">
        <v>1586</v>
      </c>
      <c r="E86" s="6">
        <v>1</v>
      </c>
      <c r="F86" s="6">
        <v>1</v>
      </c>
      <c r="G86" s="6">
        <v>156150</v>
      </c>
      <c r="H86" s="6">
        <v>183870</v>
      </c>
      <c r="I86" s="6"/>
      <c r="J86" s="6">
        <v>453020</v>
      </c>
      <c r="K86" s="6">
        <v>466190</v>
      </c>
      <c r="L86" s="6"/>
      <c r="M86" s="6"/>
      <c r="N86" s="6"/>
      <c r="O86" s="6"/>
      <c r="P86" s="6">
        <f>COUNT(表1_59[[#This Row],[iBAQ 0-20_1]:[iBAQ 0-20_3]])</f>
        <v>2</v>
      </c>
      <c r="Q86" s="6">
        <f>COUNT(表1_59[[#This Row],[iBAQ 30-40_1]:[iBAQ 30-40_3]])</f>
        <v>2</v>
      </c>
      <c r="R86" s="6">
        <f>COUNT(表1_59[[#This Row],[iBAQ 50-60_1]:[iBAQ 50-60_3]])</f>
        <v>0</v>
      </c>
      <c r="S86" s="8">
        <f>AVERAGE(表1_59[[#This Row],[iBAQ 0-20_1]:[iBAQ 0-20_3]])</f>
        <v>170010</v>
      </c>
      <c r="T86" s="8">
        <f>AVERAGE(表1_59[[#This Row],[iBAQ 30-40_1]:[iBAQ 30-40_3]])</f>
        <v>459605</v>
      </c>
      <c r="U86" s="8"/>
      <c r="V86" s="8">
        <f>表1_59[[#This Row],[Average 60]]/表1_59[[#This Row],[Average 40]]</f>
        <v>0</v>
      </c>
      <c r="W86" s="8"/>
      <c r="X86" s="8"/>
      <c r="Y86" s="8">
        <v>40</v>
      </c>
    </row>
    <row r="87" spans="1:25" ht="15.75">
      <c r="A87" s="6">
        <v>39</v>
      </c>
      <c r="B87" s="7" t="s">
        <v>1226</v>
      </c>
      <c r="C87" s="7" t="s">
        <v>2497</v>
      </c>
      <c r="D87" s="7" t="s">
        <v>1587</v>
      </c>
      <c r="E87" s="6">
        <v>1</v>
      </c>
      <c r="F87" s="6">
        <v>1</v>
      </c>
      <c r="G87" s="6">
        <v>207470</v>
      </c>
      <c r="H87" s="6">
        <v>203150</v>
      </c>
      <c r="I87" s="6">
        <v>324670</v>
      </c>
      <c r="J87" s="6"/>
      <c r="K87" s="6">
        <v>261790</v>
      </c>
      <c r="L87" s="6">
        <v>264120</v>
      </c>
      <c r="M87" s="6"/>
      <c r="N87" s="6"/>
      <c r="O87" s="6"/>
      <c r="P87" s="6">
        <f>COUNT(表1_59[[#This Row],[iBAQ 0-20_1]:[iBAQ 0-20_3]])</f>
        <v>3</v>
      </c>
      <c r="Q87" s="6">
        <f>COUNT(表1_59[[#This Row],[iBAQ 30-40_1]:[iBAQ 30-40_3]])</f>
        <v>2</v>
      </c>
      <c r="R87" s="6">
        <f>COUNT(表1_59[[#This Row],[iBAQ 50-60_1]:[iBAQ 50-60_3]])</f>
        <v>0</v>
      </c>
      <c r="S87" s="8">
        <f>AVERAGE(表1_59[[#This Row],[iBAQ 0-20_1]:[iBAQ 0-20_3]])</f>
        <v>245096.66666666666</v>
      </c>
      <c r="T87" s="8">
        <f>AVERAGE(表1_59[[#This Row],[iBAQ 30-40_1]:[iBAQ 30-40_3]])</f>
        <v>262955</v>
      </c>
      <c r="U87" s="8"/>
      <c r="V87" s="8">
        <f>表1_59[[#This Row],[Average 60]]/表1_59[[#This Row],[Average 40]]</f>
        <v>0</v>
      </c>
      <c r="W87" s="8"/>
      <c r="X87" s="8"/>
      <c r="Y87" s="8">
        <v>40</v>
      </c>
    </row>
    <row r="88" spans="1:25" ht="15.75">
      <c r="A88" s="6">
        <v>490</v>
      </c>
      <c r="B88" s="7" t="s">
        <v>1098</v>
      </c>
      <c r="C88" s="7" t="s">
        <v>2499</v>
      </c>
      <c r="D88" s="7" t="s">
        <v>1588</v>
      </c>
      <c r="E88" s="6">
        <v>2</v>
      </c>
      <c r="F88" s="6">
        <v>2</v>
      </c>
      <c r="G88" s="6">
        <v>522170</v>
      </c>
      <c r="H88" s="6">
        <v>2153500</v>
      </c>
      <c r="I88" s="6">
        <v>2766600</v>
      </c>
      <c r="J88" s="6">
        <v>1391700</v>
      </c>
      <c r="K88" s="6">
        <v>1750400</v>
      </c>
      <c r="L88" s="6">
        <v>2963400</v>
      </c>
      <c r="M88" s="6"/>
      <c r="N88" s="6"/>
      <c r="O88" s="6"/>
      <c r="P88" s="6">
        <f>COUNT(表1_59[[#This Row],[iBAQ 0-20_1]:[iBAQ 0-20_3]])</f>
        <v>3</v>
      </c>
      <c r="Q88" s="6">
        <f>COUNT(表1_59[[#This Row],[iBAQ 30-40_1]:[iBAQ 30-40_3]])</f>
        <v>3</v>
      </c>
      <c r="R88" s="6">
        <f>COUNT(表1_59[[#This Row],[iBAQ 50-60_1]:[iBAQ 50-60_3]])</f>
        <v>0</v>
      </c>
      <c r="S88" s="8">
        <f>AVERAGE(表1_59[[#This Row],[iBAQ 0-20_1]:[iBAQ 0-20_3]])</f>
        <v>1814090</v>
      </c>
      <c r="T88" s="8">
        <f>AVERAGE(表1_59[[#This Row],[iBAQ 30-40_1]:[iBAQ 30-40_3]])</f>
        <v>2035166.6666666667</v>
      </c>
      <c r="U88" s="8"/>
      <c r="V88" s="8">
        <f>表1_59[[#This Row],[Average 60]]/表1_59[[#This Row],[Average 40]]</f>
        <v>0</v>
      </c>
      <c r="W88" s="8"/>
      <c r="X88" s="8"/>
      <c r="Y88" s="8">
        <v>40</v>
      </c>
    </row>
    <row r="89" spans="1:25" ht="15.75">
      <c r="A89" s="6">
        <v>504</v>
      </c>
      <c r="B89" s="7" t="s">
        <v>1162</v>
      </c>
      <c r="C89" s="7" t="s">
        <v>2506</v>
      </c>
      <c r="D89" s="7" t="s">
        <v>1592</v>
      </c>
      <c r="E89" s="6">
        <v>1</v>
      </c>
      <c r="F89" s="6">
        <v>1</v>
      </c>
      <c r="G89" s="6">
        <v>1389000</v>
      </c>
      <c r="H89" s="6">
        <v>513030</v>
      </c>
      <c r="I89" s="6">
        <v>992200</v>
      </c>
      <c r="J89" s="6">
        <v>382500</v>
      </c>
      <c r="K89" s="6">
        <v>632940</v>
      </c>
      <c r="L89" s="6">
        <v>863310</v>
      </c>
      <c r="M89" s="6"/>
      <c r="N89" s="6"/>
      <c r="O89" s="6"/>
      <c r="P89" s="6">
        <f>COUNT(表1_59[[#This Row],[iBAQ 0-20_1]:[iBAQ 0-20_3]])</f>
        <v>3</v>
      </c>
      <c r="Q89" s="6">
        <f>COUNT(表1_59[[#This Row],[iBAQ 30-40_1]:[iBAQ 30-40_3]])</f>
        <v>3</v>
      </c>
      <c r="R89" s="6">
        <f>COUNT(表1_59[[#This Row],[iBAQ 50-60_1]:[iBAQ 50-60_3]])</f>
        <v>0</v>
      </c>
      <c r="S89" s="8">
        <f>AVERAGE(表1_59[[#This Row],[iBAQ 0-20_1]:[iBAQ 0-20_3]])</f>
        <v>964743.33333333337</v>
      </c>
      <c r="T89" s="8">
        <f>AVERAGE(表1_59[[#This Row],[iBAQ 30-40_1]:[iBAQ 30-40_3]])</f>
        <v>626250</v>
      </c>
      <c r="U89" s="8"/>
      <c r="V89" s="8">
        <f>表1_59[[#This Row],[Average 60]]/表1_59[[#This Row],[Average 40]]</f>
        <v>0</v>
      </c>
      <c r="W89" s="8"/>
      <c r="X89" s="8"/>
      <c r="Y89" s="8">
        <v>40</v>
      </c>
    </row>
    <row r="90" spans="1:25" ht="15.75">
      <c r="A90" s="6">
        <v>530</v>
      </c>
      <c r="B90" s="7" t="s">
        <v>1291</v>
      </c>
      <c r="C90" s="7" t="s">
        <v>2526</v>
      </c>
      <c r="D90" s="7" t="s">
        <v>3592</v>
      </c>
      <c r="E90" s="6">
        <v>7</v>
      </c>
      <c r="F90" s="6">
        <v>1</v>
      </c>
      <c r="G90" s="6"/>
      <c r="H90" s="6"/>
      <c r="I90" s="6"/>
      <c r="J90" s="6">
        <v>424270</v>
      </c>
      <c r="K90" s="6">
        <v>373790</v>
      </c>
      <c r="L90" s="6"/>
      <c r="M90" s="6"/>
      <c r="N90" s="6"/>
      <c r="O90" s="6"/>
      <c r="P90" s="6">
        <f>COUNT(表1_59[[#This Row],[iBAQ 0-20_1]:[iBAQ 0-20_3]])</f>
        <v>0</v>
      </c>
      <c r="Q90" s="6">
        <f>COUNT(表1_59[[#This Row],[iBAQ 30-40_1]:[iBAQ 30-40_3]])</f>
        <v>2</v>
      </c>
      <c r="R90" s="6">
        <f>COUNT(表1_59[[#This Row],[iBAQ 50-60_1]:[iBAQ 50-60_3]])</f>
        <v>0</v>
      </c>
      <c r="S90" s="8"/>
      <c r="T90" s="8">
        <f>AVERAGE(表1_59[[#This Row],[iBAQ 30-40_1]:[iBAQ 30-40_3]])</f>
        <v>399030</v>
      </c>
      <c r="U90" s="8"/>
      <c r="V90" s="8">
        <f>表1_59[[#This Row],[Average 60]]/表1_59[[#This Row],[Average 40]]</f>
        <v>0</v>
      </c>
      <c r="W90" s="8"/>
      <c r="X90" s="8"/>
      <c r="Y90" s="8">
        <v>40</v>
      </c>
    </row>
    <row r="91" spans="1:25" ht="15.75">
      <c r="A91" s="6">
        <v>541</v>
      </c>
      <c r="B91" s="7" t="s">
        <v>1186</v>
      </c>
      <c r="C91" s="7" t="s">
        <v>2536</v>
      </c>
      <c r="D91" s="7" t="s">
        <v>3599</v>
      </c>
      <c r="E91" s="6">
        <v>2</v>
      </c>
      <c r="F91" s="6">
        <v>2</v>
      </c>
      <c r="G91" s="6"/>
      <c r="H91" s="6"/>
      <c r="I91" s="6"/>
      <c r="J91" s="6">
        <v>2615900</v>
      </c>
      <c r="K91" s="6"/>
      <c r="L91" s="6">
        <v>564670</v>
      </c>
      <c r="M91" s="6"/>
      <c r="N91" s="6"/>
      <c r="O91" s="6"/>
      <c r="P91" s="6">
        <f>COUNT(表1_59[[#This Row],[iBAQ 0-20_1]:[iBAQ 0-20_3]])</f>
        <v>0</v>
      </c>
      <c r="Q91" s="6">
        <f>COUNT(表1_59[[#This Row],[iBAQ 30-40_1]:[iBAQ 30-40_3]])</f>
        <v>2</v>
      </c>
      <c r="R91" s="6">
        <f>COUNT(表1_59[[#This Row],[iBAQ 50-60_1]:[iBAQ 50-60_3]])</f>
        <v>0</v>
      </c>
      <c r="S91" s="8"/>
      <c r="T91" s="8">
        <f>AVERAGE(表1_59[[#This Row],[iBAQ 30-40_1]:[iBAQ 30-40_3]])</f>
        <v>1590285</v>
      </c>
      <c r="U91" s="8"/>
      <c r="V91" s="8">
        <f>表1_59[[#This Row],[Average 60]]/表1_59[[#This Row],[Average 40]]</f>
        <v>0</v>
      </c>
      <c r="W91" s="8"/>
      <c r="X91" s="8"/>
      <c r="Y91" s="8">
        <v>40</v>
      </c>
    </row>
    <row r="92" spans="1:25" ht="15.75">
      <c r="A92" s="6">
        <v>564</v>
      </c>
      <c r="B92" s="7" t="s">
        <v>1230</v>
      </c>
      <c r="C92" s="7" t="s">
        <v>2553</v>
      </c>
      <c r="D92" s="7" t="s">
        <v>1620</v>
      </c>
      <c r="E92" s="6">
        <v>2</v>
      </c>
      <c r="F92" s="6">
        <v>2</v>
      </c>
      <c r="G92" s="6"/>
      <c r="H92" s="6">
        <v>117250</v>
      </c>
      <c r="I92" s="6"/>
      <c r="J92" s="6">
        <v>170400</v>
      </c>
      <c r="K92" s="6">
        <v>205870</v>
      </c>
      <c r="L92" s="6">
        <v>253960</v>
      </c>
      <c r="M92" s="6"/>
      <c r="N92" s="6"/>
      <c r="O92" s="6"/>
      <c r="P92" s="6">
        <f>COUNT(表1_59[[#This Row],[iBAQ 0-20_1]:[iBAQ 0-20_3]])</f>
        <v>1</v>
      </c>
      <c r="Q92" s="6">
        <f>COUNT(表1_59[[#This Row],[iBAQ 30-40_1]:[iBAQ 30-40_3]])</f>
        <v>3</v>
      </c>
      <c r="R92" s="6">
        <f>COUNT(表1_59[[#This Row],[iBAQ 50-60_1]:[iBAQ 50-60_3]])</f>
        <v>0</v>
      </c>
      <c r="S92" s="8"/>
      <c r="T92" s="8">
        <f>AVERAGE(表1_59[[#This Row],[iBAQ 30-40_1]:[iBAQ 30-40_3]])</f>
        <v>210076.66666666666</v>
      </c>
      <c r="U92" s="8"/>
      <c r="V92" s="8">
        <f>表1_59[[#This Row],[Average 60]]/表1_59[[#This Row],[Average 40]]</f>
        <v>0</v>
      </c>
      <c r="W92" s="8"/>
      <c r="X92" s="8"/>
      <c r="Y92" s="8">
        <v>40</v>
      </c>
    </row>
    <row r="93" spans="1:25" ht="15.75">
      <c r="A93" s="6">
        <v>569</v>
      </c>
      <c r="B93" s="7" t="s">
        <v>1287</v>
      </c>
      <c r="C93" s="7" t="s">
        <v>2556</v>
      </c>
      <c r="D93" s="7" t="s">
        <v>3606</v>
      </c>
      <c r="E93" s="6">
        <v>3</v>
      </c>
      <c r="F93" s="6">
        <v>1</v>
      </c>
      <c r="G93" s="6"/>
      <c r="H93" s="6"/>
      <c r="I93" s="6"/>
      <c r="J93" s="6">
        <v>510370</v>
      </c>
      <c r="K93" s="6">
        <v>435880</v>
      </c>
      <c r="L93" s="6"/>
      <c r="M93" s="6"/>
      <c r="N93" s="6"/>
      <c r="O93" s="6"/>
      <c r="P93" s="6">
        <f>COUNT(表1_59[[#This Row],[iBAQ 0-20_1]:[iBAQ 0-20_3]])</f>
        <v>0</v>
      </c>
      <c r="Q93" s="6">
        <f>COUNT(表1_59[[#This Row],[iBAQ 30-40_1]:[iBAQ 30-40_3]])</f>
        <v>2</v>
      </c>
      <c r="R93" s="6">
        <f>COUNT(表1_59[[#This Row],[iBAQ 50-60_1]:[iBAQ 50-60_3]])</f>
        <v>0</v>
      </c>
      <c r="S93" s="8"/>
      <c r="T93" s="8">
        <f>AVERAGE(表1_59[[#This Row],[iBAQ 30-40_1]:[iBAQ 30-40_3]])</f>
        <v>473125</v>
      </c>
      <c r="U93" s="8"/>
      <c r="V93" s="8">
        <f>表1_59[[#This Row],[Average 60]]/表1_59[[#This Row],[Average 40]]</f>
        <v>0</v>
      </c>
      <c r="W93" s="8"/>
      <c r="X93" s="8"/>
      <c r="Y93" s="8">
        <v>40</v>
      </c>
    </row>
    <row r="94" spans="1:25" ht="15.75">
      <c r="A94" s="6">
        <v>578</v>
      </c>
      <c r="B94" s="7" t="s">
        <v>1195</v>
      </c>
      <c r="C94" s="7" t="s">
        <v>2561</v>
      </c>
      <c r="D94" s="7" t="s">
        <v>1625</v>
      </c>
      <c r="E94" s="6">
        <v>1</v>
      </c>
      <c r="F94" s="6">
        <v>1</v>
      </c>
      <c r="G94" s="6">
        <v>575720</v>
      </c>
      <c r="H94" s="6">
        <v>207860</v>
      </c>
      <c r="I94" s="6">
        <v>419860</v>
      </c>
      <c r="J94" s="6">
        <v>216230</v>
      </c>
      <c r="K94" s="6">
        <v>155590</v>
      </c>
      <c r="L94" s="6">
        <v>525210</v>
      </c>
      <c r="M94" s="6"/>
      <c r="N94" s="6"/>
      <c r="O94" s="6"/>
      <c r="P94" s="6">
        <f>COUNT(表1_59[[#This Row],[iBAQ 0-20_1]:[iBAQ 0-20_3]])</f>
        <v>3</v>
      </c>
      <c r="Q94" s="6">
        <f>COUNT(表1_59[[#This Row],[iBAQ 30-40_1]:[iBAQ 30-40_3]])</f>
        <v>3</v>
      </c>
      <c r="R94" s="6">
        <f>COUNT(表1_59[[#This Row],[iBAQ 50-60_1]:[iBAQ 50-60_3]])</f>
        <v>0</v>
      </c>
      <c r="S94" s="8">
        <f>AVERAGE(表1_59[[#This Row],[iBAQ 0-20_1]:[iBAQ 0-20_3]])</f>
        <v>401146.66666666669</v>
      </c>
      <c r="T94" s="8">
        <f>AVERAGE(表1_59[[#This Row],[iBAQ 30-40_1]:[iBAQ 30-40_3]])</f>
        <v>299010</v>
      </c>
      <c r="U94" s="8"/>
      <c r="V94" s="8">
        <f>表1_59[[#This Row],[Average 60]]/表1_59[[#This Row],[Average 40]]</f>
        <v>0</v>
      </c>
      <c r="W94" s="8"/>
      <c r="X94" s="8"/>
      <c r="Y94" s="8">
        <v>40</v>
      </c>
    </row>
    <row r="95" spans="1:25" ht="15.75">
      <c r="A95" s="6">
        <v>607</v>
      </c>
      <c r="B95" s="7" t="s">
        <v>1281</v>
      </c>
      <c r="C95" s="7" t="s">
        <v>2583</v>
      </c>
      <c r="D95" s="7" t="s">
        <v>1638</v>
      </c>
      <c r="E95" s="6">
        <v>2</v>
      </c>
      <c r="F95" s="6">
        <v>2</v>
      </c>
      <c r="G95" s="6"/>
      <c r="H95" s="6"/>
      <c r="I95" s="6"/>
      <c r="J95" s="6">
        <v>369030</v>
      </c>
      <c r="K95" s="6">
        <v>558940</v>
      </c>
      <c r="L95" s="6"/>
      <c r="M95" s="6"/>
      <c r="N95" s="6"/>
      <c r="O95" s="6"/>
      <c r="P95" s="6">
        <f>COUNT(表1_59[[#This Row],[iBAQ 0-20_1]:[iBAQ 0-20_3]])</f>
        <v>0</v>
      </c>
      <c r="Q95" s="6">
        <f>COUNT(表1_59[[#This Row],[iBAQ 30-40_1]:[iBAQ 30-40_3]])</f>
        <v>2</v>
      </c>
      <c r="R95" s="6">
        <f>COUNT(表1_59[[#This Row],[iBAQ 50-60_1]:[iBAQ 50-60_3]])</f>
        <v>0</v>
      </c>
      <c r="S95" s="8"/>
      <c r="T95" s="8">
        <f>AVERAGE(表1_59[[#This Row],[iBAQ 30-40_1]:[iBAQ 30-40_3]])</f>
        <v>463985</v>
      </c>
      <c r="U95" s="8"/>
      <c r="V95" s="8">
        <f>表1_59[[#This Row],[Average 60]]/表1_59[[#This Row],[Average 40]]</f>
        <v>0</v>
      </c>
      <c r="W95" s="8"/>
      <c r="X95" s="8"/>
      <c r="Y95" s="8">
        <v>40</v>
      </c>
    </row>
    <row r="96" spans="1:25" ht="15.75">
      <c r="A96" s="6">
        <v>608</v>
      </c>
      <c r="B96" s="7" t="s">
        <v>1169</v>
      </c>
      <c r="C96" s="7" t="s">
        <v>2584</v>
      </c>
      <c r="D96" s="7" t="s">
        <v>1639</v>
      </c>
      <c r="E96" s="6">
        <v>2</v>
      </c>
      <c r="F96" s="6">
        <v>2</v>
      </c>
      <c r="G96" s="6"/>
      <c r="H96" s="6">
        <v>577050</v>
      </c>
      <c r="I96" s="6">
        <v>474530</v>
      </c>
      <c r="J96" s="6">
        <v>716370</v>
      </c>
      <c r="K96" s="6">
        <v>701760</v>
      </c>
      <c r="L96" s="6">
        <v>748100</v>
      </c>
      <c r="M96" s="6"/>
      <c r="N96" s="6"/>
      <c r="O96" s="6"/>
      <c r="P96" s="6">
        <f>COUNT(表1_59[[#This Row],[iBAQ 0-20_1]:[iBAQ 0-20_3]])</f>
        <v>2</v>
      </c>
      <c r="Q96" s="6">
        <f>COUNT(表1_59[[#This Row],[iBAQ 30-40_1]:[iBAQ 30-40_3]])</f>
        <v>3</v>
      </c>
      <c r="R96" s="6">
        <f>COUNT(表1_59[[#This Row],[iBAQ 50-60_1]:[iBAQ 50-60_3]])</f>
        <v>0</v>
      </c>
      <c r="S96" s="8">
        <f>AVERAGE(表1_59[[#This Row],[iBAQ 0-20_1]:[iBAQ 0-20_3]])</f>
        <v>525790</v>
      </c>
      <c r="T96" s="8">
        <f>AVERAGE(表1_59[[#This Row],[iBAQ 30-40_1]:[iBAQ 30-40_3]])</f>
        <v>722076.66666666663</v>
      </c>
      <c r="U96" s="8"/>
      <c r="V96" s="8">
        <f>表1_59[[#This Row],[Average 60]]/表1_59[[#This Row],[Average 40]]</f>
        <v>0</v>
      </c>
      <c r="W96" s="8"/>
      <c r="X96" s="8"/>
      <c r="Y96" s="8">
        <v>40</v>
      </c>
    </row>
    <row r="97" spans="1:25" ht="15.75">
      <c r="A97" s="6">
        <v>617</v>
      </c>
      <c r="B97" s="7" t="s">
        <v>1093</v>
      </c>
      <c r="C97" s="7" t="s">
        <v>2590</v>
      </c>
      <c r="D97" s="7" t="s">
        <v>1643</v>
      </c>
      <c r="E97" s="6">
        <v>2</v>
      </c>
      <c r="F97" s="6">
        <v>2</v>
      </c>
      <c r="G97" s="6"/>
      <c r="H97" s="6"/>
      <c r="I97" s="6">
        <v>428230</v>
      </c>
      <c r="J97" s="6">
        <v>1633400</v>
      </c>
      <c r="K97" s="6">
        <v>3005100</v>
      </c>
      <c r="L97" s="6">
        <v>3187000</v>
      </c>
      <c r="M97" s="6"/>
      <c r="N97" s="6"/>
      <c r="O97" s="6"/>
      <c r="P97" s="6">
        <f>COUNT(表1_59[[#This Row],[iBAQ 0-20_1]:[iBAQ 0-20_3]])</f>
        <v>1</v>
      </c>
      <c r="Q97" s="6">
        <f>COUNT(表1_59[[#This Row],[iBAQ 30-40_1]:[iBAQ 30-40_3]])</f>
        <v>3</v>
      </c>
      <c r="R97" s="6">
        <f>COUNT(表1_59[[#This Row],[iBAQ 50-60_1]:[iBAQ 50-60_3]])</f>
        <v>0</v>
      </c>
      <c r="S97" s="8"/>
      <c r="T97" s="8">
        <f>AVERAGE(表1_59[[#This Row],[iBAQ 30-40_1]:[iBAQ 30-40_3]])</f>
        <v>2608500</v>
      </c>
      <c r="U97" s="8"/>
      <c r="V97" s="8">
        <f>表1_59[[#This Row],[Average 60]]/表1_59[[#This Row],[Average 40]]</f>
        <v>0</v>
      </c>
      <c r="W97" s="8"/>
      <c r="X97" s="8"/>
      <c r="Y97" s="8">
        <v>40</v>
      </c>
    </row>
    <row r="98" spans="1:25" ht="15.75">
      <c r="A98" s="6">
        <v>622</v>
      </c>
      <c r="B98" s="7" t="s">
        <v>1283</v>
      </c>
      <c r="C98" s="7" t="s">
        <v>2594</v>
      </c>
      <c r="D98" s="7" t="s">
        <v>1646</v>
      </c>
      <c r="E98" s="6">
        <v>2</v>
      </c>
      <c r="F98" s="6">
        <v>2</v>
      </c>
      <c r="G98" s="6">
        <v>36796</v>
      </c>
      <c r="H98" s="6"/>
      <c r="I98" s="6">
        <v>336140</v>
      </c>
      <c r="J98" s="6">
        <v>525850</v>
      </c>
      <c r="K98" s="6">
        <v>532020</v>
      </c>
      <c r="L98" s="6"/>
      <c r="M98" s="6"/>
      <c r="N98" s="6"/>
      <c r="O98" s="6"/>
      <c r="P98" s="6">
        <f>COUNT(表1_59[[#This Row],[iBAQ 0-20_1]:[iBAQ 0-20_3]])</f>
        <v>2</v>
      </c>
      <c r="Q98" s="6">
        <f>COUNT(表1_59[[#This Row],[iBAQ 30-40_1]:[iBAQ 30-40_3]])</f>
        <v>2</v>
      </c>
      <c r="R98" s="6">
        <f>COUNT(表1_59[[#This Row],[iBAQ 50-60_1]:[iBAQ 50-60_3]])</f>
        <v>0</v>
      </c>
      <c r="S98" s="8">
        <f>AVERAGE(表1_59[[#This Row],[iBAQ 0-20_1]:[iBAQ 0-20_3]])</f>
        <v>186468</v>
      </c>
      <c r="T98" s="8">
        <f>AVERAGE(表1_59[[#This Row],[iBAQ 30-40_1]:[iBAQ 30-40_3]])</f>
        <v>528935</v>
      </c>
      <c r="U98" s="8"/>
      <c r="V98" s="8">
        <f>表1_59[[#This Row],[Average 60]]/表1_59[[#This Row],[Average 40]]</f>
        <v>0</v>
      </c>
      <c r="W98" s="8"/>
      <c r="X98" s="8"/>
      <c r="Y98" s="8">
        <v>40</v>
      </c>
    </row>
    <row r="99" spans="1:25" ht="15.75">
      <c r="A99" s="6">
        <v>633</v>
      </c>
      <c r="B99" s="7" t="s">
        <v>1104</v>
      </c>
      <c r="C99" s="7" t="s">
        <v>2602</v>
      </c>
      <c r="D99" s="7" t="s">
        <v>1653</v>
      </c>
      <c r="E99" s="6">
        <v>4</v>
      </c>
      <c r="F99" s="6">
        <v>3</v>
      </c>
      <c r="G99" s="6">
        <v>2744200</v>
      </c>
      <c r="H99" s="6"/>
      <c r="I99" s="6">
        <v>2504200</v>
      </c>
      <c r="J99" s="6">
        <v>1385100</v>
      </c>
      <c r="K99" s="6">
        <v>745930</v>
      </c>
      <c r="L99" s="6">
        <v>2514900</v>
      </c>
      <c r="M99" s="6"/>
      <c r="N99" s="6"/>
      <c r="O99" s="6"/>
      <c r="P99" s="6">
        <f>COUNT(表1_59[[#This Row],[iBAQ 0-20_1]:[iBAQ 0-20_3]])</f>
        <v>2</v>
      </c>
      <c r="Q99" s="6">
        <f>COUNT(表1_59[[#This Row],[iBAQ 30-40_1]:[iBAQ 30-40_3]])</f>
        <v>3</v>
      </c>
      <c r="R99" s="6">
        <f>COUNT(表1_59[[#This Row],[iBAQ 50-60_1]:[iBAQ 50-60_3]])</f>
        <v>0</v>
      </c>
      <c r="S99" s="8">
        <f>AVERAGE(表1_59[[#This Row],[iBAQ 0-20_1]:[iBAQ 0-20_3]])</f>
        <v>2624200</v>
      </c>
      <c r="T99" s="8">
        <f>AVERAGE(表1_59[[#This Row],[iBAQ 30-40_1]:[iBAQ 30-40_3]])</f>
        <v>1548643.3333333333</v>
      </c>
      <c r="U99" s="8"/>
      <c r="V99" s="8">
        <f>表1_59[[#This Row],[Average 60]]/表1_59[[#This Row],[Average 40]]</f>
        <v>0</v>
      </c>
      <c r="W99" s="8"/>
      <c r="X99" s="8"/>
      <c r="Y99" s="8">
        <v>40</v>
      </c>
    </row>
    <row r="100" spans="1:25" ht="15.75">
      <c r="A100" s="6">
        <v>241</v>
      </c>
      <c r="B100" s="7" t="s">
        <v>1107</v>
      </c>
      <c r="C100" s="7" t="s">
        <v>2607</v>
      </c>
      <c r="D100" s="7" t="s">
        <v>1656</v>
      </c>
      <c r="E100" s="6">
        <v>3</v>
      </c>
      <c r="F100" s="6">
        <v>3</v>
      </c>
      <c r="G100" s="6">
        <v>486520</v>
      </c>
      <c r="H100" s="6"/>
      <c r="I100" s="6">
        <v>1313900</v>
      </c>
      <c r="J100" s="6">
        <v>1100100</v>
      </c>
      <c r="K100" s="6">
        <v>1820900</v>
      </c>
      <c r="L100" s="6">
        <v>2442300</v>
      </c>
      <c r="M100" s="6"/>
      <c r="N100" s="6"/>
      <c r="O100" s="6"/>
      <c r="P100" s="6">
        <f>COUNT(表1_59[[#This Row],[iBAQ 0-20_1]:[iBAQ 0-20_3]])</f>
        <v>2</v>
      </c>
      <c r="Q100" s="6">
        <f>COUNT(表1_59[[#This Row],[iBAQ 30-40_1]:[iBAQ 30-40_3]])</f>
        <v>3</v>
      </c>
      <c r="R100" s="6">
        <f>COUNT(表1_59[[#This Row],[iBAQ 50-60_1]:[iBAQ 50-60_3]])</f>
        <v>0</v>
      </c>
      <c r="S100" s="8">
        <f>AVERAGE(表1_59[[#This Row],[iBAQ 0-20_1]:[iBAQ 0-20_3]])</f>
        <v>900210</v>
      </c>
      <c r="T100" s="8">
        <f>AVERAGE(表1_59[[#This Row],[iBAQ 30-40_1]:[iBAQ 30-40_3]])</f>
        <v>1787766.6666666667</v>
      </c>
      <c r="U100" s="8"/>
      <c r="V100" s="8">
        <f>表1_59[[#This Row],[Average 60]]/表1_59[[#This Row],[Average 40]]</f>
        <v>0</v>
      </c>
      <c r="W100" s="8"/>
      <c r="X100" s="8"/>
      <c r="Y100" s="8">
        <v>40</v>
      </c>
    </row>
    <row r="101" spans="1:25" ht="15.75">
      <c r="A101" s="6">
        <v>643</v>
      </c>
      <c r="B101" s="7" t="s">
        <v>1218</v>
      </c>
      <c r="C101" s="7" t="s">
        <v>2615</v>
      </c>
      <c r="D101" s="7" t="s">
        <v>1664</v>
      </c>
      <c r="E101" s="6">
        <v>5</v>
      </c>
      <c r="F101" s="6">
        <v>5</v>
      </c>
      <c r="G101" s="6"/>
      <c r="H101" s="6">
        <v>183550</v>
      </c>
      <c r="I101" s="6">
        <v>231510</v>
      </c>
      <c r="J101" s="6"/>
      <c r="K101" s="6">
        <v>351000</v>
      </c>
      <c r="L101" s="6">
        <v>364740</v>
      </c>
      <c r="M101" s="6"/>
      <c r="N101" s="6"/>
      <c r="O101" s="6"/>
      <c r="P101" s="6">
        <f>COUNT(表1_59[[#This Row],[iBAQ 0-20_1]:[iBAQ 0-20_3]])</f>
        <v>2</v>
      </c>
      <c r="Q101" s="6">
        <f>COUNT(表1_59[[#This Row],[iBAQ 30-40_1]:[iBAQ 30-40_3]])</f>
        <v>2</v>
      </c>
      <c r="R101" s="6">
        <f>COUNT(表1_59[[#This Row],[iBAQ 50-60_1]:[iBAQ 50-60_3]])</f>
        <v>0</v>
      </c>
      <c r="S101" s="8">
        <f>AVERAGE(表1_59[[#This Row],[iBAQ 0-20_1]:[iBAQ 0-20_3]])</f>
        <v>207530</v>
      </c>
      <c r="T101" s="8">
        <f>AVERAGE(表1_59[[#This Row],[iBAQ 30-40_1]:[iBAQ 30-40_3]])</f>
        <v>357870</v>
      </c>
      <c r="U101" s="8"/>
      <c r="V101" s="8">
        <f>表1_59[[#This Row],[Average 60]]/表1_59[[#This Row],[Average 40]]</f>
        <v>0</v>
      </c>
      <c r="W101" s="8"/>
      <c r="X101" s="8"/>
      <c r="Y101" s="8">
        <v>40</v>
      </c>
    </row>
    <row r="102" spans="1:25" ht="15.75">
      <c r="A102" s="6">
        <v>651</v>
      </c>
      <c r="B102" s="7" t="s">
        <v>1202</v>
      </c>
      <c r="C102" s="7" t="s">
        <v>2622</v>
      </c>
      <c r="D102" s="7" t="s">
        <v>1669</v>
      </c>
      <c r="E102" s="6">
        <v>3</v>
      </c>
      <c r="F102" s="6">
        <v>3</v>
      </c>
      <c r="G102" s="6"/>
      <c r="H102" s="6"/>
      <c r="I102" s="6"/>
      <c r="J102" s="6"/>
      <c r="K102" s="6">
        <v>743850</v>
      </c>
      <c r="L102" s="6">
        <v>488720</v>
      </c>
      <c r="M102" s="6"/>
      <c r="N102" s="6"/>
      <c r="O102" s="6"/>
      <c r="P102" s="6">
        <f>COUNT(表1_59[[#This Row],[iBAQ 0-20_1]:[iBAQ 0-20_3]])</f>
        <v>0</v>
      </c>
      <c r="Q102" s="6">
        <f>COUNT(表1_59[[#This Row],[iBAQ 30-40_1]:[iBAQ 30-40_3]])</f>
        <v>2</v>
      </c>
      <c r="R102" s="6">
        <f>COUNT(表1_59[[#This Row],[iBAQ 50-60_1]:[iBAQ 50-60_3]])</f>
        <v>0</v>
      </c>
      <c r="S102" s="8"/>
      <c r="T102" s="8">
        <f>AVERAGE(表1_59[[#This Row],[iBAQ 30-40_1]:[iBAQ 30-40_3]])</f>
        <v>616285</v>
      </c>
      <c r="U102" s="8"/>
      <c r="V102" s="8">
        <f>表1_59[[#This Row],[Average 60]]/表1_59[[#This Row],[Average 40]]</f>
        <v>0</v>
      </c>
      <c r="W102" s="8"/>
      <c r="X102" s="8"/>
      <c r="Y102" s="8">
        <v>40</v>
      </c>
    </row>
    <row r="103" spans="1:25" ht="15.75">
      <c r="A103" s="6">
        <v>658</v>
      </c>
      <c r="B103" s="7" t="s">
        <v>1214</v>
      </c>
      <c r="C103" s="7" t="s">
        <v>2629</v>
      </c>
      <c r="D103" s="7" t="s">
        <v>1672</v>
      </c>
      <c r="E103" s="6">
        <v>2</v>
      </c>
      <c r="F103" s="6">
        <v>2</v>
      </c>
      <c r="G103" s="6"/>
      <c r="H103" s="6"/>
      <c r="I103" s="6"/>
      <c r="J103" s="6">
        <v>244240</v>
      </c>
      <c r="K103" s="6"/>
      <c r="L103" s="6">
        <v>390820</v>
      </c>
      <c r="M103" s="6"/>
      <c r="N103" s="6"/>
      <c r="O103" s="6"/>
      <c r="P103" s="6">
        <f>COUNT(表1_59[[#This Row],[iBAQ 0-20_1]:[iBAQ 0-20_3]])</f>
        <v>0</v>
      </c>
      <c r="Q103" s="6">
        <f>COUNT(表1_59[[#This Row],[iBAQ 30-40_1]:[iBAQ 30-40_3]])</f>
        <v>2</v>
      </c>
      <c r="R103" s="6">
        <f>COUNT(表1_59[[#This Row],[iBAQ 50-60_1]:[iBAQ 50-60_3]])</f>
        <v>0</v>
      </c>
      <c r="S103" s="8"/>
      <c r="T103" s="8">
        <f>AVERAGE(表1_59[[#This Row],[iBAQ 30-40_1]:[iBAQ 30-40_3]])</f>
        <v>317530</v>
      </c>
      <c r="U103" s="8"/>
      <c r="V103" s="8">
        <f>表1_59[[#This Row],[Average 60]]/表1_59[[#This Row],[Average 40]]</f>
        <v>0</v>
      </c>
      <c r="W103" s="8"/>
      <c r="X103" s="8"/>
      <c r="Y103" s="8">
        <v>40</v>
      </c>
    </row>
    <row r="104" spans="1:25" ht="15.75">
      <c r="A104" s="6">
        <v>661</v>
      </c>
      <c r="B104" s="7" t="s">
        <v>1112</v>
      </c>
      <c r="C104" s="7" t="s">
        <v>2605</v>
      </c>
      <c r="D104" s="7" t="s">
        <v>3635</v>
      </c>
      <c r="E104" s="6">
        <v>2</v>
      </c>
      <c r="F104" s="6">
        <v>2</v>
      </c>
      <c r="G104" s="6">
        <v>3718300</v>
      </c>
      <c r="H104" s="6"/>
      <c r="I104" s="6">
        <v>2566100</v>
      </c>
      <c r="J104" s="6">
        <v>1153200</v>
      </c>
      <c r="K104" s="6">
        <v>2328200</v>
      </c>
      <c r="L104" s="6">
        <v>2081800</v>
      </c>
      <c r="M104" s="6"/>
      <c r="N104" s="6"/>
      <c r="O104" s="6"/>
      <c r="P104" s="6">
        <f>COUNT(表1_59[[#This Row],[iBAQ 0-20_1]:[iBAQ 0-20_3]])</f>
        <v>2</v>
      </c>
      <c r="Q104" s="6">
        <f>COUNT(表1_59[[#This Row],[iBAQ 30-40_1]:[iBAQ 30-40_3]])</f>
        <v>3</v>
      </c>
      <c r="R104" s="6">
        <f>COUNT(表1_59[[#This Row],[iBAQ 50-60_1]:[iBAQ 50-60_3]])</f>
        <v>0</v>
      </c>
      <c r="S104" s="8">
        <f>AVERAGE(表1_59[[#This Row],[iBAQ 0-20_1]:[iBAQ 0-20_3]])</f>
        <v>3142200</v>
      </c>
      <c r="T104" s="8">
        <f>AVERAGE(表1_59[[#This Row],[iBAQ 30-40_1]:[iBAQ 30-40_3]])</f>
        <v>1854400</v>
      </c>
      <c r="U104" s="8"/>
      <c r="V104" s="8">
        <f>表1_59[[#This Row],[Average 60]]/表1_59[[#This Row],[Average 40]]</f>
        <v>0</v>
      </c>
      <c r="W104" s="8"/>
      <c r="X104" s="8"/>
      <c r="Y104" s="8">
        <v>40</v>
      </c>
    </row>
    <row r="105" spans="1:25" ht="15.75">
      <c r="A105" s="6">
        <v>676</v>
      </c>
      <c r="B105" s="7" t="s">
        <v>1174</v>
      </c>
      <c r="C105" s="7" t="s">
        <v>2645</v>
      </c>
      <c r="D105" s="7" t="s">
        <v>1682</v>
      </c>
      <c r="E105" s="6">
        <v>2</v>
      </c>
      <c r="F105" s="6">
        <v>2</v>
      </c>
      <c r="G105" s="6"/>
      <c r="H105" s="6"/>
      <c r="I105" s="6">
        <v>567900</v>
      </c>
      <c r="J105" s="6">
        <v>567960</v>
      </c>
      <c r="K105" s="6"/>
      <c r="L105" s="6">
        <v>669240</v>
      </c>
      <c r="M105" s="6"/>
      <c r="N105" s="6"/>
      <c r="O105" s="6"/>
      <c r="P105" s="6">
        <f>COUNT(表1_59[[#This Row],[iBAQ 0-20_1]:[iBAQ 0-20_3]])</f>
        <v>1</v>
      </c>
      <c r="Q105" s="6">
        <f>COUNT(表1_59[[#This Row],[iBAQ 30-40_1]:[iBAQ 30-40_3]])</f>
        <v>2</v>
      </c>
      <c r="R105" s="6">
        <f>COUNT(表1_59[[#This Row],[iBAQ 50-60_1]:[iBAQ 50-60_3]])</f>
        <v>0</v>
      </c>
      <c r="S105" s="8"/>
      <c r="T105" s="8">
        <f>AVERAGE(表1_59[[#This Row],[iBAQ 30-40_1]:[iBAQ 30-40_3]])</f>
        <v>618600</v>
      </c>
      <c r="U105" s="8"/>
      <c r="V105" s="8">
        <f>表1_59[[#This Row],[Average 60]]/表1_59[[#This Row],[Average 40]]</f>
        <v>0</v>
      </c>
      <c r="W105" s="8"/>
      <c r="X105" s="8"/>
      <c r="Y105" s="8">
        <v>40</v>
      </c>
    </row>
    <row r="106" spans="1:25" ht="15.75">
      <c r="A106" s="6">
        <v>680</v>
      </c>
      <c r="B106" s="7" t="s">
        <v>1239</v>
      </c>
      <c r="C106" s="7" t="s">
        <v>2648</v>
      </c>
      <c r="D106" s="7" t="s">
        <v>1685</v>
      </c>
      <c r="E106" s="6">
        <v>1</v>
      </c>
      <c r="F106" s="6">
        <v>1</v>
      </c>
      <c r="G106" s="6">
        <v>333610</v>
      </c>
      <c r="H106" s="6">
        <v>324380</v>
      </c>
      <c r="I106" s="6">
        <v>247740</v>
      </c>
      <c r="J106" s="6"/>
      <c r="K106" s="6">
        <v>597490</v>
      </c>
      <c r="L106" s="6">
        <v>142680</v>
      </c>
      <c r="M106" s="6"/>
      <c r="N106" s="6"/>
      <c r="O106" s="6"/>
      <c r="P106" s="6">
        <f>COUNT(表1_59[[#This Row],[iBAQ 0-20_1]:[iBAQ 0-20_3]])</f>
        <v>3</v>
      </c>
      <c r="Q106" s="6">
        <f>COUNT(表1_59[[#This Row],[iBAQ 30-40_1]:[iBAQ 30-40_3]])</f>
        <v>2</v>
      </c>
      <c r="R106" s="6">
        <f>COUNT(表1_59[[#This Row],[iBAQ 50-60_1]:[iBAQ 50-60_3]])</f>
        <v>0</v>
      </c>
      <c r="S106" s="8">
        <f>AVERAGE(表1_59[[#This Row],[iBAQ 0-20_1]:[iBAQ 0-20_3]])</f>
        <v>301910</v>
      </c>
      <c r="T106" s="8">
        <f>AVERAGE(表1_59[[#This Row],[iBAQ 30-40_1]:[iBAQ 30-40_3]])</f>
        <v>370085</v>
      </c>
      <c r="U106" s="8"/>
      <c r="V106" s="8">
        <f>表1_59[[#This Row],[Average 60]]/表1_59[[#This Row],[Average 40]]</f>
        <v>0</v>
      </c>
      <c r="W106" s="8"/>
      <c r="X106" s="8"/>
      <c r="Y106" s="8">
        <v>40</v>
      </c>
    </row>
    <row r="107" spans="1:25" ht="15.75">
      <c r="A107" s="6">
        <v>684</v>
      </c>
      <c r="B107" s="7" t="s">
        <v>1168</v>
      </c>
      <c r="C107" s="7" t="s">
        <v>2651</v>
      </c>
      <c r="D107" s="7" t="s">
        <v>1688</v>
      </c>
      <c r="E107" s="6">
        <v>1</v>
      </c>
      <c r="F107" s="6">
        <v>1</v>
      </c>
      <c r="G107" s="6"/>
      <c r="H107" s="6"/>
      <c r="I107" s="6"/>
      <c r="J107" s="6"/>
      <c r="K107" s="6">
        <v>558790</v>
      </c>
      <c r="L107" s="6">
        <v>760190</v>
      </c>
      <c r="M107" s="6"/>
      <c r="N107" s="6"/>
      <c r="O107" s="6"/>
      <c r="P107" s="6">
        <f>COUNT(表1_59[[#This Row],[iBAQ 0-20_1]:[iBAQ 0-20_3]])</f>
        <v>0</v>
      </c>
      <c r="Q107" s="6">
        <f>COUNT(表1_59[[#This Row],[iBAQ 30-40_1]:[iBAQ 30-40_3]])</f>
        <v>2</v>
      </c>
      <c r="R107" s="6">
        <f>COUNT(表1_59[[#This Row],[iBAQ 50-60_1]:[iBAQ 50-60_3]])</f>
        <v>0</v>
      </c>
      <c r="S107" s="8"/>
      <c r="T107" s="8">
        <f>AVERAGE(表1_59[[#This Row],[iBAQ 30-40_1]:[iBAQ 30-40_3]])</f>
        <v>659490</v>
      </c>
      <c r="U107" s="8"/>
      <c r="V107" s="8">
        <f>表1_59[[#This Row],[Average 60]]/表1_59[[#This Row],[Average 40]]</f>
        <v>0</v>
      </c>
      <c r="W107" s="8"/>
      <c r="X107" s="8"/>
      <c r="Y107" s="8">
        <v>40</v>
      </c>
    </row>
    <row r="108" spans="1:25" ht="15.75">
      <c r="A108" s="6">
        <v>685</v>
      </c>
      <c r="B108" s="7" t="s">
        <v>1267</v>
      </c>
      <c r="C108" s="7" t="s">
        <v>2652</v>
      </c>
      <c r="D108" s="7" t="s">
        <v>1689</v>
      </c>
      <c r="E108" s="6">
        <v>2</v>
      </c>
      <c r="F108" s="6">
        <v>2</v>
      </c>
      <c r="G108" s="6"/>
      <c r="H108" s="6"/>
      <c r="I108" s="6">
        <v>691040</v>
      </c>
      <c r="J108" s="6">
        <v>774170</v>
      </c>
      <c r="K108" s="6">
        <v>1033700</v>
      </c>
      <c r="L108" s="6"/>
      <c r="M108" s="6"/>
      <c r="N108" s="6"/>
      <c r="O108" s="6"/>
      <c r="P108" s="6">
        <f>COUNT(表1_59[[#This Row],[iBAQ 0-20_1]:[iBAQ 0-20_3]])</f>
        <v>1</v>
      </c>
      <c r="Q108" s="6">
        <f>COUNT(表1_59[[#This Row],[iBAQ 30-40_1]:[iBAQ 30-40_3]])</f>
        <v>2</v>
      </c>
      <c r="R108" s="6">
        <f>COUNT(表1_59[[#This Row],[iBAQ 50-60_1]:[iBAQ 50-60_3]])</f>
        <v>0</v>
      </c>
      <c r="S108" s="8"/>
      <c r="T108" s="8">
        <f>AVERAGE(表1_59[[#This Row],[iBAQ 30-40_1]:[iBAQ 30-40_3]])</f>
        <v>903935</v>
      </c>
      <c r="U108" s="8"/>
      <c r="V108" s="8">
        <f>表1_59[[#This Row],[Average 60]]/表1_59[[#This Row],[Average 40]]</f>
        <v>0</v>
      </c>
      <c r="W108" s="8"/>
      <c r="X108" s="8"/>
      <c r="Y108" s="8">
        <v>40</v>
      </c>
    </row>
    <row r="109" spans="1:25" ht="15.75">
      <c r="A109" s="6">
        <v>691</v>
      </c>
      <c r="B109" s="7" t="s">
        <v>1077</v>
      </c>
      <c r="C109" s="7" t="s">
        <v>2656</v>
      </c>
      <c r="D109" s="7" t="s">
        <v>1692</v>
      </c>
      <c r="E109" s="6">
        <v>2</v>
      </c>
      <c r="F109" s="6">
        <v>2</v>
      </c>
      <c r="G109" s="6"/>
      <c r="H109" s="6"/>
      <c r="I109" s="6"/>
      <c r="J109" s="6">
        <v>9983100</v>
      </c>
      <c r="K109" s="6">
        <v>11074000</v>
      </c>
      <c r="L109" s="6">
        <v>5809500</v>
      </c>
      <c r="M109" s="6"/>
      <c r="N109" s="6"/>
      <c r="O109" s="6"/>
      <c r="P109" s="6">
        <f>COUNT(表1_59[[#This Row],[iBAQ 0-20_1]:[iBAQ 0-20_3]])</f>
        <v>0</v>
      </c>
      <c r="Q109" s="6">
        <f>COUNT(表1_59[[#This Row],[iBAQ 30-40_1]:[iBAQ 30-40_3]])</f>
        <v>3</v>
      </c>
      <c r="R109" s="6">
        <f>COUNT(表1_59[[#This Row],[iBAQ 50-60_1]:[iBAQ 50-60_3]])</f>
        <v>0</v>
      </c>
      <c r="S109" s="8"/>
      <c r="T109" s="8">
        <f>AVERAGE(表1_59[[#This Row],[iBAQ 30-40_1]:[iBAQ 30-40_3]])</f>
        <v>8955533.333333334</v>
      </c>
      <c r="U109" s="8"/>
      <c r="V109" s="8">
        <f>表1_59[[#This Row],[Average 60]]/表1_59[[#This Row],[Average 40]]</f>
        <v>0</v>
      </c>
      <c r="W109" s="8"/>
      <c r="X109" s="8"/>
      <c r="Y109" s="8">
        <v>40</v>
      </c>
    </row>
    <row r="110" spans="1:25" ht="15.75">
      <c r="A110" s="6">
        <v>696</v>
      </c>
      <c r="B110" s="7" t="s">
        <v>1232</v>
      </c>
      <c r="C110" s="7" t="s">
        <v>2660</v>
      </c>
      <c r="D110" s="7" t="s">
        <v>1695</v>
      </c>
      <c r="E110" s="6">
        <v>4</v>
      </c>
      <c r="F110" s="6">
        <v>1</v>
      </c>
      <c r="G110" s="6">
        <v>260100</v>
      </c>
      <c r="H110" s="6">
        <v>355120</v>
      </c>
      <c r="I110" s="6">
        <v>298750</v>
      </c>
      <c r="J110" s="6">
        <v>248530</v>
      </c>
      <c r="K110" s="6">
        <v>392490</v>
      </c>
      <c r="L110" s="6">
        <v>244710</v>
      </c>
      <c r="M110" s="6"/>
      <c r="N110" s="6"/>
      <c r="O110" s="6"/>
      <c r="P110" s="6">
        <f>COUNT(表1_59[[#This Row],[iBAQ 0-20_1]:[iBAQ 0-20_3]])</f>
        <v>3</v>
      </c>
      <c r="Q110" s="6">
        <f>COUNT(表1_59[[#This Row],[iBAQ 30-40_1]:[iBAQ 30-40_3]])</f>
        <v>3</v>
      </c>
      <c r="R110" s="6">
        <f>COUNT(表1_59[[#This Row],[iBAQ 50-60_1]:[iBAQ 50-60_3]])</f>
        <v>0</v>
      </c>
      <c r="S110" s="8">
        <f>AVERAGE(表1_59[[#This Row],[iBAQ 0-20_1]:[iBAQ 0-20_3]])</f>
        <v>304656.66666666669</v>
      </c>
      <c r="T110" s="8">
        <f>AVERAGE(表1_59[[#This Row],[iBAQ 30-40_1]:[iBAQ 30-40_3]])</f>
        <v>295243.33333333331</v>
      </c>
      <c r="U110" s="8"/>
      <c r="V110" s="8">
        <f>表1_59[[#This Row],[Average 60]]/表1_59[[#This Row],[Average 40]]</f>
        <v>0</v>
      </c>
      <c r="W110" s="8"/>
      <c r="X110" s="8"/>
      <c r="Y110" s="8">
        <v>40</v>
      </c>
    </row>
    <row r="111" spans="1:25" ht="15.75">
      <c r="A111" s="6">
        <v>718</v>
      </c>
      <c r="B111" s="7" t="s">
        <v>1244</v>
      </c>
      <c r="C111" s="7" t="s">
        <v>2681</v>
      </c>
      <c r="D111" s="7" t="s">
        <v>1710</v>
      </c>
      <c r="E111" s="6">
        <v>3</v>
      </c>
      <c r="F111" s="6">
        <v>3</v>
      </c>
      <c r="G111" s="6"/>
      <c r="H111" s="6">
        <v>55982</v>
      </c>
      <c r="I111" s="6">
        <v>128590</v>
      </c>
      <c r="J111" s="6">
        <v>45706</v>
      </c>
      <c r="K111" s="6">
        <v>46522</v>
      </c>
      <c r="L111" s="6">
        <v>43333</v>
      </c>
      <c r="M111" s="6"/>
      <c r="N111" s="6"/>
      <c r="O111" s="6"/>
      <c r="P111" s="6">
        <f>COUNT(表1_59[[#This Row],[iBAQ 0-20_1]:[iBAQ 0-20_3]])</f>
        <v>2</v>
      </c>
      <c r="Q111" s="6">
        <f>COUNT(表1_59[[#This Row],[iBAQ 30-40_1]:[iBAQ 30-40_3]])</f>
        <v>3</v>
      </c>
      <c r="R111" s="6">
        <f>COUNT(表1_59[[#This Row],[iBAQ 50-60_1]:[iBAQ 50-60_3]])</f>
        <v>0</v>
      </c>
      <c r="S111" s="8">
        <f>AVERAGE(表1_59[[#This Row],[iBAQ 0-20_1]:[iBAQ 0-20_3]])</f>
        <v>92286</v>
      </c>
      <c r="T111" s="8">
        <f>AVERAGE(表1_59[[#This Row],[iBAQ 30-40_1]:[iBAQ 30-40_3]])</f>
        <v>45187</v>
      </c>
      <c r="U111" s="8"/>
      <c r="V111" s="8">
        <f>表1_59[[#This Row],[Average 60]]/表1_59[[#This Row],[Average 40]]</f>
        <v>0</v>
      </c>
      <c r="W111" s="8"/>
      <c r="X111" s="8"/>
      <c r="Y111" s="8">
        <v>40</v>
      </c>
    </row>
    <row r="112" spans="1:25" ht="15.75">
      <c r="A112" s="6">
        <v>719</v>
      </c>
      <c r="B112" s="7" t="s">
        <v>1212</v>
      </c>
      <c r="C112" s="7" t="s">
        <v>2682</v>
      </c>
      <c r="D112" s="7" t="s">
        <v>1711</v>
      </c>
      <c r="E112" s="6">
        <v>2</v>
      </c>
      <c r="F112" s="6">
        <v>2</v>
      </c>
      <c r="G112" s="6"/>
      <c r="H112" s="6">
        <v>428220</v>
      </c>
      <c r="I112" s="6"/>
      <c r="J112" s="6"/>
      <c r="K112" s="6">
        <v>624120</v>
      </c>
      <c r="L112" s="6">
        <v>420850</v>
      </c>
      <c r="M112" s="6"/>
      <c r="N112" s="6"/>
      <c r="O112" s="6"/>
      <c r="P112" s="6">
        <f>COUNT(表1_59[[#This Row],[iBAQ 0-20_1]:[iBAQ 0-20_3]])</f>
        <v>1</v>
      </c>
      <c r="Q112" s="6">
        <f>COUNT(表1_59[[#This Row],[iBAQ 30-40_1]:[iBAQ 30-40_3]])</f>
        <v>2</v>
      </c>
      <c r="R112" s="6">
        <f>COUNT(表1_59[[#This Row],[iBAQ 50-60_1]:[iBAQ 50-60_3]])</f>
        <v>0</v>
      </c>
      <c r="S112" s="8"/>
      <c r="T112" s="8">
        <f>AVERAGE(表1_59[[#This Row],[iBAQ 30-40_1]:[iBAQ 30-40_3]])</f>
        <v>522485</v>
      </c>
      <c r="U112" s="8"/>
      <c r="V112" s="8">
        <f>表1_59[[#This Row],[Average 60]]/表1_59[[#This Row],[Average 40]]</f>
        <v>0</v>
      </c>
      <c r="W112" s="8"/>
      <c r="X112" s="8"/>
      <c r="Y112" s="8">
        <v>40</v>
      </c>
    </row>
    <row r="113" spans="1:25" ht="15.75">
      <c r="A113" s="6">
        <v>739</v>
      </c>
      <c r="B113" s="7" t="s">
        <v>1076</v>
      </c>
      <c r="C113" s="7" t="s">
        <v>2224</v>
      </c>
      <c r="D113" s="7" t="s">
        <v>3662</v>
      </c>
      <c r="E113" s="6">
        <v>2</v>
      </c>
      <c r="F113" s="6">
        <v>1</v>
      </c>
      <c r="G113" s="6"/>
      <c r="H113" s="6"/>
      <c r="I113" s="6"/>
      <c r="J113" s="6"/>
      <c r="K113" s="6">
        <v>8236300</v>
      </c>
      <c r="L113" s="6">
        <v>7192700</v>
      </c>
      <c r="M113" s="6"/>
      <c r="N113" s="6"/>
      <c r="O113" s="6"/>
      <c r="P113" s="6">
        <f>COUNT(表1_59[[#This Row],[iBAQ 0-20_1]:[iBAQ 0-20_3]])</f>
        <v>0</v>
      </c>
      <c r="Q113" s="6">
        <f>COUNT(表1_59[[#This Row],[iBAQ 30-40_1]:[iBAQ 30-40_3]])</f>
        <v>2</v>
      </c>
      <c r="R113" s="6">
        <f>COUNT(表1_59[[#This Row],[iBAQ 50-60_1]:[iBAQ 50-60_3]])</f>
        <v>0</v>
      </c>
      <c r="S113" s="8"/>
      <c r="T113" s="8">
        <f>AVERAGE(表1_59[[#This Row],[iBAQ 30-40_1]:[iBAQ 30-40_3]])</f>
        <v>7714500</v>
      </c>
      <c r="U113" s="8"/>
      <c r="V113" s="8">
        <f>表1_59[[#This Row],[Average 60]]/表1_59[[#This Row],[Average 40]]</f>
        <v>0</v>
      </c>
      <c r="W113" s="8"/>
      <c r="X113" s="8"/>
      <c r="Y113" s="8">
        <v>40</v>
      </c>
    </row>
    <row r="114" spans="1:25" ht="15.75">
      <c r="A114" s="6">
        <v>747</v>
      </c>
      <c r="B114" s="7" t="s">
        <v>1228</v>
      </c>
      <c r="C114" s="7" t="s">
        <v>2706</v>
      </c>
      <c r="D114" s="7" t="s">
        <v>3667</v>
      </c>
      <c r="E114" s="6">
        <v>2</v>
      </c>
      <c r="F114" s="6">
        <v>2</v>
      </c>
      <c r="G114" s="6"/>
      <c r="H114" s="6">
        <v>273850</v>
      </c>
      <c r="I114" s="6"/>
      <c r="J114" s="6">
        <v>413390</v>
      </c>
      <c r="K114" s="6">
        <v>686800</v>
      </c>
      <c r="L114" s="6">
        <v>255320</v>
      </c>
      <c r="M114" s="6"/>
      <c r="N114" s="6"/>
      <c r="O114" s="6"/>
      <c r="P114" s="6">
        <f>COUNT(表1_59[[#This Row],[iBAQ 0-20_1]:[iBAQ 0-20_3]])</f>
        <v>1</v>
      </c>
      <c r="Q114" s="6">
        <f>COUNT(表1_59[[#This Row],[iBAQ 30-40_1]:[iBAQ 30-40_3]])</f>
        <v>3</v>
      </c>
      <c r="R114" s="6">
        <f>COUNT(表1_59[[#This Row],[iBAQ 50-60_1]:[iBAQ 50-60_3]])</f>
        <v>0</v>
      </c>
      <c r="S114" s="8"/>
      <c r="T114" s="8">
        <f>AVERAGE(表1_59[[#This Row],[iBAQ 30-40_1]:[iBAQ 30-40_3]])</f>
        <v>451836.66666666669</v>
      </c>
      <c r="U114" s="8"/>
      <c r="V114" s="8">
        <f>表1_59[[#This Row],[Average 60]]/表1_59[[#This Row],[Average 40]]</f>
        <v>0</v>
      </c>
      <c r="W114" s="8"/>
      <c r="X114" s="8"/>
      <c r="Y114" s="8">
        <v>40</v>
      </c>
    </row>
    <row r="115" spans="1:25" ht="15.75">
      <c r="A115" s="6">
        <v>750</v>
      </c>
      <c r="B115" s="7" t="s">
        <v>1119</v>
      </c>
      <c r="C115" s="7" t="s">
        <v>2708</v>
      </c>
      <c r="D115" s="7" t="s">
        <v>1728</v>
      </c>
      <c r="E115" s="6">
        <v>2</v>
      </c>
      <c r="F115" s="6">
        <v>1</v>
      </c>
      <c r="G115" s="6"/>
      <c r="H115" s="6"/>
      <c r="I115" s="6"/>
      <c r="J115" s="6">
        <v>548720</v>
      </c>
      <c r="K115" s="6">
        <v>1524700</v>
      </c>
      <c r="L115" s="6">
        <v>1790800</v>
      </c>
      <c r="M115" s="6"/>
      <c r="N115" s="6"/>
      <c r="O115" s="6"/>
      <c r="P115" s="6">
        <f>COUNT(表1_59[[#This Row],[iBAQ 0-20_1]:[iBAQ 0-20_3]])</f>
        <v>0</v>
      </c>
      <c r="Q115" s="6">
        <f>COUNT(表1_59[[#This Row],[iBAQ 30-40_1]:[iBAQ 30-40_3]])</f>
        <v>3</v>
      </c>
      <c r="R115" s="6">
        <f>COUNT(表1_59[[#This Row],[iBAQ 50-60_1]:[iBAQ 50-60_3]])</f>
        <v>0</v>
      </c>
      <c r="S115" s="8"/>
      <c r="T115" s="8">
        <f>AVERAGE(表1_59[[#This Row],[iBAQ 30-40_1]:[iBAQ 30-40_3]])</f>
        <v>1288073.3333333333</v>
      </c>
      <c r="U115" s="8"/>
      <c r="V115" s="8">
        <f>表1_59[[#This Row],[Average 60]]/表1_59[[#This Row],[Average 40]]</f>
        <v>0</v>
      </c>
      <c r="W115" s="8"/>
      <c r="X115" s="8"/>
      <c r="Y115" s="8">
        <v>40</v>
      </c>
    </row>
    <row r="116" spans="1:25" ht="15.75">
      <c r="A116" s="6">
        <v>751</v>
      </c>
      <c r="B116" s="7" t="s">
        <v>1273</v>
      </c>
      <c r="C116" s="7" t="s">
        <v>2709</v>
      </c>
      <c r="D116" s="7" t="s">
        <v>3669</v>
      </c>
      <c r="E116" s="6">
        <v>2</v>
      </c>
      <c r="F116" s="6">
        <v>2</v>
      </c>
      <c r="G116" s="6"/>
      <c r="H116" s="6"/>
      <c r="I116" s="6"/>
      <c r="J116" s="6">
        <v>660530</v>
      </c>
      <c r="K116" s="6">
        <v>868110</v>
      </c>
      <c r="L116" s="6"/>
      <c r="M116" s="6"/>
      <c r="N116" s="6"/>
      <c r="O116" s="6"/>
      <c r="P116" s="6">
        <f>COUNT(表1_59[[#This Row],[iBAQ 0-20_1]:[iBAQ 0-20_3]])</f>
        <v>0</v>
      </c>
      <c r="Q116" s="6">
        <f>COUNT(表1_59[[#This Row],[iBAQ 30-40_1]:[iBAQ 30-40_3]])</f>
        <v>2</v>
      </c>
      <c r="R116" s="6">
        <f>COUNT(表1_59[[#This Row],[iBAQ 50-60_1]:[iBAQ 50-60_3]])</f>
        <v>0</v>
      </c>
      <c r="S116" s="8"/>
      <c r="T116" s="8">
        <f>AVERAGE(表1_59[[#This Row],[iBAQ 30-40_1]:[iBAQ 30-40_3]])</f>
        <v>764320</v>
      </c>
      <c r="U116" s="8"/>
      <c r="V116" s="8">
        <f>表1_59[[#This Row],[Average 60]]/表1_59[[#This Row],[Average 40]]</f>
        <v>0</v>
      </c>
      <c r="W116" s="8"/>
      <c r="X116" s="8"/>
      <c r="Y116" s="8">
        <v>40</v>
      </c>
    </row>
    <row r="117" spans="1:25" ht="15.75">
      <c r="A117" s="6">
        <v>752</v>
      </c>
      <c r="B117" s="7" t="s">
        <v>1088</v>
      </c>
      <c r="C117" s="7" t="s">
        <v>2710</v>
      </c>
      <c r="D117" s="7" t="s">
        <v>1729</v>
      </c>
      <c r="E117" s="6">
        <v>2</v>
      </c>
      <c r="F117" s="6">
        <v>2</v>
      </c>
      <c r="G117" s="6"/>
      <c r="H117" s="6">
        <v>889550</v>
      </c>
      <c r="I117" s="6">
        <v>1379300</v>
      </c>
      <c r="J117" s="6">
        <v>499470</v>
      </c>
      <c r="K117" s="6">
        <v>1043300</v>
      </c>
      <c r="L117" s="6">
        <v>3558700</v>
      </c>
      <c r="M117" s="6"/>
      <c r="N117" s="6"/>
      <c r="O117" s="6"/>
      <c r="P117" s="6">
        <f>COUNT(表1_59[[#This Row],[iBAQ 0-20_1]:[iBAQ 0-20_3]])</f>
        <v>2</v>
      </c>
      <c r="Q117" s="6">
        <f>COUNT(表1_59[[#This Row],[iBAQ 30-40_1]:[iBAQ 30-40_3]])</f>
        <v>3</v>
      </c>
      <c r="R117" s="6">
        <f>COUNT(表1_59[[#This Row],[iBAQ 50-60_1]:[iBAQ 50-60_3]])</f>
        <v>0</v>
      </c>
      <c r="S117" s="8">
        <f>AVERAGE(表1_59[[#This Row],[iBAQ 0-20_1]:[iBAQ 0-20_3]])</f>
        <v>1134425</v>
      </c>
      <c r="T117" s="8">
        <f>AVERAGE(表1_59[[#This Row],[iBAQ 30-40_1]:[iBAQ 30-40_3]])</f>
        <v>1700490</v>
      </c>
      <c r="U117" s="8"/>
      <c r="V117" s="8">
        <f>表1_59[[#This Row],[Average 60]]/表1_59[[#This Row],[Average 40]]</f>
        <v>0</v>
      </c>
      <c r="W117" s="8"/>
      <c r="X117" s="8"/>
      <c r="Y117" s="8">
        <v>40</v>
      </c>
    </row>
    <row r="118" spans="1:25" ht="15.75">
      <c r="A118" s="6">
        <v>754</v>
      </c>
      <c r="B118" s="7" t="s">
        <v>1106</v>
      </c>
      <c r="C118" s="7" t="s">
        <v>2711</v>
      </c>
      <c r="D118" s="7" t="s">
        <v>1730</v>
      </c>
      <c r="E118" s="6">
        <v>2</v>
      </c>
      <c r="F118" s="6">
        <v>1</v>
      </c>
      <c r="G118" s="6"/>
      <c r="H118" s="6">
        <v>2324000</v>
      </c>
      <c r="I118" s="6">
        <v>1965700</v>
      </c>
      <c r="J118" s="6">
        <v>2645800</v>
      </c>
      <c r="K118" s="6">
        <v>1996100</v>
      </c>
      <c r="L118" s="6">
        <v>2448500</v>
      </c>
      <c r="M118" s="6"/>
      <c r="N118" s="6"/>
      <c r="O118" s="6"/>
      <c r="P118" s="6">
        <f>COUNT(表1_59[[#This Row],[iBAQ 0-20_1]:[iBAQ 0-20_3]])</f>
        <v>2</v>
      </c>
      <c r="Q118" s="6">
        <f>COUNT(表1_59[[#This Row],[iBAQ 30-40_1]:[iBAQ 30-40_3]])</f>
        <v>3</v>
      </c>
      <c r="R118" s="6">
        <f>COUNT(表1_59[[#This Row],[iBAQ 50-60_1]:[iBAQ 50-60_3]])</f>
        <v>0</v>
      </c>
      <c r="S118" s="8">
        <f>AVERAGE(表1_59[[#This Row],[iBAQ 0-20_1]:[iBAQ 0-20_3]])</f>
        <v>2144850</v>
      </c>
      <c r="T118" s="8">
        <f>AVERAGE(表1_59[[#This Row],[iBAQ 30-40_1]:[iBAQ 30-40_3]])</f>
        <v>2363466.6666666665</v>
      </c>
      <c r="U118" s="8"/>
      <c r="V118" s="8">
        <f>表1_59[[#This Row],[Average 60]]/表1_59[[#This Row],[Average 40]]</f>
        <v>0</v>
      </c>
      <c r="W118" s="8"/>
      <c r="X118" s="8"/>
      <c r="Y118" s="8">
        <v>40</v>
      </c>
    </row>
    <row r="119" spans="1:25" s="4" customFormat="1" ht="15.75">
      <c r="A119" s="6">
        <v>755</v>
      </c>
      <c r="B119" s="7" t="s">
        <v>1206</v>
      </c>
      <c r="C119" s="7" t="s">
        <v>2712</v>
      </c>
      <c r="D119" s="7" t="s">
        <v>3671</v>
      </c>
      <c r="E119" s="6">
        <v>2</v>
      </c>
      <c r="F119" s="6">
        <v>1</v>
      </c>
      <c r="G119" s="6"/>
      <c r="H119" s="6"/>
      <c r="I119" s="6"/>
      <c r="J119" s="6">
        <v>474240</v>
      </c>
      <c r="K119" s="6"/>
      <c r="L119" s="6">
        <v>470790</v>
      </c>
      <c r="M119" s="6"/>
      <c r="N119" s="6"/>
      <c r="O119" s="6"/>
      <c r="P119" s="6">
        <f>COUNT(表1_59[[#This Row],[iBAQ 0-20_1]:[iBAQ 0-20_3]])</f>
        <v>0</v>
      </c>
      <c r="Q119" s="6">
        <f>COUNT(表1_59[[#This Row],[iBAQ 30-40_1]:[iBAQ 30-40_3]])</f>
        <v>2</v>
      </c>
      <c r="R119" s="6">
        <f>COUNT(表1_59[[#This Row],[iBAQ 50-60_1]:[iBAQ 50-60_3]])</f>
        <v>0</v>
      </c>
      <c r="S119" s="8"/>
      <c r="T119" s="8">
        <f>AVERAGE(表1_59[[#This Row],[iBAQ 30-40_1]:[iBAQ 30-40_3]])</f>
        <v>472515</v>
      </c>
      <c r="U119" s="8"/>
      <c r="V119" s="8">
        <f>表1_59[[#This Row],[Average 60]]/表1_59[[#This Row],[Average 40]]</f>
        <v>0</v>
      </c>
      <c r="W119" s="8"/>
      <c r="X119" s="8"/>
      <c r="Y119" s="8">
        <v>40</v>
      </c>
    </row>
    <row r="120" spans="1:25" ht="15.75">
      <c r="A120" s="6">
        <v>757</v>
      </c>
      <c r="B120" s="7" t="s">
        <v>1209</v>
      </c>
      <c r="C120" s="7" t="s">
        <v>2714</v>
      </c>
      <c r="D120" s="7" t="s">
        <v>1732</v>
      </c>
      <c r="E120" s="6">
        <v>1</v>
      </c>
      <c r="F120" s="6">
        <v>1</v>
      </c>
      <c r="G120" s="6">
        <v>381970</v>
      </c>
      <c r="H120" s="6"/>
      <c r="I120" s="6">
        <v>702870</v>
      </c>
      <c r="J120" s="6">
        <v>435820</v>
      </c>
      <c r="K120" s="6"/>
      <c r="L120" s="6">
        <v>445120</v>
      </c>
      <c r="M120" s="6"/>
      <c r="N120" s="6"/>
      <c r="O120" s="6"/>
      <c r="P120" s="6">
        <f>COUNT(表1_59[[#This Row],[iBAQ 0-20_1]:[iBAQ 0-20_3]])</f>
        <v>2</v>
      </c>
      <c r="Q120" s="6">
        <f>COUNT(表1_59[[#This Row],[iBAQ 30-40_1]:[iBAQ 30-40_3]])</f>
        <v>2</v>
      </c>
      <c r="R120" s="6">
        <f>COUNT(表1_59[[#This Row],[iBAQ 50-60_1]:[iBAQ 50-60_3]])</f>
        <v>0</v>
      </c>
      <c r="S120" s="8">
        <f>AVERAGE(表1_59[[#This Row],[iBAQ 0-20_1]:[iBAQ 0-20_3]])</f>
        <v>542420</v>
      </c>
      <c r="T120" s="8">
        <f>AVERAGE(表1_59[[#This Row],[iBAQ 30-40_1]:[iBAQ 30-40_3]])</f>
        <v>440470</v>
      </c>
      <c r="U120" s="8"/>
      <c r="V120" s="8">
        <f>表1_59[[#This Row],[Average 60]]/表1_59[[#This Row],[Average 40]]</f>
        <v>0</v>
      </c>
      <c r="W120" s="8"/>
      <c r="X120" s="8"/>
      <c r="Y120" s="8">
        <v>40</v>
      </c>
    </row>
    <row r="121" spans="1:25" ht="15.75">
      <c r="A121" s="6">
        <v>768</v>
      </c>
      <c r="B121" s="7" t="s">
        <v>1266</v>
      </c>
      <c r="C121" s="7" t="s">
        <v>2724</v>
      </c>
      <c r="D121" s="7" t="s">
        <v>1735</v>
      </c>
      <c r="E121" s="6">
        <v>1</v>
      </c>
      <c r="F121" s="6">
        <v>1</v>
      </c>
      <c r="G121" s="6"/>
      <c r="H121" s="6"/>
      <c r="I121" s="6">
        <v>621300</v>
      </c>
      <c r="J121" s="6">
        <v>1300500</v>
      </c>
      <c r="K121" s="6">
        <v>1046100</v>
      </c>
      <c r="L121" s="6"/>
      <c r="M121" s="6"/>
      <c r="N121" s="6"/>
      <c r="O121" s="6"/>
      <c r="P121" s="6">
        <f>COUNT(表1_59[[#This Row],[iBAQ 0-20_1]:[iBAQ 0-20_3]])</f>
        <v>1</v>
      </c>
      <c r="Q121" s="6">
        <f>COUNT(表1_59[[#This Row],[iBAQ 30-40_1]:[iBAQ 30-40_3]])</f>
        <v>2</v>
      </c>
      <c r="R121" s="6">
        <f>COUNT(表1_59[[#This Row],[iBAQ 50-60_1]:[iBAQ 50-60_3]])</f>
        <v>0</v>
      </c>
      <c r="S121" s="8"/>
      <c r="T121" s="8">
        <f>AVERAGE(表1_59[[#This Row],[iBAQ 30-40_1]:[iBAQ 30-40_3]])</f>
        <v>1173300</v>
      </c>
      <c r="U121" s="8"/>
      <c r="V121" s="8">
        <f>表1_59[[#This Row],[Average 60]]/表1_59[[#This Row],[Average 40]]</f>
        <v>0</v>
      </c>
      <c r="W121" s="8"/>
      <c r="X121" s="8"/>
      <c r="Y121" s="8">
        <v>40</v>
      </c>
    </row>
    <row r="122" spans="1:25" ht="15.75">
      <c r="A122" s="6">
        <v>769</v>
      </c>
      <c r="B122" s="7" t="s">
        <v>1216</v>
      </c>
      <c r="C122" s="7" t="s">
        <v>2725</v>
      </c>
      <c r="D122" s="7" t="s">
        <v>3679</v>
      </c>
      <c r="E122" s="6">
        <v>1</v>
      </c>
      <c r="F122" s="6">
        <v>1</v>
      </c>
      <c r="G122" s="6"/>
      <c r="H122" s="6"/>
      <c r="I122" s="6"/>
      <c r="J122" s="6">
        <v>375830</v>
      </c>
      <c r="K122" s="6">
        <v>268210</v>
      </c>
      <c r="L122" s="6">
        <v>374090</v>
      </c>
      <c r="M122" s="6"/>
      <c r="N122" s="6"/>
      <c r="O122" s="6"/>
      <c r="P122" s="6">
        <f>COUNT(表1_59[[#This Row],[iBAQ 0-20_1]:[iBAQ 0-20_3]])</f>
        <v>0</v>
      </c>
      <c r="Q122" s="6">
        <f>COUNT(表1_59[[#This Row],[iBAQ 30-40_1]:[iBAQ 30-40_3]])</f>
        <v>3</v>
      </c>
      <c r="R122" s="6">
        <f>COUNT(表1_59[[#This Row],[iBAQ 50-60_1]:[iBAQ 50-60_3]])</f>
        <v>0</v>
      </c>
      <c r="S122" s="8"/>
      <c r="T122" s="8">
        <f>AVERAGE(表1_59[[#This Row],[iBAQ 30-40_1]:[iBAQ 30-40_3]])</f>
        <v>339376.66666666669</v>
      </c>
      <c r="U122" s="8"/>
      <c r="V122" s="8">
        <f>表1_59[[#This Row],[Average 60]]/表1_59[[#This Row],[Average 40]]</f>
        <v>0</v>
      </c>
      <c r="W122" s="8"/>
      <c r="X122" s="8"/>
      <c r="Y122" s="8">
        <v>40</v>
      </c>
    </row>
    <row r="123" spans="1:25" ht="15.75">
      <c r="A123" s="6">
        <v>775</v>
      </c>
      <c r="B123" s="7" t="s">
        <v>1175</v>
      </c>
      <c r="C123" s="7" t="s">
        <v>2731</v>
      </c>
      <c r="D123" s="7" t="s">
        <v>3682</v>
      </c>
      <c r="E123" s="6">
        <v>1</v>
      </c>
      <c r="F123" s="6">
        <v>1</v>
      </c>
      <c r="G123" s="6"/>
      <c r="H123" s="6"/>
      <c r="I123" s="6">
        <v>480680</v>
      </c>
      <c r="J123" s="6">
        <v>652560</v>
      </c>
      <c r="K123" s="6">
        <v>650420</v>
      </c>
      <c r="L123" s="6">
        <v>665040</v>
      </c>
      <c r="M123" s="6"/>
      <c r="N123" s="6"/>
      <c r="O123" s="6"/>
      <c r="P123" s="6">
        <f>COUNT(表1_59[[#This Row],[iBAQ 0-20_1]:[iBAQ 0-20_3]])</f>
        <v>1</v>
      </c>
      <c r="Q123" s="6">
        <f>COUNT(表1_59[[#This Row],[iBAQ 30-40_1]:[iBAQ 30-40_3]])</f>
        <v>3</v>
      </c>
      <c r="R123" s="6">
        <f>COUNT(表1_59[[#This Row],[iBAQ 50-60_1]:[iBAQ 50-60_3]])</f>
        <v>0</v>
      </c>
      <c r="S123" s="8"/>
      <c r="T123" s="8">
        <f>AVERAGE(表1_59[[#This Row],[iBAQ 30-40_1]:[iBAQ 30-40_3]])</f>
        <v>656006.66666666663</v>
      </c>
      <c r="U123" s="8"/>
      <c r="V123" s="8">
        <f>表1_59[[#This Row],[Average 60]]/表1_59[[#This Row],[Average 40]]</f>
        <v>0</v>
      </c>
      <c r="W123" s="8"/>
      <c r="X123" s="8"/>
      <c r="Y123" s="8">
        <v>40</v>
      </c>
    </row>
    <row r="124" spans="1:25" ht="15.75">
      <c r="A124" s="6">
        <v>778</v>
      </c>
      <c r="B124" s="7" t="s">
        <v>1070</v>
      </c>
      <c r="C124" s="7" t="s">
        <v>2734</v>
      </c>
      <c r="D124" s="7" t="s">
        <v>1740</v>
      </c>
      <c r="E124" s="6">
        <v>2</v>
      </c>
      <c r="F124" s="6">
        <v>2</v>
      </c>
      <c r="G124" s="6"/>
      <c r="H124" s="6"/>
      <c r="I124" s="6"/>
      <c r="J124" s="6">
        <v>3029500</v>
      </c>
      <c r="K124" s="6"/>
      <c r="L124" s="6">
        <v>12358000</v>
      </c>
      <c r="M124" s="6"/>
      <c r="N124" s="6"/>
      <c r="O124" s="6"/>
      <c r="P124" s="6">
        <f>COUNT(表1_59[[#This Row],[iBAQ 0-20_1]:[iBAQ 0-20_3]])</f>
        <v>0</v>
      </c>
      <c r="Q124" s="6">
        <f>COUNT(表1_59[[#This Row],[iBAQ 30-40_1]:[iBAQ 30-40_3]])</f>
        <v>2</v>
      </c>
      <c r="R124" s="6">
        <f>COUNT(表1_59[[#This Row],[iBAQ 50-60_1]:[iBAQ 50-60_3]])</f>
        <v>0</v>
      </c>
      <c r="S124" s="8"/>
      <c r="T124" s="8">
        <f>AVERAGE(表1_59[[#This Row],[iBAQ 30-40_1]:[iBAQ 30-40_3]])</f>
        <v>7693750</v>
      </c>
      <c r="U124" s="8"/>
      <c r="V124" s="8">
        <f>表1_59[[#This Row],[Average 60]]/表1_59[[#This Row],[Average 40]]</f>
        <v>0</v>
      </c>
      <c r="W124" s="8"/>
      <c r="X124" s="8"/>
      <c r="Y124" s="8">
        <v>40</v>
      </c>
    </row>
    <row r="125" spans="1:25" ht="15.75">
      <c r="A125" s="6">
        <v>782</v>
      </c>
      <c r="B125" s="7" t="s">
        <v>1184</v>
      </c>
      <c r="C125" s="7" t="s">
        <v>2738</v>
      </c>
      <c r="D125" s="7" t="s">
        <v>3686</v>
      </c>
      <c r="E125" s="6">
        <v>4</v>
      </c>
      <c r="F125" s="6">
        <v>4</v>
      </c>
      <c r="G125" s="6"/>
      <c r="H125" s="6"/>
      <c r="I125" s="6"/>
      <c r="J125" s="6"/>
      <c r="K125" s="6">
        <v>818270</v>
      </c>
      <c r="L125" s="6">
        <v>599250</v>
      </c>
      <c r="M125" s="6"/>
      <c r="N125" s="6"/>
      <c r="O125" s="6"/>
      <c r="P125" s="6">
        <f>COUNT(表1_59[[#This Row],[iBAQ 0-20_1]:[iBAQ 0-20_3]])</f>
        <v>0</v>
      </c>
      <c r="Q125" s="6">
        <f>COUNT(表1_59[[#This Row],[iBAQ 30-40_1]:[iBAQ 30-40_3]])</f>
        <v>2</v>
      </c>
      <c r="R125" s="6">
        <f>COUNT(表1_59[[#This Row],[iBAQ 50-60_1]:[iBAQ 50-60_3]])</f>
        <v>0</v>
      </c>
      <c r="S125" s="8"/>
      <c r="T125" s="8">
        <f>AVERAGE(表1_59[[#This Row],[iBAQ 30-40_1]:[iBAQ 30-40_3]])</f>
        <v>708760</v>
      </c>
      <c r="U125" s="8"/>
      <c r="V125" s="8">
        <f>表1_59[[#This Row],[Average 60]]/表1_59[[#This Row],[Average 40]]</f>
        <v>0</v>
      </c>
      <c r="W125" s="8"/>
      <c r="X125" s="8"/>
      <c r="Y125" s="8">
        <v>40</v>
      </c>
    </row>
    <row r="126" spans="1:25" ht="15.75">
      <c r="A126" s="6">
        <v>131</v>
      </c>
      <c r="B126" s="7" t="s">
        <v>1258</v>
      </c>
      <c r="C126" s="7" t="s">
        <v>2744</v>
      </c>
      <c r="D126" s="7" t="s">
        <v>3690</v>
      </c>
      <c r="E126" s="6">
        <v>1</v>
      </c>
      <c r="F126" s="6">
        <v>1</v>
      </c>
      <c r="G126" s="6"/>
      <c r="H126" s="6"/>
      <c r="I126" s="6"/>
      <c r="J126" s="6">
        <v>1193200</v>
      </c>
      <c r="K126" s="6">
        <v>1636400</v>
      </c>
      <c r="L126" s="6"/>
      <c r="M126" s="6"/>
      <c r="N126" s="6"/>
      <c r="O126" s="6"/>
      <c r="P126" s="6">
        <f>COUNT(表1_59[[#This Row],[iBAQ 0-20_1]:[iBAQ 0-20_3]])</f>
        <v>0</v>
      </c>
      <c r="Q126" s="6">
        <f>COUNT(表1_59[[#This Row],[iBAQ 30-40_1]:[iBAQ 30-40_3]])</f>
        <v>2</v>
      </c>
      <c r="R126" s="6">
        <f>COUNT(表1_59[[#This Row],[iBAQ 50-60_1]:[iBAQ 50-60_3]])</f>
        <v>0</v>
      </c>
      <c r="S126" s="8"/>
      <c r="T126" s="8">
        <f>AVERAGE(表1_59[[#This Row],[iBAQ 30-40_1]:[iBAQ 30-40_3]])</f>
        <v>1414800</v>
      </c>
      <c r="U126" s="8"/>
      <c r="V126" s="8">
        <f>表1_59[[#This Row],[Average 60]]/表1_59[[#This Row],[Average 40]]</f>
        <v>0</v>
      </c>
      <c r="W126" s="8"/>
      <c r="X126" s="8"/>
      <c r="Y126" s="8">
        <v>40</v>
      </c>
    </row>
    <row r="127" spans="1:25" ht="15.75">
      <c r="A127" s="6">
        <v>794</v>
      </c>
      <c r="B127" s="7" t="s">
        <v>1187</v>
      </c>
      <c r="C127" s="7" t="s">
        <v>2568</v>
      </c>
      <c r="D127" s="7" t="s">
        <v>3693</v>
      </c>
      <c r="E127" s="6">
        <v>1</v>
      </c>
      <c r="F127" s="6">
        <v>1</v>
      </c>
      <c r="G127" s="6"/>
      <c r="H127" s="6">
        <v>225440</v>
      </c>
      <c r="I127" s="6">
        <v>333210</v>
      </c>
      <c r="J127" s="6">
        <v>221290</v>
      </c>
      <c r="K127" s="6"/>
      <c r="L127" s="6">
        <v>561550</v>
      </c>
      <c r="M127" s="6"/>
      <c r="N127" s="6"/>
      <c r="O127" s="6"/>
      <c r="P127" s="6">
        <f>COUNT(表1_59[[#This Row],[iBAQ 0-20_1]:[iBAQ 0-20_3]])</f>
        <v>2</v>
      </c>
      <c r="Q127" s="6">
        <f>COUNT(表1_59[[#This Row],[iBAQ 30-40_1]:[iBAQ 30-40_3]])</f>
        <v>2</v>
      </c>
      <c r="R127" s="6">
        <f>COUNT(表1_59[[#This Row],[iBAQ 50-60_1]:[iBAQ 50-60_3]])</f>
        <v>0</v>
      </c>
      <c r="S127" s="8">
        <f>AVERAGE(表1_59[[#This Row],[iBAQ 0-20_1]:[iBAQ 0-20_3]])</f>
        <v>279325</v>
      </c>
      <c r="T127" s="8">
        <f>AVERAGE(表1_59[[#This Row],[iBAQ 30-40_1]:[iBAQ 30-40_3]])</f>
        <v>391420</v>
      </c>
      <c r="U127" s="8"/>
      <c r="V127" s="8">
        <f>表1_59[[#This Row],[Average 60]]/表1_59[[#This Row],[Average 40]]</f>
        <v>0</v>
      </c>
      <c r="W127" s="8"/>
      <c r="X127" s="8"/>
      <c r="Y127" s="8">
        <v>40</v>
      </c>
    </row>
    <row r="128" spans="1:25" ht="15.75">
      <c r="A128" s="6">
        <v>812</v>
      </c>
      <c r="B128" s="7" t="s">
        <v>1222</v>
      </c>
      <c r="C128" s="7" t="s">
        <v>2763</v>
      </c>
      <c r="D128" s="7" t="s">
        <v>1754</v>
      </c>
      <c r="E128" s="6">
        <v>2</v>
      </c>
      <c r="F128" s="6">
        <v>2</v>
      </c>
      <c r="G128" s="6"/>
      <c r="H128" s="6"/>
      <c r="I128" s="6"/>
      <c r="J128" s="6">
        <v>216620</v>
      </c>
      <c r="K128" s="6"/>
      <c r="L128" s="6">
        <v>309150</v>
      </c>
      <c r="M128" s="6"/>
      <c r="N128" s="6"/>
      <c r="O128" s="6"/>
      <c r="P128" s="6">
        <f>COUNT(表1_59[[#This Row],[iBAQ 0-20_1]:[iBAQ 0-20_3]])</f>
        <v>0</v>
      </c>
      <c r="Q128" s="6">
        <f>COUNT(表1_59[[#This Row],[iBAQ 30-40_1]:[iBAQ 30-40_3]])</f>
        <v>2</v>
      </c>
      <c r="R128" s="6">
        <f>COUNT(表1_59[[#This Row],[iBAQ 50-60_1]:[iBAQ 50-60_3]])</f>
        <v>0</v>
      </c>
      <c r="S128" s="8"/>
      <c r="T128" s="8">
        <f>AVERAGE(表1_59[[#This Row],[iBAQ 30-40_1]:[iBAQ 30-40_3]])</f>
        <v>262885</v>
      </c>
      <c r="U128" s="8"/>
      <c r="V128" s="8">
        <f>表1_59[[#This Row],[Average 60]]/表1_59[[#This Row],[Average 40]]</f>
        <v>0</v>
      </c>
      <c r="W128" s="8"/>
      <c r="X128" s="8"/>
      <c r="Y128" s="8">
        <v>40</v>
      </c>
    </row>
    <row r="129" spans="1:25" ht="15.75">
      <c r="A129" s="6">
        <v>84</v>
      </c>
      <c r="B129" s="7" t="s">
        <v>1207</v>
      </c>
      <c r="C129" s="7" t="s">
        <v>2765</v>
      </c>
      <c r="D129" s="7" t="s">
        <v>1756</v>
      </c>
      <c r="E129" s="6">
        <v>2</v>
      </c>
      <c r="F129" s="6">
        <v>2</v>
      </c>
      <c r="G129" s="6">
        <v>263540</v>
      </c>
      <c r="H129" s="6">
        <v>534820</v>
      </c>
      <c r="I129" s="6">
        <v>346770</v>
      </c>
      <c r="J129" s="6"/>
      <c r="K129" s="6">
        <v>476180</v>
      </c>
      <c r="L129" s="6">
        <v>459530</v>
      </c>
      <c r="M129" s="6"/>
      <c r="N129" s="6"/>
      <c r="O129" s="6"/>
      <c r="P129" s="6">
        <f>COUNT(表1_59[[#This Row],[iBAQ 0-20_1]:[iBAQ 0-20_3]])</f>
        <v>3</v>
      </c>
      <c r="Q129" s="6">
        <f>COUNT(表1_59[[#This Row],[iBAQ 30-40_1]:[iBAQ 30-40_3]])</f>
        <v>2</v>
      </c>
      <c r="R129" s="6">
        <f>COUNT(表1_59[[#This Row],[iBAQ 50-60_1]:[iBAQ 50-60_3]])</f>
        <v>0</v>
      </c>
      <c r="S129" s="8">
        <f>AVERAGE(表1_59[[#This Row],[iBAQ 0-20_1]:[iBAQ 0-20_3]])</f>
        <v>381710</v>
      </c>
      <c r="T129" s="8">
        <f>AVERAGE(表1_59[[#This Row],[iBAQ 30-40_1]:[iBAQ 30-40_3]])</f>
        <v>467855</v>
      </c>
      <c r="U129" s="8"/>
      <c r="V129" s="8">
        <f>表1_59[[#This Row],[Average 60]]/表1_59[[#This Row],[Average 40]]</f>
        <v>0</v>
      </c>
      <c r="W129" s="8"/>
      <c r="X129" s="8"/>
      <c r="Y129" s="8">
        <v>40</v>
      </c>
    </row>
    <row r="130" spans="1:25" ht="15.75">
      <c r="A130" s="6">
        <v>816</v>
      </c>
      <c r="B130" s="7" t="s">
        <v>1198</v>
      </c>
      <c r="C130" s="7" t="s">
        <v>2767</v>
      </c>
      <c r="D130" s="7" t="s">
        <v>1757</v>
      </c>
      <c r="E130" s="6">
        <v>1</v>
      </c>
      <c r="F130" s="6">
        <v>1</v>
      </c>
      <c r="G130" s="6"/>
      <c r="H130" s="6"/>
      <c r="I130" s="6"/>
      <c r="J130" s="6">
        <v>3312000</v>
      </c>
      <c r="K130" s="6"/>
      <c r="L130" s="6">
        <v>503720</v>
      </c>
      <c r="M130" s="6"/>
      <c r="N130" s="6"/>
      <c r="O130" s="6"/>
      <c r="P130" s="6">
        <f>COUNT(表1_59[[#This Row],[iBAQ 0-20_1]:[iBAQ 0-20_3]])</f>
        <v>0</v>
      </c>
      <c r="Q130" s="6">
        <f>COUNT(表1_59[[#This Row],[iBAQ 30-40_1]:[iBAQ 30-40_3]])</f>
        <v>2</v>
      </c>
      <c r="R130" s="6">
        <f>COUNT(表1_59[[#This Row],[iBAQ 50-60_1]:[iBAQ 50-60_3]])</f>
        <v>0</v>
      </c>
      <c r="S130" s="8"/>
      <c r="T130" s="8">
        <f>AVERAGE(表1_59[[#This Row],[iBAQ 30-40_1]:[iBAQ 30-40_3]])</f>
        <v>1907860</v>
      </c>
      <c r="U130" s="8"/>
      <c r="V130" s="8">
        <f>表1_59[[#This Row],[Average 60]]/表1_59[[#This Row],[Average 40]]</f>
        <v>0</v>
      </c>
      <c r="W130" s="8"/>
      <c r="X130" s="8"/>
      <c r="Y130" s="8">
        <v>40</v>
      </c>
    </row>
    <row r="131" spans="1:25" ht="15.75">
      <c r="A131" s="6">
        <v>823</v>
      </c>
      <c r="B131" s="7" t="s">
        <v>1211</v>
      </c>
      <c r="C131" s="7" t="s">
        <v>2774</v>
      </c>
      <c r="D131" s="7" t="s">
        <v>1761</v>
      </c>
      <c r="E131" s="6">
        <v>1</v>
      </c>
      <c r="F131" s="6">
        <v>1</v>
      </c>
      <c r="G131" s="6"/>
      <c r="H131" s="6">
        <v>147030</v>
      </c>
      <c r="I131" s="6">
        <v>287790</v>
      </c>
      <c r="J131" s="6"/>
      <c r="K131" s="6">
        <v>322410</v>
      </c>
      <c r="L131" s="6">
        <v>439100</v>
      </c>
      <c r="M131" s="6"/>
      <c r="N131" s="6"/>
      <c r="O131" s="6"/>
      <c r="P131" s="6">
        <f>COUNT(表1_59[[#This Row],[iBAQ 0-20_1]:[iBAQ 0-20_3]])</f>
        <v>2</v>
      </c>
      <c r="Q131" s="6">
        <f>COUNT(表1_59[[#This Row],[iBAQ 30-40_1]:[iBAQ 30-40_3]])</f>
        <v>2</v>
      </c>
      <c r="R131" s="6">
        <f>COUNT(表1_59[[#This Row],[iBAQ 50-60_1]:[iBAQ 50-60_3]])</f>
        <v>0</v>
      </c>
      <c r="S131" s="8">
        <f>AVERAGE(表1_59[[#This Row],[iBAQ 0-20_1]:[iBAQ 0-20_3]])</f>
        <v>217410</v>
      </c>
      <c r="T131" s="8">
        <f>AVERAGE(表1_59[[#This Row],[iBAQ 30-40_1]:[iBAQ 30-40_3]])</f>
        <v>380755</v>
      </c>
      <c r="U131" s="8"/>
      <c r="V131" s="8">
        <f>表1_59[[#This Row],[Average 60]]/表1_59[[#This Row],[Average 40]]</f>
        <v>0</v>
      </c>
      <c r="W131" s="8"/>
      <c r="X131" s="8"/>
      <c r="Y131" s="8">
        <v>40</v>
      </c>
    </row>
    <row r="132" spans="1:25" ht="15.75">
      <c r="A132" s="6">
        <v>53</v>
      </c>
      <c r="B132" s="7" t="s">
        <v>1163</v>
      </c>
      <c r="C132" s="7" t="s">
        <v>2778</v>
      </c>
      <c r="D132" s="7" t="s">
        <v>1764</v>
      </c>
      <c r="E132" s="6">
        <v>1</v>
      </c>
      <c r="F132" s="6">
        <v>1</v>
      </c>
      <c r="G132" s="6">
        <v>489350</v>
      </c>
      <c r="H132" s="6">
        <v>1695700</v>
      </c>
      <c r="I132" s="6">
        <v>1433200</v>
      </c>
      <c r="J132" s="6">
        <v>1078000</v>
      </c>
      <c r="K132" s="6">
        <v>1077000</v>
      </c>
      <c r="L132" s="6">
        <v>857720</v>
      </c>
      <c r="M132" s="6"/>
      <c r="N132" s="6"/>
      <c r="O132" s="6"/>
      <c r="P132" s="6">
        <f>COUNT(表1_59[[#This Row],[iBAQ 0-20_1]:[iBAQ 0-20_3]])</f>
        <v>3</v>
      </c>
      <c r="Q132" s="6">
        <f>COUNT(表1_59[[#This Row],[iBAQ 30-40_1]:[iBAQ 30-40_3]])</f>
        <v>3</v>
      </c>
      <c r="R132" s="6">
        <f>COUNT(表1_59[[#This Row],[iBAQ 50-60_1]:[iBAQ 50-60_3]])</f>
        <v>0</v>
      </c>
      <c r="S132" s="8">
        <f>AVERAGE(表1_59[[#This Row],[iBAQ 0-20_1]:[iBAQ 0-20_3]])</f>
        <v>1206083.3333333333</v>
      </c>
      <c r="T132" s="8">
        <f>AVERAGE(表1_59[[#This Row],[iBAQ 30-40_1]:[iBAQ 30-40_3]])</f>
        <v>1004240</v>
      </c>
      <c r="U132" s="8"/>
      <c r="V132" s="8">
        <f>表1_59[[#This Row],[Average 60]]/表1_59[[#This Row],[Average 40]]</f>
        <v>0</v>
      </c>
      <c r="W132" s="8"/>
      <c r="X132" s="8"/>
      <c r="Y132" s="8">
        <v>40</v>
      </c>
    </row>
    <row r="133" spans="1:25" ht="15.75">
      <c r="A133" s="6">
        <v>48</v>
      </c>
      <c r="B133" s="7" t="s">
        <v>1069</v>
      </c>
      <c r="C133" s="7" t="s">
        <v>2779</v>
      </c>
      <c r="D133" s="7" t="s">
        <v>3710</v>
      </c>
      <c r="E133" s="6">
        <v>1</v>
      </c>
      <c r="F133" s="6">
        <v>1</v>
      </c>
      <c r="G133" s="6"/>
      <c r="H133" s="6">
        <v>7711200</v>
      </c>
      <c r="I133" s="6">
        <v>17667000</v>
      </c>
      <c r="J133" s="6">
        <v>10235000</v>
      </c>
      <c r="K133" s="6"/>
      <c r="L133" s="6">
        <v>12515000</v>
      </c>
      <c r="M133" s="6"/>
      <c r="N133" s="6"/>
      <c r="O133" s="6"/>
      <c r="P133" s="6">
        <f>COUNT(表1_59[[#This Row],[iBAQ 0-20_1]:[iBAQ 0-20_3]])</f>
        <v>2</v>
      </c>
      <c r="Q133" s="6">
        <f>COUNT(表1_59[[#This Row],[iBAQ 30-40_1]:[iBAQ 30-40_3]])</f>
        <v>2</v>
      </c>
      <c r="R133" s="6">
        <f>COUNT(表1_59[[#This Row],[iBAQ 50-60_1]:[iBAQ 50-60_3]])</f>
        <v>0</v>
      </c>
      <c r="S133" s="8">
        <f>AVERAGE(表1_59[[#This Row],[iBAQ 0-20_1]:[iBAQ 0-20_3]])</f>
        <v>12689100</v>
      </c>
      <c r="T133" s="8">
        <f>AVERAGE(表1_59[[#This Row],[iBAQ 30-40_1]:[iBAQ 30-40_3]])</f>
        <v>11375000</v>
      </c>
      <c r="U133" s="8"/>
      <c r="V133" s="8">
        <f>表1_59[[#This Row],[Average 60]]/表1_59[[#This Row],[Average 40]]</f>
        <v>0</v>
      </c>
      <c r="W133" s="8"/>
      <c r="X133" s="8"/>
      <c r="Y133" s="8">
        <v>40</v>
      </c>
    </row>
    <row r="134" spans="1:25" ht="15.75">
      <c r="A134" s="6">
        <v>833</v>
      </c>
      <c r="B134" s="7" t="s">
        <v>1240</v>
      </c>
      <c r="C134" s="7" t="s">
        <v>2782</v>
      </c>
      <c r="D134" s="7" t="s">
        <v>1767</v>
      </c>
      <c r="E134" s="6">
        <v>2</v>
      </c>
      <c r="F134" s="6">
        <v>2</v>
      </c>
      <c r="G134" s="6">
        <v>117600</v>
      </c>
      <c r="H134" s="6"/>
      <c r="I134" s="6">
        <v>47062</v>
      </c>
      <c r="J134" s="6">
        <v>67999</v>
      </c>
      <c r="K134" s="6"/>
      <c r="L134" s="6">
        <v>95754</v>
      </c>
      <c r="M134" s="6"/>
      <c r="N134" s="6"/>
      <c r="O134" s="6"/>
      <c r="P134" s="6">
        <f>COUNT(表1_59[[#This Row],[iBAQ 0-20_1]:[iBAQ 0-20_3]])</f>
        <v>2</v>
      </c>
      <c r="Q134" s="6">
        <f>COUNT(表1_59[[#This Row],[iBAQ 30-40_1]:[iBAQ 30-40_3]])</f>
        <v>2</v>
      </c>
      <c r="R134" s="6">
        <f>COUNT(表1_59[[#This Row],[iBAQ 50-60_1]:[iBAQ 50-60_3]])</f>
        <v>0</v>
      </c>
      <c r="S134" s="8">
        <f>AVERAGE(表1_59[[#This Row],[iBAQ 0-20_1]:[iBAQ 0-20_3]])</f>
        <v>82331</v>
      </c>
      <c r="T134" s="8">
        <f>AVERAGE(表1_59[[#This Row],[iBAQ 30-40_1]:[iBAQ 30-40_3]])</f>
        <v>81876.5</v>
      </c>
      <c r="U134" s="8"/>
      <c r="V134" s="8">
        <f>表1_59[[#This Row],[Average 60]]/表1_59[[#This Row],[Average 40]]</f>
        <v>0</v>
      </c>
      <c r="W134" s="8"/>
      <c r="X134" s="8"/>
      <c r="Y134" s="8">
        <v>40</v>
      </c>
    </row>
    <row r="135" spans="1:25" ht="15.75">
      <c r="A135" s="6">
        <v>836</v>
      </c>
      <c r="B135" s="7" t="s">
        <v>1100</v>
      </c>
      <c r="C135" s="7" t="s">
        <v>2785</v>
      </c>
      <c r="D135" s="7" t="s">
        <v>3712</v>
      </c>
      <c r="E135" s="6">
        <v>1</v>
      </c>
      <c r="F135" s="6">
        <v>1</v>
      </c>
      <c r="G135" s="6"/>
      <c r="H135" s="6"/>
      <c r="I135" s="6"/>
      <c r="J135" s="6"/>
      <c r="K135" s="6">
        <v>3351200</v>
      </c>
      <c r="L135" s="6">
        <v>2812900</v>
      </c>
      <c r="M135" s="6"/>
      <c r="N135" s="6"/>
      <c r="O135" s="6"/>
      <c r="P135" s="6">
        <f>COUNT(表1_59[[#This Row],[iBAQ 0-20_1]:[iBAQ 0-20_3]])</f>
        <v>0</v>
      </c>
      <c r="Q135" s="6">
        <f>COUNT(表1_59[[#This Row],[iBAQ 30-40_1]:[iBAQ 30-40_3]])</f>
        <v>2</v>
      </c>
      <c r="R135" s="6">
        <f>COUNT(表1_59[[#This Row],[iBAQ 50-60_1]:[iBAQ 50-60_3]])</f>
        <v>0</v>
      </c>
      <c r="S135" s="8"/>
      <c r="T135" s="8">
        <f>AVERAGE(表1_59[[#This Row],[iBAQ 30-40_1]:[iBAQ 30-40_3]])</f>
        <v>3082050</v>
      </c>
      <c r="U135" s="8"/>
      <c r="V135" s="8">
        <f>表1_59[[#This Row],[Average 60]]/表1_59[[#This Row],[Average 40]]</f>
        <v>0</v>
      </c>
      <c r="W135" s="8"/>
      <c r="X135" s="8"/>
      <c r="Y135" s="8">
        <v>40</v>
      </c>
    </row>
    <row r="136" spans="1:25" ht="15.75">
      <c r="A136" s="6">
        <v>848</v>
      </c>
      <c r="B136" s="7" t="s">
        <v>1181</v>
      </c>
      <c r="C136" s="7" t="s">
        <v>2795</v>
      </c>
      <c r="D136" s="7" t="s">
        <v>3718</v>
      </c>
      <c r="E136" s="6">
        <v>2</v>
      </c>
      <c r="F136" s="6">
        <v>2</v>
      </c>
      <c r="G136" s="6"/>
      <c r="H136" s="6"/>
      <c r="I136" s="6"/>
      <c r="J136" s="6">
        <v>354600</v>
      </c>
      <c r="K136" s="6">
        <v>443520</v>
      </c>
      <c r="L136" s="6">
        <v>625370</v>
      </c>
      <c r="M136" s="6"/>
      <c r="N136" s="6"/>
      <c r="O136" s="6"/>
      <c r="P136" s="6">
        <f>COUNT(表1_59[[#This Row],[iBAQ 0-20_1]:[iBAQ 0-20_3]])</f>
        <v>0</v>
      </c>
      <c r="Q136" s="6">
        <f>COUNT(表1_59[[#This Row],[iBAQ 30-40_1]:[iBAQ 30-40_3]])</f>
        <v>3</v>
      </c>
      <c r="R136" s="6">
        <f>COUNT(表1_59[[#This Row],[iBAQ 50-60_1]:[iBAQ 50-60_3]])</f>
        <v>0</v>
      </c>
      <c r="S136" s="8"/>
      <c r="T136" s="8">
        <f>AVERAGE(表1_59[[#This Row],[iBAQ 30-40_1]:[iBAQ 30-40_3]])</f>
        <v>474496.66666666669</v>
      </c>
      <c r="U136" s="8"/>
      <c r="V136" s="8">
        <f>表1_59[[#This Row],[Average 60]]/表1_59[[#This Row],[Average 40]]</f>
        <v>0</v>
      </c>
      <c r="W136" s="8"/>
      <c r="X136" s="8"/>
      <c r="Y136" s="8">
        <v>40</v>
      </c>
    </row>
    <row r="137" spans="1:25" ht="15.75">
      <c r="A137" s="6">
        <v>853</v>
      </c>
      <c r="B137" s="7" t="s">
        <v>1155</v>
      </c>
      <c r="C137" s="7" t="s">
        <v>2799</v>
      </c>
      <c r="D137" s="7" t="s">
        <v>1775</v>
      </c>
      <c r="E137" s="6">
        <v>1</v>
      </c>
      <c r="F137" s="6">
        <v>1</v>
      </c>
      <c r="G137" s="6"/>
      <c r="H137" s="6"/>
      <c r="I137" s="6"/>
      <c r="J137" s="6">
        <v>889910</v>
      </c>
      <c r="K137" s="6">
        <v>1085800</v>
      </c>
      <c r="L137" s="6">
        <v>1000700</v>
      </c>
      <c r="M137" s="6"/>
      <c r="N137" s="6"/>
      <c r="O137" s="6"/>
      <c r="P137" s="6">
        <f>COUNT(表1_59[[#This Row],[iBAQ 0-20_1]:[iBAQ 0-20_3]])</f>
        <v>0</v>
      </c>
      <c r="Q137" s="6">
        <f>COUNT(表1_59[[#This Row],[iBAQ 30-40_1]:[iBAQ 30-40_3]])</f>
        <v>3</v>
      </c>
      <c r="R137" s="6">
        <f>COUNT(表1_59[[#This Row],[iBAQ 50-60_1]:[iBAQ 50-60_3]])</f>
        <v>0</v>
      </c>
      <c r="S137" s="8"/>
      <c r="T137" s="8">
        <f>AVERAGE(表1_59[[#This Row],[iBAQ 30-40_1]:[iBAQ 30-40_3]])</f>
        <v>992136.66666666663</v>
      </c>
      <c r="U137" s="8"/>
      <c r="V137" s="8">
        <f>表1_59[[#This Row],[Average 60]]/表1_59[[#This Row],[Average 40]]</f>
        <v>0</v>
      </c>
      <c r="W137" s="8"/>
      <c r="X137" s="8"/>
      <c r="Y137" s="8">
        <v>40</v>
      </c>
    </row>
    <row r="138" spans="1:25" ht="15.75">
      <c r="A138" s="6">
        <v>862</v>
      </c>
      <c r="B138" s="7" t="s">
        <v>1092</v>
      </c>
      <c r="C138" s="7" t="s">
        <v>2807</v>
      </c>
      <c r="D138" s="7" t="s">
        <v>3726</v>
      </c>
      <c r="E138" s="6">
        <v>5</v>
      </c>
      <c r="F138" s="6">
        <v>5</v>
      </c>
      <c r="G138" s="6">
        <v>888200</v>
      </c>
      <c r="H138" s="6">
        <v>912400</v>
      </c>
      <c r="I138" s="6">
        <v>1470000</v>
      </c>
      <c r="J138" s="6">
        <v>865360</v>
      </c>
      <c r="K138" s="6">
        <v>2054600</v>
      </c>
      <c r="L138" s="6">
        <v>3268500</v>
      </c>
      <c r="M138" s="6"/>
      <c r="N138" s="6"/>
      <c r="O138" s="6"/>
      <c r="P138" s="6">
        <f>COUNT(表1_59[[#This Row],[iBAQ 0-20_1]:[iBAQ 0-20_3]])</f>
        <v>3</v>
      </c>
      <c r="Q138" s="6">
        <f>COUNT(表1_59[[#This Row],[iBAQ 30-40_1]:[iBAQ 30-40_3]])</f>
        <v>3</v>
      </c>
      <c r="R138" s="6">
        <f>COUNT(表1_59[[#This Row],[iBAQ 50-60_1]:[iBAQ 50-60_3]])</f>
        <v>0</v>
      </c>
      <c r="S138" s="8">
        <f>AVERAGE(表1_59[[#This Row],[iBAQ 0-20_1]:[iBAQ 0-20_3]])</f>
        <v>1090200</v>
      </c>
      <c r="T138" s="8">
        <f>AVERAGE(表1_59[[#This Row],[iBAQ 30-40_1]:[iBAQ 30-40_3]])</f>
        <v>2062820</v>
      </c>
      <c r="U138" s="8"/>
      <c r="V138" s="8">
        <f>表1_59[[#This Row],[Average 60]]/表1_59[[#This Row],[Average 40]]</f>
        <v>0</v>
      </c>
      <c r="W138" s="8"/>
      <c r="X138" s="8"/>
      <c r="Y138" s="8">
        <v>40</v>
      </c>
    </row>
    <row r="139" spans="1:25" ht="15.75">
      <c r="A139" s="6">
        <v>880</v>
      </c>
      <c r="B139" s="7" t="s">
        <v>1091</v>
      </c>
      <c r="C139" s="7" t="s">
        <v>2820</v>
      </c>
      <c r="D139" s="7" t="s">
        <v>1785</v>
      </c>
      <c r="E139" s="6">
        <v>2</v>
      </c>
      <c r="F139" s="6">
        <v>1</v>
      </c>
      <c r="G139" s="6"/>
      <c r="H139" s="6">
        <v>1059600</v>
      </c>
      <c r="I139" s="6">
        <v>1467600</v>
      </c>
      <c r="J139" s="6">
        <v>1752200</v>
      </c>
      <c r="K139" s="6">
        <v>2650500</v>
      </c>
      <c r="L139" s="6">
        <v>3304300</v>
      </c>
      <c r="M139" s="6"/>
      <c r="N139" s="6"/>
      <c r="O139" s="6"/>
      <c r="P139" s="6">
        <f>COUNT(表1_59[[#This Row],[iBAQ 0-20_1]:[iBAQ 0-20_3]])</f>
        <v>2</v>
      </c>
      <c r="Q139" s="6">
        <f>COUNT(表1_59[[#This Row],[iBAQ 30-40_1]:[iBAQ 30-40_3]])</f>
        <v>3</v>
      </c>
      <c r="R139" s="6">
        <f>COUNT(表1_59[[#This Row],[iBAQ 50-60_1]:[iBAQ 50-60_3]])</f>
        <v>0</v>
      </c>
      <c r="S139" s="8">
        <f>AVERAGE(表1_59[[#This Row],[iBAQ 0-20_1]:[iBAQ 0-20_3]])</f>
        <v>1263600</v>
      </c>
      <c r="T139" s="8">
        <f>AVERAGE(表1_59[[#This Row],[iBAQ 30-40_1]:[iBAQ 30-40_3]])</f>
        <v>2569000</v>
      </c>
      <c r="U139" s="8"/>
      <c r="V139" s="8">
        <f>表1_59[[#This Row],[Average 60]]/表1_59[[#This Row],[Average 40]]</f>
        <v>0</v>
      </c>
      <c r="W139" s="8"/>
      <c r="X139" s="8"/>
      <c r="Y139" s="8">
        <v>40</v>
      </c>
    </row>
    <row r="140" spans="1:25" ht="15.75">
      <c r="A140" s="6">
        <v>891</v>
      </c>
      <c r="B140" s="7" t="s">
        <v>1101</v>
      </c>
      <c r="C140" s="7" t="s">
        <v>2830</v>
      </c>
      <c r="D140" s="7" t="s">
        <v>1792</v>
      </c>
      <c r="E140" s="6">
        <v>2</v>
      </c>
      <c r="F140" s="6">
        <v>2</v>
      </c>
      <c r="G140" s="6"/>
      <c r="H140" s="6"/>
      <c r="I140" s="6"/>
      <c r="J140" s="6">
        <v>5328000</v>
      </c>
      <c r="K140" s="6">
        <v>3246800</v>
      </c>
      <c r="L140" s="6">
        <v>2653700</v>
      </c>
      <c r="M140" s="6"/>
      <c r="N140" s="6"/>
      <c r="O140" s="6"/>
      <c r="P140" s="6">
        <f>COUNT(表1_59[[#This Row],[iBAQ 0-20_1]:[iBAQ 0-20_3]])</f>
        <v>0</v>
      </c>
      <c r="Q140" s="6">
        <f>COUNT(表1_59[[#This Row],[iBAQ 30-40_1]:[iBAQ 30-40_3]])</f>
        <v>3</v>
      </c>
      <c r="R140" s="6">
        <f>COUNT(表1_59[[#This Row],[iBAQ 50-60_1]:[iBAQ 50-60_3]])</f>
        <v>0</v>
      </c>
      <c r="S140" s="8"/>
      <c r="T140" s="8">
        <f>AVERAGE(表1_59[[#This Row],[iBAQ 30-40_1]:[iBAQ 30-40_3]])</f>
        <v>3742833.3333333335</v>
      </c>
      <c r="U140" s="8"/>
      <c r="V140" s="8">
        <f>表1_59[[#This Row],[Average 60]]/表1_59[[#This Row],[Average 40]]</f>
        <v>0</v>
      </c>
      <c r="W140" s="8"/>
      <c r="X140" s="8"/>
      <c r="Y140" s="8">
        <v>40</v>
      </c>
    </row>
    <row r="141" spans="1:25" ht="15.75">
      <c r="A141" s="6">
        <v>910</v>
      </c>
      <c r="B141" s="7" t="s">
        <v>1241</v>
      </c>
      <c r="C141" s="7" t="s">
        <v>2842</v>
      </c>
      <c r="D141" s="7" t="s">
        <v>3742</v>
      </c>
      <c r="E141" s="6">
        <v>3</v>
      </c>
      <c r="F141" s="6">
        <v>2</v>
      </c>
      <c r="G141" s="6"/>
      <c r="H141" s="6"/>
      <c r="I141" s="6"/>
      <c r="J141" s="6">
        <v>507700</v>
      </c>
      <c r="K141" s="6">
        <v>549900</v>
      </c>
      <c r="L141" s="6">
        <v>74134</v>
      </c>
      <c r="M141" s="6"/>
      <c r="N141" s="6"/>
      <c r="O141" s="6"/>
      <c r="P141" s="6">
        <f>COUNT(表1_59[[#This Row],[iBAQ 0-20_1]:[iBAQ 0-20_3]])</f>
        <v>0</v>
      </c>
      <c r="Q141" s="6">
        <f>COUNT(表1_59[[#This Row],[iBAQ 30-40_1]:[iBAQ 30-40_3]])</f>
        <v>3</v>
      </c>
      <c r="R141" s="6">
        <f>COUNT(表1_59[[#This Row],[iBAQ 50-60_1]:[iBAQ 50-60_3]])</f>
        <v>0</v>
      </c>
      <c r="S141" s="8"/>
      <c r="T141" s="8">
        <f>AVERAGE(表1_59[[#This Row],[iBAQ 30-40_1]:[iBAQ 30-40_3]])</f>
        <v>377244.66666666669</v>
      </c>
      <c r="U141" s="8"/>
      <c r="V141" s="8">
        <f>表1_59[[#This Row],[Average 60]]/表1_59[[#This Row],[Average 40]]</f>
        <v>0</v>
      </c>
      <c r="W141" s="8"/>
      <c r="X141" s="8"/>
      <c r="Y141" s="8">
        <v>40</v>
      </c>
    </row>
    <row r="142" spans="1:25" ht="15.75">
      <c r="A142" s="6">
        <v>918</v>
      </c>
      <c r="B142" s="7" t="s">
        <v>1176</v>
      </c>
      <c r="C142" s="7" t="s">
        <v>2845</v>
      </c>
      <c r="D142" s="7" t="s">
        <v>1801</v>
      </c>
      <c r="E142" s="6">
        <v>1</v>
      </c>
      <c r="F142" s="6">
        <v>1</v>
      </c>
      <c r="G142" s="6"/>
      <c r="H142" s="6">
        <v>488160</v>
      </c>
      <c r="I142" s="6"/>
      <c r="J142" s="6">
        <v>401950</v>
      </c>
      <c r="K142" s="6">
        <v>553260</v>
      </c>
      <c r="L142" s="6">
        <v>658590</v>
      </c>
      <c r="M142" s="6"/>
      <c r="N142" s="6"/>
      <c r="O142" s="6"/>
      <c r="P142" s="6">
        <f>COUNT(表1_59[[#This Row],[iBAQ 0-20_1]:[iBAQ 0-20_3]])</f>
        <v>1</v>
      </c>
      <c r="Q142" s="6">
        <f>COUNT(表1_59[[#This Row],[iBAQ 30-40_1]:[iBAQ 30-40_3]])</f>
        <v>3</v>
      </c>
      <c r="R142" s="6">
        <f>COUNT(表1_59[[#This Row],[iBAQ 50-60_1]:[iBAQ 50-60_3]])</f>
        <v>0</v>
      </c>
      <c r="S142" s="8"/>
      <c r="T142" s="8">
        <f>AVERAGE(表1_59[[#This Row],[iBAQ 30-40_1]:[iBAQ 30-40_3]])</f>
        <v>537933.33333333337</v>
      </c>
      <c r="U142" s="8"/>
      <c r="V142" s="8">
        <f>表1_59[[#This Row],[Average 60]]/表1_59[[#This Row],[Average 40]]</f>
        <v>0</v>
      </c>
      <c r="W142" s="8"/>
      <c r="X142" s="8"/>
      <c r="Y142" s="8">
        <v>40</v>
      </c>
    </row>
    <row r="143" spans="1:25" ht="15.75">
      <c r="A143" s="6">
        <v>928</v>
      </c>
      <c r="B143" s="7" t="s">
        <v>1157</v>
      </c>
      <c r="C143" s="7" t="s">
        <v>2852</v>
      </c>
      <c r="D143" s="7" t="s">
        <v>3748</v>
      </c>
      <c r="E143" s="6">
        <v>2</v>
      </c>
      <c r="F143" s="6">
        <v>2</v>
      </c>
      <c r="G143" s="6"/>
      <c r="H143" s="6"/>
      <c r="I143" s="6"/>
      <c r="J143" s="6"/>
      <c r="K143" s="6">
        <v>2868400</v>
      </c>
      <c r="L143" s="6">
        <v>968110</v>
      </c>
      <c r="M143" s="6"/>
      <c r="N143" s="6"/>
      <c r="O143" s="6"/>
      <c r="P143" s="6">
        <f>COUNT(表1_59[[#This Row],[iBAQ 0-20_1]:[iBAQ 0-20_3]])</f>
        <v>0</v>
      </c>
      <c r="Q143" s="6">
        <f>COUNT(表1_59[[#This Row],[iBAQ 30-40_1]:[iBAQ 30-40_3]])</f>
        <v>2</v>
      </c>
      <c r="R143" s="6">
        <f>COUNT(表1_59[[#This Row],[iBAQ 50-60_1]:[iBAQ 50-60_3]])</f>
        <v>0</v>
      </c>
      <c r="S143" s="8"/>
      <c r="T143" s="8">
        <f>AVERAGE(表1_59[[#This Row],[iBAQ 30-40_1]:[iBAQ 30-40_3]])</f>
        <v>1918255</v>
      </c>
      <c r="U143" s="8"/>
      <c r="V143" s="8">
        <f>表1_59[[#This Row],[Average 60]]/表1_59[[#This Row],[Average 40]]</f>
        <v>0</v>
      </c>
      <c r="W143" s="8"/>
      <c r="X143" s="8"/>
      <c r="Y143" s="8">
        <v>40</v>
      </c>
    </row>
    <row r="144" spans="1:25" ht="15.75">
      <c r="A144" s="6">
        <v>929</v>
      </c>
      <c r="B144" s="7" t="s">
        <v>1136</v>
      </c>
      <c r="C144" s="7" t="s">
        <v>2282</v>
      </c>
      <c r="D144" s="7" t="s">
        <v>3749</v>
      </c>
      <c r="E144" s="6">
        <v>3</v>
      </c>
      <c r="F144" s="6">
        <v>3</v>
      </c>
      <c r="G144" s="6">
        <v>1427600</v>
      </c>
      <c r="H144" s="6">
        <v>1989500</v>
      </c>
      <c r="I144" s="6">
        <v>1795400</v>
      </c>
      <c r="J144" s="6">
        <v>1231900</v>
      </c>
      <c r="K144" s="6"/>
      <c r="L144" s="6">
        <v>1206400</v>
      </c>
      <c r="M144" s="6"/>
      <c r="N144" s="6"/>
      <c r="O144" s="6"/>
      <c r="P144" s="6">
        <f>COUNT(表1_59[[#This Row],[iBAQ 0-20_1]:[iBAQ 0-20_3]])</f>
        <v>3</v>
      </c>
      <c r="Q144" s="6">
        <f>COUNT(表1_59[[#This Row],[iBAQ 30-40_1]:[iBAQ 30-40_3]])</f>
        <v>2</v>
      </c>
      <c r="R144" s="6">
        <f>COUNT(表1_59[[#This Row],[iBAQ 50-60_1]:[iBAQ 50-60_3]])</f>
        <v>0</v>
      </c>
      <c r="S144" s="8">
        <f>AVERAGE(表1_59[[#This Row],[iBAQ 0-20_1]:[iBAQ 0-20_3]])</f>
        <v>1737500</v>
      </c>
      <c r="T144" s="8">
        <f>AVERAGE(表1_59[[#This Row],[iBAQ 30-40_1]:[iBAQ 30-40_3]])</f>
        <v>1219150</v>
      </c>
      <c r="U144" s="8"/>
      <c r="V144" s="8">
        <f>表1_59[[#This Row],[Average 60]]/表1_59[[#This Row],[Average 40]]</f>
        <v>0</v>
      </c>
      <c r="W144" s="8"/>
      <c r="X144" s="8"/>
      <c r="Y144" s="8">
        <v>40</v>
      </c>
    </row>
    <row r="145" spans="1:25" ht="15.75">
      <c r="A145" s="6">
        <v>931</v>
      </c>
      <c r="B145" s="7" t="s">
        <v>1096</v>
      </c>
      <c r="C145" s="7" t="s">
        <v>2854</v>
      </c>
      <c r="D145" s="7" t="s">
        <v>1809</v>
      </c>
      <c r="E145" s="6">
        <v>3</v>
      </c>
      <c r="F145" s="6">
        <v>2</v>
      </c>
      <c r="G145" s="6">
        <v>1080200</v>
      </c>
      <c r="H145" s="6">
        <v>1271100</v>
      </c>
      <c r="I145" s="6">
        <v>1447100</v>
      </c>
      <c r="J145" s="6"/>
      <c r="K145" s="6">
        <v>2362800</v>
      </c>
      <c r="L145" s="6">
        <v>3022300</v>
      </c>
      <c r="M145" s="6"/>
      <c r="N145" s="6"/>
      <c r="O145" s="6"/>
      <c r="P145" s="6">
        <f>COUNT(表1_59[[#This Row],[iBAQ 0-20_1]:[iBAQ 0-20_3]])</f>
        <v>3</v>
      </c>
      <c r="Q145" s="6">
        <f>COUNT(表1_59[[#This Row],[iBAQ 30-40_1]:[iBAQ 30-40_3]])</f>
        <v>2</v>
      </c>
      <c r="R145" s="6">
        <f>COUNT(表1_59[[#This Row],[iBAQ 50-60_1]:[iBAQ 50-60_3]])</f>
        <v>0</v>
      </c>
      <c r="S145" s="8">
        <f>AVERAGE(表1_59[[#This Row],[iBAQ 0-20_1]:[iBAQ 0-20_3]])</f>
        <v>1266133.3333333333</v>
      </c>
      <c r="T145" s="8">
        <f>AVERAGE(表1_59[[#This Row],[iBAQ 30-40_1]:[iBAQ 30-40_3]])</f>
        <v>2692550</v>
      </c>
      <c r="U145" s="8"/>
      <c r="V145" s="8">
        <f>表1_59[[#This Row],[Average 60]]/表1_59[[#This Row],[Average 40]]</f>
        <v>0</v>
      </c>
      <c r="W145" s="8"/>
      <c r="X145" s="8"/>
      <c r="Y145" s="8">
        <v>40</v>
      </c>
    </row>
    <row r="146" spans="1:25" ht="15.75">
      <c r="A146" s="6">
        <v>938</v>
      </c>
      <c r="B146" s="7" t="s">
        <v>1262</v>
      </c>
      <c r="C146" s="7" t="s">
        <v>2858</v>
      </c>
      <c r="D146" s="7" t="s">
        <v>1812</v>
      </c>
      <c r="E146" s="6">
        <v>1</v>
      </c>
      <c r="F146" s="6">
        <v>1</v>
      </c>
      <c r="G146" s="6"/>
      <c r="H146" s="6">
        <v>193060</v>
      </c>
      <c r="I146" s="6"/>
      <c r="J146" s="6">
        <v>894410</v>
      </c>
      <c r="K146" s="6">
        <v>1287700</v>
      </c>
      <c r="L146" s="6"/>
      <c r="M146" s="6"/>
      <c r="N146" s="6"/>
      <c r="O146" s="6"/>
      <c r="P146" s="6">
        <f>COUNT(表1_59[[#This Row],[iBAQ 0-20_1]:[iBAQ 0-20_3]])</f>
        <v>1</v>
      </c>
      <c r="Q146" s="6">
        <f>COUNT(表1_59[[#This Row],[iBAQ 30-40_1]:[iBAQ 30-40_3]])</f>
        <v>2</v>
      </c>
      <c r="R146" s="6">
        <f>COUNT(表1_59[[#This Row],[iBAQ 50-60_1]:[iBAQ 50-60_3]])</f>
        <v>0</v>
      </c>
      <c r="S146" s="8"/>
      <c r="T146" s="8">
        <f>AVERAGE(表1_59[[#This Row],[iBAQ 30-40_1]:[iBAQ 30-40_3]])</f>
        <v>1091055</v>
      </c>
      <c r="U146" s="8"/>
      <c r="V146" s="8">
        <f>表1_59[[#This Row],[Average 60]]/表1_59[[#This Row],[Average 40]]</f>
        <v>0</v>
      </c>
      <c r="W146" s="8"/>
      <c r="X146" s="8"/>
      <c r="Y146" s="8">
        <v>40</v>
      </c>
    </row>
    <row r="147" spans="1:25" ht="15.75">
      <c r="A147" s="6">
        <v>949</v>
      </c>
      <c r="B147" s="7" t="s">
        <v>1217</v>
      </c>
      <c r="C147" s="7" t="s">
        <v>2865</v>
      </c>
      <c r="D147" s="7" t="s">
        <v>3757</v>
      </c>
      <c r="E147" s="6">
        <v>1</v>
      </c>
      <c r="F147" s="6">
        <v>1</v>
      </c>
      <c r="G147" s="6">
        <v>516780</v>
      </c>
      <c r="H147" s="6">
        <v>818080</v>
      </c>
      <c r="I147" s="6"/>
      <c r="J147" s="6"/>
      <c r="K147" s="6">
        <v>1718100</v>
      </c>
      <c r="L147" s="6">
        <v>365540</v>
      </c>
      <c r="M147" s="6"/>
      <c r="N147" s="6"/>
      <c r="O147" s="6"/>
      <c r="P147" s="6">
        <f>COUNT(表1_59[[#This Row],[iBAQ 0-20_1]:[iBAQ 0-20_3]])</f>
        <v>2</v>
      </c>
      <c r="Q147" s="6">
        <f>COUNT(表1_59[[#This Row],[iBAQ 30-40_1]:[iBAQ 30-40_3]])</f>
        <v>2</v>
      </c>
      <c r="R147" s="6">
        <f>COUNT(表1_59[[#This Row],[iBAQ 50-60_1]:[iBAQ 50-60_3]])</f>
        <v>0</v>
      </c>
      <c r="S147" s="8">
        <f>AVERAGE(表1_59[[#This Row],[iBAQ 0-20_1]:[iBAQ 0-20_3]])</f>
        <v>667430</v>
      </c>
      <c r="T147" s="8">
        <f>AVERAGE(表1_59[[#This Row],[iBAQ 30-40_1]:[iBAQ 30-40_3]])</f>
        <v>1041820</v>
      </c>
      <c r="U147" s="8"/>
      <c r="V147" s="8">
        <f>表1_59[[#This Row],[Average 60]]/表1_59[[#This Row],[Average 40]]</f>
        <v>0</v>
      </c>
      <c r="W147" s="8"/>
      <c r="X147" s="8"/>
      <c r="Y147" s="8">
        <v>40</v>
      </c>
    </row>
    <row r="148" spans="1:25" ht="15.75">
      <c r="A148" s="6">
        <v>978</v>
      </c>
      <c r="B148" s="7" t="s">
        <v>1129</v>
      </c>
      <c r="C148" s="7" t="s">
        <v>2887</v>
      </c>
      <c r="D148" s="7" t="s">
        <v>1828</v>
      </c>
      <c r="E148" s="6">
        <v>2</v>
      </c>
      <c r="F148" s="6">
        <v>2</v>
      </c>
      <c r="G148" s="6"/>
      <c r="H148" s="6"/>
      <c r="I148" s="6"/>
      <c r="J148" s="6">
        <v>514800</v>
      </c>
      <c r="K148" s="6">
        <v>486380</v>
      </c>
      <c r="L148" s="6">
        <v>1471800</v>
      </c>
      <c r="M148" s="6"/>
      <c r="N148" s="6"/>
      <c r="O148" s="6"/>
      <c r="P148" s="6">
        <f>COUNT(表1_59[[#This Row],[iBAQ 0-20_1]:[iBAQ 0-20_3]])</f>
        <v>0</v>
      </c>
      <c r="Q148" s="6">
        <f>COUNT(表1_59[[#This Row],[iBAQ 30-40_1]:[iBAQ 30-40_3]])</f>
        <v>3</v>
      </c>
      <c r="R148" s="6">
        <f>COUNT(表1_59[[#This Row],[iBAQ 50-60_1]:[iBAQ 50-60_3]])</f>
        <v>0</v>
      </c>
      <c r="S148" s="8"/>
      <c r="T148" s="8">
        <f>AVERAGE(表1_59[[#This Row],[iBAQ 30-40_1]:[iBAQ 30-40_3]])</f>
        <v>824326.66666666663</v>
      </c>
      <c r="U148" s="8"/>
      <c r="V148" s="8">
        <f>表1_59[[#This Row],[Average 60]]/表1_59[[#This Row],[Average 40]]</f>
        <v>0</v>
      </c>
      <c r="W148" s="8"/>
      <c r="X148" s="8"/>
      <c r="Y148" s="8">
        <v>40</v>
      </c>
    </row>
    <row r="149" spans="1:25" ht="15.75">
      <c r="A149" s="6">
        <v>420</v>
      </c>
      <c r="B149" s="7" t="s">
        <v>1075</v>
      </c>
      <c r="C149" s="7" t="s">
        <v>2890</v>
      </c>
      <c r="D149" s="7" t="s">
        <v>1831</v>
      </c>
      <c r="E149" s="6">
        <v>1</v>
      </c>
      <c r="F149" s="6">
        <v>1</v>
      </c>
      <c r="G149" s="6"/>
      <c r="H149" s="6"/>
      <c r="I149" s="6"/>
      <c r="J149" s="6">
        <v>11488000</v>
      </c>
      <c r="K149" s="6">
        <v>8939100</v>
      </c>
      <c r="L149" s="6">
        <v>7725800</v>
      </c>
      <c r="M149" s="6"/>
      <c r="N149" s="6"/>
      <c r="O149" s="6"/>
      <c r="P149" s="6">
        <f>COUNT(表1_59[[#This Row],[iBAQ 0-20_1]:[iBAQ 0-20_3]])</f>
        <v>0</v>
      </c>
      <c r="Q149" s="6">
        <f>COUNT(表1_59[[#This Row],[iBAQ 30-40_1]:[iBAQ 30-40_3]])</f>
        <v>3</v>
      </c>
      <c r="R149" s="6">
        <f>COUNT(表1_59[[#This Row],[iBAQ 50-60_1]:[iBAQ 50-60_3]])</f>
        <v>0</v>
      </c>
      <c r="S149" s="8"/>
      <c r="T149" s="8">
        <f>AVERAGE(表1_59[[#This Row],[iBAQ 30-40_1]:[iBAQ 30-40_3]])</f>
        <v>9384300</v>
      </c>
      <c r="U149" s="8"/>
      <c r="V149" s="8">
        <f>表1_59[[#This Row],[Average 60]]/表1_59[[#This Row],[Average 40]]</f>
        <v>0</v>
      </c>
      <c r="W149" s="8"/>
      <c r="X149" s="8"/>
      <c r="Y149" s="8">
        <v>40</v>
      </c>
    </row>
    <row r="150" spans="1:25" ht="15.75">
      <c r="A150" s="6">
        <v>1001</v>
      </c>
      <c r="B150" s="7" t="s">
        <v>1189</v>
      </c>
      <c r="C150" s="7" t="s">
        <v>2905</v>
      </c>
      <c r="D150" s="7" t="s">
        <v>1840</v>
      </c>
      <c r="E150" s="6">
        <v>2</v>
      </c>
      <c r="F150" s="6">
        <v>2</v>
      </c>
      <c r="G150" s="6"/>
      <c r="H150" s="6"/>
      <c r="I150" s="6"/>
      <c r="J150" s="6"/>
      <c r="K150" s="6">
        <v>451730</v>
      </c>
      <c r="L150" s="6">
        <v>552190</v>
      </c>
      <c r="M150" s="6"/>
      <c r="N150" s="6"/>
      <c r="O150" s="6"/>
      <c r="P150" s="6">
        <f>COUNT(表1_59[[#This Row],[iBAQ 0-20_1]:[iBAQ 0-20_3]])</f>
        <v>0</v>
      </c>
      <c r="Q150" s="6">
        <f>COUNT(表1_59[[#This Row],[iBAQ 30-40_1]:[iBAQ 30-40_3]])</f>
        <v>2</v>
      </c>
      <c r="R150" s="6">
        <f>COUNT(表1_59[[#This Row],[iBAQ 50-60_1]:[iBAQ 50-60_3]])</f>
        <v>0</v>
      </c>
      <c r="S150" s="8"/>
      <c r="T150" s="8">
        <f>AVERAGE(表1_59[[#This Row],[iBAQ 30-40_1]:[iBAQ 30-40_3]])</f>
        <v>501960</v>
      </c>
      <c r="U150" s="8"/>
      <c r="V150" s="8">
        <f>表1_59[[#This Row],[Average 60]]/表1_59[[#This Row],[Average 40]]</f>
        <v>0</v>
      </c>
      <c r="W150" s="8"/>
      <c r="X150" s="8"/>
      <c r="Y150" s="8">
        <v>40</v>
      </c>
    </row>
    <row r="151" spans="1:25" ht="15.75">
      <c r="A151" s="6">
        <v>1003</v>
      </c>
      <c r="B151" s="7" t="s">
        <v>1124</v>
      </c>
      <c r="C151" s="7" t="s">
        <v>2907</v>
      </c>
      <c r="D151" s="7" t="s">
        <v>1841</v>
      </c>
      <c r="E151" s="6">
        <v>1</v>
      </c>
      <c r="F151" s="6">
        <v>1</v>
      </c>
      <c r="G151" s="6">
        <v>2729700</v>
      </c>
      <c r="H151" s="6">
        <v>1206300</v>
      </c>
      <c r="I151" s="6">
        <v>1220000</v>
      </c>
      <c r="J151" s="6">
        <v>1037300</v>
      </c>
      <c r="K151" s="6"/>
      <c r="L151" s="6">
        <v>1542700</v>
      </c>
      <c r="M151" s="6"/>
      <c r="N151" s="6"/>
      <c r="O151" s="6"/>
      <c r="P151" s="6">
        <f>COUNT(表1_59[[#This Row],[iBAQ 0-20_1]:[iBAQ 0-20_3]])</f>
        <v>3</v>
      </c>
      <c r="Q151" s="6">
        <f>COUNT(表1_59[[#This Row],[iBAQ 30-40_1]:[iBAQ 30-40_3]])</f>
        <v>2</v>
      </c>
      <c r="R151" s="6">
        <f>COUNT(表1_59[[#This Row],[iBAQ 50-60_1]:[iBAQ 50-60_3]])</f>
        <v>0</v>
      </c>
      <c r="S151" s="8">
        <f>AVERAGE(表1_59[[#This Row],[iBAQ 0-20_1]:[iBAQ 0-20_3]])</f>
        <v>1718666.6666666667</v>
      </c>
      <c r="T151" s="8">
        <f>AVERAGE(表1_59[[#This Row],[iBAQ 30-40_1]:[iBAQ 30-40_3]])</f>
        <v>1290000</v>
      </c>
      <c r="U151" s="8"/>
      <c r="V151" s="8">
        <f>表1_59[[#This Row],[Average 60]]/表1_59[[#This Row],[Average 40]]</f>
        <v>0</v>
      </c>
      <c r="W151" s="8"/>
      <c r="X151" s="8"/>
      <c r="Y151" s="8">
        <v>40</v>
      </c>
    </row>
    <row r="152" spans="1:25" ht="15.75">
      <c r="A152" s="6">
        <v>1017</v>
      </c>
      <c r="B152" s="7" t="s">
        <v>1203</v>
      </c>
      <c r="C152" s="7" t="s">
        <v>2921</v>
      </c>
      <c r="D152" s="7" t="s">
        <v>1851</v>
      </c>
      <c r="E152" s="6">
        <v>1</v>
      </c>
      <c r="F152" s="6">
        <v>1</v>
      </c>
      <c r="G152" s="6"/>
      <c r="H152" s="6">
        <v>304760</v>
      </c>
      <c r="I152" s="6">
        <v>353150</v>
      </c>
      <c r="J152" s="6">
        <v>580030</v>
      </c>
      <c r="K152" s="6">
        <v>429430</v>
      </c>
      <c r="L152" s="6">
        <v>484980</v>
      </c>
      <c r="M152" s="6"/>
      <c r="N152" s="6"/>
      <c r="O152" s="6"/>
      <c r="P152" s="6">
        <f>COUNT(表1_59[[#This Row],[iBAQ 0-20_1]:[iBAQ 0-20_3]])</f>
        <v>2</v>
      </c>
      <c r="Q152" s="6">
        <f>COUNT(表1_59[[#This Row],[iBAQ 30-40_1]:[iBAQ 30-40_3]])</f>
        <v>3</v>
      </c>
      <c r="R152" s="6">
        <f>COUNT(表1_59[[#This Row],[iBAQ 50-60_1]:[iBAQ 50-60_3]])</f>
        <v>0</v>
      </c>
      <c r="S152" s="8">
        <f>AVERAGE(表1_59[[#This Row],[iBAQ 0-20_1]:[iBAQ 0-20_3]])</f>
        <v>328955</v>
      </c>
      <c r="T152" s="8">
        <f>AVERAGE(表1_59[[#This Row],[iBAQ 30-40_1]:[iBAQ 30-40_3]])</f>
        <v>498146.66666666669</v>
      </c>
      <c r="U152" s="8"/>
      <c r="V152" s="8">
        <f>表1_59[[#This Row],[Average 60]]/表1_59[[#This Row],[Average 40]]</f>
        <v>0</v>
      </c>
      <c r="W152" s="8"/>
      <c r="X152" s="8"/>
      <c r="Y152" s="8">
        <v>40</v>
      </c>
    </row>
    <row r="153" spans="1:25" ht="15.75">
      <c r="A153" s="6">
        <v>1023</v>
      </c>
      <c r="B153" s="7" t="s">
        <v>1192</v>
      </c>
      <c r="C153" s="7" t="s">
        <v>2925</v>
      </c>
      <c r="D153" s="7" t="s">
        <v>1854</v>
      </c>
      <c r="E153" s="6">
        <v>2</v>
      </c>
      <c r="F153" s="6">
        <v>2</v>
      </c>
      <c r="G153" s="6"/>
      <c r="H153" s="6"/>
      <c r="I153" s="6">
        <v>3416700</v>
      </c>
      <c r="J153" s="6">
        <v>576990</v>
      </c>
      <c r="K153" s="6"/>
      <c r="L153" s="6">
        <v>542280</v>
      </c>
      <c r="M153" s="6"/>
      <c r="N153" s="6"/>
      <c r="O153" s="6"/>
      <c r="P153" s="6">
        <f>COUNT(表1_59[[#This Row],[iBAQ 0-20_1]:[iBAQ 0-20_3]])</f>
        <v>1</v>
      </c>
      <c r="Q153" s="6">
        <f>COUNT(表1_59[[#This Row],[iBAQ 30-40_1]:[iBAQ 30-40_3]])</f>
        <v>2</v>
      </c>
      <c r="R153" s="6">
        <f>COUNT(表1_59[[#This Row],[iBAQ 50-60_1]:[iBAQ 50-60_3]])</f>
        <v>0</v>
      </c>
      <c r="S153" s="8"/>
      <c r="T153" s="8">
        <f>AVERAGE(表1_59[[#This Row],[iBAQ 30-40_1]:[iBAQ 30-40_3]])</f>
        <v>559635</v>
      </c>
      <c r="U153" s="8"/>
      <c r="V153" s="8">
        <f>表1_59[[#This Row],[Average 60]]/表1_59[[#This Row],[Average 40]]</f>
        <v>0</v>
      </c>
      <c r="W153" s="8"/>
      <c r="X153" s="8"/>
      <c r="Y153" s="8">
        <v>40</v>
      </c>
    </row>
    <row r="154" spans="1:25" ht="15.75">
      <c r="A154" s="6">
        <v>1024</v>
      </c>
      <c r="B154" s="7" t="s">
        <v>1275</v>
      </c>
      <c r="C154" s="7" t="s">
        <v>2288</v>
      </c>
      <c r="D154" s="7" t="s">
        <v>3787</v>
      </c>
      <c r="E154" s="6">
        <v>4</v>
      </c>
      <c r="F154" s="6">
        <v>2</v>
      </c>
      <c r="G154" s="6"/>
      <c r="H154" s="6"/>
      <c r="I154" s="6">
        <v>439190</v>
      </c>
      <c r="J154" s="6">
        <v>1840100</v>
      </c>
      <c r="K154" s="6">
        <v>796700</v>
      </c>
      <c r="L154" s="6"/>
      <c r="M154" s="6"/>
      <c r="N154" s="6"/>
      <c r="O154" s="6"/>
      <c r="P154" s="6">
        <f>COUNT(表1_59[[#This Row],[iBAQ 0-20_1]:[iBAQ 0-20_3]])</f>
        <v>1</v>
      </c>
      <c r="Q154" s="6">
        <f>COUNT(表1_59[[#This Row],[iBAQ 30-40_1]:[iBAQ 30-40_3]])</f>
        <v>2</v>
      </c>
      <c r="R154" s="6">
        <f>COUNT(表1_59[[#This Row],[iBAQ 50-60_1]:[iBAQ 50-60_3]])</f>
        <v>0</v>
      </c>
      <c r="S154" s="8"/>
      <c r="T154" s="8">
        <f>AVERAGE(表1_59[[#This Row],[iBAQ 30-40_1]:[iBAQ 30-40_3]])</f>
        <v>1318400</v>
      </c>
      <c r="U154" s="8"/>
      <c r="V154" s="8">
        <f>表1_59[[#This Row],[Average 60]]/表1_59[[#This Row],[Average 40]]</f>
        <v>0</v>
      </c>
      <c r="W154" s="8"/>
      <c r="X154" s="8"/>
      <c r="Y154" s="8">
        <v>40</v>
      </c>
    </row>
    <row r="155" spans="1:25" ht="15.75">
      <c r="A155" s="6">
        <v>447</v>
      </c>
      <c r="B155" s="7" t="s">
        <v>1178</v>
      </c>
      <c r="C155" s="7" t="s">
        <v>2951</v>
      </c>
      <c r="D155" s="7" t="s">
        <v>3799</v>
      </c>
      <c r="E155" s="6">
        <v>1</v>
      </c>
      <c r="F155" s="6">
        <v>1</v>
      </c>
      <c r="G155" s="6"/>
      <c r="H155" s="6"/>
      <c r="I155" s="6"/>
      <c r="J155" s="6">
        <v>671800</v>
      </c>
      <c r="K155" s="6">
        <v>882370</v>
      </c>
      <c r="L155" s="6">
        <v>642520</v>
      </c>
      <c r="M155" s="6"/>
      <c r="N155" s="6"/>
      <c r="O155" s="6"/>
      <c r="P155" s="6">
        <f>COUNT(表1_59[[#This Row],[iBAQ 0-20_1]:[iBAQ 0-20_3]])</f>
        <v>0</v>
      </c>
      <c r="Q155" s="6">
        <f>COUNT(表1_59[[#This Row],[iBAQ 30-40_1]:[iBAQ 30-40_3]])</f>
        <v>3</v>
      </c>
      <c r="R155" s="6">
        <f>COUNT(表1_59[[#This Row],[iBAQ 50-60_1]:[iBAQ 50-60_3]])</f>
        <v>0</v>
      </c>
      <c r="S155" s="8"/>
      <c r="T155" s="8">
        <f>AVERAGE(表1_59[[#This Row],[iBAQ 30-40_1]:[iBAQ 30-40_3]])</f>
        <v>732230</v>
      </c>
      <c r="U155" s="8"/>
      <c r="V155" s="8">
        <f>表1_59[[#This Row],[Average 60]]/表1_59[[#This Row],[Average 40]]</f>
        <v>0</v>
      </c>
      <c r="W155" s="8"/>
      <c r="X155" s="8"/>
      <c r="Y155" s="8">
        <v>40</v>
      </c>
    </row>
    <row r="156" spans="1:25" ht="15.75">
      <c r="A156" s="6">
        <v>1064</v>
      </c>
      <c r="B156" s="7" t="s">
        <v>1160</v>
      </c>
      <c r="C156" s="7" t="s">
        <v>2962</v>
      </c>
      <c r="D156" s="7" t="s">
        <v>1879</v>
      </c>
      <c r="E156" s="6">
        <v>4</v>
      </c>
      <c r="F156" s="6">
        <v>4</v>
      </c>
      <c r="G156" s="6"/>
      <c r="H156" s="6">
        <v>3260900</v>
      </c>
      <c r="I156" s="6">
        <v>449430</v>
      </c>
      <c r="J156" s="6">
        <v>856800</v>
      </c>
      <c r="K156" s="6"/>
      <c r="L156" s="6">
        <v>890220</v>
      </c>
      <c r="M156" s="6"/>
      <c r="N156" s="6"/>
      <c r="O156" s="6"/>
      <c r="P156" s="6">
        <f>COUNT(表1_59[[#This Row],[iBAQ 0-20_1]:[iBAQ 0-20_3]])</f>
        <v>2</v>
      </c>
      <c r="Q156" s="6">
        <f>COUNT(表1_59[[#This Row],[iBAQ 30-40_1]:[iBAQ 30-40_3]])</f>
        <v>2</v>
      </c>
      <c r="R156" s="6">
        <f>COUNT(表1_59[[#This Row],[iBAQ 50-60_1]:[iBAQ 50-60_3]])</f>
        <v>0</v>
      </c>
      <c r="S156" s="8">
        <f>AVERAGE(表1_59[[#This Row],[iBAQ 0-20_1]:[iBAQ 0-20_3]])</f>
        <v>1855165</v>
      </c>
      <c r="T156" s="8">
        <f>AVERAGE(表1_59[[#This Row],[iBAQ 30-40_1]:[iBAQ 30-40_3]])</f>
        <v>873510</v>
      </c>
      <c r="U156" s="8"/>
      <c r="V156" s="8">
        <f>表1_59[[#This Row],[Average 60]]/表1_59[[#This Row],[Average 40]]</f>
        <v>0</v>
      </c>
      <c r="W156" s="8"/>
      <c r="X156" s="8"/>
      <c r="Y156" s="8">
        <v>40</v>
      </c>
    </row>
    <row r="157" spans="1:25" ht="15.75">
      <c r="A157" s="6">
        <v>1071</v>
      </c>
      <c r="B157" s="7" t="s">
        <v>1135</v>
      </c>
      <c r="C157" s="7" t="s">
        <v>2968</v>
      </c>
      <c r="D157" s="7" t="s">
        <v>1883</v>
      </c>
      <c r="E157" s="6">
        <v>3</v>
      </c>
      <c r="F157" s="6">
        <v>3</v>
      </c>
      <c r="G157" s="6">
        <v>590220</v>
      </c>
      <c r="H157" s="6"/>
      <c r="I157" s="6">
        <v>966990</v>
      </c>
      <c r="J157" s="6"/>
      <c r="K157" s="6">
        <v>965710</v>
      </c>
      <c r="L157" s="6">
        <v>1278500</v>
      </c>
      <c r="M157" s="6"/>
      <c r="N157" s="6"/>
      <c r="O157" s="6"/>
      <c r="P157" s="6">
        <f>COUNT(表1_59[[#This Row],[iBAQ 0-20_1]:[iBAQ 0-20_3]])</f>
        <v>2</v>
      </c>
      <c r="Q157" s="6">
        <f>COUNT(表1_59[[#This Row],[iBAQ 30-40_1]:[iBAQ 30-40_3]])</f>
        <v>2</v>
      </c>
      <c r="R157" s="6">
        <f>COUNT(表1_59[[#This Row],[iBAQ 50-60_1]:[iBAQ 50-60_3]])</f>
        <v>0</v>
      </c>
      <c r="S157" s="8">
        <f>AVERAGE(表1_59[[#This Row],[iBAQ 0-20_1]:[iBAQ 0-20_3]])</f>
        <v>778605</v>
      </c>
      <c r="T157" s="8">
        <f>AVERAGE(表1_59[[#This Row],[iBAQ 30-40_1]:[iBAQ 30-40_3]])</f>
        <v>1122105</v>
      </c>
      <c r="U157" s="8"/>
      <c r="V157" s="8">
        <f>表1_59[[#This Row],[Average 60]]/表1_59[[#This Row],[Average 40]]</f>
        <v>0</v>
      </c>
      <c r="W157" s="8"/>
      <c r="X157" s="8"/>
      <c r="Y157" s="8">
        <v>40</v>
      </c>
    </row>
    <row r="158" spans="1:25" ht="15.75">
      <c r="A158" s="6">
        <v>1083</v>
      </c>
      <c r="B158" s="7" t="s">
        <v>1171</v>
      </c>
      <c r="C158" s="7" t="s">
        <v>2976</v>
      </c>
      <c r="D158" s="7" t="s">
        <v>1887</v>
      </c>
      <c r="E158" s="6">
        <v>1</v>
      </c>
      <c r="F158" s="6">
        <v>1</v>
      </c>
      <c r="G158" s="6"/>
      <c r="H158" s="6">
        <v>662400</v>
      </c>
      <c r="I158" s="6">
        <v>1217800</v>
      </c>
      <c r="J158" s="6">
        <v>740560</v>
      </c>
      <c r="K158" s="6">
        <v>1110600</v>
      </c>
      <c r="L158" s="6">
        <v>688800</v>
      </c>
      <c r="M158" s="6"/>
      <c r="N158" s="6"/>
      <c r="O158" s="6"/>
      <c r="P158" s="6">
        <f>COUNT(表1_59[[#This Row],[iBAQ 0-20_1]:[iBAQ 0-20_3]])</f>
        <v>2</v>
      </c>
      <c r="Q158" s="6">
        <f>COUNT(表1_59[[#This Row],[iBAQ 30-40_1]:[iBAQ 30-40_3]])</f>
        <v>3</v>
      </c>
      <c r="R158" s="6">
        <f>COUNT(表1_59[[#This Row],[iBAQ 50-60_1]:[iBAQ 50-60_3]])</f>
        <v>0</v>
      </c>
      <c r="S158" s="8">
        <f>AVERAGE(表1_59[[#This Row],[iBAQ 0-20_1]:[iBAQ 0-20_3]])</f>
        <v>940100</v>
      </c>
      <c r="T158" s="8">
        <f>AVERAGE(表1_59[[#This Row],[iBAQ 30-40_1]:[iBAQ 30-40_3]])</f>
        <v>846653.33333333337</v>
      </c>
      <c r="U158" s="8"/>
      <c r="V158" s="8">
        <f>表1_59[[#This Row],[Average 60]]/表1_59[[#This Row],[Average 40]]</f>
        <v>0</v>
      </c>
      <c r="W158" s="8"/>
      <c r="X158" s="8"/>
      <c r="Y158" s="8">
        <v>40</v>
      </c>
    </row>
    <row r="159" spans="1:25" ht="15.75">
      <c r="A159" s="6">
        <v>1088</v>
      </c>
      <c r="B159" s="7" t="s">
        <v>1220</v>
      </c>
      <c r="C159" s="7" t="s">
        <v>2980</v>
      </c>
      <c r="D159" s="7" t="s">
        <v>3816</v>
      </c>
      <c r="E159" s="6">
        <v>3</v>
      </c>
      <c r="F159" s="6">
        <v>3</v>
      </c>
      <c r="G159" s="6"/>
      <c r="H159" s="6">
        <v>780300</v>
      </c>
      <c r="I159" s="6">
        <v>2175300</v>
      </c>
      <c r="J159" s="6">
        <v>135380</v>
      </c>
      <c r="K159" s="6">
        <v>414590</v>
      </c>
      <c r="L159" s="6">
        <v>347110</v>
      </c>
      <c r="M159" s="6"/>
      <c r="N159" s="6"/>
      <c r="O159" s="6"/>
      <c r="P159" s="6">
        <f>COUNT(表1_59[[#This Row],[iBAQ 0-20_1]:[iBAQ 0-20_3]])</f>
        <v>2</v>
      </c>
      <c r="Q159" s="6">
        <f>COUNT(表1_59[[#This Row],[iBAQ 30-40_1]:[iBAQ 30-40_3]])</f>
        <v>3</v>
      </c>
      <c r="R159" s="6">
        <f>COUNT(表1_59[[#This Row],[iBAQ 50-60_1]:[iBAQ 50-60_3]])</f>
        <v>0</v>
      </c>
      <c r="S159" s="8">
        <f>AVERAGE(表1_59[[#This Row],[iBAQ 0-20_1]:[iBAQ 0-20_3]])</f>
        <v>1477800</v>
      </c>
      <c r="T159" s="8">
        <f>AVERAGE(表1_59[[#This Row],[iBAQ 30-40_1]:[iBAQ 30-40_3]])</f>
        <v>299026.66666666669</v>
      </c>
      <c r="U159" s="8"/>
      <c r="V159" s="8">
        <f>表1_59[[#This Row],[Average 60]]/表1_59[[#This Row],[Average 40]]</f>
        <v>0</v>
      </c>
      <c r="W159" s="8"/>
      <c r="X159" s="8"/>
      <c r="Y159" s="8">
        <v>40</v>
      </c>
    </row>
    <row r="160" spans="1:25" ht="15.75">
      <c r="A160" s="6">
        <v>508</v>
      </c>
      <c r="B160" s="7" t="s">
        <v>1086</v>
      </c>
      <c r="C160" s="7" t="s">
        <v>2269</v>
      </c>
      <c r="D160" s="7" t="s">
        <v>3821</v>
      </c>
      <c r="E160" s="6">
        <v>4</v>
      </c>
      <c r="F160" s="6">
        <v>2</v>
      </c>
      <c r="G160" s="6"/>
      <c r="H160" s="6">
        <v>4173400</v>
      </c>
      <c r="I160" s="6">
        <v>4647100</v>
      </c>
      <c r="J160" s="6">
        <v>10226000</v>
      </c>
      <c r="K160" s="6">
        <v>8723600</v>
      </c>
      <c r="L160" s="6">
        <v>3699200</v>
      </c>
      <c r="M160" s="6"/>
      <c r="N160" s="6"/>
      <c r="O160" s="6"/>
      <c r="P160" s="6">
        <f>COUNT(表1_59[[#This Row],[iBAQ 0-20_1]:[iBAQ 0-20_3]])</f>
        <v>2</v>
      </c>
      <c r="Q160" s="6">
        <f>COUNT(表1_59[[#This Row],[iBAQ 30-40_1]:[iBAQ 30-40_3]])</f>
        <v>3</v>
      </c>
      <c r="R160" s="6">
        <f>COUNT(表1_59[[#This Row],[iBAQ 50-60_1]:[iBAQ 50-60_3]])</f>
        <v>0</v>
      </c>
      <c r="S160" s="8">
        <f>AVERAGE(表1_59[[#This Row],[iBAQ 0-20_1]:[iBAQ 0-20_3]])</f>
        <v>4410250</v>
      </c>
      <c r="T160" s="8">
        <f>AVERAGE(表1_59[[#This Row],[iBAQ 30-40_1]:[iBAQ 30-40_3]])</f>
        <v>7549600</v>
      </c>
      <c r="U160" s="8"/>
      <c r="V160" s="8">
        <f>表1_59[[#This Row],[Average 60]]/表1_59[[#This Row],[Average 40]]</f>
        <v>0</v>
      </c>
      <c r="W160" s="8"/>
      <c r="X160" s="8"/>
      <c r="Y160" s="8">
        <v>40</v>
      </c>
    </row>
    <row r="161" spans="1:25" ht="15.75">
      <c r="A161" s="6">
        <v>626</v>
      </c>
      <c r="B161" s="7" t="s">
        <v>1117</v>
      </c>
      <c r="C161" s="7" t="s">
        <v>3018</v>
      </c>
      <c r="D161" s="7" t="s">
        <v>1921</v>
      </c>
      <c r="E161" s="6">
        <v>2</v>
      </c>
      <c r="F161" s="6">
        <v>2</v>
      </c>
      <c r="G161" s="6">
        <v>6694100</v>
      </c>
      <c r="H161" s="6">
        <v>1682800</v>
      </c>
      <c r="I161" s="6">
        <v>1741500</v>
      </c>
      <c r="J161" s="6">
        <v>2043300</v>
      </c>
      <c r="K161" s="6">
        <v>1803500</v>
      </c>
      <c r="L161" s="6">
        <v>1933000</v>
      </c>
      <c r="M161" s="6"/>
      <c r="N161" s="6"/>
      <c r="O161" s="6"/>
      <c r="P161" s="6">
        <f>COUNT(表1_59[[#This Row],[iBAQ 0-20_1]:[iBAQ 0-20_3]])</f>
        <v>3</v>
      </c>
      <c r="Q161" s="6">
        <f>COUNT(表1_59[[#This Row],[iBAQ 30-40_1]:[iBAQ 30-40_3]])</f>
        <v>3</v>
      </c>
      <c r="R161" s="6">
        <f>COUNT(表1_59[[#This Row],[iBAQ 50-60_1]:[iBAQ 50-60_3]])</f>
        <v>0</v>
      </c>
      <c r="S161" s="8">
        <f>AVERAGE(表1_59[[#This Row],[iBAQ 0-20_1]:[iBAQ 0-20_3]])</f>
        <v>3372800</v>
      </c>
      <c r="T161" s="8">
        <f>AVERAGE(表1_59[[#This Row],[iBAQ 30-40_1]:[iBAQ 30-40_3]])</f>
        <v>1926600</v>
      </c>
      <c r="U161" s="8"/>
      <c r="V161" s="8">
        <f>表1_59[[#This Row],[Average 60]]/表1_59[[#This Row],[Average 40]]</f>
        <v>0</v>
      </c>
      <c r="W161" s="8"/>
      <c r="X161" s="8"/>
      <c r="Y161" s="8">
        <v>40</v>
      </c>
    </row>
    <row r="162" spans="1:25" ht="15.75">
      <c r="A162" s="6">
        <v>1139</v>
      </c>
      <c r="B162" s="7" t="s">
        <v>1150</v>
      </c>
      <c r="C162" s="7" t="s">
        <v>3019</v>
      </c>
      <c r="D162" s="7" t="s">
        <v>1922</v>
      </c>
      <c r="E162" s="6">
        <v>2</v>
      </c>
      <c r="F162" s="6">
        <v>2</v>
      </c>
      <c r="G162" s="6"/>
      <c r="H162" s="6"/>
      <c r="I162" s="6"/>
      <c r="J162" s="6"/>
      <c r="K162" s="6">
        <v>1382600</v>
      </c>
      <c r="L162" s="6">
        <v>1022500</v>
      </c>
      <c r="M162" s="6"/>
      <c r="N162" s="6"/>
      <c r="O162" s="6"/>
      <c r="P162" s="6">
        <f>COUNT(表1_59[[#This Row],[iBAQ 0-20_1]:[iBAQ 0-20_3]])</f>
        <v>0</v>
      </c>
      <c r="Q162" s="6">
        <f>COUNT(表1_59[[#This Row],[iBAQ 30-40_1]:[iBAQ 30-40_3]])</f>
        <v>2</v>
      </c>
      <c r="R162" s="6">
        <f>COUNT(表1_59[[#This Row],[iBAQ 50-60_1]:[iBAQ 50-60_3]])</f>
        <v>0</v>
      </c>
      <c r="S162" s="8"/>
      <c r="T162" s="8">
        <f>AVERAGE(表1_59[[#This Row],[iBAQ 30-40_1]:[iBAQ 30-40_3]])</f>
        <v>1202550</v>
      </c>
      <c r="U162" s="8"/>
      <c r="V162" s="8">
        <f>表1_59[[#This Row],[Average 60]]/表1_59[[#This Row],[Average 40]]</f>
        <v>0</v>
      </c>
      <c r="W162" s="8"/>
      <c r="X162" s="8"/>
      <c r="Y162" s="8">
        <v>40</v>
      </c>
    </row>
    <row r="163" spans="1:25" ht="15.75">
      <c r="A163" s="6">
        <v>1159</v>
      </c>
      <c r="B163" s="7" t="s">
        <v>1108</v>
      </c>
      <c r="C163" s="7" t="s">
        <v>2383</v>
      </c>
      <c r="D163" s="7" t="s">
        <v>3833</v>
      </c>
      <c r="E163" s="6">
        <v>3</v>
      </c>
      <c r="F163" s="6">
        <v>0</v>
      </c>
      <c r="G163" s="6"/>
      <c r="H163" s="6"/>
      <c r="I163" s="6"/>
      <c r="J163" s="6"/>
      <c r="K163" s="6">
        <v>1821500</v>
      </c>
      <c r="L163" s="6">
        <v>2298600</v>
      </c>
      <c r="M163" s="6"/>
      <c r="N163" s="6"/>
      <c r="O163" s="6"/>
      <c r="P163" s="6">
        <f>COUNT(表1_59[[#This Row],[iBAQ 0-20_1]:[iBAQ 0-20_3]])</f>
        <v>0</v>
      </c>
      <c r="Q163" s="6">
        <f>COUNT(表1_59[[#This Row],[iBAQ 30-40_1]:[iBAQ 30-40_3]])</f>
        <v>2</v>
      </c>
      <c r="R163" s="6">
        <f>COUNT(表1_59[[#This Row],[iBAQ 50-60_1]:[iBAQ 50-60_3]])</f>
        <v>0</v>
      </c>
      <c r="S163" s="8"/>
      <c r="T163" s="8">
        <f>AVERAGE(表1_59[[#This Row],[iBAQ 30-40_1]:[iBAQ 30-40_3]])</f>
        <v>2060050</v>
      </c>
      <c r="U163" s="8"/>
      <c r="V163" s="8">
        <f>表1_59[[#This Row],[Average 60]]/表1_59[[#This Row],[Average 40]]</f>
        <v>0</v>
      </c>
      <c r="W163" s="8"/>
      <c r="X163" s="8"/>
      <c r="Y163" s="8">
        <v>40</v>
      </c>
    </row>
    <row r="164" spans="1:25" ht="15.75">
      <c r="A164" s="6">
        <v>1162</v>
      </c>
      <c r="B164" s="7" t="s">
        <v>1109</v>
      </c>
      <c r="C164" s="7" t="s">
        <v>3037</v>
      </c>
      <c r="D164" s="7" t="s">
        <v>1936</v>
      </c>
      <c r="E164" s="6">
        <v>6</v>
      </c>
      <c r="F164" s="6">
        <v>1</v>
      </c>
      <c r="G164" s="6">
        <v>1547400</v>
      </c>
      <c r="H164" s="6">
        <v>2916900</v>
      </c>
      <c r="I164" s="6">
        <v>2102400</v>
      </c>
      <c r="J164" s="6">
        <v>2146100</v>
      </c>
      <c r="K164" s="6">
        <v>1469400</v>
      </c>
      <c r="L164" s="6">
        <v>2275800</v>
      </c>
      <c r="M164" s="6"/>
      <c r="N164" s="6"/>
      <c r="O164" s="6"/>
      <c r="P164" s="6">
        <f>COUNT(表1_59[[#This Row],[iBAQ 0-20_1]:[iBAQ 0-20_3]])</f>
        <v>3</v>
      </c>
      <c r="Q164" s="6">
        <f>COUNT(表1_59[[#This Row],[iBAQ 30-40_1]:[iBAQ 30-40_3]])</f>
        <v>3</v>
      </c>
      <c r="R164" s="6">
        <f>COUNT(表1_59[[#This Row],[iBAQ 50-60_1]:[iBAQ 50-60_3]])</f>
        <v>0</v>
      </c>
      <c r="S164" s="8">
        <f>AVERAGE(表1_59[[#This Row],[iBAQ 0-20_1]:[iBAQ 0-20_3]])</f>
        <v>2188900</v>
      </c>
      <c r="T164" s="8">
        <f>AVERAGE(表1_59[[#This Row],[iBAQ 30-40_1]:[iBAQ 30-40_3]])</f>
        <v>1963766.6666666667</v>
      </c>
      <c r="U164" s="8"/>
      <c r="V164" s="8">
        <f>表1_59[[#This Row],[Average 60]]/表1_59[[#This Row],[Average 40]]</f>
        <v>0</v>
      </c>
      <c r="W164" s="8"/>
      <c r="X164" s="8"/>
      <c r="Y164" s="8">
        <v>40</v>
      </c>
    </row>
    <row r="165" spans="1:25" ht="15.75">
      <c r="A165" s="6">
        <v>1164</v>
      </c>
      <c r="B165" s="7" t="s">
        <v>1188</v>
      </c>
      <c r="C165" s="7" t="s">
        <v>3039</v>
      </c>
      <c r="D165" s="7" t="s">
        <v>1937</v>
      </c>
      <c r="E165" s="6">
        <v>1</v>
      </c>
      <c r="F165" s="6">
        <v>1</v>
      </c>
      <c r="G165" s="6"/>
      <c r="H165" s="6"/>
      <c r="I165" s="6"/>
      <c r="J165" s="6">
        <v>294040</v>
      </c>
      <c r="K165" s="6"/>
      <c r="L165" s="6">
        <v>559900</v>
      </c>
      <c r="M165" s="6"/>
      <c r="N165" s="6"/>
      <c r="O165" s="6"/>
      <c r="P165" s="6">
        <f>COUNT(表1_59[[#This Row],[iBAQ 0-20_1]:[iBAQ 0-20_3]])</f>
        <v>0</v>
      </c>
      <c r="Q165" s="6">
        <f>COUNT(表1_59[[#This Row],[iBAQ 30-40_1]:[iBAQ 30-40_3]])</f>
        <v>2</v>
      </c>
      <c r="R165" s="6">
        <f>COUNT(表1_59[[#This Row],[iBAQ 50-60_1]:[iBAQ 50-60_3]])</f>
        <v>0</v>
      </c>
      <c r="S165" s="8"/>
      <c r="T165" s="8">
        <f>AVERAGE(表1_59[[#This Row],[iBAQ 30-40_1]:[iBAQ 30-40_3]])</f>
        <v>426970</v>
      </c>
      <c r="U165" s="8"/>
      <c r="V165" s="8">
        <f>表1_59[[#This Row],[Average 60]]/表1_59[[#This Row],[Average 40]]</f>
        <v>0</v>
      </c>
      <c r="W165" s="8"/>
      <c r="X165" s="8"/>
      <c r="Y165" s="8">
        <v>40</v>
      </c>
    </row>
    <row r="166" spans="1:25" ht="15.75">
      <c r="A166" s="6">
        <v>1173</v>
      </c>
      <c r="B166" s="7" t="s">
        <v>1170</v>
      </c>
      <c r="C166" s="7" t="s">
        <v>3049</v>
      </c>
      <c r="D166" s="7" t="s">
        <v>1944</v>
      </c>
      <c r="E166" s="6">
        <v>1</v>
      </c>
      <c r="F166" s="6">
        <v>1</v>
      </c>
      <c r="G166" s="6"/>
      <c r="H166" s="6"/>
      <c r="I166" s="6"/>
      <c r="J166" s="6">
        <v>776550</v>
      </c>
      <c r="K166" s="6"/>
      <c r="L166" s="6">
        <v>689910</v>
      </c>
      <c r="M166" s="6"/>
      <c r="N166" s="6"/>
      <c r="O166" s="6"/>
      <c r="P166" s="6">
        <f>COUNT(表1_59[[#This Row],[iBAQ 0-20_1]:[iBAQ 0-20_3]])</f>
        <v>0</v>
      </c>
      <c r="Q166" s="6">
        <f>COUNT(表1_59[[#This Row],[iBAQ 30-40_1]:[iBAQ 30-40_3]])</f>
        <v>2</v>
      </c>
      <c r="R166" s="6">
        <f>COUNT(表1_59[[#This Row],[iBAQ 50-60_1]:[iBAQ 50-60_3]])</f>
        <v>0</v>
      </c>
      <c r="S166" s="8"/>
      <c r="T166" s="8">
        <f>AVERAGE(表1_59[[#This Row],[iBAQ 30-40_1]:[iBAQ 30-40_3]])</f>
        <v>733230</v>
      </c>
      <c r="U166" s="8"/>
      <c r="V166" s="8">
        <f>表1_59[[#This Row],[Average 60]]/表1_59[[#This Row],[Average 40]]</f>
        <v>0</v>
      </c>
      <c r="W166" s="8"/>
      <c r="X166" s="8"/>
      <c r="Y166" s="8">
        <v>40</v>
      </c>
    </row>
    <row r="167" spans="1:25" ht="15.75">
      <c r="A167" s="6">
        <v>906</v>
      </c>
      <c r="B167" s="7" t="s">
        <v>1256</v>
      </c>
      <c r="C167" s="7" t="s">
        <v>3052</v>
      </c>
      <c r="D167" s="7" t="s">
        <v>1946</v>
      </c>
      <c r="E167" s="6">
        <v>1</v>
      </c>
      <c r="F167" s="6">
        <v>1</v>
      </c>
      <c r="G167" s="6">
        <v>400680</v>
      </c>
      <c r="H167" s="6">
        <v>657070</v>
      </c>
      <c r="I167" s="6">
        <v>578570</v>
      </c>
      <c r="J167" s="6">
        <v>1269600</v>
      </c>
      <c r="K167" s="6">
        <v>1933300</v>
      </c>
      <c r="L167" s="6"/>
      <c r="M167" s="6"/>
      <c r="N167" s="6"/>
      <c r="O167" s="6"/>
      <c r="P167" s="6">
        <f>COUNT(表1_59[[#This Row],[iBAQ 0-20_1]:[iBAQ 0-20_3]])</f>
        <v>3</v>
      </c>
      <c r="Q167" s="6">
        <f>COUNT(表1_59[[#This Row],[iBAQ 30-40_1]:[iBAQ 30-40_3]])</f>
        <v>2</v>
      </c>
      <c r="R167" s="6">
        <f>COUNT(表1_59[[#This Row],[iBAQ 50-60_1]:[iBAQ 50-60_3]])</f>
        <v>0</v>
      </c>
      <c r="S167" s="8">
        <f>AVERAGE(表1_59[[#This Row],[iBAQ 0-20_1]:[iBAQ 0-20_3]])</f>
        <v>545440</v>
      </c>
      <c r="T167" s="8">
        <f>AVERAGE(表1_59[[#This Row],[iBAQ 30-40_1]:[iBAQ 30-40_3]])</f>
        <v>1601450</v>
      </c>
      <c r="U167" s="8"/>
      <c r="V167" s="8">
        <f>表1_59[[#This Row],[Average 60]]/表1_59[[#This Row],[Average 40]]</f>
        <v>0</v>
      </c>
      <c r="W167" s="8"/>
      <c r="X167" s="8"/>
      <c r="Y167" s="8">
        <v>40</v>
      </c>
    </row>
    <row r="168" spans="1:25" ht="15.75">
      <c r="A168" s="6">
        <v>1182</v>
      </c>
      <c r="B168" s="7" t="s">
        <v>1148</v>
      </c>
      <c r="C168" s="7" t="s">
        <v>3056</v>
      </c>
      <c r="D168" s="7" t="s">
        <v>1950</v>
      </c>
      <c r="E168" s="6">
        <v>2</v>
      </c>
      <c r="F168" s="6">
        <v>2</v>
      </c>
      <c r="G168" s="6"/>
      <c r="H168" s="6">
        <v>1546600</v>
      </c>
      <c r="I168" s="6"/>
      <c r="J168" s="6">
        <v>511990</v>
      </c>
      <c r="K168" s="6">
        <v>1303400</v>
      </c>
      <c r="L168" s="6">
        <v>1034100</v>
      </c>
      <c r="M168" s="6"/>
      <c r="N168" s="6"/>
      <c r="O168" s="6"/>
      <c r="P168" s="6">
        <f>COUNT(表1_59[[#This Row],[iBAQ 0-20_1]:[iBAQ 0-20_3]])</f>
        <v>1</v>
      </c>
      <c r="Q168" s="6">
        <f>COUNT(表1_59[[#This Row],[iBAQ 30-40_1]:[iBAQ 30-40_3]])</f>
        <v>3</v>
      </c>
      <c r="R168" s="6">
        <f>COUNT(表1_59[[#This Row],[iBAQ 50-60_1]:[iBAQ 50-60_3]])</f>
        <v>0</v>
      </c>
      <c r="S168" s="8"/>
      <c r="T168" s="8">
        <f>AVERAGE(表1_59[[#This Row],[iBAQ 30-40_1]:[iBAQ 30-40_3]])</f>
        <v>949830</v>
      </c>
      <c r="U168" s="8"/>
      <c r="V168" s="8">
        <f>表1_59[[#This Row],[Average 60]]/表1_59[[#This Row],[Average 40]]</f>
        <v>0</v>
      </c>
      <c r="W168" s="8"/>
      <c r="X168" s="8"/>
      <c r="Y168" s="8">
        <v>40</v>
      </c>
    </row>
    <row r="169" spans="1:25" ht="15.75">
      <c r="A169" s="6">
        <v>1184</v>
      </c>
      <c r="B169" s="7" t="s">
        <v>1153</v>
      </c>
      <c r="C169" s="7" t="s">
        <v>3058</v>
      </c>
      <c r="D169" s="7" t="s">
        <v>1952</v>
      </c>
      <c r="E169" s="6">
        <v>1</v>
      </c>
      <c r="F169" s="6">
        <v>1</v>
      </c>
      <c r="G169" s="6"/>
      <c r="H169" s="6"/>
      <c r="I169" s="6">
        <v>230250</v>
      </c>
      <c r="J169" s="6"/>
      <c r="K169" s="6">
        <v>172380</v>
      </c>
      <c r="L169" s="6">
        <v>1010400</v>
      </c>
      <c r="M169" s="6"/>
      <c r="N169" s="6"/>
      <c r="O169" s="6"/>
      <c r="P169" s="6">
        <f>COUNT(表1_59[[#This Row],[iBAQ 0-20_1]:[iBAQ 0-20_3]])</f>
        <v>1</v>
      </c>
      <c r="Q169" s="6">
        <f>COUNT(表1_59[[#This Row],[iBAQ 30-40_1]:[iBAQ 30-40_3]])</f>
        <v>2</v>
      </c>
      <c r="R169" s="6">
        <f>COUNT(表1_59[[#This Row],[iBAQ 50-60_1]:[iBAQ 50-60_3]])</f>
        <v>0</v>
      </c>
      <c r="S169" s="8"/>
      <c r="T169" s="8">
        <f>AVERAGE(表1_59[[#This Row],[iBAQ 30-40_1]:[iBAQ 30-40_3]])</f>
        <v>591390</v>
      </c>
      <c r="U169" s="8"/>
      <c r="V169" s="8">
        <f>表1_59[[#This Row],[Average 60]]/表1_59[[#This Row],[Average 40]]</f>
        <v>0</v>
      </c>
      <c r="W169" s="8"/>
      <c r="X169" s="8"/>
      <c r="Y169" s="8">
        <v>40</v>
      </c>
    </row>
    <row r="170" spans="1:25" ht="15.75">
      <c r="A170" s="6">
        <v>341</v>
      </c>
      <c r="B170" s="7" t="s">
        <v>1071</v>
      </c>
      <c r="C170" s="7" t="s">
        <v>3062</v>
      </c>
      <c r="D170" s="7" t="s">
        <v>1956</v>
      </c>
      <c r="E170" s="6">
        <v>3</v>
      </c>
      <c r="F170" s="6">
        <v>3</v>
      </c>
      <c r="G170" s="6"/>
      <c r="H170" s="6">
        <v>4300400</v>
      </c>
      <c r="I170" s="6">
        <v>8166800</v>
      </c>
      <c r="J170" s="6">
        <v>2976700</v>
      </c>
      <c r="K170" s="6">
        <v>529540</v>
      </c>
      <c r="L170" s="6">
        <v>10198000</v>
      </c>
      <c r="M170" s="6"/>
      <c r="N170" s="6"/>
      <c r="O170" s="6"/>
      <c r="P170" s="6">
        <f>COUNT(表1_59[[#This Row],[iBAQ 0-20_1]:[iBAQ 0-20_3]])</f>
        <v>2</v>
      </c>
      <c r="Q170" s="6">
        <f>COUNT(表1_59[[#This Row],[iBAQ 30-40_1]:[iBAQ 30-40_3]])</f>
        <v>3</v>
      </c>
      <c r="R170" s="6">
        <f>COUNT(表1_59[[#This Row],[iBAQ 50-60_1]:[iBAQ 50-60_3]])</f>
        <v>0</v>
      </c>
      <c r="S170" s="8">
        <f>AVERAGE(表1_59[[#This Row],[iBAQ 0-20_1]:[iBAQ 0-20_3]])</f>
        <v>6233600</v>
      </c>
      <c r="T170" s="8">
        <f>AVERAGE(表1_59[[#This Row],[iBAQ 30-40_1]:[iBAQ 30-40_3]])</f>
        <v>4568080</v>
      </c>
      <c r="U170" s="8"/>
      <c r="V170" s="8">
        <f>表1_59[[#This Row],[Average 60]]/表1_59[[#This Row],[Average 40]]</f>
        <v>0</v>
      </c>
      <c r="W170" s="8"/>
      <c r="X170" s="8"/>
      <c r="Y170" s="8">
        <v>40</v>
      </c>
    </row>
    <row r="171" spans="1:25" ht="15.75">
      <c r="A171" s="6">
        <v>1201</v>
      </c>
      <c r="B171" s="7" t="s">
        <v>1068</v>
      </c>
      <c r="C171" s="7" t="s">
        <v>3078</v>
      </c>
      <c r="D171" s="7" t="s">
        <v>1965</v>
      </c>
      <c r="E171" s="6">
        <v>1</v>
      </c>
      <c r="F171" s="6">
        <v>1</v>
      </c>
      <c r="G171" s="6">
        <v>13004000</v>
      </c>
      <c r="H171" s="6"/>
      <c r="I171" s="6">
        <v>18929000</v>
      </c>
      <c r="J171" s="6"/>
      <c r="K171" s="6">
        <v>12748000</v>
      </c>
      <c r="L171" s="6">
        <v>14559000</v>
      </c>
      <c r="M171" s="6"/>
      <c r="N171" s="6"/>
      <c r="O171" s="6"/>
      <c r="P171" s="6">
        <f>COUNT(表1_59[[#This Row],[iBAQ 0-20_1]:[iBAQ 0-20_3]])</f>
        <v>2</v>
      </c>
      <c r="Q171" s="6">
        <f>COUNT(表1_59[[#This Row],[iBAQ 30-40_1]:[iBAQ 30-40_3]])</f>
        <v>2</v>
      </c>
      <c r="R171" s="6">
        <f>COUNT(表1_59[[#This Row],[iBAQ 50-60_1]:[iBAQ 50-60_3]])</f>
        <v>0</v>
      </c>
      <c r="S171" s="8">
        <f>AVERAGE(表1_59[[#This Row],[iBAQ 0-20_1]:[iBAQ 0-20_3]])</f>
        <v>15966500</v>
      </c>
      <c r="T171" s="8">
        <f>AVERAGE(表1_59[[#This Row],[iBAQ 30-40_1]:[iBAQ 30-40_3]])</f>
        <v>13653500</v>
      </c>
      <c r="U171" s="8"/>
      <c r="V171" s="8">
        <f>表1_59[[#This Row],[Average 60]]/表1_59[[#This Row],[Average 40]]</f>
        <v>0</v>
      </c>
      <c r="W171" s="8"/>
      <c r="X171" s="8"/>
      <c r="Y171" s="8">
        <v>40</v>
      </c>
    </row>
    <row r="172" spans="1:25" ht="15.75">
      <c r="A172" s="6">
        <v>1208</v>
      </c>
      <c r="B172" s="7" t="s">
        <v>1133</v>
      </c>
      <c r="C172" s="7" t="s">
        <v>3080</v>
      </c>
      <c r="D172" s="7" t="s">
        <v>1967</v>
      </c>
      <c r="E172" s="6">
        <v>4</v>
      </c>
      <c r="F172" s="6">
        <v>4</v>
      </c>
      <c r="G172" s="6"/>
      <c r="H172" s="6"/>
      <c r="I172" s="6"/>
      <c r="J172" s="6">
        <v>243950</v>
      </c>
      <c r="K172" s="6"/>
      <c r="L172" s="6">
        <v>1354500</v>
      </c>
      <c r="M172" s="6"/>
      <c r="N172" s="6"/>
      <c r="O172" s="6"/>
      <c r="P172" s="6">
        <f>COUNT(表1_59[[#This Row],[iBAQ 0-20_1]:[iBAQ 0-20_3]])</f>
        <v>0</v>
      </c>
      <c r="Q172" s="6">
        <f>COUNT(表1_59[[#This Row],[iBAQ 30-40_1]:[iBAQ 30-40_3]])</f>
        <v>2</v>
      </c>
      <c r="R172" s="6">
        <f>COUNT(表1_59[[#This Row],[iBAQ 50-60_1]:[iBAQ 50-60_3]])</f>
        <v>0</v>
      </c>
      <c r="S172" s="8"/>
      <c r="T172" s="8">
        <f>AVERAGE(表1_59[[#This Row],[iBAQ 30-40_1]:[iBAQ 30-40_3]])</f>
        <v>799225</v>
      </c>
      <c r="U172" s="8"/>
      <c r="V172" s="8">
        <f>表1_59[[#This Row],[Average 60]]/表1_59[[#This Row],[Average 40]]</f>
        <v>0</v>
      </c>
      <c r="W172" s="8"/>
      <c r="X172" s="8"/>
      <c r="Y172" s="8">
        <v>40</v>
      </c>
    </row>
    <row r="173" spans="1:25" ht="15.75">
      <c r="A173" s="6">
        <v>1223</v>
      </c>
      <c r="B173" s="7" t="s">
        <v>1130</v>
      </c>
      <c r="C173" s="7" t="s">
        <v>3091</v>
      </c>
      <c r="D173" s="7" t="s">
        <v>1975</v>
      </c>
      <c r="E173" s="6">
        <v>1</v>
      </c>
      <c r="F173" s="6">
        <v>1</v>
      </c>
      <c r="G173" s="6"/>
      <c r="H173" s="6"/>
      <c r="I173" s="6"/>
      <c r="J173" s="6"/>
      <c r="K173" s="6">
        <v>1312200</v>
      </c>
      <c r="L173" s="6">
        <v>1377600</v>
      </c>
      <c r="M173" s="6"/>
      <c r="N173" s="6"/>
      <c r="O173" s="6"/>
      <c r="P173" s="6">
        <f>COUNT(表1_59[[#This Row],[iBAQ 0-20_1]:[iBAQ 0-20_3]])</f>
        <v>0</v>
      </c>
      <c r="Q173" s="6">
        <f>COUNT(表1_59[[#This Row],[iBAQ 30-40_1]:[iBAQ 30-40_3]])</f>
        <v>2</v>
      </c>
      <c r="R173" s="6">
        <f>COUNT(表1_59[[#This Row],[iBAQ 50-60_1]:[iBAQ 50-60_3]])</f>
        <v>0</v>
      </c>
      <c r="S173" s="8"/>
      <c r="T173" s="8">
        <f>AVERAGE(表1_59[[#This Row],[iBAQ 30-40_1]:[iBAQ 30-40_3]])</f>
        <v>1344900</v>
      </c>
      <c r="U173" s="8"/>
      <c r="V173" s="8">
        <f>表1_59[[#This Row],[Average 60]]/表1_59[[#This Row],[Average 40]]</f>
        <v>0</v>
      </c>
      <c r="W173" s="8"/>
      <c r="X173" s="8"/>
      <c r="Y173" s="8">
        <v>40</v>
      </c>
    </row>
    <row r="174" spans="1:25" ht="15.75">
      <c r="A174" s="6">
        <v>1235</v>
      </c>
      <c r="B174" s="7" t="s">
        <v>1081</v>
      </c>
      <c r="C174" s="7" t="s">
        <v>3101</v>
      </c>
      <c r="D174" s="7" t="s">
        <v>1984</v>
      </c>
      <c r="E174" s="6">
        <v>1</v>
      </c>
      <c r="F174" s="6">
        <v>1</v>
      </c>
      <c r="G174" s="6">
        <v>2405600</v>
      </c>
      <c r="H174" s="6"/>
      <c r="I174" s="6"/>
      <c r="J174" s="6"/>
      <c r="K174" s="6">
        <v>5611300</v>
      </c>
      <c r="L174" s="6">
        <v>4709300</v>
      </c>
      <c r="M174" s="6"/>
      <c r="N174" s="6"/>
      <c r="O174" s="6"/>
      <c r="P174" s="6">
        <f>COUNT(表1_59[[#This Row],[iBAQ 0-20_1]:[iBAQ 0-20_3]])</f>
        <v>1</v>
      </c>
      <c r="Q174" s="6">
        <f>COUNT(表1_59[[#This Row],[iBAQ 30-40_1]:[iBAQ 30-40_3]])</f>
        <v>2</v>
      </c>
      <c r="R174" s="6">
        <f>COUNT(表1_59[[#This Row],[iBAQ 50-60_1]:[iBAQ 50-60_3]])</f>
        <v>0</v>
      </c>
      <c r="S174" s="8"/>
      <c r="T174" s="8">
        <f>AVERAGE(表1_59[[#This Row],[iBAQ 30-40_1]:[iBAQ 30-40_3]])</f>
        <v>5160300</v>
      </c>
      <c r="U174" s="8"/>
      <c r="V174" s="8">
        <f>表1_59[[#This Row],[Average 60]]/表1_59[[#This Row],[Average 40]]</f>
        <v>0</v>
      </c>
      <c r="W174" s="8"/>
      <c r="X174" s="8"/>
      <c r="Y174" s="8">
        <v>40</v>
      </c>
    </row>
    <row r="175" spans="1:25" ht="15.75">
      <c r="A175" s="6">
        <v>1237</v>
      </c>
      <c r="B175" s="7" t="s">
        <v>1165</v>
      </c>
      <c r="C175" s="7" t="s">
        <v>2344</v>
      </c>
      <c r="D175" s="7" t="s">
        <v>3864</v>
      </c>
      <c r="E175" s="6">
        <v>7</v>
      </c>
      <c r="F175" s="6">
        <v>1</v>
      </c>
      <c r="G175" s="6">
        <v>1132400</v>
      </c>
      <c r="H175" s="6">
        <v>392600</v>
      </c>
      <c r="I175" s="6">
        <v>801310</v>
      </c>
      <c r="J175" s="6">
        <v>302180</v>
      </c>
      <c r="K175" s="6">
        <v>359520</v>
      </c>
      <c r="L175" s="6">
        <v>805910</v>
      </c>
      <c r="M175" s="6"/>
      <c r="N175" s="6"/>
      <c r="O175" s="6"/>
      <c r="P175" s="6">
        <f>COUNT(表1_59[[#This Row],[iBAQ 0-20_1]:[iBAQ 0-20_3]])</f>
        <v>3</v>
      </c>
      <c r="Q175" s="6">
        <f>COUNT(表1_59[[#This Row],[iBAQ 30-40_1]:[iBAQ 30-40_3]])</f>
        <v>3</v>
      </c>
      <c r="R175" s="6">
        <f>COUNT(表1_59[[#This Row],[iBAQ 50-60_1]:[iBAQ 50-60_3]])</f>
        <v>0</v>
      </c>
      <c r="S175" s="8">
        <f>AVERAGE(表1_59[[#This Row],[iBAQ 0-20_1]:[iBAQ 0-20_3]])</f>
        <v>775436.66666666663</v>
      </c>
      <c r="T175" s="8">
        <f>AVERAGE(表1_59[[#This Row],[iBAQ 30-40_1]:[iBAQ 30-40_3]])</f>
        <v>489203.33333333331</v>
      </c>
      <c r="U175" s="8"/>
      <c r="V175" s="8">
        <f>表1_59[[#This Row],[Average 60]]/表1_59[[#This Row],[Average 40]]</f>
        <v>0</v>
      </c>
      <c r="W175" s="8"/>
      <c r="X175" s="8"/>
      <c r="Y175" s="8">
        <v>40</v>
      </c>
    </row>
    <row r="176" spans="1:25" ht="15.75">
      <c r="A176" s="6">
        <v>1242</v>
      </c>
      <c r="B176" s="7" t="s">
        <v>1142</v>
      </c>
      <c r="C176" s="7" t="s">
        <v>3106</v>
      </c>
      <c r="D176" s="7" t="s">
        <v>1989</v>
      </c>
      <c r="E176" s="6">
        <v>1</v>
      </c>
      <c r="F176" s="6">
        <v>1</v>
      </c>
      <c r="G176" s="6">
        <v>1227000</v>
      </c>
      <c r="H176" s="6">
        <v>951520</v>
      </c>
      <c r="I176" s="6">
        <v>1526400</v>
      </c>
      <c r="J176" s="6">
        <v>1651800</v>
      </c>
      <c r="K176" s="6">
        <v>1640000</v>
      </c>
      <c r="L176" s="6">
        <v>1111600</v>
      </c>
      <c r="M176" s="6"/>
      <c r="N176" s="6"/>
      <c r="O176" s="6"/>
      <c r="P176" s="6">
        <f>COUNT(表1_59[[#This Row],[iBAQ 0-20_1]:[iBAQ 0-20_3]])</f>
        <v>3</v>
      </c>
      <c r="Q176" s="6">
        <f>COUNT(表1_59[[#This Row],[iBAQ 30-40_1]:[iBAQ 30-40_3]])</f>
        <v>3</v>
      </c>
      <c r="R176" s="6">
        <f>COUNT(表1_59[[#This Row],[iBAQ 50-60_1]:[iBAQ 50-60_3]])</f>
        <v>0</v>
      </c>
      <c r="S176" s="8">
        <f>AVERAGE(表1_59[[#This Row],[iBAQ 0-20_1]:[iBAQ 0-20_3]])</f>
        <v>1234973.3333333333</v>
      </c>
      <c r="T176" s="8">
        <f>AVERAGE(表1_59[[#This Row],[iBAQ 30-40_1]:[iBAQ 30-40_3]])</f>
        <v>1467800</v>
      </c>
      <c r="U176" s="8"/>
      <c r="V176" s="8">
        <f>表1_59[[#This Row],[Average 60]]/表1_59[[#This Row],[Average 40]]</f>
        <v>0</v>
      </c>
      <c r="W176" s="8"/>
      <c r="X176" s="8"/>
      <c r="Y176" s="8">
        <v>40</v>
      </c>
    </row>
    <row r="177" spans="1:25" ht="15.75">
      <c r="A177" s="6">
        <v>1246</v>
      </c>
      <c r="B177" s="7" t="s">
        <v>1274</v>
      </c>
      <c r="C177" s="7" t="s">
        <v>2428</v>
      </c>
      <c r="D177" s="7" t="s">
        <v>3868</v>
      </c>
      <c r="E177" s="6">
        <v>2</v>
      </c>
      <c r="F177" s="6">
        <v>2</v>
      </c>
      <c r="G177" s="6"/>
      <c r="H177" s="6"/>
      <c r="I177" s="6"/>
      <c r="J177" s="6">
        <v>2659200</v>
      </c>
      <c r="K177" s="6">
        <v>862910</v>
      </c>
      <c r="L177" s="6"/>
      <c r="M177" s="6"/>
      <c r="N177" s="6"/>
      <c r="O177" s="6"/>
      <c r="P177" s="6">
        <f>COUNT(表1_59[[#This Row],[iBAQ 0-20_1]:[iBAQ 0-20_3]])</f>
        <v>0</v>
      </c>
      <c r="Q177" s="6">
        <f>COUNT(表1_59[[#This Row],[iBAQ 30-40_1]:[iBAQ 30-40_3]])</f>
        <v>2</v>
      </c>
      <c r="R177" s="6">
        <f>COUNT(表1_59[[#This Row],[iBAQ 50-60_1]:[iBAQ 50-60_3]])</f>
        <v>0</v>
      </c>
      <c r="S177" s="8"/>
      <c r="T177" s="8">
        <f>AVERAGE(表1_59[[#This Row],[iBAQ 30-40_1]:[iBAQ 30-40_3]])</f>
        <v>1761055</v>
      </c>
      <c r="U177" s="8"/>
      <c r="V177" s="8">
        <f>表1_59[[#This Row],[Average 60]]/表1_59[[#This Row],[Average 40]]</f>
        <v>0</v>
      </c>
      <c r="W177" s="8"/>
      <c r="X177" s="8"/>
      <c r="Y177" s="8">
        <v>40</v>
      </c>
    </row>
    <row r="178" spans="1:25" ht="15.75">
      <c r="A178" s="6">
        <v>968</v>
      </c>
      <c r="B178" s="7" t="s">
        <v>1131</v>
      </c>
      <c r="C178" s="7" t="s">
        <v>3110</v>
      </c>
      <c r="D178" s="7" t="s">
        <v>1992</v>
      </c>
      <c r="E178" s="6">
        <v>1</v>
      </c>
      <c r="F178" s="6">
        <v>1</v>
      </c>
      <c r="G178" s="6">
        <v>1035200</v>
      </c>
      <c r="H178" s="6">
        <v>1581800</v>
      </c>
      <c r="I178" s="6">
        <v>1613800</v>
      </c>
      <c r="J178" s="6">
        <v>1715900</v>
      </c>
      <c r="K178" s="6"/>
      <c r="L178" s="6">
        <v>1371100</v>
      </c>
      <c r="M178" s="6"/>
      <c r="N178" s="6"/>
      <c r="O178" s="6"/>
      <c r="P178" s="6">
        <f>COUNT(表1_59[[#This Row],[iBAQ 0-20_1]:[iBAQ 0-20_3]])</f>
        <v>3</v>
      </c>
      <c r="Q178" s="6">
        <f>COUNT(表1_59[[#This Row],[iBAQ 30-40_1]:[iBAQ 30-40_3]])</f>
        <v>2</v>
      </c>
      <c r="R178" s="6">
        <f>COUNT(表1_59[[#This Row],[iBAQ 50-60_1]:[iBAQ 50-60_3]])</f>
        <v>0</v>
      </c>
      <c r="S178" s="8">
        <f>AVERAGE(表1_59[[#This Row],[iBAQ 0-20_1]:[iBAQ 0-20_3]])</f>
        <v>1410266.6666666667</v>
      </c>
      <c r="T178" s="8">
        <f>AVERAGE(表1_59[[#This Row],[iBAQ 30-40_1]:[iBAQ 30-40_3]])</f>
        <v>1543500</v>
      </c>
      <c r="U178" s="8"/>
      <c r="V178" s="8">
        <f>表1_59[[#This Row],[Average 60]]/表1_59[[#This Row],[Average 40]]</f>
        <v>0</v>
      </c>
      <c r="W178" s="8"/>
      <c r="X178" s="8"/>
      <c r="Y178" s="8">
        <v>40</v>
      </c>
    </row>
    <row r="179" spans="1:25" ht="15.75">
      <c r="A179" s="6">
        <v>1269</v>
      </c>
      <c r="B179" s="7" t="s">
        <v>1132</v>
      </c>
      <c r="C179" s="7" t="s">
        <v>3124</v>
      </c>
      <c r="D179" s="7" t="s">
        <v>2004</v>
      </c>
      <c r="E179" s="6">
        <v>2</v>
      </c>
      <c r="F179" s="6">
        <v>2</v>
      </c>
      <c r="G179" s="6">
        <v>788850</v>
      </c>
      <c r="H179" s="6">
        <v>592860</v>
      </c>
      <c r="I179" s="6"/>
      <c r="J179" s="6"/>
      <c r="K179" s="6">
        <v>1198300</v>
      </c>
      <c r="L179" s="6">
        <v>1355000</v>
      </c>
      <c r="M179" s="6"/>
      <c r="N179" s="6"/>
      <c r="O179" s="6"/>
      <c r="P179" s="6">
        <f>COUNT(表1_59[[#This Row],[iBAQ 0-20_1]:[iBAQ 0-20_3]])</f>
        <v>2</v>
      </c>
      <c r="Q179" s="6">
        <f>COUNT(表1_59[[#This Row],[iBAQ 30-40_1]:[iBAQ 30-40_3]])</f>
        <v>2</v>
      </c>
      <c r="R179" s="6">
        <f>COUNT(表1_59[[#This Row],[iBAQ 50-60_1]:[iBAQ 50-60_3]])</f>
        <v>0</v>
      </c>
      <c r="S179" s="8">
        <f>AVERAGE(表1_59[[#This Row],[iBAQ 0-20_1]:[iBAQ 0-20_3]])</f>
        <v>690855</v>
      </c>
      <c r="T179" s="8">
        <f>AVERAGE(表1_59[[#This Row],[iBAQ 30-40_1]:[iBAQ 30-40_3]])</f>
        <v>1276650</v>
      </c>
      <c r="U179" s="8"/>
      <c r="V179" s="8">
        <f>表1_59[[#This Row],[Average 60]]/表1_59[[#This Row],[Average 40]]</f>
        <v>0</v>
      </c>
      <c r="W179" s="8"/>
      <c r="X179" s="8"/>
      <c r="Y179" s="8">
        <v>40</v>
      </c>
    </row>
    <row r="180" spans="1:25" ht="15.75">
      <c r="A180" s="6">
        <v>1302</v>
      </c>
      <c r="B180" s="7" t="s">
        <v>1288</v>
      </c>
      <c r="C180" s="7" t="s">
        <v>3152</v>
      </c>
      <c r="D180" s="7" t="s">
        <v>2024</v>
      </c>
      <c r="E180" s="6">
        <v>1</v>
      </c>
      <c r="F180" s="6">
        <v>1</v>
      </c>
      <c r="G180" s="6">
        <v>51530000</v>
      </c>
      <c r="H180" s="6">
        <v>2757100</v>
      </c>
      <c r="I180" s="6">
        <v>1619600</v>
      </c>
      <c r="J180" s="6">
        <v>990790</v>
      </c>
      <c r="K180" s="6">
        <v>427460</v>
      </c>
      <c r="L180" s="6"/>
      <c r="M180" s="6"/>
      <c r="N180" s="6"/>
      <c r="O180" s="6"/>
      <c r="P180" s="6">
        <f>COUNT(表1_59[[#This Row],[iBAQ 0-20_1]:[iBAQ 0-20_3]])</f>
        <v>3</v>
      </c>
      <c r="Q180" s="6">
        <f>COUNT(表1_59[[#This Row],[iBAQ 30-40_1]:[iBAQ 30-40_3]])</f>
        <v>2</v>
      </c>
      <c r="R180" s="6">
        <f>COUNT(表1_59[[#This Row],[iBAQ 50-60_1]:[iBAQ 50-60_3]])</f>
        <v>0</v>
      </c>
      <c r="S180" s="8">
        <f>AVERAGE(表1_59[[#This Row],[iBAQ 0-20_1]:[iBAQ 0-20_3]])</f>
        <v>18635566.666666668</v>
      </c>
      <c r="T180" s="8">
        <f>AVERAGE(表1_59[[#This Row],[iBAQ 30-40_1]:[iBAQ 30-40_3]])</f>
        <v>709125</v>
      </c>
      <c r="U180" s="8"/>
      <c r="V180" s="8">
        <f>表1_59[[#This Row],[Average 60]]/表1_59[[#This Row],[Average 40]]</f>
        <v>0</v>
      </c>
      <c r="W180" s="8"/>
      <c r="X180" s="8"/>
      <c r="Y180" s="8">
        <v>40</v>
      </c>
    </row>
    <row r="181" spans="1:25" ht="15.75">
      <c r="A181" s="6">
        <v>1329</v>
      </c>
      <c r="B181" s="7" t="s">
        <v>1147</v>
      </c>
      <c r="C181" s="7" t="s">
        <v>3177</v>
      </c>
      <c r="D181" s="7" t="s">
        <v>3903</v>
      </c>
      <c r="E181" s="6">
        <v>2</v>
      </c>
      <c r="F181" s="6">
        <v>2</v>
      </c>
      <c r="G181" s="6"/>
      <c r="H181" s="6"/>
      <c r="I181" s="6"/>
      <c r="J181" s="6">
        <v>548660</v>
      </c>
      <c r="K181" s="6"/>
      <c r="L181" s="6">
        <v>1074700</v>
      </c>
      <c r="M181" s="6"/>
      <c r="N181" s="6"/>
      <c r="O181" s="6"/>
      <c r="P181" s="6">
        <f>COUNT(表1_59[[#This Row],[iBAQ 0-20_1]:[iBAQ 0-20_3]])</f>
        <v>0</v>
      </c>
      <c r="Q181" s="6">
        <f>COUNT(表1_59[[#This Row],[iBAQ 30-40_1]:[iBAQ 30-40_3]])</f>
        <v>2</v>
      </c>
      <c r="R181" s="6">
        <f>COUNT(表1_59[[#This Row],[iBAQ 50-60_1]:[iBAQ 50-60_3]])</f>
        <v>0</v>
      </c>
      <c r="S181" s="8"/>
      <c r="T181" s="8">
        <f>AVERAGE(表1_59[[#This Row],[iBAQ 30-40_1]:[iBAQ 30-40_3]])</f>
        <v>811680</v>
      </c>
      <c r="U181" s="8"/>
      <c r="V181" s="8">
        <f>表1_59[[#This Row],[Average 60]]/表1_59[[#This Row],[Average 40]]</f>
        <v>0</v>
      </c>
      <c r="W181" s="8"/>
      <c r="X181" s="8"/>
      <c r="Y181" s="8">
        <v>40</v>
      </c>
    </row>
    <row r="182" spans="1:25" ht="15.75">
      <c r="A182" s="6">
        <v>1343</v>
      </c>
      <c r="B182" s="7" t="s">
        <v>1243</v>
      </c>
      <c r="C182" s="7" t="s">
        <v>3187</v>
      </c>
      <c r="D182" s="7" t="s">
        <v>2050</v>
      </c>
      <c r="E182" s="6">
        <v>3</v>
      </c>
      <c r="F182" s="6">
        <v>3</v>
      </c>
      <c r="G182" s="6">
        <v>86701</v>
      </c>
      <c r="H182" s="6">
        <v>63109</v>
      </c>
      <c r="I182" s="6"/>
      <c r="J182" s="6">
        <v>135340</v>
      </c>
      <c r="K182" s="6"/>
      <c r="L182" s="6">
        <v>54068</v>
      </c>
      <c r="M182" s="6"/>
      <c r="N182" s="6"/>
      <c r="O182" s="6"/>
      <c r="P182" s="6">
        <f>COUNT(表1_59[[#This Row],[iBAQ 0-20_1]:[iBAQ 0-20_3]])</f>
        <v>2</v>
      </c>
      <c r="Q182" s="6">
        <f>COUNT(表1_59[[#This Row],[iBAQ 30-40_1]:[iBAQ 30-40_3]])</f>
        <v>2</v>
      </c>
      <c r="R182" s="6">
        <f>COUNT(表1_59[[#This Row],[iBAQ 50-60_1]:[iBAQ 50-60_3]])</f>
        <v>0</v>
      </c>
      <c r="S182" s="8">
        <f>AVERAGE(表1_59[[#This Row],[iBAQ 0-20_1]:[iBAQ 0-20_3]])</f>
        <v>74905</v>
      </c>
      <c r="T182" s="8">
        <f>AVERAGE(表1_59[[#This Row],[iBAQ 30-40_1]:[iBAQ 30-40_3]])</f>
        <v>94704</v>
      </c>
      <c r="U182" s="8"/>
      <c r="V182" s="8">
        <f>表1_59[[#This Row],[Average 60]]/表1_59[[#This Row],[Average 40]]</f>
        <v>0</v>
      </c>
      <c r="W182" s="8"/>
      <c r="X182" s="8"/>
      <c r="Y182" s="8">
        <v>40</v>
      </c>
    </row>
    <row r="183" spans="1:25" ht="15.75">
      <c r="A183" s="6">
        <v>367</v>
      </c>
      <c r="B183" s="7" t="s">
        <v>1085</v>
      </c>
      <c r="C183" s="7" t="s">
        <v>3191</v>
      </c>
      <c r="D183" s="7" t="s">
        <v>3912</v>
      </c>
      <c r="E183" s="6">
        <v>1</v>
      </c>
      <c r="F183" s="6">
        <v>1</v>
      </c>
      <c r="G183" s="6">
        <v>3498100</v>
      </c>
      <c r="H183" s="6">
        <v>4096900</v>
      </c>
      <c r="I183" s="6">
        <v>4178400</v>
      </c>
      <c r="J183" s="6">
        <v>3239600</v>
      </c>
      <c r="K183" s="6">
        <v>2874200</v>
      </c>
      <c r="L183" s="6">
        <v>3960500</v>
      </c>
      <c r="M183" s="6"/>
      <c r="N183" s="6"/>
      <c r="O183" s="6"/>
      <c r="P183" s="6">
        <f>COUNT(表1_59[[#This Row],[iBAQ 0-20_1]:[iBAQ 0-20_3]])</f>
        <v>3</v>
      </c>
      <c r="Q183" s="6">
        <f>COUNT(表1_59[[#This Row],[iBAQ 30-40_1]:[iBAQ 30-40_3]])</f>
        <v>3</v>
      </c>
      <c r="R183" s="6">
        <f>COUNT(表1_59[[#This Row],[iBAQ 50-60_1]:[iBAQ 50-60_3]])</f>
        <v>0</v>
      </c>
      <c r="S183" s="8">
        <f>AVERAGE(表1_59[[#This Row],[iBAQ 0-20_1]:[iBAQ 0-20_3]])</f>
        <v>3924466.6666666665</v>
      </c>
      <c r="T183" s="8">
        <f>AVERAGE(表1_59[[#This Row],[iBAQ 30-40_1]:[iBAQ 30-40_3]])</f>
        <v>3358100</v>
      </c>
      <c r="U183" s="8"/>
      <c r="V183" s="8">
        <f>表1_59[[#This Row],[Average 60]]/表1_59[[#This Row],[Average 40]]</f>
        <v>0</v>
      </c>
      <c r="W183" s="8"/>
      <c r="X183" s="8"/>
      <c r="Y183" s="8">
        <v>40</v>
      </c>
    </row>
    <row r="184" spans="1:25" ht="15.75">
      <c r="A184" s="6">
        <v>1351</v>
      </c>
      <c r="B184" s="7" t="s">
        <v>1113</v>
      </c>
      <c r="C184" s="7" t="s">
        <v>3197</v>
      </c>
      <c r="D184" s="7" t="s">
        <v>2056</v>
      </c>
      <c r="E184" s="6">
        <v>3</v>
      </c>
      <c r="F184" s="6">
        <v>3</v>
      </c>
      <c r="G184" s="6">
        <v>1518000</v>
      </c>
      <c r="H184" s="6">
        <v>1134900</v>
      </c>
      <c r="I184" s="6"/>
      <c r="J184" s="6">
        <v>2323200</v>
      </c>
      <c r="K184" s="6"/>
      <c r="L184" s="6">
        <v>2041000</v>
      </c>
      <c r="M184" s="6"/>
      <c r="N184" s="6"/>
      <c r="O184" s="6"/>
      <c r="P184" s="6">
        <f>COUNT(表1_59[[#This Row],[iBAQ 0-20_1]:[iBAQ 0-20_3]])</f>
        <v>2</v>
      </c>
      <c r="Q184" s="6">
        <f>COUNT(表1_59[[#This Row],[iBAQ 30-40_1]:[iBAQ 30-40_3]])</f>
        <v>2</v>
      </c>
      <c r="R184" s="6">
        <f>COUNT(表1_59[[#This Row],[iBAQ 50-60_1]:[iBAQ 50-60_3]])</f>
        <v>0</v>
      </c>
      <c r="S184" s="8">
        <f>AVERAGE(表1_59[[#This Row],[iBAQ 0-20_1]:[iBAQ 0-20_3]])</f>
        <v>1326450</v>
      </c>
      <c r="T184" s="8">
        <f>AVERAGE(表1_59[[#This Row],[iBAQ 30-40_1]:[iBAQ 30-40_3]])</f>
        <v>2182100</v>
      </c>
      <c r="U184" s="8"/>
      <c r="V184" s="8">
        <f>表1_59[[#This Row],[Average 60]]/表1_59[[#This Row],[Average 40]]</f>
        <v>0</v>
      </c>
      <c r="W184" s="8"/>
      <c r="X184" s="8"/>
      <c r="Y184" s="8">
        <v>40</v>
      </c>
    </row>
    <row r="185" spans="1:25" ht="15.75">
      <c r="A185" s="6">
        <v>1357</v>
      </c>
      <c r="B185" s="7" t="s">
        <v>1127</v>
      </c>
      <c r="C185" s="7" t="s">
        <v>3203</v>
      </c>
      <c r="D185" s="7" t="s">
        <v>2061</v>
      </c>
      <c r="E185" s="6">
        <v>1</v>
      </c>
      <c r="F185" s="6">
        <v>1</v>
      </c>
      <c r="G185" s="6">
        <v>724290</v>
      </c>
      <c r="H185" s="6">
        <v>1183800</v>
      </c>
      <c r="I185" s="6">
        <v>859980</v>
      </c>
      <c r="J185" s="6">
        <v>1881600</v>
      </c>
      <c r="K185" s="6"/>
      <c r="L185" s="6">
        <v>1508900</v>
      </c>
      <c r="M185" s="6"/>
      <c r="N185" s="6"/>
      <c r="O185" s="6"/>
      <c r="P185" s="6">
        <f>COUNT(表1_59[[#This Row],[iBAQ 0-20_1]:[iBAQ 0-20_3]])</f>
        <v>3</v>
      </c>
      <c r="Q185" s="6">
        <f>COUNT(表1_59[[#This Row],[iBAQ 30-40_1]:[iBAQ 30-40_3]])</f>
        <v>2</v>
      </c>
      <c r="R185" s="6">
        <f>COUNT(表1_59[[#This Row],[iBAQ 50-60_1]:[iBAQ 50-60_3]])</f>
        <v>0</v>
      </c>
      <c r="S185" s="8">
        <f>AVERAGE(表1_59[[#This Row],[iBAQ 0-20_1]:[iBAQ 0-20_3]])</f>
        <v>922690</v>
      </c>
      <c r="T185" s="8">
        <f>AVERAGE(表1_59[[#This Row],[iBAQ 30-40_1]:[iBAQ 30-40_3]])</f>
        <v>1695250</v>
      </c>
      <c r="U185" s="8"/>
      <c r="V185" s="8">
        <f>表1_59[[#This Row],[Average 60]]/表1_59[[#This Row],[Average 40]]</f>
        <v>0</v>
      </c>
      <c r="W185" s="8"/>
      <c r="X185" s="8"/>
      <c r="Y185" s="8">
        <v>40</v>
      </c>
    </row>
    <row r="186" spans="1:25" ht="15.75">
      <c r="A186" s="6">
        <v>1101</v>
      </c>
      <c r="B186" s="7" t="s">
        <v>1079</v>
      </c>
      <c r="C186" s="7" t="s">
        <v>3218</v>
      </c>
      <c r="D186" s="7" t="s">
        <v>2070</v>
      </c>
      <c r="E186" s="6">
        <v>1</v>
      </c>
      <c r="F186" s="6">
        <v>1</v>
      </c>
      <c r="G186" s="6">
        <v>2324500</v>
      </c>
      <c r="H186" s="6"/>
      <c r="I186" s="6">
        <v>3930600</v>
      </c>
      <c r="J186" s="6"/>
      <c r="K186" s="6">
        <v>955740</v>
      </c>
      <c r="L186" s="6">
        <v>4848000</v>
      </c>
      <c r="M186" s="6"/>
      <c r="N186" s="6"/>
      <c r="O186" s="6"/>
      <c r="P186" s="6">
        <f>COUNT(表1_59[[#This Row],[iBAQ 0-20_1]:[iBAQ 0-20_3]])</f>
        <v>2</v>
      </c>
      <c r="Q186" s="6">
        <f>COUNT(表1_59[[#This Row],[iBAQ 30-40_1]:[iBAQ 30-40_3]])</f>
        <v>2</v>
      </c>
      <c r="R186" s="6">
        <f>COUNT(表1_59[[#This Row],[iBAQ 50-60_1]:[iBAQ 50-60_3]])</f>
        <v>0</v>
      </c>
      <c r="S186" s="8">
        <f>AVERAGE(表1_59[[#This Row],[iBAQ 0-20_1]:[iBAQ 0-20_3]])</f>
        <v>3127550</v>
      </c>
      <c r="T186" s="8">
        <f>AVERAGE(表1_59[[#This Row],[iBAQ 30-40_1]:[iBAQ 30-40_3]])</f>
        <v>2901870</v>
      </c>
      <c r="U186" s="8"/>
      <c r="V186" s="8">
        <f>表1_59[[#This Row],[Average 60]]/表1_59[[#This Row],[Average 40]]</f>
        <v>0</v>
      </c>
      <c r="W186" s="8"/>
      <c r="X186" s="8"/>
      <c r="Y186" s="8">
        <v>40</v>
      </c>
    </row>
    <row r="187" spans="1:25" ht="15.75">
      <c r="A187" s="6">
        <v>1375</v>
      </c>
      <c r="B187" s="7" t="s">
        <v>1180</v>
      </c>
      <c r="C187" s="7" t="s">
        <v>3221</v>
      </c>
      <c r="D187" s="7" t="s">
        <v>2072</v>
      </c>
      <c r="E187" s="6">
        <v>2</v>
      </c>
      <c r="F187" s="6">
        <v>2</v>
      </c>
      <c r="G187" s="6"/>
      <c r="H187" s="6"/>
      <c r="I187" s="6"/>
      <c r="J187" s="6">
        <v>390050</v>
      </c>
      <c r="K187" s="6"/>
      <c r="L187" s="6">
        <v>633320</v>
      </c>
      <c r="M187" s="6"/>
      <c r="N187" s="6"/>
      <c r="O187" s="6"/>
      <c r="P187" s="6">
        <f>COUNT(表1_59[[#This Row],[iBAQ 0-20_1]:[iBAQ 0-20_3]])</f>
        <v>0</v>
      </c>
      <c r="Q187" s="6">
        <f>COUNT(表1_59[[#This Row],[iBAQ 30-40_1]:[iBAQ 30-40_3]])</f>
        <v>2</v>
      </c>
      <c r="R187" s="6">
        <f>COUNT(表1_59[[#This Row],[iBAQ 50-60_1]:[iBAQ 50-60_3]])</f>
        <v>0</v>
      </c>
      <c r="S187" s="8"/>
      <c r="T187" s="8">
        <f>AVERAGE(表1_59[[#This Row],[iBAQ 30-40_1]:[iBAQ 30-40_3]])</f>
        <v>511685</v>
      </c>
      <c r="U187" s="8"/>
      <c r="V187" s="8">
        <f>表1_59[[#This Row],[Average 60]]/表1_59[[#This Row],[Average 40]]</f>
        <v>0</v>
      </c>
      <c r="W187" s="8"/>
      <c r="X187" s="8"/>
      <c r="Y187" s="8">
        <v>40</v>
      </c>
    </row>
    <row r="188" spans="1:25" ht="15.75">
      <c r="A188" s="6">
        <v>1382</v>
      </c>
      <c r="B188" s="7" t="s">
        <v>1066</v>
      </c>
      <c r="C188" s="7" t="s">
        <v>3229</v>
      </c>
      <c r="D188" s="7" t="s">
        <v>3931</v>
      </c>
      <c r="E188" s="6">
        <v>4</v>
      </c>
      <c r="F188" s="6">
        <v>2</v>
      </c>
      <c r="G188" s="6">
        <v>5965500</v>
      </c>
      <c r="H188" s="6">
        <v>15908000</v>
      </c>
      <c r="I188" s="6">
        <v>14628000</v>
      </c>
      <c r="J188" s="6">
        <v>24584000</v>
      </c>
      <c r="K188" s="6">
        <v>6878600</v>
      </c>
      <c r="L188" s="6">
        <v>19352000</v>
      </c>
      <c r="M188" s="6"/>
      <c r="N188" s="6"/>
      <c r="O188" s="6"/>
      <c r="P188" s="6">
        <f>COUNT(表1_59[[#This Row],[iBAQ 0-20_1]:[iBAQ 0-20_3]])</f>
        <v>3</v>
      </c>
      <c r="Q188" s="6">
        <f>COUNT(表1_59[[#This Row],[iBAQ 30-40_1]:[iBAQ 30-40_3]])</f>
        <v>3</v>
      </c>
      <c r="R188" s="6">
        <f>COUNT(表1_59[[#This Row],[iBAQ 50-60_1]:[iBAQ 50-60_3]])</f>
        <v>0</v>
      </c>
      <c r="S188" s="8">
        <f>AVERAGE(表1_59[[#This Row],[iBAQ 0-20_1]:[iBAQ 0-20_3]])</f>
        <v>12167166.666666666</v>
      </c>
      <c r="T188" s="8">
        <f>AVERAGE(表1_59[[#This Row],[iBAQ 30-40_1]:[iBAQ 30-40_3]])</f>
        <v>16938200</v>
      </c>
      <c r="U188" s="8"/>
      <c r="V188" s="8">
        <f>表1_59[[#This Row],[Average 60]]/表1_59[[#This Row],[Average 40]]</f>
        <v>0</v>
      </c>
      <c r="W188" s="8"/>
      <c r="X188" s="8"/>
      <c r="Y188" s="8">
        <v>40</v>
      </c>
    </row>
    <row r="189" spans="1:25" ht="15.75">
      <c r="A189" s="6">
        <v>1399</v>
      </c>
      <c r="B189" s="7" t="s">
        <v>1159</v>
      </c>
      <c r="C189" s="7" t="s">
        <v>3242</v>
      </c>
      <c r="D189" s="7" t="s">
        <v>3937</v>
      </c>
      <c r="E189" s="6">
        <v>2</v>
      </c>
      <c r="F189" s="6">
        <v>2</v>
      </c>
      <c r="G189" s="6"/>
      <c r="H189" s="6"/>
      <c r="I189" s="6"/>
      <c r="J189" s="6">
        <v>38322000</v>
      </c>
      <c r="K189" s="6"/>
      <c r="L189" s="6">
        <v>960390</v>
      </c>
      <c r="M189" s="6"/>
      <c r="N189" s="6"/>
      <c r="O189" s="6"/>
      <c r="P189" s="6">
        <f>COUNT(表1_59[[#This Row],[iBAQ 0-20_1]:[iBAQ 0-20_3]])</f>
        <v>0</v>
      </c>
      <c r="Q189" s="6">
        <f>COUNT(表1_59[[#This Row],[iBAQ 30-40_1]:[iBAQ 30-40_3]])</f>
        <v>2</v>
      </c>
      <c r="R189" s="6">
        <f>COUNT(表1_59[[#This Row],[iBAQ 50-60_1]:[iBAQ 50-60_3]])</f>
        <v>0</v>
      </c>
      <c r="S189" s="8"/>
      <c r="T189" s="8">
        <f>AVERAGE(表1_59[[#This Row],[iBAQ 30-40_1]:[iBAQ 30-40_3]])</f>
        <v>19641195</v>
      </c>
      <c r="U189" s="8"/>
      <c r="V189" s="8">
        <f>表1_59[[#This Row],[Average 60]]/表1_59[[#This Row],[Average 40]]</f>
        <v>0</v>
      </c>
      <c r="W189" s="8"/>
      <c r="X189" s="8"/>
      <c r="Y189" s="8">
        <v>40</v>
      </c>
    </row>
    <row r="190" spans="1:25" ht="15.75">
      <c r="A190" s="6">
        <v>1406</v>
      </c>
      <c r="B190" s="7" t="s">
        <v>1183</v>
      </c>
      <c r="C190" s="7" t="s">
        <v>3247</v>
      </c>
      <c r="D190" s="7" t="s">
        <v>3941</v>
      </c>
      <c r="E190" s="6">
        <v>1</v>
      </c>
      <c r="F190" s="6">
        <v>1</v>
      </c>
      <c r="G190" s="6"/>
      <c r="H190" s="6"/>
      <c r="I190" s="6">
        <v>340470</v>
      </c>
      <c r="J190" s="6"/>
      <c r="K190" s="6">
        <v>538310</v>
      </c>
      <c r="L190" s="6">
        <v>612730</v>
      </c>
      <c r="M190" s="6"/>
      <c r="N190" s="6"/>
      <c r="O190" s="6"/>
      <c r="P190" s="6">
        <f>COUNT(表1_59[[#This Row],[iBAQ 0-20_1]:[iBAQ 0-20_3]])</f>
        <v>1</v>
      </c>
      <c r="Q190" s="6">
        <f>COUNT(表1_59[[#This Row],[iBAQ 30-40_1]:[iBAQ 30-40_3]])</f>
        <v>2</v>
      </c>
      <c r="R190" s="6">
        <f>COUNT(表1_59[[#This Row],[iBAQ 50-60_1]:[iBAQ 50-60_3]])</f>
        <v>0</v>
      </c>
      <c r="S190" s="8"/>
      <c r="T190" s="8">
        <f>AVERAGE(表1_59[[#This Row],[iBAQ 30-40_1]:[iBAQ 30-40_3]])</f>
        <v>575520</v>
      </c>
      <c r="U190" s="8"/>
      <c r="V190" s="8">
        <f>表1_59[[#This Row],[Average 60]]/表1_59[[#This Row],[Average 40]]</f>
        <v>0</v>
      </c>
      <c r="W190" s="8"/>
      <c r="X190" s="8"/>
      <c r="Y190" s="8">
        <v>40</v>
      </c>
    </row>
    <row r="191" spans="1:25" ht="15.75">
      <c r="A191" s="6">
        <v>1407</v>
      </c>
      <c r="B191" s="7" t="s">
        <v>1116</v>
      </c>
      <c r="C191" s="7" t="s">
        <v>3248</v>
      </c>
      <c r="D191" s="7" t="s">
        <v>2090</v>
      </c>
      <c r="E191" s="6">
        <v>1</v>
      </c>
      <c r="F191" s="6">
        <v>1</v>
      </c>
      <c r="G191" s="6">
        <v>1903700</v>
      </c>
      <c r="H191" s="6">
        <v>3060500</v>
      </c>
      <c r="I191" s="6">
        <v>2646400</v>
      </c>
      <c r="J191" s="6">
        <v>4187000</v>
      </c>
      <c r="K191" s="6">
        <v>2604400</v>
      </c>
      <c r="L191" s="6">
        <v>1986900</v>
      </c>
      <c r="M191" s="6"/>
      <c r="N191" s="6"/>
      <c r="O191" s="6"/>
      <c r="P191" s="6">
        <f>COUNT(表1_59[[#This Row],[iBAQ 0-20_1]:[iBAQ 0-20_3]])</f>
        <v>3</v>
      </c>
      <c r="Q191" s="6">
        <f>COUNT(表1_59[[#This Row],[iBAQ 30-40_1]:[iBAQ 30-40_3]])</f>
        <v>3</v>
      </c>
      <c r="R191" s="6">
        <f>COUNT(表1_59[[#This Row],[iBAQ 50-60_1]:[iBAQ 50-60_3]])</f>
        <v>0</v>
      </c>
      <c r="S191" s="8">
        <f>AVERAGE(表1_59[[#This Row],[iBAQ 0-20_1]:[iBAQ 0-20_3]])</f>
        <v>2536866.6666666665</v>
      </c>
      <c r="T191" s="8">
        <f>AVERAGE(表1_59[[#This Row],[iBAQ 30-40_1]:[iBAQ 30-40_3]])</f>
        <v>2926100</v>
      </c>
      <c r="U191" s="8"/>
      <c r="V191" s="8">
        <f>表1_59[[#This Row],[Average 60]]/表1_59[[#This Row],[Average 40]]</f>
        <v>0</v>
      </c>
      <c r="W191" s="8"/>
      <c r="X191" s="8"/>
      <c r="Y191" s="8">
        <v>40</v>
      </c>
    </row>
    <row r="192" spans="1:25" ht="15.75">
      <c r="A192" s="6">
        <v>877</v>
      </c>
      <c r="B192" s="7" t="s">
        <v>1280</v>
      </c>
      <c r="C192" s="7" t="s">
        <v>3264</v>
      </c>
      <c r="D192" s="7" t="s">
        <v>2102</v>
      </c>
      <c r="E192" s="6">
        <v>1</v>
      </c>
      <c r="F192" s="6">
        <v>1</v>
      </c>
      <c r="G192" s="6"/>
      <c r="H192" s="6">
        <v>677460</v>
      </c>
      <c r="I192" s="6"/>
      <c r="J192" s="6">
        <v>912070</v>
      </c>
      <c r="K192" s="6">
        <v>628750</v>
      </c>
      <c r="L192" s="6"/>
      <c r="M192" s="6"/>
      <c r="N192" s="6"/>
      <c r="O192" s="6"/>
      <c r="P192" s="6">
        <f>COUNT(表1_59[[#This Row],[iBAQ 0-20_1]:[iBAQ 0-20_3]])</f>
        <v>1</v>
      </c>
      <c r="Q192" s="6">
        <f>COUNT(表1_59[[#This Row],[iBAQ 30-40_1]:[iBAQ 30-40_3]])</f>
        <v>2</v>
      </c>
      <c r="R192" s="6">
        <f>COUNT(表1_59[[#This Row],[iBAQ 50-60_1]:[iBAQ 50-60_3]])</f>
        <v>0</v>
      </c>
      <c r="S192" s="8"/>
      <c r="T192" s="8">
        <f>AVERAGE(表1_59[[#This Row],[iBAQ 30-40_1]:[iBAQ 30-40_3]])</f>
        <v>770410</v>
      </c>
      <c r="U192" s="8"/>
      <c r="V192" s="8">
        <f>表1_59[[#This Row],[Average 60]]/表1_59[[#This Row],[Average 40]]</f>
        <v>0</v>
      </c>
      <c r="W192" s="8"/>
      <c r="X192" s="8"/>
      <c r="Y192" s="8">
        <v>40</v>
      </c>
    </row>
    <row r="193" spans="1:25" ht="15.75">
      <c r="A193" s="6">
        <v>1440</v>
      </c>
      <c r="B193" s="7" t="s">
        <v>1235</v>
      </c>
      <c r="C193" s="7" t="s">
        <v>3281</v>
      </c>
      <c r="D193" s="7" t="s">
        <v>3958</v>
      </c>
      <c r="E193" s="6">
        <v>3</v>
      </c>
      <c r="F193" s="6">
        <v>3</v>
      </c>
      <c r="G193" s="6"/>
      <c r="H193" s="6">
        <v>1660100</v>
      </c>
      <c r="I193" s="6">
        <v>775590</v>
      </c>
      <c r="J193" s="6">
        <v>573780</v>
      </c>
      <c r="K193" s="6">
        <v>1523300</v>
      </c>
      <c r="L193" s="6">
        <v>183290</v>
      </c>
      <c r="M193" s="6"/>
      <c r="N193" s="6"/>
      <c r="O193" s="6"/>
      <c r="P193" s="6">
        <f>COUNT(表1_59[[#This Row],[iBAQ 0-20_1]:[iBAQ 0-20_3]])</f>
        <v>2</v>
      </c>
      <c r="Q193" s="6">
        <f>COUNT(表1_59[[#This Row],[iBAQ 30-40_1]:[iBAQ 30-40_3]])</f>
        <v>3</v>
      </c>
      <c r="R193" s="6">
        <f>COUNT(表1_59[[#This Row],[iBAQ 50-60_1]:[iBAQ 50-60_3]])</f>
        <v>0</v>
      </c>
      <c r="S193" s="8">
        <f>AVERAGE(表1_59[[#This Row],[iBAQ 0-20_1]:[iBAQ 0-20_3]])</f>
        <v>1217845</v>
      </c>
      <c r="T193" s="8">
        <f>AVERAGE(表1_59[[#This Row],[iBAQ 30-40_1]:[iBAQ 30-40_3]])</f>
        <v>760123.33333333337</v>
      </c>
      <c r="U193" s="8"/>
      <c r="V193" s="8">
        <f>表1_59[[#This Row],[Average 60]]/表1_59[[#This Row],[Average 40]]</f>
        <v>0</v>
      </c>
      <c r="W193" s="8"/>
      <c r="X193" s="8"/>
      <c r="Y193" s="8">
        <v>40</v>
      </c>
    </row>
    <row r="194" spans="1:25" ht="15.75">
      <c r="A194" s="6">
        <v>1447</v>
      </c>
      <c r="B194" s="7" t="s">
        <v>1084</v>
      </c>
      <c r="C194" s="7" t="s">
        <v>3286</v>
      </c>
      <c r="D194" s="7" t="s">
        <v>2113</v>
      </c>
      <c r="E194" s="6">
        <v>3</v>
      </c>
      <c r="F194" s="6">
        <v>3</v>
      </c>
      <c r="G194" s="6"/>
      <c r="H194" s="6"/>
      <c r="I194" s="6"/>
      <c r="J194" s="6"/>
      <c r="K194" s="6">
        <v>737900</v>
      </c>
      <c r="L194" s="6">
        <v>4005100</v>
      </c>
      <c r="M194" s="6"/>
      <c r="N194" s="6"/>
      <c r="O194" s="6"/>
      <c r="P194" s="6">
        <f>COUNT(表1_59[[#This Row],[iBAQ 0-20_1]:[iBAQ 0-20_3]])</f>
        <v>0</v>
      </c>
      <c r="Q194" s="6">
        <f>COUNT(表1_59[[#This Row],[iBAQ 30-40_1]:[iBAQ 30-40_3]])</f>
        <v>2</v>
      </c>
      <c r="R194" s="6">
        <f>COUNT(表1_59[[#This Row],[iBAQ 50-60_1]:[iBAQ 50-60_3]])</f>
        <v>0</v>
      </c>
      <c r="S194" s="8"/>
      <c r="T194" s="8">
        <f>AVERAGE(表1_59[[#This Row],[iBAQ 30-40_1]:[iBAQ 30-40_3]])</f>
        <v>2371500</v>
      </c>
      <c r="U194" s="8"/>
      <c r="V194" s="8">
        <f>表1_59[[#This Row],[Average 60]]/表1_59[[#This Row],[Average 40]]</f>
        <v>0</v>
      </c>
      <c r="W194" s="8"/>
      <c r="X194" s="8"/>
      <c r="Y194" s="8">
        <v>40</v>
      </c>
    </row>
    <row r="195" spans="1:25" ht="15.75">
      <c r="A195" s="6">
        <v>1462</v>
      </c>
      <c r="B195" s="7" t="s">
        <v>1167</v>
      </c>
      <c r="C195" s="7" t="s">
        <v>3303</v>
      </c>
      <c r="D195" s="7" t="s">
        <v>2122</v>
      </c>
      <c r="E195" s="6">
        <v>3</v>
      </c>
      <c r="F195" s="6">
        <v>3</v>
      </c>
      <c r="G195" s="6">
        <v>310030</v>
      </c>
      <c r="H195" s="6"/>
      <c r="I195" s="6">
        <v>397170</v>
      </c>
      <c r="J195" s="6">
        <v>413170</v>
      </c>
      <c r="K195" s="6">
        <v>524800</v>
      </c>
      <c r="L195" s="6">
        <v>779450</v>
      </c>
      <c r="M195" s="6"/>
      <c r="N195" s="6"/>
      <c r="O195" s="6"/>
      <c r="P195" s="6">
        <f>COUNT(表1_59[[#This Row],[iBAQ 0-20_1]:[iBAQ 0-20_3]])</f>
        <v>2</v>
      </c>
      <c r="Q195" s="6">
        <f>COUNT(表1_59[[#This Row],[iBAQ 30-40_1]:[iBAQ 30-40_3]])</f>
        <v>3</v>
      </c>
      <c r="R195" s="6">
        <f>COUNT(表1_59[[#This Row],[iBAQ 50-60_1]:[iBAQ 50-60_3]])</f>
        <v>0</v>
      </c>
      <c r="S195" s="8">
        <f>AVERAGE(表1_59[[#This Row],[iBAQ 0-20_1]:[iBAQ 0-20_3]])</f>
        <v>353600</v>
      </c>
      <c r="T195" s="8">
        <f>AVERAGE(表1_59[[#This Row],[iBAQ 30-40_1]:[iBAQ 30-40_3]])</f>
        <v>572473.33333333337</v>
      </c>
      <c r="U195" s="8"/>
      <c r="V195" s="8">
        <f>表1_59[[#This Row],[Average 60]]/表1_59[[#This Row],[Average 40]]</f>
        <v>0</v>
      </c>
      <c r="W195" s="8"/>
      <c r="X195" s="8"/>
      <c r="Y195" s="8">
        <v>40</v>
      </c>
    </row>
    <row r="196" spans="1:25" ht="15.75">
      <c r="A196" s="6">
        <v>1472</v>
      </c>
      <c r="B196" s="7" t="s">
        <v>1122</v>
      </c>
      <c r="C196" s="7" t="s">
        <v>3314</v>
      </c>
      <c r="D196" s="7" t="s">
        <v>3977</v>
      </c>
      <c r="E196" s="6">
        <v>1</v>
      </c>
      <c r="F196" s="6">
        <v>1</v>
      </c>
      <c r="G196" s="6"/>
      <c r="H196" s="6"/>
      <c r="I196" s="6"/>
      <c r="J196" s="6">
        <v>982790</v>
      </c>
      <c r="K196" s="6">
        <v>1137100</v>
      </c>
      <c r="L196" s="6">
        <v>1648300</v>
      </c>
      <c r="M196" s="6"/>
      <c r="N196" s="6"/>
      <c r="O196" s="6"/>
      <c r="P196" s="6">
        <f>COUNT(表1_59[[#This Row],[iBAQ 0-20_1]:[iBAQ 0-20_3]])</f>
        <v>0</v>
      </c>
      <c r="Q196" s="6">
        <f>COUNT(表1_59[[#This Row],[iBAQ 30-40_1]:[iBAQ 30-40_3]])</f>
        <v>3</v>
      </c>
      <c r="R196" s="6">
        <f>COUNT(表1_59[[#This Row],[iBAQ 50-60_1]:[iBAQ 50-60_3]])</f>
        <v>0</v>
      </c>
      <c r="S196" s="8"/>
      <c r="T196" s="8">
        <f>AVERAGE(表1_59[[#This Row],[iBAQ 30-40_1]:[iBAQ 30-40_3]])</f>
        <v>1256063.3333333333</v>
      </c>
      <c r="U196" s="8"/>
      <c r="V196" s="8">
        <f>表1_59[[#This Row],[Average 60]]/表1_59[[#This Row],[Average 40]]</f>
        <v>0</v>
      </c>
      <c r="W196" s="8"/>
      <c r="X196" s="8"/>
      <c r="Y196" s="8">
        <v>40</v>
      </c>
    </row>
    <row r="197" spans="1:25" ht="15.75">
      <c r="A197" s="6">
        <v>1490</v>
      </c>
      <c r="B197" s="7" t="s">
        <v>1134</v>
      </c>
      <c r="C197" s="7" t="s">
        <v>2956</v>
      </c>
      <c r="D197" s="7" t="s">
        <v>3985</v>
      </c>
      <c r="E197" s="6">
        <v>2</v>
      </c>
      <c r="F197" s="6">
        <v>1</v>
      </c>
      <c r="G197" s="6">
        <v>664650</v>
      </c>
      <c r="H197" s="6">
        <v>1301700</v>
      </c>
      <c r="I197" s="6">
        <v>2795100</v>
      </c>
      <c r="J197" s="6">
        <v>1925100</v>
      </c>
      <c r="K197" s="6">
        <v>2116300</v>
      </c>
      <c r="L197" s="6">
        <v>1323100</v>
      </c>
      <c r="M197" s="6"/>
      <c r="N197" s="6"/>
      <c r="O197" s="6"/>
      <c r="P197" s="6">
        <f>COUNT(表1_59[[#This Row],[iBAQ 0-20_1]:[iBAQ 0-20_3]])</f>
        <v>3</v>
      </c>
      <c r="Q197" s="6">
        <f>COUNT(表1_59[[#This Row],[iBAQ 30-40_1]:[iBAQ 30-40_3]])</f>
        <v>3</v>
      </c>
      <c r="R197" s="6">
        <f>COUNT(表1_59[[#This Row],[iBAQ 50-60_1]:[iBAQ 50-60_3]])</f>
        <v>0</v>
      </c>
      <c r="S197" s="8">
        <f>AVERAGE(表1_59[[#This Row],[iBAQ 0-20_1]:[iBAQ 0-20_3]])</f>
        <v>1587150</v>
      </c>
      <c r="T197" s="8">
        <f>AVERAGE(表1_59[[#This Row],[iBAQ 30-40_1]:[iBAQ 30-40_3]])</f>
        <v>1788166.6666666667</v>
      </c>
      <c r="U197" s="8"/>
      <c r="V197" s="8">
        <f>表1_59[[#This Row],[Average 60]]/表1_59[[#This Row],[Average 40]]</f>
        <v>0</v>
      </c>
      <c r="W197" s="8"/>
      <c r="X197" s="8"/>
      <c r="Y197" s="8">
        <v>40</v>
      </c>
    </row>
    <row r="198" spans="1:25" ht="15.75">
      <c r="A198" s="6">
        <v>1493</v>
      </c>
      <c r="B198" s="7" t="s">
        <v>1199</v>
      </c>
      <c r="C198" s="7" t="s">
        <v>3330</v>
      </c>
      <c r="D198" s="7" t="s">
        <v>3986</v>
      </c>
      <c r="E198" s="6">
        <v>1</v>
      </c>
      <c r="F198" s="6">
        <v>1</v>
      </c>
      <c r="G198" s="6"/>
      <c r="H198" s="6"/>
      <c r="I198" s="6"/>
      <c r="J198" s="6">
        <v>1020100</v>
      </c>
      <c r="K198" s="6"/>
      <c r="L198" s="6">
        <v>496060</v>
      </c>
      <c r="M198" s="6"/>
      <c r="N198" s="6"/>
      <c r="O198" s="6"/>
      <c r="P198" s="6">
        <f>COUNT(表1_59[[#This Row],[iBAQ 0-20_1]:[iBAQ 0-20_3]])</f>
        <v>0</v>
      </c>
      <c r="Q198" s="6">
        <f>COUNT(表1_59[[#This Row],[iBAQ 30-40_1]:[iBAQ 30-40_3]])</f>
        <v>2</v>
      </c>
      <c r="R198" s="6">
        <f>COUNT(表1_59[[#This Row],[iBAQ 50-60_1]:[iBAQ 50-60_3]])</f>
        <v>0</v>
      </c>
      <c r="S198" s="8"/>
      <c r="T198" s="8">
        <f>AVERAGE(表1_59[[#This Row],[iBAQ 30-40_1]:[iBAQ 30-40_3]])</f>
        <v>758080</v>
      </c>
      <c r="U198" s="8"/>
      <c r="V198" s="8">
        <f>表1_59[[#This Row],[Average 60]]/表1_59[[#This Row],[Average 40]]</f>
        <v>0</v>
      </c>
      <c r="W198" s="8"/>
      <c r="X198" s="8"/>
      <c r="Y198" s="8">
        <v>40</v>
      </c>
    </row>
    <row r="199" spans="1:25" ht="15.75">
      <c r="A199" s="6">
        <v>567</v>
      </c>
      <c r="B199" s="7" t="s">
        <v>1094</v>
      </c>
      <c r="C199" s="7" t="s">
        <v>3331</v>
      </c>
      <c r="D199" s="7" t="s">
        <v>2137</v>
      </c>
      <c r="E199" s="6">
        <v>1</v>
      </c>
      <c r="F199" s="6">
        <v>1</v>
      </c>
      <c r="G199" s="6"/>
      <c r="H199" s="6"/>
      <c r="I199" s="6"/>
      <c r="J199" s="6"/>
      <c r="K199" s="6">
        <v>3433300</v>
      </c>
      <c r="L199" s="6">
        <v>3151600</v>
      </c>
      <c r="M199" s="6"/>
      <c r="N199" s="6"/>
      <c r="O199" s="6"/>
      <c r="P199" s="6">
        <f>COUNT(表1_59[[#This Row],[iBAQ 0-20_1]:[iBAQ 0-20_3]])</f>
        <v>0</v>
      </c>
      <c r="Q199" s="6">
        <f>COUNT(表1_59[[#This Row],[iBAQ 30-40_1]:[iBAQ 30-40_3]])</f>
        <v>2</v>
      </c>
      <c r="R199" s="6">
        <f>COUNT(表1_59[[#This Row],[iBAQ 50-60_1]:[iBAQ 50-60_3]])</f>
        <v>0</v>
      </c>
      <c r="S199" s="8"/>
      <c r="T199" s="8">
        <f>AVERAGE(表1_59[[#This Row],[iBAQ 30-40_1]:[iBAQ 30-40_3]])</f>
        <v>3292450</v>
      </c>
      <c r="U199" s="8"/>
      <c r="V199" s="8">
        <f>表1_59[[#This Row],[Average 60]]/表1_59[[#This Row],[Average 40]]</f>
        <v>0</v>
      </c>
      <c r="W199" s="8"/>
      <c r="X199" s="8"/>
      <c r="Y199" s="8">
        <v>40</v>
      </c>
    </row>
    <row r="200" spans="1:25" ht="15.75">
      <c r="A200" s="6">
        <v>682</v>
      </c>
      <c r="B200" s="7" t="s">
        <v>1080</v>
      </c>
      <c r="C200" s="7" t="s">
        <v>3365</v>
      </c>
      <c r="D200" s="7" t="s">
        <v>4010</v>
      </c>
      <c r="E200" s="6">
        <v>1</v>
      </c>
      <c r="F200" s="6">
        <v>1</v>
      </c>
      <c r="G200" s="6"/>
      <c r="H200" s="6"/>
      <c r="I200" s="6"/>
      <c r="J200" s="6">
        <v>3299300</v>
      </c>
      <c r="K200" s="6">
        <v>2381200</v>
      </c>
      <c r="L200" s="6">
        <v>4753400</v>
      </c>
      <c r="M200" s="6"/>
      <c r="N200" s="6"/>
      <c r="O200" s="6"/>
      <c r="P200" s="6">
        <f>COUNT(表1_59[[#This Row],[iBAQ 0-20_1]:[iBAQ 0-20_3]])</f>
        <v>0</v>
      </c>
      <c r="Q200" s="6">
        <f>COUNT(表1_59[[#This Row],[iBAQ 30-40_1]:[iBAQ 30-40_3]])</f>
        <v>3</v>
      </c>
      <c r="R200" s="6">
        <f>COUNT(表1_59[[#This Row],[iBAQ 50-60_1]:[iBAQ 50-60_3]])</f>
        <v>0</v>
      </c>
      <c r="S200" s="8"/>
      <c r="T200" s="8">
        <f>AVERAGE(表1_59[[#This Row],[iBAQ 30-40_1]:[iBAQ 30-40_3]])</f>
        <v>3477966.6666666665</v>
      </c>
      <c r="U200" s="8"/>
      <c r="V200" s="8">
        <f>表1_59[[#This Row],[Average 60]]/表1_59[[#This Row],[Average 40]]</f>
        <v>0</v>
      </c>
      <c r="W200" s="8"/>
      <c r="X200" s="8"/>
      <c r="Y200" s="8">
        <v>40</v>
      </c>
    </row>
    <row r="201" spans="1:25" ht="15.75">
      <c r="A201" s="6">
        <v>1544</v>
      </c>
      <c r="B201" s="7" t="s">
        <v>1210</v>
      </c>
      <c r="C201" s="7" t="s">
        <v>2341</v>
      </c>
      <c r="D201" s="7" t="s">
        <v>4021</v>
      </c>
      <c r="E201" s="6">
        <v>2</v>
      </c>
      <c r="F201" s="6">
        <v>2</v>
      </c>
      <c r="G201" s="6"/>
      <c r="H201" s="6"/>
      <c r="I201" s="6">
        <v>222850</v>
      </c>
      <c r="J201" s="6">
        <v>717470</v>
      </c>
      <c r="K201" s="6">
        <v>376710</v>
      </c>
      <c r="L201" s="6">
        <v>443940</v>
      </c>
      <c r="M201" s="6"/>
      <c r="N201" s="6"/>
      <c r="O201" s="6"/>
      <c r="P201" s="6">
        <f>COUNT(表1_59[[#This Row],[iBAQ 0-20_1]:[iBAQ 0-20_3]])</f>
        <v>1</v>
      </c>
      <c r="Q201" s="6">
        <f>COUNT(表1_59[[#This Row],[iBAQ 30-40_1]:[iBAQ 30-40_3]])</f>
        <v>3</v>
      </c>
      <c r="R201" s="6">
        <f>COUNT(表1_59[[#This Row],[iBAQ 50-60_1]:[iBAQ 50-60_3]])</f>
        <v>0</v>
      </c>
      <c r="S201" s="8"/>
      <c r="T201" s="8">
        <f>AVERAGE(表1_59[[#This Row],[iBAQ 30-40_1]:[iBAQ 30-40_3]])</f>
        <v>512706.66666666669</v>
      </c>
      <c r="U201" s="8"/>
      <c r="V201" s="8">
        <f>表1_59[[#This Row],[Average 60]]/表1_59[[#This Row],[Average 40]]</f>
        <v>0</v>
      </c>
      <c r="W201" s="8"/>
      <c r="X201" s="8"/>
      <c r="Y201" s="8">
        <v>40</v>
      </c>
    </row>
    <row r="202" spans="1:25" ht="15.75">
      <c r="A202" s="6">
        <v>134</v>
      </c>
      <c r="B202" s="7" t="s">
        <v>1152</v>
      </c>
      <c r="C202" s="7" t="s">
        <v>3383</v>
      </c>
      <c r="D202" s="7" t="s">
        <v>4022</v>
      </c>
      <c r="E202" s="6">
        <v>3</v>
      </c>
      <c r="F202" s="6">
        <v>3</v>
      </c>
      <c r="G202" s="6">
        <v>616140</v>
      </c>
      <c r="H202" s="6"/>
      <c r="I202" s="6">
        <v>626350</v>
      </c>
      <c r="J202" s="6">
        <v>652600</v>
      </c>
      <c r="K202" s="6"/>
      <c r="L202" s="6">
        <v>1012000</v>
      </c>
      <c r="M202" s="6"/>
      <c r="N202" s="6"/>
      <c r="O202" s="6"/>
      <c r="P202" s="6">
        <f>COUNT(表1_59[[#This Row],[iBAQ 0-20_1]:[iBAQ 0-20_3]])</f>
        <v>2</v>
      </c>
      <c r="Q202" s="6">
        <f>COUNT(表1_59[[#This Row],[iBAQ 30-40_1]:[iBAQ 30-40_3]])</f>
        <v>2</v>
      </c>
      <c r="R202" s="6">
        <f>COUNT(表1_59[[#This Row],[iBAQ 50-60_1]:[iBAQ 50-60_3]])</f>
        <v>0</v>
      </c>
      <c r="S202" s="8">
        <f>AVERAGE(表1_59[[#This Row],[iBAQ 0-20_1]:[iBAQ 0-20_3]])</f>
        <v>621245</v>
      </c>
      <c r="T202" s="8">
        <f>AVERAGE(表1_59[[#This Row],[iBAQ 30-40_1]:[iBAQ 30-40_3]])</f>
        <v>832300</v>
      </c>
      <c r="U202" s="8"/>
      <c r="V202" s="8">
        <f>表1_59[[#This Row],[Average 60]]/表1_59[[#This Row],[Average 40]]</f>
        <v>0</v>
      </c>
      <c r="W202" s="8"/>
      <c r="X202" s="8"/>
      <c r="Y202" s="8">
        <v>40</v>
      </c>
    </row>
    <row r="203" spans="1:25" ht="15.75">
      <c r="A203" s="6">
        <v>1548</v>
      </c>
      <c r="B203" s="7" t="s">
        <v>1125</v>
      </c>
      <c r="C203" s="7" t="s">
        <v>3384</v>
      </c>
      <c r="D203" s="7" t="s">
        <v>2166</v>
      </c>
      <c r="E203" s="6">
        <v>1</v>
      </c>
      <c r="F203" s="6">
        <v>1</v>
      </c>
      <c r="G203" s="6"/>
      <c r="H203" s="6"/>
      <c r="I203" s="6"/>
      <c r="J203" s="6">
        <v>1462300</v>
      </c>
      <c r="K203" s="6"/>
      <c r="L203" s="6">
        <v>1540500</v>
      </c>
      <c r="M203" s="6"/>
      <c r="N203" s="6"/>
      <c r="O203" s="6"/>
      <c r="P203" s="6">
        <f>COUNT(表1_59[[#This Row],[iBAQ 0-20_1]:[iBAQ 0-20_3]])</f>
        <v>0</v>
      </c>
      <c r="Q203" s="6">
        <f>COUNT(表1_59[[#This Row],[iBAQ 30-40_1]:[iBAQ 30-40_3]])</f>
        <v>2</v>
      </c>
      <c r="R203" s="6">
        <f>COUNT(表1_59[[#This Row],[iBAQ 50-60_1]:[iBAQ 50-60_3]])</f>
        <v>0</v>
      </c>
      <c r="S203" s="8"/>
      <c r="T203" s="8">
        <f>AVERAGE(表1_59[[#This Row],[iBAQ 30-40_1]:[iBAQ 30-40_3]])</f>
        <v>1501400</v>
      </c>
      <c r="U203" s="8"/>
      <c r="V203" s="8">
        <f>表1_59[[#This Row],[Average 60]]/表1_59[[#This Row],[Average 40]]</f>
        <v>0</v>
      </c>
      <c r="W203" s="8"/>
      <c r="X203" s="8"/>
      <c r="Y203" s="8">
        <v>40</v>
      </c>
    </row>
    <row r="204" spans="1:25" ht="15.75">
      <c r="A204" s="6">
        <v>1562</v>
      </c>
      <c r="B204" s="7" t="s">
        <v>1276</v>
      </c>
      <c r="C204" s="7" t="s">
        <v>3397</v>
      </c>
      <c r="D204" s="7" t="s">
        <v>2174</v>
      </c>
      <c r="E204" s="6">
        <v>5</v>
      </c>
      <c r="F204" s="6">
        <v>5</v>
      </c>
      <c r="G204" s="6">
        <v>3101500</v>
      </c>
      <c r="H204" s="6">
        <v>2043200</v>
      </c>
      <c r="I204" s="6"/>
      <c r="J204" s="6">
        <v>761920</v>
      </c>
      <c r="K204" s="6">
        <v>782860</v>
      </c>
      <c r="L204" s="6"/>
      <c r="M204" s="6"/>
      <c r="N204" s="6"/>
      <c r="O204" s="6"/>
      <c r="P204" s="6">
        <f>COUNT(表1_59[[#This Row],[iBAQ 0-20_1]:[iBAQ 0-20_3]])</f>
        <v>2</v>
      </c>
      <c r="Q204" s="6">
        <f>COUNT(表1_59[[#This Row],[iBAQ 30-40_1]:[iBAQ 30-40_3]])</f>
        <v>2</v>
      </c>
      <c r="R204" s="6">
        <f>COUNT(表1_59[[#This Row],[iBAQ 50-60_1]:[iBAQ 50-60_3]])</f>
        <v>0</v>
      </c>
      <c r="S204" s="8">
        <f>AVERAGE(表1_59[[#This Row],[iBAQ 0-20_1]:[iBAQ 0-20_3]])</f>
        <v>2572350</v>
      </c>
      <c r="T204" s="8">
        <f>AVERAGE(表1_59[[#This Row],[iBAQ 30-40_1]:[iBAQ 30-40_3]])</f>
        <v>772390</v>
      </c>
      <c r="U204" s="8"/>
      <c r="V204" s="8">
        <f>表1_59[[#This Row],[Average 60]]/表1_59[[#This Row],[Average 40]]</f>
        <v>0</v>
      </c>
      <c r="W204" s="8"/>
      <c r="X204" s="8"/>
      <c r="Y204" s="8">
        <v>40</v>
      </c>
    </row>
    <row r="205" spans="1:25" ht="15.75">
      <c r="A205" s="6">
        <v>1563</v>
      </c>
      <c r="B205" s="7" t="s">
        <v>1164</v>
      </c>
      <c r="C205" s="7" t="s">
        <v>3398</v>
      </c>
      <c r="D205" s="7" t="s">
        <v>2175</v>
      </c>
      <c r="E205" s="6">
        <v>2</v>
      </c>
      <c r="F205" s="6">
        <v>2</v>
      </c>
      <c r="G205" s="6"/>
      <c r="H205" s="6"/>
      <c r="I205" s="6">
        <v>2471200</v>
      </c>
      <c r="J205" s="6">
        <v>758570</v>
      </c>
      <c r="K205" s="6">
        <v>964880</v>
      </c>
      <c r="L205" s="6">
        <v>810530</v>
      </c>
      <c r="M205" s="6"/>
      <c r="N205" s="6"/>
      <c r="O205" s="6"/>
      <c r="P205" s="6">
        <f>COUNT(表1_59[[#This Row],[iBAQ 0-20_1]:[iBAQ 0-20_3]])</f>
        <v>1</v>
      </c>
      <c r="Q205" s="6">
        <f>COUNT(表1_59[[#This Row],[iBAQ 30-40_1]:[iBAQ 30-40_3]])</f>
        <v>3</v>
      </c>
      <c r="R205" s="6">
        <f>COUNT(表1_59[[#This Row],[iBAQ 50-60_1]:[iBAQ 50-60_3]])</f>
        <v>0</v>
      </c>
      <c r="S205" s="8"/>
      <c r="T205" s="8">
        <f>AVERAGE(表1_59[[#This Row],[iBAQ 30-40_1]:[iBAQ 30-40_3]])</f>
        <v>844660</v>
      </c>
      <c r="U205" s="8"/>
      <c r="V205" s="8">
        <f>表1_59[[#This Row],[Average 60]]/表1_59[[#This Row],[Average 40]]</f>
        <v>0</v>
      </c>
      <c r="W205" s="8"/>
      <c r="X205" s="8"/>
      <c r="Y205" s="8">
        <v>40</v>
      </c>
    </row>
    <row r="206" spans="1:25" ht="15.75">
      <c r="A206" s="6">
        <v>1573</v>
      </c>
      <c r="B206" s="7" t="s">
        <v>1065</v>
      </c>
      <c r="C206" s="7" t="s">
        <v>3404</v>
      </c>
      <c r="D206" s="7" t="s">
        <v>2178</v>
      </c>
      <c r="E206" s="6">
        <v>3</v>
      </c>
      <c r="F206" s="6">
        <v>3</v>
      </c>
      <c r="G206" s="6">
        <v>1745700</v>
      </c>
      <c r="H206" s="6"/>
      <c r="I206" s="6">
        <v>5079300</v>
      </c>
      <c r="J206" s="6">
        <v>5451600</v>
      </c>
      <c r="K206" s="6">
        <v>30065000</v>
      </c>
      <c r="L206" s="6">
        <v>39547000</v>
      </c>
      <c r="M206" s="6"/>
      <c r="N206" s="6"/>
      <c r="O206" s="6"/>
      <c r="P206" s="6">
        <f>COUNT(表1_59[[#This Row],[iBAQ 0-20_1]:[iBAQ 0-20_3]])</f>
        <v>2</v>
      </c>
      <c r="Q206" s="6">
        <f>COUNT(表1_59[[#This Row],[iBAQ 30-40_1]:[iBAQ 30-40_3]])</f>
        <v>3</v>
      </c>
      <c r="R206" s="6">
        <f>COUNT(表1_59[[#This Row],[iBAQ 50-60_1]:[iBAQ 50-60_3]])</f>
        <v>0</v>
      </c>
      <c r="S206" s="8">
        <f>AVERAGE(表1_59[[#This Row],[iBAQ 0-20_1]:[iBAQ 0-20_3]])</f>
        <v>3412500</v>
      </c>
      <c r="T206" s="8">
        <f>AVERAGE(表1_59[[#This Row],[iBAQ 30-40_1]:[iBAQ 30-40_3]])</f>
        <v>25021200</v>
      </c>
      <c r="U206" s="8"/>
      <c r="V206" s="8">
        <f>表1_59[[#This Row],[Average 60]]/表1_59[[#This Row],[Average 40]]</f>
        <v>0</v>
      </c>
      <c r="W206" s="8"/>
      <c r="X206" s="8"/>
      <c r="Y206" s="8">
        <v>40</v>
      </c>
    </row>
    <row r="207" spans="1:25" ht="15.75">
      <c r="A207" s="6">
        <v>57</v>
      </c>
      <c r="B207" s="7" t="s">
        <v>387</v>
      </c>
      <c r="C207" s="7" t="s">
        <v>2203</v>
      </c>
      <c r="D207" s="7" t="s">
        <v>3423</v>
      </c>
      <c r="E207" s="6">
        <v>2</v>
      </c>
      <c r="F207" s="6">
        <v>2</v>
      </c>
      <c r="G207" s="6">
        <v>2666100</v>
      </c>
      <c r="H207" s="6">
        <v>4133500</v>
      </c>
      <c r="I207" s="6"/>
      <c r="J207" s="6"/>
      <c r="K207" s="6"/>
      <c r="L207" s="6"/>
      <c r="M207" s="6">
        <v>2836800</v>
      </c>
      <c r="N207" s="6">
        <v>7708200</v>
      </c>
      <c r="O207" s="6">
        <v>2697200</v>
      </c>
      <c r="P207" s="6">
        <f>COUNT(表1_59[[#This Row],[iBAQ 0-20_1]:[iBAQ 0-20_3]])</f>
        <v>2</v>
      </c>
      <c r="Q207" s="6">
        <f>COUNT(表1_59[[#This Row],[iBAQ 30-40_1]:[iBAQ 30-40_3]])</f>
        <v>0</v>
      </c>
      <c r="R207" s="6">
        <f>COUNT(表1_59[[#This Row],[iBAQ 50-60_1]:[iBAQ 50-60_3]])</f>
        <v>3</v>
      </c>
      <c r="S207" s="8">
        <f>AVERAGE(表1_59[[#This Row],[iBAQ 0-20_1]:[iBAQ 0-20_3]])</f>
        <v>3399800</v>
      </c>
      <c r="T207" s="8"/>
      <c r="U207" s="8">
        <f>AVERAGE(表1_59[[#This Row],[iBAQ 50-60_1]:[iBAQ 50-60_3]])</f>
        <v>4414066.666666667</v>
      </c>
      <c r="V207" s="8" t="e">
        <f>表1_59[[#This Row],[Average 60]]/表1_59[[#This Row],[Average 40]]</f>
        <v>#DIV/0!</v>
      </c>
      <c r="W207" s="8"/>
      <c r="X207" s="8"/>
      <c r="Y207" s="8">
        <v>60</v>
      </c>
    </row>
    <row r="208" spans="1:25" ht="15.75">
      <c r="A208" s="6">
        <v>70</v>
      </c>
      <c r="B208" s="7" t="s">
        <v>625</v>
      </c>
      <c r="C208" s="7" t="s">
        <v>2212</v>
      </c>
      <c r="D208" s="7" t="s">
        <v>1431</v>
      </c>
      <c r="E208" s="6">
        <v>2</v>
      </c>
      <c r="F208" s="6">
        <v>2</v>
      </c>
      <c r="G208" s="6">
        <v>1912600</v>
      </c>
      <c r="H208" s="6">
        <v>453270</v>
      </c>
      <c r="I208" s="6">
        <v>1564300</v>
      </c>
      <c r="J208" s="6"/>
      <c r="K208" s="6"/>
      <c r="L208" s="6"/>
      <c r="M208" s="6">
        <v>523710</v>
      </c>
      <c r="N208" s="6"/>
      <c r="O208" s="6">
        <v>623060</v>
      </c>
      <c r="P208" s="6">
        <f>COUNT(表1_59[[#This Row],[iBAQ 0-20_1]:[iBAQ 0-20_3]])</f>
        <v>3</v>
      </c>
      <c r="Q208" s="6">
        <f>COUNT(表1_59[[#This Row],[iBAQ 30-40_1]:[iBAQ 30-40_3]])</f>
        <v>0</v>
      </c>
      <c r="R208" s="6">
        <f>COUNT(表1_59[[#This Row],[iBAQ 50-60_1]:[iBAQ 50-60_3]])</f>
        <v>2</v>
      </c>
      <c r="S208" s="8">
        <f>AVERAGE(表1_59[[#This Row],[iBAQ 0-20_1]:[iBAQ 0-20_3]])</f>
        <v>1310056.6666666667</v>
      </c>
      <c r="T208" s="8"/>
      <c r="U208" s="8">
        <f>AVERAGE(表1_59[[#This Row],[iBAQ 50-60_1]:[iBAQ 50-60_3]])</f>
        <v>573385</v>
      </c>
      <c r="V208" s="8" t="e">
        <f>表1_59[[#This Row],[Average 60]]/表1_59[[#This Row],[Average 40]]</f>
        <v>#DIV/0!</v>
      </c>
      <c r="W208" s="8"/>
      <c r="X208" s="8"/>
      <c r="Y208" s="8">
        <v>60</v>
      </c>
    </row>
    <row r="209" spans="1:25" ht="15.75">
      <c r="A209" s="6">
        <v>74</v>
      </c>
      <c r="B209" s="7" t="s">
        <v>385</v>
      </c>
      <c r="C209" s="7" t="s">
        <v>2213</v>
      </c>
      <c r="D209" s="7" t="s">
        <v>3428</v>
      </c>
      <c r="E209" s="6">
        <v>1</v>
      </c>
      <c r="F209" s="6">
        <v>1</v>
      </c>
      <c r="G209" s="6"/>
      <c r="H209" s="6">
        <v>332940</v>
      </c>
      <c r="I209" s="6"/>
      <c r="J209" s="6"/>
      <c r="K209" s="6"/>
      <c r="L209" s="6"/>
      <c r="M209" s="6">
        <v>3695200</v>
      </c>
      <c r="N209" s="6"/>
      <c r="O209" s="6">
        <v>2736800</v>
      </c>
      <c r="P209" s="6">
        <f>COUNT(表1_59[[#This Row],[iBAQ 0-20_1]:[iBAQ 0-20_3]])</f>
        <v>1</v>
      </c>
      <c r="Q209" s="6">
        <f>COUNT(表1_59[[#This Row],[iBAQ 30-40_1]:[iBAQ 30-40_3]])</f>
        <v>0</v>
      </c>
      <c r="R209" s="6">
        <f>COUNT(表1_59[[#This Row],[iBAQ 50-60_1]:[iBAQ 50-60_3]])</f>
        <v>2</v>
      </c>
      <c r="S209" s="8"/>
      <c r="T209" s="8"/>
      <c r="U209" s="8">
        <f>AVERAGE(表1_59[[#This Row],[iBAQ 50-60_1]:[iBAQ 50-60_3]])</f>
        <v>3216000</v>
      </c>
      <c r="V209" s="8" t="e">
        <f>表1_59[[#This Row],[Average 60]]/表1_59[[#This Row],[Average 40]]</f>
        <v>#DIV/0!</v>
      </c>
      <c r="W209" s="8"/>
      <c r="X209" s="8"/>
      <c r="Y209" s="8">
        <v>60</v>
      </c>
    </row>
    <row r="210" spans="1:25" ht="15.75">
      <c r="A210" s="6">
        <v>99</v>
      </c>
      <c r="B210" s="7" t="s">
        <v>858</v>
      </c>
      <c r="C210" s="7" t="s">
        <v>2230</v>
      </c>
      <c r="D210" s="7" t="s">
        <v>1438</v>
      </c>
      <c r="E210" s="6">
        <v>1</v>
      </c>
      <c r="F210" s="6">
        <v>1</v>
      </c>
      <c r="G210" s="6"/>
      <c r="H210" s="6">
        <v>340890</v>
      </c>
      <c r="I210" s="6">
        <v>178750</v>
      </c>
      <c r="J210" s="6"/>
      <c r="K210" s="6"/>
      <c r="L210" s="6"/>
      <c r="M210" s="6">
        <v>1447600</v>
      </c>
      <c r="N210" s="6">
        <v>272820</v>
      </c>
      <c r="O210" s="6"/>
      <c r="P210" s="6">
        <f>COUNT(表1_59[[#This Row],[iBAQ 0-20_1]:[iBAQ 0-20_3]])</f>
        <v>2</v>
      </c>
      <c r="Q210" s="6">
        <f>COUNT(表1_59[[#This Row],[iBAQ 30-40_1]:[iBAQ 30-40_3]])</f>
        <v>0</v>
      </c>
      <c r="R210" s="6">
        <f>COUNT(表1_59[[#This Row],[iBAQ 50-60_1]:[iBAQ 50-60_3]])</f>
        <v>2</v>
      </c>
      <c r="S210" s="8">
        <f>AVERAGE(表1_59[[#This Row],[iBAQ 0-20_1]:[iBAQ 0-20_3]])</f>
        <v>259820</v>
      </c>
      <c r="T210" s="8"/>
      <c r="U210" s="8">
        <f>AVERAGE(表1_59[[#This Row],[iBAQ 50-60_1]:[iBAQ 50-60_3]])</f>
        <v>860210</v>
      </c>
      <c r="V210" s="8" t="e">
        <f>表1_59[[#This Row],[Average 60]]/表1_59[[#This Row],[Average 40]]</f>
        <v>#DIV/0!</v>
      </c>
      <c r="W210" s="8"/>
      <c r="X210" s="8"/>
      <c r="Y210" s="8">
        <v>60</v>
      </c>
    </row>
    <row r="211" spans="1:25" ht="15.75">
      <c r="A211" s="6">
        <v>138</v>
      </c>
      <c r="B211" s="7" t="s">
        <v>372</v>
      </c>
      <c r="C211" s="7" t="s">
        <v>2258</v>
      </c>
      <c r="D211" s="7" t="s">
        <v>1456</v>
      </c>
      <c r="E211" s="6">
        <v>1</v>
      </c>
      <c r="F211" s="6">
        <v>1</v>
      </c>
      <c r="G211" s="6"/>
      <c r="H211" s="6"/>
      <c r="I211" s="6"/>
      <c r="J211" s="6"/>
      <c r="K211" s="6"/>
      <c r="L211" s="6"/>
      <c r="M211" s="6">
        <v>4065800</v>
      </c>
      <c r="N211" s="6"/>
      <c r="O211" s="6">
        <v>2873100</v>
      </c>
      <c r="P211" s="6">
        <f>COUNT(表1_59[[#This Row],[iBAQ 0-20_1]:[iBAQ 0-20_3]])</f>
        <v>0</v>
      </c>
      <c r="Q211" s="6">
        <f>COUNT(表1_59[[#This Row],[iBAQ 30-40_1]:[iBAQ 30-40_3]])</f>
        <v>0</v>
      </c>
      <c r="R211" s="6">
        <f>COUNT(表1_59[[#This Row],[iBAQ 50-60_1]:[iBAQ 50-60_3]])</f>
        <v>2</v>
      </c>
      <c r="S211" s="8"/>
      <c r="T211" s="8"/>
      <c r="U211" s="8">
        <f>AVERAGE(表1_59[[#This Row],[iBAQ 50-60_1]:[iBAQ 50-60_3]])</f>
        <v>3469450</v>
      </c>
      <c r="V211" s="8" t="e">
        <f>表1_59[[#This Row],[Average 60]]/表1_59[[#This Row],[Average 40]]</f>
        <v>#DIV/0!</v>
      </c>
      <c r="W211" s="8"/>
      <c r="X211" s="8"/>
      <c r="Y211" s="8">
        <v>60</v>
      </c>
    </row>
    <row r="212" spans="1:25" ht="15.75">
      <c r="A212" s="6">
        <v>159</v>
      </c>
      <c r="B212" s="7" t="s">
        <v>480</v>
      </c>
      <c r="C212" s="7" t="s">
        <v>2274</v>
      </c>
      <c r="D212" s="7" t="s">
        <v>1463</v>
      </c>
      <c r="E212" s="6">
        <v>1</v>
      </c>
      <c r="F212" s="6">
        <v>1</v>
      </c>
      <c r="G212" s="6"/>
      <c r="H212" s="6"/>
      <c r="I212" s="6"/>
      <c r="J212" s="6"/>
      <c r="K212" s="6"/>
      <c r="L212" s="6"/>
      <c r="M212" s="6">
        <v>1694800</v>
      </c>
      <c r="N212" s="6"/>
      <c r="O212" s="6">
        <v>1697700</v>
      </c>
      <c r="P212" s="6">
        <f>COUNT(表1_59[[#This Row],[iBAQ 0-20_1]:[iBAQ 0-20_3]])</f>
        <v>0</v>
      </c>
      <c r="Q212" s="6">
        <f>COUNT(表1_59[[#This Row],[iBAQ 30-40_1]:[iBAQ 30-40_3]])</f>
        <v>0</v>
      </c>
      <c r="R212" s="6">
        <f>COUNT(表1_59[[#This Row],[iBAQ 50-60_1]:[iBAQ 50-60_3]])</f>
        <v>2</v>
      </c>
      <c r="S212" s="8"/>
      <c r="T212" s="8"/>
      <c r="U212" s="8">
        <f>AVERAGE(表1_59[[#This Row],[iBAQ 50-60_1]:[iBAQ 50-60_3]])</f>
        <v>1696250</v>
      </c>
      <c r="V212" s="8" t="e">
        <f>表1_59[[#This Row],[Average 60]]/表1_59[[#This Row],[Average 40]]</f>
        <v>#DIV/0!</v>
      </c>
      <c r="W212" s="8"/>
      <c r="X212" s="8"/>
      <c r="Y212" s="8">
        <v>60</v>
      </c>
    </row>
    <row r="213" spans="1:25" ht="15.75">
      <c r="A213" s="6">
        <v>168</v>
      </c>
      <c r="B213" s="7" t="s">
        <v>727</v>
      </c>
      <c r="C213" s="7" t="s">
        <v>2280</v>
      </c>
      <c r="D213" s="7" t="s">
        <v>1466</v>
      </c>
      <c r="E213" s="6">
        <v>3</v>
      </c>
      <c r="F213" s="6">
        <v>3</v>
      </c>
      <c r="G213" s="6"/>
      <c r="H213" s="6">
        <v>3620700</v>
      </c>
      <c r="I213" s="6">
        <v>2705200</v>
      </c>
      <c r="J213" s="6"/>
      <c r="K213" s="6"/>
      <c r="L213" s="6"/>
      <c r="M213" s="6">
        <v>789150</v>
      </c>
      <c r="N213" s="6">
        <v>3493800</v>
      </c>
      <c r="O213" s="6"/>
      <c r="P213" s="6">
        <f>COUNT(表1_59[[#This Row],[iBAQ 0-20_1]:[iBAQ 0-20_3]])</f>
        <v>2</v>
      </c>
      <c r="Q213" s="6">
        <f>COUNT(表1_59[[#This Row],[iBAQ 30-40_1]:[iBAQ 30-40_3]])</f>
        <v>0</v>
      </c>
      <c r="R213" s="6">
        <f>COUNT(表1_59[[#This Row],[iBAQ 50-60_1]:[iBAQ 50-60_3]])</f>
        <v>2</v>
      </c>
      <c r="S213" s="8">
        <f>AVERAGE(表1_59[[#This Row],[iBAQ 0-20_1]:[iBAQ 0-20_3]])</f>
        <v>3162950</v>
      </c>
      <c r="T213" s="8"/>
      <c r="U213" s="8">
        <f>AVERAGE(表1_59[[#This Row],[iBAQ 50-60_1]:[iBAQ 50-60_3]])</f>
        <v>2141475</v>
      </c>
      <c r="V213" s="8" t="e">
        <f>表1_59[[#This Row],[Average 60]]/表1_59[[#This Row],[Average 40]]</f>
        <v>#DIV/0!</v>
      </c>
      <c r="W213" s="8"/>
      <c r="X213" s="8"/>
      <c r="Y213" s="8">
        <v>60</v>
      </c>
    </row>
    <row r="214" spans="1:25" ht="15.75">
      <c r="A214" s="6">
        <v>185</v>
      </c>
      <c r="B214" s="7" t="s">
        <v>308</v>
      </c>
      <c r="C214" s="7" t="s">
        <v>2293</v>
      </c>
      <c r="D214" s="7" t="s">
        <v>1473</v>
      </c>
      <c r="E214" s="6">
        <v>4</v>
      </c>
      <c r="F214" s="6">
        <v>1</v>
      </c>
      <c r="G214" s="6"/>
      <c r="H214" s="6"/>
      <c r="I214" s="6"/>
      <c r="J214" s="6"/>
      <c r="K214" s="6"/>
      <c r="L214" s="6"/>
      <c r="M214" s="6">
        <v>7556900</v>
      </c>
      <c r="N214" s="6">
        <v>4149800</v>
      </c>
      <c r="O214" s="6">
        <v>4254700</v>
      </c>
      <c r="P214" s="6">
        <f>COUNT(表1_59[[#This Row],[iBAQ 0-20_1]:[iBAQ 0-20_3]])</f>
        <v>0</v>
      </c>
      <c r="Q214" s="6">
        <f>COUNT(表1_59[[#This Row],[iBAQ 30-40_1]:[iBAQ 30-40_3]])</f>
        <v>0</v>
      </c>
      <c r="R214" s="6">
        <f>COUNT(表1_59[[#This Row],[iBAQ 50-60_1]:[iBAQ 50-60_3]])</f>
        <v>3</v>
      </c>
      <c r="S214" s="8"/>
      <c r="T214" s="8"/>
      <c r="U214" s="8">
        <f>AVERAGE(表1_59[[#This Row],[iBAQ 50-60_1]:[iBAQ 50-60_3]])</f>
        <v>5320466.666666667</v>
      </c>
      <c r="V214" s="8" t="e">
        <f>表1_59[[#This Row],[Average 60]]/表1_59[[#This Row],[Average 40]]</f>
        <v>#DIV/0!</v>
      </c>
      <c r="W214" s="8"/>
      <c r="X214" s="8"/>
      <c r="Y214" s="8">
        <v>60</v>
      </c>
    </row>
    <row r="215" spans="1:25" ht="15.75">
      <c r="A215" s="6">
        <v>212</v>
      </c>
      <c r="B215" s="7" t="s">
        <v>40</v>
      </c>
      <c r="C215" s="7" t="s">
        <v>2308</v>
      </c>
      <c r="D215" s="7" t="s">
        <v>1481</v>
      </c>
      <c r="E215" s="6">
        <v>11</v>
      </c>
      <c r="F215" s="6">
        <v>11</v>
      </c>
      <c r="G215" s="6"/>
      <c r="H215" s="6"/>
      <c r="I215" s="6"/>
      <c r="J215" s="6"/>
      <c r="K215" s="6"/>
      <c r="L215" s="6"/>
      <c r="M215" s="6">
        <v>66065000</v>
      </c>
      <c r="N215" s="6">
        <v>91627000</v>
      </c>
      <c r="O215" s="6">
        <v>56187000</v>
      </c>
      <c r="P215" s="6">
        <f>COUNT(表1_59[[#This Row],[iBAQ 0-20_1]:[iBAQ 0-20_3]])</f>
        <v>0</v>
      </c>
      <c r="Q215" s="6">
        <f>COUNT(表1_59[[#This Row],[iBAQ 30-40_1]:[iBAQ 30-40_3]])</f>
        <v>0</v>
      </c>
      <c r="R215" s="6">
        <f>COUNT(表1_59[[#This Row],[iBAQ 50-60_1]:[iBAQ 50-60_3]])</f>
        <v>3</v>
      </c>
      <c r="S215" s="8"/>
      <c r="T215" s="8"/>
      <c r="U215" s="8">
        <f>AVERAGE(表1_59[[#This Row],[iBAQ 50-60_1]:[iBAQ 50-60_3]])</f>
        <v>71293000</v>
      </c>
      <c r="V215" s="8" t="e">
        <f>表1_59[[#This Row],[Average 60]]/表1_59[[#This Row],[Average 40]]</f>
        <v>#DIV/0!</v>
      </c>
      <c r="W215" s="8"/>
      <c r="X215" s="8"/>
      <c r="Y215" s="8">
        <v>60</v>
      </c>
    </row>
    <row r="216" spans="1:25" ht="15.75">
      <c r="A216" s="6">
        <v>221</v>
      </c>
      <c r="B216" s="7" t="s">
        <v>631</v>
      </c>
      <c r="C216" s="7" t="s">
        <v>2313</v>
      </c>
      <c r="D216" s="7" t="s">
        <v>1485</v>
      </c>
      <c r="E216" s="6">
        <v>3</v>
      </c>
      <c r="F216" s="6">
        <v>3</v>
      </c>
      <c r="G216" s="6"/>
      <c r="H216" s="6"/>
      <c r="I216" s="6">
        <v>309920</v>
      </c>
      <c r="J216" s="6"/>
      <c r="K216" s="6"/>
      <c r="L216" s="6"/>
      <c r="M216" s="6">
        <v>2943700</v>
      </c>
      <c r="N216" s="6"/>
      <c r="O216" s="6">
        <v>603380</v>
      </c>
      <c r="P216" s="6">
        <f>COUNT(表1_59[[#This Row],[iBAQ 0-20_1]:[iBAQ 0-20_3]])</f>
        <v>1</v>
      </c>
      <c r="Q216" s="6">
        <f>COUNT(表1_59[[#This Row],[iBAQ 30-40_1]:[iBAQ 30-40_3]])</f>
        <v>0</v>
      </c>
      <c r="R216" s="6">
        <f>COUNT(表1_59[[#This Row],[iBAQ 50-60_1]:[iBAQ 50-60_3]])</f>
        <v>2</v>
      </c>
      <c r="S216" s="8"/>
      <c r="T216" s="8"/>
      <c r="U216" s="8">
        <f>AVERAGE(表1_59[[#This Row],[iBAQ 50-60_1]:[iBAQ 50-60_3]])</f>
        <v>1773540</v>
      </c>
      <c r="V216" s="8" t="e">
        <f>表1_59[[#This Row],[Average 60]]/表1_59[[#This Row],[Average 40]]</f>
        <v>#DIV/0!</v>
      </c>
      <c r="W216" s="8"/>
      <c r="X216" s="8"/>
      <c r="Y216" s="8">
        <v>60</v>
      </c>
    </row>
    <row r="217" spans="1:25" ht="15.75">
      <c r="A217" s="6">
        <v>232</v>
      </c>
      <c r="B217" s="7" t="s">
        <v>739</v>
      </c>
      <c r="C217" s="7" t="s">
        <v>2323</v>
      </c>
      <c r="D217" s="7" t="s">
        <v>1493</v>
      </c>
      <c r="E217" s="6">
        <v>3</v>
      </c>
      <c r="F217" s="6">
        <v>3</v>
      </c>
      <c r="G217" s="6"/>
      <c r="H217" s="6"/>
      <c r="I217" s="6"/>
      <c r="J217" s="6"/>
      <c r="K217" s="6"/>
      <c r="L217" s="6"/>
      <c r="M217" s="6">
        <v>21801000</v>
      </c>
      <c r="N217" s="6">
        <v>2672500</v>
      </c>
      <c r="O217" s="6"/>
      <c r="P217" s="6">
        <f>COUNT(表1_59[[#This Row],[iBAQ 0-20_1]:[iBAQ 0-20_3]])</f>
        <v>0</v>
      </c>
      <c r="Q217" s="6">
        <f>COUNT(表1_59[[#This Row],[iBAQ 30-40_1]:[iBAQ 30-40_3]])</f>
        <v>0</v>
      </c>
      <c r="R217" s="6">
        <f>COUNT(表1_59[[#This Row],[iBAQ 50-60_1]:[iBAQ 50-60_3]])</f>
        <v>2</v>
      </c>
      <c r="S217" s="8"/>
      <c r="T217" s="8"/>
      <c r="U217" s="8">
        <f>AVERAGE(表1_59[[#This Row],[iBAQ 50-60_1]:[iBAQ 50-60_3]])</f>
        <v>12236750</v>
      </c>
      <c r="V217" s="8" t="e">
        <f>表1_59[[#This Row],[Average 60]]/表1_59[[#This Row],[Average 40]]</f>
        <v>#DIV/0!</v>
      </c>
      <c r="W217" s="8"/>
      <c r="X217" s="8"/>
      <c r="Y217" s="8">
        <v>60</v>
      </c>
    </row>
    <row r="218" spans="1:25" ht="15.75">
      <c r="A218" s="6">
        <v>272</v>
      </c>
      <c r="B218" s="7" t="s">
        <v>270</v>
      </c>
      <c r="C218" s="7" t="s">
        <v>2347</v>
      </c>
      <c r="D218" s="7" t="s">
        <v>3497</v>
      </c>
      <c r="E218" s="6">
        <v>4</v>
      </c>
      <c r="F218" s="6">
        <v>1</v>
      </c>
      <c r="G218" s="6">
        <v>3650400</v>
      </c>
      <c r="H218" s="6"/>
      <c r="I218" s="6"/>
      <c r="J218" s="6"/>
      <c r="K218" s="6"/>
      <c r="L218" s="6"/>
      <c r="M218" s="6">
        <v>12654000</v>
      </c>
      <c r="N218" s="6"/>
      <c r="O218" s="6">
        <v>5466800</v>
      </c>
      <c r="P218" s="6">
        <f>COUNT(表1_59[[#This Row],[iBAQ 0-20_1]:[iBAQ 0-20_3]])</f>
        <v>1</v>
      </c>
      <c r="Q218" s="6">
        <f>COUNT(表1_59[[#This Row],[iBAQ 30-40_1]:[iBAQ 30-40_3]])</f>
        <v>0</v>
      </c>
      <c r="R218" s="6">
        <f>COUNT(表1_59[[#This Row],[iBAQ 50-60_1]:[iBAQ 50-60_3]])</f>
        <v>2</v>
      </c>
      <c r="S218" s="8"/>
      <c r="T218" s="8"/>
      <c r="U218" s="8">
        <f>AVERAGE(表1_59[[#This Row],[iBAQ 50-60_1]:[iBAQ 50-60_3]])</f>
        <v>9060400</v>
      </c>
      <c r="V218" s="8" t="e">
        <f>表1_59[[#This Row],[Average 60]]/表1_59[[#This Row],[Average 40]]</f>
        <v>#DIV/0!</v>
      </c>
      <c r="W218" s="8"/>
      <c r="X218" s="8"/>
      <c r="Y218" s="8">
        <v>60</v>
      </c>
    </row>
    <row r="219" spans="1:25" ht="15.75">
      <c r="A219" s="6">
        <v>322</v>
      </c>
      <c r="B219" s="7" t="s">
        <v>301</v>
      </c>
      <c r="C219" s="7" t="s">
        <v>2387</v>
      </c>
      <c r="D219" s="7" t="s">
        <v>3517</v>
      </c>
      <c r="E219" s="6">
        <v>5</v>
      </c>
      <c r="F219" s="6">
        <v>1</v>
      </c>
      <c r="G219" s="6">
        <v>789380</v>
      </c>
      <c r="H219" s="6"/>
      <c r="I219" s="6"/>
      <c r="J219" s="6"/>
      <c r="K219" s="6"/>
      <c r="L219" s="6"/>
      <c r="M219" s="6">
        <v>5546400</v>
      </c>
      <c r="N219" s="6"/>
      <c r="O219" s="6">
        <v>4478800</v>
      </c>
      <c r="P219" s="6">
        <f>COUNT(表1_59[[#This Row],[iBAQ 0-20_1]:[iBAQ 0-20_3]])</f>
        <v>1</v>
      </c>
      <c r="Q219" s="6">
        <f>COUNT(表1_59[[#This Row],[iBAQ 30-40_1]:[iBAQ 30-40_3]])</f>
        <v>0</v>
      </c>
      <c r="R219" s="6">
        <f>COUNT(表1_59[[#This Row],[iBAQ 50-60_1]:[iBAQ 50-60_3]])</f>
        <v>2</v>
      </c>
      <c r="S219" s="8"/>
      <c r="T219" s="8"/>
      <c r="U219" s="8">
        <f>AVERAGE(表1_59[[#This Row],[iBAQ 50-60_1]:[iBAQ 50-60_3]])</f>
        <v>5012600</v>
      </c>
      <c r="V219" s="8" t="e">
        <f>表1_59[[#This Row],[Average 60]]/表1_59[[#This Row],[Average 40]]</f>
        <v>#DIV/0!</v>
      </c>
      <c r="W219" s="8"/>
      <c r="X219" s="8"/>
      <c r="Y219" s="8">
        <v>60</v>
      </c>
    </row>
    <row r="220" spans="1:25" ht="15.75">
      <c r="A220" s="6">
        <v>336</v>
      </c>
      <c r="B220" s="7" t="s">
        <v>397</v>
      </c>
      <c r="C220" s="7" t="s">
        <v>2398</v>
      </c>
      <c r="D220" s="7" t="s">
        <v>3522</v>
      </c>
      <c r="E220" s="6">
        <v>3</v>
      </c>
      <c r="F220" s="6">
        <v>2</v>
      </c>
      <c r="G220" s="6"/>
      <c r="H220" s="6"/>
      <c r="I220" s="6"/>
      <c r="J220" s="6"/>
      <c r="K220" s="6"/>
      <c r="L220" s="6"/>
      <c r="M220" s="6">
        <v>7813700</v>
      </c>
      <c r="N220" s="6"/>
      <c r="O220" s="6">
        <v>2597300</v>
      </c>
      <c r="P220" s="6">
        <f>COUNT(表1_59[[#This Row],[iBAQ 0-20_1]:[iBAQ 0-20_3]])</f>
        <v>0</v>
      </c>
      <c r="Q220" s="6">
        <f>COUNT(表1_59[[#This Row],[iBAQ 30-40_1]:[iBAQ 30-40_3]])</f>
        <v>0</v>
      </c>
      <c r="R220" s="6">
        <f>COUNT(表1_59[[#This Row],[iBAQ 50-60_1]:[iBAQ 50-60_3]])</f>
        <v>2</v>
      </c>
      <c r="S220" s="8"/>
      <c r="T220" s="8"/>
      <c r="U220" s="8">
        <f>AVERAGE(表1_59[[#This Row],[iBAQ 50-60_1]:[iBAQ 50-60_3]])</f>
        <v>5205500</v>
      </c>
      <c r="V220" s="8" t="e">
        <f>表1_59[[#This Row],[Average 60]]/表1_59[[#This Row],[Average 40]]</f>
        <v>#DIV/0!</v>
      </c>
      <c r="W220" s="8"/>
      <c r="X220" s="8"/>
      <c r="Y220" s="8">
        <v>60</v>
      </c>
    </row>
    <row r="221" spans="1:25" ht="15.75">
      <c r="A221" s="6">
        <v>339</v>
      </c>
      <c r="B221" s="7" t="s">
        <v>180</v>
      </c>
      <c r="C221" s="7" t="s">
        <v>2401</v>
      </c>
      <c r="D221" s="7" t="s">
        <v>1535</v>
      </c>
      <c r="E221" s="6">
        <v>5</v>
      </c>
      <c r="F221" s="6">
        <v>3</v>
      </c>
      <c r="G221" s="6"/>
      <c r="H221" s="6"/>
      <c r="I221" s="6"/>
      <c r="J221" s="6"/>
      <c r="K221" s="6"/>
      <c r="L221" s="6"/>
      <c r="M221" s="6">
        <v>12290000</v>
      </c>
      <c r="N221" s="6">
        <v>11367000</v>
      </c>
      <c r="O221" s="6">
        <v>9581300</v>
      </c>
      <c r="P221" s="6">
        <f>COUNT(表1_59[[#This Row],[iBAQ 0-20_1]:[iBAQ 0-20_3]])</f>
        <v>0</v>
      </c>
      <c r="Q221" s="6">
        <f>COUNT(表1_59[[#This Row],[iBAQ 30-40_1]:[iBAQ 30-40_3]])</f>
        <v>0</v>
      </c>
      <c r="R221" s="6">
        <f>COUNT(表1_59[[#This Row],[iBAQ 50-60_1]:[iBAQ 50-60_3]])</f>
        <v>3</v>
      </c>
      <c r="S221" s="8"/>
      <c r="T221" s="8"/>
      <c r="U221" s="8">
        <f>AVERAGE(表1_59[[#This Row],[iBAQ 50-60_1]:[iBAQ 50-60_3]])</f>
        <v>11079433.333333334</v>
      </c>
      <c r="V221" s="8" t="e">
        <f>表1_59[[#This Row],[Average 60]]/表1_59[[#This Row],[Average 40]]</f>
        <v>#DIV/0!</v>
      </c>
      <c r="W221" s="8"/>
      <c r="X221" s="8"/>
      <c r="Y221" s="8">
        <v>60</v>
      </c>
    </row>
    <row r="222" spans="1:25" s="4" customFormat="1" ht="15.75">
      <c r="A222" s="6">
        <v>362</v>
      </c>
      <c r="B222" s="7" t="s">
        <v>295</v>
      </c>
      <c r="C222" s="7" t="s">
        <v>2417</v>
      </c>
      <c r="D222" s="7" t="s">
        <v>3536</v>
      </c>
      <c r="E222" s="6">
        <v>4</v>
      </c>
      <c r="F222" s="6">
        <v>4</v>
      </c>
      <c r="G222" s="6"/>
      <c r="H222" s="6"/>
      <c r="I222" s="6"/>
      <c r="J222" s="6"/>
      <c r="K222" s="6"/>
      <c r="L222" s="6"/>
      <c r="M222" s="6">
        <v>13986000</v>
      </c>
      <c r="N222" s="6">
        <v>30238000</v>
      </c>
      <c r="O222" s="6">
        <v>4776800</v>
      </c>
      <c r="P222" s="6">
        <f>COUNT(表1_59[[#This Row],[iBAQ 0-20_1]:[iBAQ 0-20_3]])</f>
        <v>0</v>
      </c>
      <c r="Q222" s="6">
        <f>COUNT(表1_59[[#This Row],[iBAQ 30-40_1]:[iBAQ 30-40_3]])</f>
        <v>0</v>
      </c>
      <c r="R222" s="6">
        <f>COUNT(表1_59[[#This Row],[iBAQ 50-60_1]:[iBAQ 50-60_3]])</f>
        <v>3</v>
      </c>
      <c r="S222" s="8"/>
      <c r="T222" s="8"/>
      <c r="U222" s="8">
        <f>AVERAGE(表1_59[[#This Row],[iBAQ 50-60_1]:[iBAQ 50-60_3]])</f>
        <v>16333600</v>
      </c>
      <c r="V222" s="8" t="e">
        <f>表1_59[[#This Row],[Average 60]]/表1_59[[#This Row],[Average 40]]</f>
        <v>#DIV/0!</v>
      </c>
      <c r="W222" s="8"/>
      <c r="X222" s="8"/>
      <c r="Y222" s="8">
        <v>60</v>
      </c>
    </row>
    <row r="223" spans="1:25" ht="15.75">
      <c r="A223" s="6">
        <v>391</v>
      </c>
      <c r="B223" s="7" t="s">
        <v>139</v>
      </c>
      <c r="C223" s="7" t="s">
        <v>2432</v>
      </c>
      <c r="D223" s="7" t="s">
        <v>3548</v>
      </c>
      <c r="E223" s="6">
        <v>1</v>
      </c>
      <c r="F223" s="6">
        <v>1</v>
      </c>
      <c r="G223" s="6"/>
      <c r="H223" s="6"/>
      <c r="I223" s="6"/>
      <c r="J223" s="6"/>
      <c r="K223" s="6"/>
      <c r="L223" s="6"/>
      <c r="M223" s="6">
        <v>26030000</v>
      </c>
      <c r="N223" s="6"/>
      <c r="O223" s="6">
        <v>13369000</v>
      </c>
      <c r="P223" s="6">
        <f>COUNT(表1_59[[#This Row],[iBAQ 0-20_1]:[iBAQ 0-20_3]])</f>
        <v>0</v>
      </c>
      <c r="Q223" s="6">
        <f>COUNT(表1_59[[#This Row],[iBAQ 30-40_1]:[iBAQ 30-40_3]])</f>
        <v>0</v>
      </c>
      <c r="R223" s="6">
        <f>COUNT(表1_59[[#This Row],[iBAQ 50-60_1]:[iBAQ 50-60_3]])</f>
        <v>2</v>
      </c>
      <c r="S223" s="8"/>
      <c r="T223" s="8"/>
      <c r="U223" s="8">
        <f>AVERAGE(表1_59[[#This Row],[iBAQ 50-60_1]:[iBAQ 50-60_3]])</f>
        <v>19699500</v>
      </c>
      <c r="V223" s="8" t="e">
        <f>表1_59[[#This Row],[Average 60]]/表1_59[[#This Row],[Average 40]]</f>
        <v>#DIV/0!</v>
      </c>
      <c r="W223" s="8"/>
      <c r="X223" s="8"/>
      <c r="Y223" s="8">
        <v>60</v>
      </c>
    </row>
    <row r="224" spans="1:25" ht="15.75">
      <c r="A224" s="6">
        <v>449</v>
      </c>
      <c r="B224" s="7" t="s">
        <v>343</v>
      </c>
      <c r="C224" s="7" t="s">
        <v>2470</v>
      </c>
      <c r="D224" s="7" t="s">
        <v>1565</v>
      </c>
      <c r="E224" s="6">
        <v>7</v>
      </c>
      <c r="F224" s="6">
        <v>0</v>
      </c>
      <c r="G224" s="6"/>
      <c r="H224" s="6"/>
      <c r="I224" s="6"/>
      <c r="J224" s="6"/>
      <c r="K224" s="6"/>
      <c r="L224" s="6"/>
      <c r="M224" s="6">
        <v>2220200</v>
      </c>
      <c r="N224" s="6"/>
      <c r="O224" s="6">
        <v>3431800</v>
      </c>
      <c r="P224" s="6">
        <f>COUNT(表1_59[[#This Row],[iBAQ 0-20_1]:[iBAQ 0-20_3]])</f>
        <v>0</v>
      </c>
      <c r="Q224" s="6">
        <f>COUNT(表1_59[[#This Row],[iBAQ 30-40_1]:[iBAQ 30-40_3]])</f>
        <v>0</v>
      </c>
      <c r="R224" s="6">
        <f>COUNT(表1_59[[#This Row],[iBAQ 50-60_1]:[iBAQ 50-60_3]])</f>
        <v>2</v>
      </c>
      <c r="S224" s="8"/>
      <c r="T224" s="8"/>
      <c r="U224" s="8">
        <f>AVERAGE(表1_59[[#This Row],[iBAQ 50-60_1]:[iBAQ 50-60_3]])</f>
        <v>2826000</v>
      </c>
      <c r="V224" s="8" t="e">
        <f>表1_59[[#This Row],[Average 60]]/表1_59[[#This Row],[Average 40]]</f>
        <v>#DIV/0!</v>
      </c>
      <c r="W224" s="8"/>
      <c r="X224" s="8"/>
      <c r="Y224" s="8">
        <v>60</v>
      </c>
    </row>
    <row r="225" spans="1:25" ht="15.75">
      <c r="A225" s="6">
        <v>496</v>
      </c>
      <c r="B225" s="7" t="s">
        <v>217</v>
      </c>
      <c r="C225" s="7" t="s">
        <v>2502</v>
      </c>
      <c r="D225" s="7" t="s">
        <v>1590</v>
      </c>
      <c r="E225" s="6">
        <v>1</v>
      </c>
      <c r="F225" s="6">
        <v>1</v>
      </c>
      <c r="G225" s="6"/>
      <c r="H225" s="6"/>
      <c r="I225" s="6"/>
      <c r="J225" s="6"/>
      <c r="K225" s="6"/>
      <c r="L225" s="6"/>
      <c r="M225" s="6">
        <v>8826900</v>
      </c>
      <c r="N225" s="6"/>
      <c r="O225" s="6">
        <v>7433200</v>
      </c>
      <c r="P225" s="6">
        <f>COUNT(表1_59[[#This Row],[iBAQ 0-20_1]:[iBAQ 0-20_3]])</f>
        <v>0</v>
      </c>
      <c r="Q225" s="6">
        <f>COUNT(表1_59[[#This Row],[iBAQ 30-40_1]:[iBAQ 30-40_3]])</f>
        <v>0</v>
      </c>
      <c r="R225" s="6">
        <f>COUNT(表1_59[[#This Row],[iBAQ 50-60_1]:[iBAQ 50-60_3]])</f>
        <v>2</v>
      </c>
      <c r="S225" s="8"/>
      <c r="T225" s="8"/>
      <c r="U225" s="8">
        <f>AVERAGE(表1_59[[#This Row],[iBAQ 50-60_1]:[iBAQ 50-60_3]])</f>
        <v>8130050</v>
      </c>
      <c r="V225" s="8" t="e">
        <f>表1_59[[#This Row],[Average 60]]/表1_59[[#This Row],[Average 40]]</f>
        <v>#DIV/0!</v>
      </c>
      <c r="W225" s="8"/>
      <c r="X225" s="8"/>
      <c r="Y225" s="8">
        <v>60</v>
      </c>
    </row>
    <row r="226" spans="1:25" s="4" customFormat="1" ht="15.75">
      <c r="A226" s="6">
        <v>553</v>
      </c>
      <c r="B226" s="7" t="s">
        <v>563</v>
      </c>
      <c r="C226" s="7" t="s">
        <v>2543</v>
      </c>
      <c r="D226" s="7" t="s">
        <v>3605</v>
      </c>
      <c r="E226" s="6">
        <v>2</v>
      </c>
      <c r="F226" s="6">
        <v>2</v>
      </c>
      <c r="G226" s="6"/>
      <c r="H226" s="6"/>
      <c r="I226" s="6"/>
      <c r="J226" s="6"/>
      <c r="K226" s="6"/>
      <c r="L226" s="6"/>
      <c r="M226" s="6">
        <v>767570</v>
      </c>
      <c r="N226" s="6"/>
      <c r="O226" s="6">
        <v>972990</v>
      </c>
      <c r="P226" s="6">
        <f>COUNT(表1_59[[#This Row],[iBAQ 0-20_1]:[iBAQ 0-20_3]])</f>
        <v>0</v>
      </c>
      <c r="Q226" s="6">
        <f>COUNT(表1_59[[#This Row],[iBAQ 30-40_1]:[iBAQ 30-40_3]])</f>
        <v>0</v>
      </c>
      <c r="R226" s="6">
        <f>COUNT(表1_59[[#This Row],[iBAQ 50-60_1]:[iBAQ 50-60_3]])</f>
        <v>2</v>
      </c>
      <c r="S226" s="8"/>
      <c r="T226" s="8"/>
      <c r="U226" s="8">
        <f>AVERAGE(表1_59[[#This Row],[iBAQ 50-60_1]:[iBAQ 50-60_3]])</f>
        <v>870280</v>
      </c>
      <c r="V226" s="8" t="e">
        <f>表1_59[[#This Row],[Average 60]]/表1_59[[#This Row],[Average 40]]</f>
        <v>#DIV/0!</v>
      </c>
      <c r="W226" s="8"/>
      <c r="X226" s="8"/>
      <c r="Y226" s="8">
        <v>60</v>
      </c>
    </row>
    <row r="227" spans="1:25" ht="15.75">
      <c r="A227" s="6">
        <v>573</v>
      </c>
      <c r="B227" s="7" t="s">
        <v>508</v>
      </c>
      <c r="C227" s="7" t="s">
        <v>2558</v>
      </c>
      <c r="D227" s="7" t="s">
        <v>3608</v>
      </c>
      <c r="E227" s="6">
        <v>1</v>
      </c>
      <c r="F227" s="6">
        <v>1</v>
      </c>
      <c r="G227" s="6">
        <v>1201200</v>
      </c>
      <c r="H227" s="6">
        <v>1331900</v>
      </c>
      <c r="I227" s="6">
        <v>1279400</v>
      </c>
      <c r="J227" s="6"/>
      <c r="K227" s="6"/>
      <c r="L227" s="6"/>
      <c r="M227" s="6"/>
      <c r="N227" s="6">
        <v>1413800</v>
      </c>
      <c r="O227" s="6">
        <v>1381700</v>
      </c>
      <c r="P227" s="6">
        <f>COUNT(表1_59[[#This Row],[iBAQ 0-20_1]:[iBAQ 0-20_3]])</f>
        <v>3</v>
      </c>
      <c r="Q227" s="6">
        <f>COUNT(表1_59[[#This Row],[iBAQ 30-40_1]:[iBAQ 30-40_3]])</f>
        <v>0</v>
      </c>
      <c r="R227" s="6">
        <f>COUNT(表1_59[[#This Row],[iBAQ 50-60_1]:[iBAQ 50-60_3]])</f>
        <v>2</v>
      </c>
      <c r="S227" s="8">
        <f>AVERAGE(表1_59[[#This Row],[iBAQ 0-20_1]:[iBAQ 0-20_3]])</f>
        <v>1270833.3333333333</v>
      </c>
      <c r="T227" s="8"/>
      <c r="U227" s="8">
        <f>AVERAGE(表1_59[[#This Row],[iBAQ 50-60_1]:[iBAQ 50-60_3]])</f>
        <v>1397750</v>
      </c>
      <c r="V227" s="8" t="e">
        <f>表1_59[[#This Row],[Average 60]]/表1_59[[#This Row],[Average 40]]</f>
        <v>#DIV/0!</v>
      </c>
      <c r="W227" s="8"/>
      <c r="X227" s="8"/>
      <c r="Y227" s="8">
        <v>60</v>
      </c>
    </row>
    <row r="228" spans="1:25" ht="15.75">
      <c r="A228" s="6">
        <v>598</v>
      </c>
      <c r="B228" s="7" t="s">
        <v>645</v>
      </c>
      <c r="C228" s="7" t="s">
        <v>2576</v>
      </c>
      <c r="D228" s="7" t="s">
        <v>1633</v>
      </c>
      <c r="E228" s="6">
        <v>11</v>
      </c>
      <c r="F228" s="6">
        <v>3</v>
      </c>
      <c r="G228" s="6"/>
      <c r="H228" s="6"/>
      <c r="I228" s="6"/>
      <c r="J228" s="6"/>
      <c r="K228" s="6"/>
      <c r="L228" s="6"/>
      <c r="M228" s="6">
        <v>851270</v>
      </c>
      <c r="N228" s="6"/>
      <c r="O228" s="6">
        <v>489680</v>
      </c>
      <c r="P228" s="6">
        <f>COUNT(表1_59[[#This Row],[iBAQ 0-20_1]:[iBAQ 0-20_3]])</f>
        <v>0</v>
      </c>
      <c r="Q228" s="6">
        <f>COUNT(表1_59[[#This Row],[iBAQ 30-40_1]:[iBAQ 30-40_3]])</f>
        <v>0</v>
      </c>
      <c r="R228" s="6">
        <f>COUNT(表1_59[[#This Row],[iBAQ 50-60_1]:[iBAQ 50-60_3]])</f>
        <v>2</v>
      </c>
      <c r="S228" s="8"/>
      <c r="T228" s="8"/>
      <c r="U228" s="8">
        <f>AVERAGE(表1_59[[#This Row],[iBAQ 50-60_1]:[iBAQ 50-60_3]])</f>
        <v>670475</v>
      </c>
      <c r="V228" s="8" t="e">
        <f>表1_59[[#This Row],[Average 60]]/表1_59[[#This Row],[Average 40]]</f>
        <v>#DIV/0!</v>
      </c>
      <c r="W228" s="8"/>
      <c r="X228" s="8"/>
      <c r="Y228" s="8">
        <v>60</v>
      </c>
    </row>
    <row r="229" spans="1:25" ht="15.75">
      <c r="A229" s="6">
        <v>657</v>
      </c>
      <c r="B229" s="7" t="s">
        <v>860</v>
      </c>
      <c r="C229" s="7" t="s">
        <v>2627</v>
      </c>
      <c r="D229" s="7" t="s">
        <v>3633</v>
      </c>
      <c r="E229" s="6">
        <v>4</v>
      </c>
      <c r="F229" s="6">
        <v>1</v>
      </c>
      <c r="G229" s="6"/>
      <c r="H229" s="6"/>
      <c r="I229" s="6"/>
      <c r="J229" s="6"/>
      <c r="K229" s="6"/>
      <c r="L229" s="6"/>
      <c r="M229" s="6">
        <v>707160</v>
      </c>
      <c r="N229" s="6">
        <v>257850</v>
      </c>
      <c r="O229" s="6"/>
      <c r="P229" s="6">
        <f>COUNT(表1_59[[#This Row],[iBAQ 0-20_1]:[iBAQ 0-20_3]])</f>
        <v>0</v>
      </c>
      <c r="Q229" s="6">
        <f>COUNT(表1_59[[#This Row],[iBAQ 30-40_1]:[iBAQ 30-40_3]])</f>
        <v>0</v>
      </c>
      <c r="R229" s="6">
        <f>COUNT(表1_59[[#This Row],[iBAQ 50-60_1]:[iBAQ 50-60_3]])</f>
        <v>2</v>
      </c>
      <c r="S229" s="8"/>
      <c r="T229" s="8"/>
      <c r="U229" s="8">
        <f>AVERAGE(表1_59[[#This Row],[iBAQ 50-60_1]:[iBAQ 50-60_3]])</f>
        <v>482505</v>
      </c>
      <c r="V229" s="8" t="e">
        <f>表1_59[[#This Row],[Average 60]]/表1_59[[#This Row],[Average 40]]</f>
        <v>#DIV/0!</v>
      </c>
      <c r="W229" s="8"/>
      <c r="X229" s="8"/>
      <c r="Y229" s="8">
        <v>60</v>
      </c>
    </row>
    <row r="230" spans="1:25" ht="15.75">
      <c r="A230" s="6">
        <v>675</v>
      </c>
      <c r="B230" s="7" t="s">
        <v>588</v>
      </c>
      <c r="C230" s="7" t="s">
        <v>2644</v>
      </c>
      <c r="D230" s="7" t="s">
        <v>1681</v>
      </c>
      <c r="E230" s="6">
        <v>2</v>
      </c>
      <c r="F230" s="6">
        <v>0</v>
      </c>
      <c r="G230" s="6"/>
      <c r="H230" s="6"/>
      <c r="I230" s="6"/>
      <c r="J230" s="6"/>
      <c r="K230" s="6"/>
      <c r="L230" s="6"/>
      <c r="M230" s="6">
        <v>1177300</v>
      </c>
      <c r="N230" s="6"/>
      <c r="O230" s="6">
        <v>848670</v>
      </c>
      <c r="P230" s="6">
        <f>COUNT(表1_59[[#This Row],[iBAQ 0-20_1]:[iBAQ 0-20_3]])</f>
        <v>0</v>
      </c>
      <c r="Q230" s="6">
        <f>COUNT(表1_59[[#This Row],[iBAQ 30-40_1]:[iBAQ 30-40_3]])</f>
        <v>0</v>
      </c>
      <c r="R230" s="6">
        <f>COUNT(表1_59[[#This Row],[iBAQ 50-60_1]:[iBAQ 50-60_3]])</f>
        <v>2</v>
      </c>
      <c r="S230" s="8"/>
      <c r="T230" s="8"/>
      <c r="U230" s="8">
        <f>AVERAGE(表1_59[[#This Row],[iBAQ 50-60_1]:[iBAQ 50-60_3]])</f>
        <v>1012985</v>
      </c>
      <c r="V230" s="8" t="e">
        <f>表1_59[[#This Row],[Average 60]]/表1_59[[#This Row],[Average 40]]</f>
        <v>#DIV/0!</v>
      </c>
      <c r="W230" s="8"/>
      <c r="X230" s="8"/>
      <c r="Y230" s="8">
        <v>60</v>
      </c>
    </row>
    <row r="231" spans="1:25" ht="15.75">
      <c r="A231" s="6">
        <v>715</v>
      </c>
      <c r="B231" s="7" t="s">
        <v>794</v>
      </c>
      <c r="C231" s="7" t="s">
        <v>2678</v>
      </c>
      <c r="D231" s="7" t="s">
        <v>3656</v>
      </c>
      <c r="E231" s="6">
        <v>4</v>
      </c>
      <c r="F231" s="6">
        <v>4</v>
      </c>
      <c r="G231" s="6">
        <v>2045500</v>
      </c>
      <c r="H231" s="6">
        <v>2978800</v>
      </c>
      <c r="I231" s="6">
        <v>1854000</v>
      </c>
      <c r="J231" s="6"/>
      <c r="K231" s="6"/>
      <c r="L231" s="6"/>
      <c r="M231" s="6">
        <v>6054100</v>
      </c>
      <c r="N231" s="6">
        <v>869540</v>
      </c>
      <c r="O231" s="6"/>
      <c r="P231" s="6">
        <f>COUNT(表1_59[[#This Row],[iBAQ 0-20_1]:[iBAQ 0-20_3]])</f>
        <v>3</v>
      </c>
      <c r="Q231" s="6">
        <f>COUNT(表1_59[[#This Row],[iBAQ 30-40_1]:[iBAQ 30-40_3]])</f>
        <v>0</v>
      </c>
      <c r="R231" s="6">
        <f>COUNT(表1_59[[#This Row],[iBAQ 50-60_1]:[iBAQ 50-60_3]])</f>
        <v>2</v>
      </c>
      <c r="S231" s="8">
        <f>AVERAGE(表1_59[[#This Row],[iBAQ 0-20_1]:[iBAQ 0-20_3]])</f>
        <v>2292766.6666666665</v>
      </c>
      <c r="T231" s="8"/>
      <c r="U231" s="8">
        <f>AVERAGE(表1_59[[#This Row],[iBAQ 50-60_1]:[iBAQ 50-60_3]])</f>
        <v>3461820</v>
      </c>
      <c r="V231" s="8" t="e">
        <f>表1_59[[#This Row],[Average 60]]/表1_59[[#This Row],[Average 40]]</f>
        <v>#DIV/0!</v>
      </c>
      <c r="W231" s="8"/>
      <c r="X231" s="8"/>
      <c r="Y231" s="8">
        <v>60</v>
      </c>
    </row>
    <row r="232" spans="1:25" ht="15.75">
      <c r="A232" s="6">
        <v>731</v>
      </c>
      <c r="B232" s="7" t="s">
        <v>524</v>
      </c>
      <c r="C232" s="7" t="s">
        <v>2692</v>
      </c>
      <c r="D232" s="7" t="s">
        <v>1718</v>
      </c>
      <c r="E232" s="6">
        <v>2</v>
      </c>
      <c r="F232" s="6">
        <v>2</v>
      </c>
      <c r="G232" s="6"/>
      <c r="H232" s="6"/>
      <c r="I232" s="6"/>
      <c r="J232" s="6"/>
      <c r="K232" s="6"/>
      <c r="L232" s="6"/>
      <c r="M232" s="6">
        <v>2390000</v>
      </c>
      <c r="N232" s="6"/>
      <c r="O232" s="6">
        <v>1263700</v>
      </c>
      <c r="P232" s="6">
        <f>COUNT(表1_59[[#This Row],[iBAQ 0-20_1]:[iBAQ 0-20_3]])</f>
        <v>0</v>
      </c>
      <c r="Q232" s="6">
        <f>COUNT(表1_59[[#This Row],[iBAQ 30-40_1]:[iBAQ 30-40_3]])</f>
        <v>0</v>
      </c>
      <c r="R232" s="6">
        <f>COUNT(表1_59[[#This Row],[iBAQ 50-60_1]:[iBAQ 50-60_3]])</f>
        <v>2</v>
      </c>
      <c r="S232" s="8"/>
      <c r="T232" s="8"/>
      <c r="U232" s="8">
        <f>AVERAGE(表1_59[[#This Row],[iBAQ 50-60_1]:[iBAQ 50-60_3]])</f>
        <v>1826850</v>
      </c>
      <c r="V232" s="8" t="e">
        <f>表1_59[[#This Row],[Average 60]]/表1_59[[#This Row],[Average 40]]</f>
        <v>#DIV/0!</v>
      </c>
      <c r="W232" s="8"/>
      <c r="X232" s="8"/>
      <c r="Y232" s="8">
        <v>60</v>
      </c>
    </row>
    <row r="233" spans="1:25" ht="15.75">
      <c r="A233" s="6">
        <v>876</v>
      </c>
      <c r="B233" s="7" t="s">
        <v>826</v>
      </c>
      <c r="C233" s="7" t="s">
        <v>2817</v>
      </c>
      <c r="D233" s="7" t="s">
        <v>3732</v>
      </c>
      <c r="E233" s="6">
        <v>3</v>
      </c>
      <c r="F233" s="6">
        <v>3</v>
      </c>
      <c r="G233" s="6"/>
      <c r="H233" s="6"/>
      <c r="I233" s="6"/>
      <c r="J233" s="6"/>
      <c r="K233" s="6"/>
      <c r="L233" s="6"/>
      <c r="M233" s="6">
        <v>1720400</v>
      </c>
      <c r="N233" s="6">
        <v>526720</v>
      </c>
      <c r="O233" s="6"/>
      <c r="P233" s="6">
        <f>COUNT(表1_59[[#This Row],[iBAQ 0-20_1]:[iBAQ 0-20_3]])</f>
        <v>0</v>
      </c>
      <c r="Q233" s="6">
        <f>COUNT(表1_59[[#This Row],[iBAQ 30-40_1]:[iBAQ 30-40_3]])</f>
        <v>0</v>
      </c>
      <c r="R233" s="6">
        <f>COUNT(表1_59[[#This Row],[iBAQ 50-60_1]:[iBAQ 50-60_3]])</f>
        <v>2</v>
      </c>
      <c r="S233" s="8"/>
      <c r="T233" s="8"/>
      <c r="U233" s="8">
        <f>AVERAGE(表1_59[[#This Row],[iBAQ 50-60_1]:[iBAQ 50-60_3]])</f>
        <v>1123560</v>
      </c>
      <c r="V233" s="8" t="e">
        <f>表1_59[[#This Row],[Average 60]]/表1_59[[#This Row],[Average 40]]</f>
        <v>#DIV/0!</v>
      </c>
      <c r="W233" s="8"/>
      <c r="X233" s="8"/>
      <c r="Y233" s="8">
        <v>60</v>
      </c>
    </row>
    <row r="234" spans="1:25" ht="15.75">
      <c r="A234" s="6">
        <v>885</v>
      </c>
      <c r="B234" s="7" t="s">
        <v>141</v>
      </c>
      <c r="C234" s="7" t="s">
        <v>2824</v>
      </c>
      <c r="D234" s="7" t="s">
        <v>1787</v>
      </c>
      <c r="E234" s="6">
        <v>4</v>
      </c>
      <c r="F234" s="6">
        <v>4</v>
      </c>
      <c r="G234" s="6"/>
      <c r="H234" s="6"/>
      <c r="I234" s="6"/>
      <c r="J234" s="6"/>
      <c r="K234" s="6"/>
      <c r="L234" s="6"/>
      <c r="M234" s="6">
        <v>5300300</v>
      </c>
      <c r="N234" s="6">
        <v>2208100</v>
      </c>
      <c r="O234" s="6">
        <v>13140000</v>
      </c>
      <c r="P234" s="6">
        <f>COUNT(表1_59[[#This Row],[iBAQ 0-20_1]:[iBAQ 0-20_3]])</f>
        <v>0</v>
      </c>
      <c r="Q234" s="6">
        <f>COUNT(表1_59[[#This Row],[iBAQ 30-40_1]:[iBAQ 30-40_3]])</f>
        <v>0</v>
      </c>
      <c r="R234" s="6">
        <f>COUNT(表1_59[[#This Row],[iBAQ 50-60_1]:[iBAQ 50-60_3]])</f>
        <v>3</v>
      </c>
      <c r="S234" s="8"/>
      <c r="T234" s="8"/>
      <c r="U234" s="8">
        <f>AVERAGE(表1_59[[#This Row],[iBAQ 50-60_1]:[iBAQ 50-60_3]])</f>
        <v>6882800</v>
      </c>
      <c r="V234" s="8" t="e">
        <f>表1_59[[#This Row],[Average 60]]/表1_59[[#This Row],[Average 40]]</f>
        <v>#DIV/0!</v>
      </c>
      <c r="W234" s="8"/>
      <c r="X234" s="8"/>
      <c r="Y234" s="8">
        <v>60</v>
      </c>
    </row>
    <row r="235" spans="1:25" ht="15.75">
      <c r="A235" s="6">
        <v>914</v>
      </c>
      <c r="B235" s="7" t="s">
        <v>367</v>
      </c>
      <c r="C235" s="7" t="s">
        <v>2844</v>
      </c>
      <c r="D235" s="7" t="s">
        <v>3743</v>
      </c>
      <c r="E235" s="6">
        <v>2</v>
      </c>
      <c r="F235" s="6">
        <v>2</v>
      </c>
      <c r="G235" s="6">
        <v>1702800</v>
      </c>
      <c r="H235" s="6"/>
      <c r="I235" s="6"/>
      <c r="J235" s="6"/>
      <c r="K235" s="6"/>
      <c r="L235" s="6"/>
      <c r="M235" s="6">
        <v>4359700</v>
      </c>
      <c r="N235" s="6"/>
      <c r="O235" s="6">
        <v>2974200</v>
      </c>
      <c r="P235" s="6">
        <f>COUNT(表1_59[[#This Row],[iBAQ 0-20_1]:[iBAQ 0-20_3]])</f>
        <v>1</v>
      </c>
      <c r="Q235" s="6">
        <f>COUNT(表1_59[[#This Row],[iBAQ 30-40_1]:[iBAQ 30-40_3]])</f>
        <v>0</v>
      </c>
      <c r="R235" s="6">
        <f>COUNT(表1_59[[#This Row],[iBAQ 50-60_1]:[iBAQ 50-60_3]])</f>
        <v>2</v>
      </c>
      <c r="S235" s="8"/>
      <c r="T235" s="8"/>
      <c r="U235" s="8">
        <f>AVERAGE(表1_59[[#This Row],[iBAQ 50-60_1]:[iBAQ 50-60_3]])</f>
        <v>3666950</v>
      </c>
      <c r="V235" s="8" t="e">
        <f>表1_59[[#This Row],[Average 60]]/表1_59[[#This Row],[Average 40]]</f>
        <v>#DIV/0!</v>
      </c>
      <c r="W235" s="8"/>
      <c r="X235" s="8"/>
      <c r="Y235" s="8">
        <v>60</v>
      </c>
    </row>
    <row r="236" spans="1:25" ht="15.75">
      <c r="A236" s="6">
        <v>915</v>
      </c>
      <c r="B236" s="7" t="s">
        <v>187</v>
      </c>
      <c r="C236" s="7" t="s">
        <v>2224</v>
      </c>
      <c r="D236" s="7" t="s">
        <v>3744</v>
      </c>
      <c r="E236" s="6">
        <v>5</v>
      </c>
      <c r="F236" s="6">
        <v>4</v>
      </c>
      <c r="G236" s="6"/>
      <c r="H236" s="6"/>
      <c r="I236" s="6"/>
      <c r="J236" s="6"/>
      <c r="K236" s="6"/>
      <c r="L236" s="6"/>
      <c r="M236" s="6">
        <v>9882100</v>
      </c>
      <c r="N236" s="6">
        <v>9962800</v>
      </c>
      <c r="O236" s="6">
        <v>9087400</v>
      </c>
      <c r="P236" s="6">
        <f>COUNT(表1_59[[#This Row],[iBAQ 0-20_1]:[iBAQ 0-20_3]])</f>
        <v>0</v>
      </c>
      <c r="Q236" s="6">
        <f>COUNT(表1_59[[#This Row],[iBAQ 30-40_1]:[iBAQ 30-40_3]])</f>
        <v>0</v>
      </c>
      <c r="R236" s="6">
        <f>COUNT(表1_59[[#This Row],[iBAQ 50-60_1]:[iBAQ 50-60_3]])</f>
        <v>3</v>
      </c>
      <c r="S236" s="8"/>
      <c r="T236" s="8"/>
      <c r="U236" s="8">
        <f>AVERAGE(表1_59[[#This Row],[iBAQ 50-60_1]:[iBAQ 50-60_3]])</f>
        <v>9644100</v>
      </c>
      <c r="V236" s="8" t="e">
        <f>表1_59[[#This Row],[Average 60]]/表1_59[[#This Row],[Average 40]]</f>
        <v>#DIV/0!</v>
      </c>
      <c r="W236" s="8"/>
      <c r="X236" s="8"/>
      <c r="Y236" s="8">
        <v>60</v>
      </c>
    </row>
    <row r="237" spans="1:25" ht="15.75">
      <c r="A237" s="6">
        <v>926</v>
      </c>
      <c r="B237" s="7" t="s">
        <v>150</v>
      </c>
      <c r="C237" s="7" t="s">
        <v>2336</v>
      </c>
      <c r="D237" s="7" t="s">
        <v>3746</v>
      </c>
      <c r="E237" s="6">
        <v>3</v>
      </c>
      <c r="F237" s="6">
        <v>3</v>
      </c>
      <c r="G237" s="6"/>
      <c r="H237" s="6"/>
      <c r="I237" s="6"/>
      <c r="J237" s="6"/>
      <c r="K237" s="6"/>
      <c r="L237" s="6"/>
      <c r="M237" s="6">
        <v>32798000</v>
      </c>
      <c r="N237" s="6">
        <v>3922700</v>
      </c>
      <c r="O237" s="6">
        <v>12160000</v>
      </c>
      <c r="P237" s="6">
        <f>COUNT(表1_59[[#This Row],[iBAQ 0-20_1]:[iBAQ 0-20_3]])</f>
        <v>0</v>
      </c>
      <c r="Q237" s="6">
        <f>COUNT(表1_59[[#This Row],[iBAQ 30-40_1]:[iBAQ 30-40_3]])</f>
        <v>0</v>
      </c>
      <c r="R237" s="6">
        <f>COUNT(表1_59[[#This Row],[iBAQ 50-60_1]:[iBAQ 50-60_3]])</f>
        <v>3</v>
      </c>
      <c r="S237" s="8"/>
      <c r="T237" s="8"/>
      <c r="U237" s="8">
        <f>AVERAGE(表1_59[[#This Row],[iBAQ 50-60_1]:[iBAQ 50-60_3]])</f>
        <v>16293566.666666666</v>
      </c>
      <c r="V237" s="8" t="e">
        <f>表1_59[[#This Row],[Average 60]]/表1_59[[#This Row],[Average 40]]</f>
        <v>#DIV/0!</v>
      </c>
      <c r="W237" s="8"/>
      <c r="X237" s="8"/>
      <c r="Y237" s="8">
        <v>60</v>
      </c>
    </row>
    <row r="238" spans="1:25" ht="15.75">
      <c r="A238" s="6">
        <v>501</v>
      </c>
      <c r="B238" s="7" t="s">
        <v>522</v>
      </c>
      <c r="C238" s="7" t="s">
        <v>2856</v>
      </c>
      <c r="D238" s="7" t="s">
        <v>1810</v>
      </c>
      <c r="E238" s="6">
        <v>1</v>
      </c>
      <c r="F238" s="6">
        <v>1</v>
      </c>
      <c r="G238" s="6"/>
      <c r="H238" s="6"/>
      <c r="I238" s="6"/>
      <c r="J238" s="6"/>
      <c r="K238" s="6"/>
      <c r="L238" s="6"/>
      <c r="M238" s="6">
        <v>1357600</v>
      </c>
      <c r="N238" s="6">
        <v>2052400</v>
      </c>
      <c r="O238" s="6">
        <v>1279700</v>
      </c>
      <c r="P238" s="6">
        <f>COUNT(表1_59[[#This Row],[iBAQ 0-20_1]:[iBAQ 0-20_3]])</f>
        <v>0</v>
      </c>
      <c r="Q238" s="6">
        <f>COUNT(表1_59[[#This Row],[iBAQ 30-40_1]:[iBAQ 30-40_3]])</f>
        <v>0</v>
      </c>
      <c r="R238" s="6">
        <f>COUNT(表1_59[[#This Row],[iBAQ 50-60_1]:[iBAQ 50-60_3]])</f>
        <v>3</v>
      </c>
      <c r="S238" s="8"/>
      <c r="T238" s="8"/>
      <c r="U238" s="8">
        <f>AVERAGE(表1_59[[#This Row],[iBAQ 50-60_1]:[iBAQ 50-60_3]])</f>
        <v>1563233.3333333333</v>
      </c>
      <c r="V238" s="8" t="e">
        <f>表1_59[[#This Row],[Average 60]]/表1_59[[#This Row],[Average 40]]</f>
        <v>#DIV/0!</v>
      </c>
      <c r="W238" s="8"/>
      <c r="X238" s="8"/>
      <c r="Y238" s="8">
        <v>60</v>
      </c>
    </row>
    <row r="239" spans="1:25" ht="15.75">
      <c r="A239" s="6">
        <v>972</v>
      </c>
      <c r="B239" s="7" t="s">
        <v>425</v>
      </c>
      <c r="C239" s="7" t="s">
        <v>2882</v>
      </c>
      <c r="D239" s="7" t="s">
        <v>1825</v>
      </c>
      <c r="E239" s="6">
        <v>3</v>
      </c>
      <c r="F239" s="6">
        <v>3</v>
      </c>
      <c r="G239" s="6"/>
      <c r="H239" s="6"/>
      <c r="I239" s="6"/>
      <c r="J239" s="6"/>
      <c r="K239" s="6"/>
      <c r="L239" s="6"/>
      <c r="M239" s="6">
        <v>2592200</v>
      </c>
      <c r="N239" s="6"/>
      <c r="O239" s="6">
        <v>2223400</v>
      </c>
      <c r="P239" s="6">
        <f>COUNT(表1_59[[#This Row],[iBAQ 0-20_1]:[iBAQ 0-20_3]])</f>
        <v>0</v>
      </c>
      <c r="Q239" s="6">
        <f>COUNT(表1_59[[#This Row],[iBAQ 30-40_1]:[iBAQ 30-40_3]])</f>
        <v>0</v>
      </c>
      <c r="R239" s="6">
        <f>COUNT(表1_59[[#This Row],[iBAQ 50-60_1]:[iBAQ 50-60_3]])</f>
        <v>2</v>
      </c>
      <c r="S239" s="8"/>
      <c r="T239" s="8"/>
      <c r="U239" s="8">
        <f>AVERAGE(表1_59[[#This Row],[iBAQ 50-60_1]:[iBAQ 50-60_3]])</f>
        <v>2407800</v>
      </c>
      <c r="V239" s="8" t="e">
        <f>表1_59[[#This Row],[Average 60]]/表1_59[[#This Row],[Average 40]]</f>
        <v>#DIV/0!</v>
      </c>
      <c r="W239" s="8"/>
      <c r="X239" s="8"/>
      <c r="Y239" s="8">
        <v>60</v>
      </c>
    </row>
    <row r="240" spans="1:25" ht="15.75">
      <c r="A240" s="6">
        <v>1029</v>
      </c>
      <c r="B240" s="7" t="s">
        <v>572</v>
      </c>
      <c r="C240" s="7" t="s">
        <v>2930</v>
      </c>
      <c r="D240" s="7" t="s">
        <v>1859</v>
      </c>
      <c r="E240" s="6">
        <v>12</v>
      </c>
      <c r="F240" s="6">
        <v>2</v>
      </c>
      <c r="G240" s="6"/>
      <c r="H240" s="6"/>
      <c r="I240" s="6"/>
      <c r="J240" s="6"/>
      <c r="K240" s="6"/>
      <c r="L240" s="6"/>
      <c r="M240" s="6">
        <v>1908500</v>
      </c>
      <c r="N240" s="6"/>
      <c r="O240" s="6">
        <v>925640</v>
      </c>
      <c r="P240" s="6">
        <f>COUNT(表1_59[[#This Row],[iBAQ 0-20_1]:[iBAQ 0-20_3]])</f>
        <v>0</v>
      </c>
      <c r="Q240" s="6">
        <f>COUNT(表1_59[[#This Row],[iBAQ 30-40_1]:[iBAQ 30-40_3]])</f>
        <v>0</v>
      </c>
      <c r="R240" s="6">
        <f>COUNT(表1_59[[#This Row],[iBAQ 50-60_1]:[iBAQ 50-60_3]])</f>
        <v>2</v>
      </c>
      <c r="S240" s="8"/>
      <c r="T240" s="8"/>
      <c r="U240" s="8">
        <f>AVERAGE(表1_59[[#This Row],[iBAQ 50-60_1]:[iBAQ 50-60_3]])</f>
        <v>1417070</v>
      </c>
      <c r="V240" s="8" t="e">
        <f>表1_59[[#This Row],[Average 60]]/表1_59[[#This Row],[Average 40]]</f>
        <v>#DIV/0!</v>
      </c>
      <c r="W240" s="8"/>
      <c r="X240" s="8"/>
      <c r="Y240" s="8">
        <v>60</v>
      </c>
    </row>
    <row r="241" spans="1:25" ht="15.75">
      <c r="A241" s="6">
        <v>1040</v>
      </c>
      <c r="B241" s="7" t="s">
        <v>559</v>
      </c>
      <c r="C241" s="7" t="s">
        <v>2939</v>
      </c>
      <c r="D241" s="7" t="s">
        <v>3793</v>
      </c>
      <c r="E241" s="6">
        <v>2</v>
      </c>
      <c r="F241" s="6">
        <v>1</v>
      </c>
      <c r="G241" s="6"/>
      <c r="H241" s="6">
        <v>185020</v>
      </c>
      <c r="I241" s="6"/>
      <c r="J241" s="6"/>
      <c r="K241" s="6"/>
      <c r="L241" s="6"/>
      <c r="M241" s="6">
        <v>3486000</v>
      </c>
      <c r="N241" s="6">
        <v>271210</v>
      </c>
      <c r="O241" s="6">
        <v>1042300</v>
      </c>
      <c r="P241" s="6">
        <f>COUNT(表1_59[[#This Row],[iBAQ 0-20_1]:[iBAQ 0-20_3]])</f>
        <v>1</v>
      </c>
      <c r="Q241" s="6">
        <f>COUNT(表1_59[[#This Row],[iBAQ 30-40_1]:[iBAQ 30-40_3]])</f>
        <v>0</v>
      </c>
      <c r="R241" s="6">
        <f>COUNT(表1_59[[#This Row],[iBAQ 50-60_1]:[iBAQ 50-60_3]])</f>
        <v>3</v>
      </c>
      <c r="S241" s="8"/>
      <c r="T241" s="8"/>
      <c r="U241" s="8">
        <f>AVERAGE(表1_59[[#This Row],[iBAQ 50-60_1]:[iBAQ 50-60_3]])</f>
        <v>1599836.6666666667</v>
      </c>
      <c r="V241" s="8" t="e">
        <f>表1_59[[#This Row],[Average 60]]/表1_59[[#This Row],[Average 40]]</f>
        <v>#DIV/0!</v>
      </c>
      <c r="W241" s="8"/>
      <c r="X241" s="8"/>
      <c r="Y241" s="8">
        <v>60</v>
      </c>
    </row>
    <row r="242" spans="1:25" ht="15.75">
      <c r="A242" s="6">
        <v>445</v>
      </c>
      <c r="B242" s="7" t="s">
        <v>461</v>
      </c>
      <c r="C242" s="7" t="s">
        <v>2955</v>
      </c>
      <c r="D242" s="7" t="s">
        <v>3800</v>
      </c>
      <c r="E242" s="6">
        <v>2</v>
      </c>
      <c r="F242" s="6">
        <v>2</v>
      </c>
      <c r="G242" s="6"/>
      <c r="H242" s="6"/>
      <c r="I242" s="6"/>
      <c r="J242" s="6"/>
      <c r="K242" s="6"/>
      <c r="L242" s="6"/>
      <c r="M242" s="6">
        <v>3376200</v>
      </c>
      <c r="N242" s="6"/>
      <c r="O242" s="6">
        <v>1857000</v>
      </c>
      <c r="P242" s="6">
        <f>COUNT(表1_59[[#This Row],[iBAQ 0-20_1]:[iBAQ 0-20_3]])</f>
        <v>0</v>
      </c>
      <c r="Q242" s="6">
        <f>COUNT(表1_59[[#This Row],[iBAQ 30-40_1]:[iBAQ 30-40_3]])</f>
        <v>0</v>
      </c>
      <c r="R242" s="6">
        <f>COUNT(表1_59[[#This Row],[iBAQ 50-60_1]:[iBAQ 50-60_3]])</f>
        <v>2</v>
      </c>
      <c r="S242" s="8"/>
      <c r="T242" s="8"/>
      <c r="U242" s="8">
        <f>AVERAGE(表1_59[[#This Row],[iBAQ 50-60_1]:[iBAQ 50-60_3]])</f>
        <v>2616600</v>
      </c>
      <c r="V242" s="8" t="e">
        <f>表1_59[[#This Row],[Average 60]]/表1_59[[#This Row],[Average 40]]</f>
        <v>#DIV/0!</v>
      </c>
      <c r="W242" s="8"/>
      <c r="X242" s="8"/>
      <c r="Y242" s="8">
        <v>60</v>
      </c>
    </row>
    <row r="243" spans="1:25" ht="15.75">
      <c r="A243" s="6">
        <v>1129</v>
      </c>
      <c r="B243" s="7" t="s">
        <v>418</v>
      </c>
      <c r="C243" s="7" t="s">
        <v>3011</v>
      </c>
      <c r="D243" s="7" t="s">
        <v>1915</v>
      </c>
      <c r="E243" s="6">
        <v>4</v>
      </c>
      <c r="F243" s="6">
        <v>4</v>
      </c>
      <c r="G243" s="6"/>
      <c r="H243" s="6"/>
      <c r="I243" s="6"/>
      <c r="J243" s="6"/>
      <c r="K243" s="6"/>
      <c r="L243" s="6"/>
      <c r="M243" s="6">
        <v>1655100</v>
      </c>
      <c r="N243" s="6"/>
      <c r="O243" s="6">
        <v>2336100</v>
      </c>
      <c r="P243" s="6">
        <f>COUNT(表1_59[[#This Row],[iBAQ 0-20_1]:[iBAQ 0-20_3]])</f>
        <v>0</v>
      </c>
      <c r="Q243" s="6">
        <f>COUNT(表1_59[[#This Row],[iBAQ 30-40_1]:[iBAQ 30-40_3]])</f>
        <v>0</v>
      </c>
      <c r="R243" s="6">
        <f>COUNT(表1_59[[#This Row],[iBAQ 50-60_1]:[iBAQ 50-60_3]])</f>
        <v>2</v>
      </c>
      <c r="S243" s="8"/>
      <c r="T243" s="8"/>
      <c r="U243" s="8">
        <f>AVERAGE(表1_59[[#This Row],[iBAQ 50-60_1]:[iBAQ 50-60_3]])</f>
        <v>1995600</v>
      </c>
      <c r="V243" s="8" t="e">
        <f>表1_59[[#This Row],[Average 60]]/表1_59[[#This Row],[Average 40]]</f>
        <v>#DIV/0!</v>
      </c>
      <c r="W243" s="8"/>
      <c r="X243" s="8"/>
      <c r="Y243" s="8">
        <v>60</v>
      </c>
    </row>
    <row r="244" spans="1:25" ht="15.75">
      <c r="A244" s="6">
        <v>1146</v>
      </c>
      <c r="B244" s="7" t="s">
        <v>165</v>
      </c>
      <c r="C244" s="7" t="s">
        <v>3025</v>
      </c>
      <c r="D244" s="7" t="s">
        <v>1927</v>
      </c>
      <c r="E244" s="6">
        <v>4</v>
      </c>
      <c r="F244" s="6">
        <v>4</v>
      </c>
      <c r="G244" s="6"/>
      <c r="H244" s="6"/>
      <c r="I244" s="6"/>
      <c r="J244" s="6"/>
      <c r="K244" s="6"/>
      <c r="L244" s="6"/>
      <c r="M244" s="6">
        <v>78050000</v>
      </c>
      <c r="N244" s="6">
        <v>31688000</v>
      </c>
      <c r="O244" s="6">
        <v>10852000</v>
      </c>
      <c r="P244" s="6">
        <f>COUNT(表1_59[[#This Row],[iBAQ 0-20_1]:[iBAQ 0-20_3]])</f>
        <v>0</v>
      </c>
      <c r="Q244" s="6">
        <f>COUNT(表1_59[[#This Row],[iBAQ 30-40_1]:[iBAQ 30-40_3]])</f>
        <v>0</v>
      </c>
      <c r="R244" s="6">
        <f>COUNT(表1_59[[#This Row],[iBAQ 50-60_1]:[iBAQ 50-60_3]])</f>
        <v>3</v>
      </c>
      <c r="S244" s="8"/>
      <c r="T244" s="8"/>
      <c r="U244" s="8">
        <f>AVERAGE(表1_59[[#This Row],[iBAQ 50-60_1]:[iBAQ 50-60_3]])</f>
        <v>40196666.666666664</v>
      </c>
      <c r="V244" s="8" t="e">
        <f>表1_59[[#This Row],[Average 60]]/表1_59[[#This Row],[Average 40]]</f>
        <v>#DIV/0!</v>
      </c>
      <c r="W244" s="8"/>
      <c r="X244" s="8"/>
      <c r="Y244" s="8">
        <v>60</v>
      </c>
    </row>
    <row r="245" spans="1:25" ht="15.75">
      <c r="A245" s="6">
        <v>1149</v>
      </c>
      <c r="B245" s="7" t="s">
        <v>656</v>
      </c>
      <c r="C245" s="7" t="s">
        <v>3028</v>
      </c>
      <c r="D245" s="7" t="s">
        <v>3830</v>
      </c>
      <c r="E245" s="6">
        <v>2</v>
      </c>
      <c r="F245" s="6">
        <v>2</v>
      </c>
      <c r="G245" s="6"/>
      <c r="H245" s="6">
        <v>473390</v>
      </c>
      <c r="I245" s="6"/>
      <c r="J245" s="6"/>
      <c r="K245" s="6"/>
      <c r="L245" s="6"/>
      <c r="M245" s="6">
        <v>1253900</v>
      </c>
      <c r="N245" s="6"/>
      <c r="O245" s="6">
        <v>425050</v>
      </c>
      <c r="P245" s="6">
        <f>COUNT(表1_59[[#This Row],[iBAQ 0-20_1]:[iBAQ 0-20_3]])</f>
        <v>1</v>
      </c>
      <c r="Q245" s="6">
        <f>COUNT(表1_59[[#This Row],[iBAQ 30-40_1]:[iBAQ 30-40_3]])</f>
        <v>0</v>
      </c>
      <c r="R245" s="6">
        <f>COUNT(表1_59[[#This Row],[iBAQ 50-60_1]:[iBAQ 50-60_3]])</f>
        <v>2</v>
      </c>
      <c r="S245" s="8"/>
      <c r="T245" s="8"/>
      <c r="U245" s="8">
        <f>AVERAGE(表1_59[[#This Row],[iBAQ 50-60_1]:[iBAQ 50-60_3]])</f>
        <v>839475</v>
      </c>
      <c r="V245" s="8" t="e">
        <f>表1_59[[#This Row],[Average 60]]/表1_59[[#This Row],[Average 40]]</f>
        <v>#DIV/0!</v>
      </c>
      <c r="W245" s="8"/>
      <c r="X245" s="8"/>
      <c r="Y245" s="8">
        <v>60</v>
      </c>
    </row>
    <row r="246" spans="1:25" ht="15.75">
      <c r="A246" s="6">
        <v>1172</v>
      </c>
      <c r="B246" s="7" t="s">
        <v>196</v>
      </c>
      <c r="C246" s="7" t="s">
        <v>3048</v>
      </c>
      <c r="D246" s="7" t="s">
        <v>3838</v>
      </c>
      <c r="E246" s="6">
        <v>2</v>
      </c>
      <c r="F246" s="6">
        <v>2</v>
      </c>
      <c r="G246" s="6"/>
      <c r="H246" s="6"/>
      <c r="I246" s="6"/>
      <c r="J246" s="6"/>
      <c r="K246" s="6"/>
      <c r="L246" s="6"/>
      <c r="M246" s="6">
        <v>17212000</v>
      </c>
      <c r="N246" s="6"/>
      <c r="O246" s="6">
        <v>8196800</v>
      </c>
      <c r="P246" s="6">
        <f>COUNT(表1_59[[#This Row],[iBAQ 0-20_1]:[iBAQ 0-20_3]])</f>
        <v>0</v>
      </c>
      <c r="Q246" s="6">
        <f>COUNT(表1_59[[#This Row],[iBAQ 30-40_1]:[iBAQ 30-40_3]])</f>
        <v>0</v>
      </c>
      <c r="R246" s="6">
        <f>COUNT(表1_59[[#This Row],[iBAQ 50-60_1]:[iBAQ 50-60_3]])</f>
        <v>2</v>
      </c>
      <c r="S246" s="8"/>
      <c r="T246" s="8"/>
      <c r="U246" s="8">
        <f>AVERAGE(表1_59[[#This Row],[iBAQ 50-60_1]:[iBAQ 50-60_3]])</f>
        <v>12704400</v>
      </c>
      <c r="V246" s="8" t="e">
        <f>表1_59[[#This Row],[Average 60]]/表1_59[[#This Row],[Average 40]]</f>
        <v>#DIV/0!</v>
      </c>
      <c r="W246" s="8"/>
      <c r="X246" s="8"/>
      <c r="Y246" s="8">
        <v>60</v>
      </c>
    </row>
    <row r="247" spans="1:25" ht="15.75">
      <c r="A247" s="6">
        <v>1211</v>
      </c>
      <c r="B247" s="7" t="s">
        <v>423</v>
      </c>
      <c r="C247" s="7" t="s">
        <v>3082</v>
      </c>
      <c r="D247" s="7" t="s">
        <v>3857</v>
      </c>
      <c r="E247" s="6">
        <v>2</v>
      </c>
      <c r="F247" s="6">
        <v>2</v>
      </c>
      <c r="G247" s="6"/>
      <c r="H247" s="6"/>
      <c r="I247" s="6"/>
      <c r="J247" s="6"/>
      <c r="K247" s="6"/>
      <c r="L247" s="6"/>
      <c r="M247" s="6">
        <v>2084000</v>
      </c>
      <c r="N247" s="6"/>
      <c r="O247" s="6">
        <v>2267100</v>
      </c>
      <c r="P247" s="6">
        <f>COUNT(表1_59[[#This Row],[iBAQ 0-20_1]:[iBAQ 0-20_3]])</f>
        <v>0</v>
      </c>
      <c r="Q247" s="6">
        <f>COUNT(表1_59[[#This Row],[iBAQ 30-40_1]:[iBAQ 30-40_3]])</f>
        <v>0</v>
      </c>
      <c r="R247" s="6">
        <f>COUNT(表1_59[[#This Row],[iBAQ 50-60_1]:[iBAQ 50-60_3]])</f>
        <v>2</v>
      </c>
      <c r="S247" s="8"/>
      <c r="T247" s="8"/>
      <c r="U247" s="8">
        <f>AVERAGE(表1_59[[#This Row],[iBAQ 50-60_1]:[iBAQ 50-60_3]])</f>
        <v>2175550</v>
      </c>
      <c r="V247" s="8" t="e">
        <f>表1_59[[#This Row],[Average 60]]/表1_59[[#This Row],[Average 40]]</f>
        <v>#DIV/0!</v>
      </c>
      <c r="W247" s="8"/>
      <c r="X247" s="8"/>
      <c r="Y247" s="8">
        <v>60</v>
      </c>
    </row>
    <row r="248" spans="1:25" ht="15.75">
      <c r="A248" s="6">
        <v>1216</v>
      </c>
      <c r="B248" s="7" t="s">
        <v>531</v>
      </c>
      <c r="C248" s="7" t="s">
        <v>3086</v>
      </c>
      <c r="D248" s="7" t="s">
        <v>1971</v>
      </c>
      <c r="E248" s="6">
        <v>2</v>
      </c>
      <c r="F248" s="6">
        <v>2</v>
      </c>
      <c r="G248" s="6"/>
      <c r="H248" s="6"/>
      <c r="I248" s="6"/>
      <c r="J248" s="6"/>
      <c r="K248" s="6"/>
      <c r="L248" s="6"/>
      <c r="M248" s="6">
        <v>2996500</v>
      </c>
      <c r="N248" s="6">
        <v>2710100</v>
      </c>
      <c r="O248" s="6">
        <v>1224200</v>
      </c>
      <c r="P248" s="6">
        <f>COUNT(表1_59[[#This Row],[iBAQ 0-20_1]:[iBAQ 0-20_3]])</f>
        <v>0</v>
      </c>
      <c r="Q248" s="6">
        <f>COUNT(表1_59[[#This Row],[iBAQ 30-40_1]:[iBAQ 30-40_3]])</f>
        <v>0</v>
      </c>
      <c r="R248" s="6">
        <f>COUNT(表1_59[[#This Row],[iBAQ 50-60_1]:[iBAQ 50-60_3]])</f>
        <v>3</v>
      </c>
      <c r="S248" s="8"/>
      <c r="T248" s="8"/>
      <c r="U248" s="8">
        <f>AVERAGE(表1_59[[#This Row],[iBAQ 50-60_1]:[iBAQ 50-60_3]])</f>
        <v>2310266.6666666665</v>
      </c>
      <c r="V248" s="8" t="e">
        <f>表1_59[[#This Row],[Average 60]]/表1_59[[#This Row],[Average 40]]</f>
        <v>#DIV/0!</v>
      </c>
      <c r="W248" s="8"/>
      <c r="X248" s="8"/>
      <c r="Y248" s="8">
        <v>60</v>
      </c>
    </row>
    <row r="249" spans="1:25" ht="15.75">
      <c r="A249" s="6">
        <v>1221</v>
      </c>
      <c r="B249" s="7" t="s">
        <v>589</v>
      </c>
      <c r="C249" s="7" t="s">
        <v>3089</v>
      </c>
      <c r="D249" s="7" t="s">
        <v>1973</v>
      </c>
      <c r="E249" s="6">
        <v>3</v>
      </c>
      <c r="F249" s="6">
        <v>3</v>
      </c>
      <c r="G249" s="6">
        <v>296720</v>
      </c>
      <c r="H249" s="6"/>
      <c r="I249" s="6"/>
      <c r="J249" s="6"/>
      <c r="K249" s="6"/>
      <c r="L249" s="6"/>
      <c r="M249" s="6">
        <v>2872200</v>
      </c>
      <c r="N249" s="6"/>
      <c r="O249" s="6">
        <v>846950</v>
      </c>
      <c r="P249" s="6">
        <f>COUNT(表1_59[[#This Row],[iBAQ 0-20_1]:[iBAQ 0-20_3]])</f>
        <v>1</v>
      </c>
      <c r="Q249" s="6">
        <f>COUNT(表1_59[[#This Row],[iBAQ 30-40_1]:[iBAQ 30-40_3]])</f>
        <v>0</v>
      </c>
      <c r="R249" s="6">
        <f>COUNT(表1_59[[#This Row],[iBAQ 50-60_1]:[iBAQ 50-60_3]])</f>
        <v>2</v>
      </c>
      <c r="S249" s="8"/>
      <c r="T249" s="8"/>
      <c r="U249" s="8">
        <f>AVERAGE(表1_59[[#This Row],[iBAQ 50-60_1]:[iBAQ 50-60_3]])</f>
        <v>1859575</v>
      </c>
      <c r="V249" s="8" t="e">
        <f>表1_59[[#This Row],[Average 60]]/表1_59[[#This Row],[Average 40]]</f>
        <v>#DIV/0!</v>
      </c>
      <c r="W249" s="8"/>
      <c r="X249" s="8"/>
      <c r="Y249" s="8">
        <v>60</v>
      </c>
    </row>
    <row r="250" spans="1:25" ht="15.75">
      <c r="A250" s="6">
        <v>1270</v>
      </c>
      <c r="B250" s="7" t="s">
        <v>233</v>
      </c>
      <c r="C250" s="7" t="s">
        <v>3126</v>
      </c>
      <c r="D250" s="7" t="s">
        <v>2006</v>
      </c>
      <c r="E250" s="6">
        <v>1</v>
      </c>
      <c r="F250" s="6">
        <v>1</v>
      </c>
      <c r="G250" s="6"/>
      <c r="H250" s="6"/>
      <c r="I250" s="6"/>
      <c r="J250" s="6"/>
      <c r="K250" s="6"/>
      <c r="L250" s="6"/>
      <c r="M250" s="6">
        <v>16703000</v>
      </c>
      <c r="N250" s="6">
        <v>1091100</v>
      </c>
      <c r="O250" s="6">
        <v>6682500</v>
      </c>
      <c r="P250" s="6">
        <f>COUNT(表1_59[[#This Row],[iBAQ 0-20_1]:[iBAQ 0-20_3]])</f>
        <v>0</v>
      </c>
      <c r="Q250" s="6">
        <f>COUNT(表1_59[[#This Row],[iBAQ 30-40_1]:[iBAQ 30-40_3]])</f>
        <v>0</v>
      </c>
      <c r="R250" s="6">
        <f>COUNT(表1_59[[#This Row],[iBAQ 50-60_1]:[iBAQ 50-60_3]])</f>
        <v>3</v>
      </c>
      <c r="S250" s="8"/>
      <c r="T250" s="8"/>
      <c r="U250" s="8">
        <f>AVERAGE(表1_59[[#This Row],[iBAQ 50-60_1]:[iBAQ 50-60_3]])</f>
        <v>8158866.666666667</v>
      </c>
      <c r="V250" s="8" t="e">
        <f>表1_59[[#This Row],[Average 60]]/表1_59[[#This Row],[Average 40]]</f>
        <v>#DIV/0!</v>
      </c>
      <c r="W250" s="8"/>
      <c r="X250" s="8"/>
      <c r="Y250" s="8">
        <v>60</v>
      </c>
    </row>
    <row r="251" spans="1:25" ht="15.75">
      <c r="A251" s="6">
        <v>1271</v>
      </c>
      <c r="B251" s="7" t="s">
        <v>543</v>
      </c>
      <c r="C251" s="7" t="s">
        <v>3127</v>
      </c>
      <c r="D251" s="7" t="s">
        <v>3878</v>
      </c>
      <c r="E251" s="6">
        <v>3</v>
      </c>
      <c r="F251" s="6">
        <v>3</v>
      </c>
      <c r="G251" s="6"/>
      <c r="H251" s="6"/>
      <c r="I251" s="6"/>
      <c r="J251" s="6"/>
      <c r="K251" s="6"/>
      <c r="L251" s="6"/>
      <c r="M251" s="6">
        <v>1803800</v>
      </c>
      <c r="N251" s="6"/>
      <c r="O251" s="6">
        <v>1136500</v>
      </c>
      <c r="P251" s="6">
        <f>COUNT(表1_59[[#This Row],[iBAQ 0-20_1]:[iBAQ 0-20_3]])</f>
        <v>0</v>
      </c>
      <c r="Q251" s="6">
        <f>COUNT(表1_59[[#This Row],[iBAQ 30-40_1]:[iBAQ 30-40_3]])</f>
        <v>0</v>
      </c>
      <c r="R251" s="6">
        <f>COUNT(表1_59[[#This Row],[iBAQ 50-60_1]:[iBAQ 50-60_3]])</f>
        <v>2</v>
      </c>
      <c r="S251" s="8"/>
      <c r="T251" s="8"/>
      <c r="U251" s="8">
        <f>AVERAGE(表1_59[[#This Row],[iBAQ 50-60_1]:[iBAQ 50-60_3]])</f>
        <v>1470150</v>
      </c>
      <c r="V251" s="8" t="e">
        <f>表1_59[[#This Row],[Average 60]]/表1_59[[#This Row],[Average 40]]</f>
        <v>#DIV/0!</v>
      </c>
      <c r="W251" s="8"/>
      <c r="X251" s="8"/>
      <c r="Y251" s="8">
        <v>60</v>
      </c>
    </row>
    <row r="252" spans="1:25" ht="15.75">
      <c r="A252" s="6">
        <v>1331</v>
      </c>
      <c r="B252" s="7" t="s">
        <v>574</v>
      </c>
      <c r="C252" s="7" t="s">
        <v>2376</v>
      </c>
      <c r="D252" s="7" t="s">
        <v>3905</v>
      </c>
      <c r="E252" s="6">
        <v>3</v>
      </c>
      <c r="F252" s="6">
        <v>2</v>
      </c>
      <c r="G252" s="6"/>
      <c r="H252" s="6"/>
      <c r="I252" s="6"/>
      <c r="J252" s="6"/>
      <c r="K252" s="6"/>
      <c r="L252" s="6"/>
      <c r="M252" s="6">
        <v>2613600</v>
      </c>
      <c r="N252" s="6"/>
      <c r="O252" s="6">
        <v>923110</v>
      </c>
      <c r="P252" s="6">
        <f>COUNT(表1_59[[#This Row],[iBAQ 0-20_1]:[iBAQ 0-20_3]])</f>
        <v>0</v>
      </c>
      <c r="Q252" s="6">
        <f>COUNT(表1_59[[#This Row],[iBAQ 30-40_1]:[iBAQ 30-40_3]])</f>
        <v>0</v>
      </c>
      <c r="R252" s="6">
        <f>COUNT(表1_59[[#This Row],[iBAQ 50-60_1]:[iBAQ 50-60_3]])</f>
        <v>2</v>
      </c>
      <c r="S252" s="8"/>
      <c r="T252" s="8"/>
      <c r="U252" s="8">
        <f>AVERAGE(表1_59[[#This Row],[iBAQ 50-60_1]:[iBAQ 50-60_3]])</f>
        <v>1768355</v>
      </c>
      <c r="V252" s="8" t="e">
        <f>表1_59[[#This Row],[Average 60]]/表1_59[[#This Row],[Average 40]]</f>
        <v>#DIV/0!</v>
      </c>
      <c r="W252" s="8"/>
      <c r="X252" s="8"/>
      <c r="Y252" s="8">
        <v>60</v>
      </c>
    </row>
    <row r="253" spans="1:25" ht="15.75">
      <c r="A253" s="6">
        <v>1347</v>
      </c>
      <c r="B253" s="7" t="s">
        <v>265</v>
      </c>
      <c r="C253" s="7" t="s">
        <v>3192</v>
      </c>
      <c r="D253" s="7" t="s">
        <v>2052</v>
      </c>
      <c r="E253" s="6">
        <v>2</v>
      </c>
      <c r="F253" s="6">
        <v>1</v>
      </c>
      <c r="G253" s="6"/>
      <c r="H253" s="6"/>
      <c r="I253" s="6"/>
      <c r="J253" s="6"/>
      <c r="K253" s="6"/>
      <c r="L253" s="6"/>
      <c r="M253" s="6">
        <v>3483700</v>
      </c>
      <c r="N253" s="6"/>
      <c r="O253" s="6">
        <v>5579600</v>
      </c>
      <c r="P253" s="6">
        <f>COUNT(表1_59[[#This Row],[iBAQ 0-20_1]:[iBAQ 0-20_3]])</f>
        <v>0</v>
      </c>
      <c r="Q253" s="6">
        <f>COUNT(表1_59[[#This Row],[iBAQ 30-40_1]:[iBAQ 30-40_3]])</f>
        <v>0</v>
      </c>
      <c r="R253" s="6">
        <f>COUNT(表1_59[[#This Row],[iBAQ 50-60_1]:[iBAQ 50-60_3]])</f>
        <v>2</v>
      </c>
      <c r="S253" s="8"/>
      <c r="T253" s="8"/>
      <c r="U253" s="8">
        <f>AVERAGE(表1_59[[#This Row],[iBAQ 50-60_1]:[iBAQ 50-60_3]])</f>
        <v>4531650</v>
      </c>
      <c r="V253" s="8" t="e">
        <f>表1_59[[#This Row],[Average 60]]/表1_59[[#This Row],[Average 40]]</f>
        <v>#DIV/0!</v>
      </c>
      <c r="W253" s="8"/>
      <c r="X253" s="8"/>
      <c r="Y253" s="8">
        <v>60</v>
      </c>
    </row>
    <row r="254" spans="1:25" ht="15.75">
      <c r="A254" s="6">
        <v>1349</v>
      </c>
      <c r="B254" s="7" t="s">
        <v>545</v>
      </c>
      <c r="C254" s="7" t="s">
        <v>3196</v>
      </c>
      <c r="D254" s="7" t="s">
        <v>2055</v>
      </c>
      <c r="E254" s="6">
        <v>1</v>
      </c>
      <c r="F254" s="6">
        <v>1</v>
      </c>
      <c r="G254" s="6"/>
      <c r="H254" s="6"/>
      <c r="I254" s="6"/>
      <c r="J254" s="6"/>
      <c r="K254" s="6"/>
      <c r="L254" s="6"/>
      <c r="M254" s="6">
        <v>3756100</v>
      </c>
      <c r="N254" s="6"/>
      <c r="O254" s="6">
        <v>1127800</v>
      </c>
      <c r="P254" s="6">
        <f>COUNT(表1_59[[#This Row],[iBAQ 0-20_1]:[iBAQ 0-20_3]])</f>
        <v>0</v>
      </c>
      <c r="Q254" s="6">
        <f>COUNT(表1_59[[#This Row],[iBAQ 30-40_1]:[iBAQ 30-40_3]])</f>
        <v>0</v>
      </c>
      <c r="R254" s="6">
        <f>COUNT(表1_59[[#This Row],[iBAQ 50-60_1]:[iBAQ 50-60_3]])</f>
        <v>2</v>
      </c>
      <c r="S254" s="8"/>
      <c r="T254" s="8"/>
      <c r="U254" s="8">
        <f>AVERAGE(表1_59[[#This Row],[iBAQ 50-60_1]:[iBAQ 50-60_3]])</f>
        <v>2441950</v>
      </c>
      <c r="V254" s="8" t="e">
        <f>表1_59[[#This Row],[Average 60]]/表1_59[[#This Row],[Average 40]]</f>
        <v>#DIV/0!</v>
      </c>
      <c r="W254" s="8"/>
      <c r="X254" s="8"/>
      <c r="Y254" s="8">
        <v>60</v>
      </c>
    </row>
    <row r="255" spans="1:25" ht="15.75">
      <c r="A255" s="6">
        <v>1358</v>
      </c>
      <c r="B255" s="7" t="s">
        <v>592</v>
      </c>
      <c r="C255" s="7" t="s">
        <v>3205</v>
      </c>
      <c r="D255" s="7" t="s">
        <v>3916</v>
      </c>
      <c r="E255" s="6">
        <v>1</v>
      </c>
      <c r="F255" s="6">
        <v>1</v>
      </c>
      <c r="G255" s="6"/>
      <c r="H255" s="6"/>
      <c r="I255" s="6"/>
      <c r="J255" s="6"/>
      <c r="K255" s="6"/>
      <c r="L255" s="6"/>
      <c r="M255" s="6">
        <v>1109100</v>
      </c>
      <c r="N255" s="6"/>
      <c r="O255" s="6">
        <v>835450</v>
      </c>
      <c r="P255" s="6">
        <f>COUNT(表1_59[[#This Row],[iBAQ 0-20_1]:[iBAQ 0-20_3]])</f>
        <v>0</v>
      </c>
      <c r="Q255" s="6">
        <f>COUNT(表1_59[[#This Row],[iBAQ 30-40_1]:[iBAQ 30-40_3]])</f>
        <v>0</v>
      </c>
      <c r="R255" s="6">
        <f>COUNT(表1_59[[#This Row],[iBAQ 50-60_1]:[iBAQ 50-60_3]])</f>
        <v>2</v>
      </c>
      <c r="S255" s="8"/>
      <c r="T255" s="8"/>
      <c r="U255" s="8">
        <f>AVERAGE(表1_59[[#This Row],[iBAQ 50-60_1]:[iBAQ 50-60_3]])</f>
        <v>972275</v>
      </c>
      <c r="V255" s="8" t="e">
        <f>表1_59[[#This Row],[Average 60]]/表1_59[[#This Row],[Average 40]]</f>
        <v>#DIV/0!</v>
      </c>
      <c r="W255" s="8"/>
      <c r="X255" s="8"/>
      <c r="Y255" s="8">
        <v>60</v>
      </c>
    </row>
    <row r="256" spans="1:25" ht="15.75">
      <c r="A256" s="6">
        <v>1383</v>
      </c>
      <c r="B256" s="7" t="s">
        <v>614</v>
      </c>
      <c r="C256" s="7" t="s">
        <v>3230</v>
      </c>
      <c r="D256" s="7" t="s">
        <v>2077</v>
      </c>
      <c r="E256" s="6">
        <v>2</v>
      </c>
      <c r="F256" s="6">
        <v>2</v>
      </c>
      <c r="G256" s="6"/>
      <c r="H256" s="6"/>
      <c r="I256" s="6"/>
      <c r="J256" s="6"/>
      <c r="K256" s="6"/>
      <c r="L256" s="6"/>
      <c r="M256" s="6">
        <v>2201800</v>
      </c>
      <c r="N256" s="6"/>
      <c r="O256" s="6">
        <v>677990</v>
      </c>
      <c r="P256" s="6">
        <f>COUNT(表1_59[[#This Row],[iBAQ 0-20_1]:[iBAQ 0-20_3]])</f>
        <v>0</v>
      </c>
      <c r="Q256" s="6">
        <f>COUNT(表1_59[[#This Row],[iBAQ 30-40_1]:[iBAQ 30-40_3]])</f>
        <v>0</v>
      </c>
      <c r="R256" s="6">
        <f>COUNT(表1_59[[#This Row],[iBAQ 50-60_1]:[iBAQ 50-60_3]])</f>
        <v>2</v>
      </c>
      <c r="S256" s="8"/>
      <c r="T256" s="8"/>
      <c r="U256" s="8">
        <f>AVERAGE(表1_59[[#This Row],[iBAQ 50-60_1]:[iBAQ 50-60_3]])</f>
        <v>1439895</v>
      </c>
      <c r="V256" s="8" t="e">
        <f>表1_59[[#This Row],[Average 60]]/表1_59[[#This Row],[Average 40]]</f>
        <v>#DIV/0!</v>
      </c>
      <c r="W256" s="8"/>
      <c r="X256" s="8"/>
      <c r="Y256" s="8">
        <v>60</v>
      </c>
    </row>
    <row r="257" spans="1:25" ht="15.75">
      <c r="A257" s="6">
        <v>1392</v>
      </c>
      <c r="B257" s="7" t="s">
        <v>761</v>
      </c>
      <c r="C257" s="7" t="s">
        <v>3236</v>
      </c>
      <c r="D257" s="7" t="s">
        <v>2081</v>
      </c>
      <c r="E257" s="6">
        <v>2</v>
      </c>
      <c r="F257" s="6">
        <v>2</v>
      </c>
      <c r="G257" s="6"/>
      <c r="H257" s="6"/>
      <c r="I257" s="6">
        <v>1278000</v>
      </c>
      <c r="J257" s="6"/>
      <c r="K257" s="6"/>
      <c r="L257" s="6"/>
      <c r="M257" s="6">
        <v>3575200</v>
      </c>
      <c r="N257" s="6">
        <v>1514400</v>
      </c>
      <c r="O257" s="6"/>
      <c r="P257" s="6">
        <f>COUNT(表1_59[[#This Row],[iBAQ 0-20_1]:[iBAQ 0-20_3]])</f>
        <v>1</v>
      </c>
      <c r="Q257" s="6">
        <f>COUNT(表1_59[[#This Row],[iBAQ 30-40_1]:[iBAQ 30-40_3]])</f>
        <v>0</v>
      </c>
      <c r="R257" s="6">
        <f>COUNT(表1_59[[#This Row],[iBAQ 50-60_1]:[iBAQ 50-60_3]])</f>
        <v>2</v>
      </c>
      <c r="S257" s="8"/>
      <c r="T257" s="8"/>
      <c r="U257" s="8">
        <f>AVERAGE(表1_59[[#This Row],[iBAQ 50-60_1]:[iBAQ 50-60_3]])</f>
        <v>2544800</v>
      </c>
      <c r="V257" s="8" t="e">
        <f>表1_59[[#This Row],[Average 60]]/表1_59[[#This Row],[Average 40]]</f>
        <v>#DIV/0!</v>
      </c>
      <c r="W257" s="8"/>
      <c r="X257" s="8"/>
      <c r="Y257" s="8">
        <v>60</v>
      </c>
    </row>
    <row r="258" spans="1:25" ht="15.75">
      <c r="A258" s="6">
        <v>1432</v>
      </c>
      <c r="B258" s="7" t="s">
        <v>208</v>
      </c>
      <c r="C258" s="7" t="s">
        <v>3275</v>
      </c>
      <c r="D258" s="7" t="s">
        <v>2108</v>
      </c>
      <c r="E258" s="6">
        <v>1</v>
      </c>
      <c r="F258" s="6">
        <v>1</v>
      </c>
      <c r="G258" s="6"/>
      <c r="H258" s="6"/>
      <c r="I258" s="6"/>
      <c r="J258" s="6"/>
      <c r="K258" s="6"/>
      <c r="L258" s="6"/>
      <c r="M258" s="6">
        <v>19974000</v>
      </c>
      <c r="N258" s="6"/>
      <c r="O258" s="6">
        <v>7796500</v>
      </c>
      <c r="P258" s="6">
        <f>COUNT(表1_59[[#This Row],[iBAQ 0-20_1]:[iBAQ 0-20_3]])</f>
        <v>0</v>
      </c>
      <c r="Q258" s="6">
        <f>COUNT(表1_59[[#This Row],[iBAQ 30-40_1]:[iBAQ 30-40_3]])</f>
        <v>0</v>
      </c>
      <c r="R258" s="6">
        <f>COUNT(表1_59[[#This Row],[iBAQ 50-60_1]:[iBAQ 50-60_3]])</f>
        <v>2</v>
      </c>
      <c r="S258" s="8"/>
      <c r="T258" s="8"/>
      <c r="U258" s="8">
        <f>AVERAGE(表1_59[[#This Row],[iBAQ 50-60_1]:[iBAQ 50-60_3]])</f>
        <v>13885250</v>
      </c>
      <c r="V258" s="8" t="e">
        <f>表1_59[[#This Row],[Average 60]]/表1_59[[#This Row],[Average 40]]</f>
        <v>#DIV/0!</v>
      </c>
      <c r="W258" s="8"/>
      <c r="X258" s="8"/>
      <c r="Y258" s="8">
        <v>60</v>
      </c>
    </row>
    <row r="259" spans="1:25" ht="15.75">
      <c r="A259" s="6">
        <v>1433</v>
      </c>
      <c r="B259" s="7" t="s">
        <v>404</v>
      </c>
      <c r="C259" s="7" t="s">
        <v>3276</v>
      </c>
      <c r="D259" s="7" t="s">
        <v>3953</v>
      </c>
      <c r="E259" s="6">
        <v>1</v>
      </c>
      <c r="F259" s="6">
        <v>1</v>
      </c>
      <c r="G259" s="6"/>
      <c r="H259" s="6"/>
      <c r="I259" s="6"/>
      <c r="J259" s="6"/>
      <c r="K259" s="6"/>
      <c r="L259" s="6"/>
      <c r="M259" s="6">
        <v>1827300</v>
      </c>
      <c r="N259" s="6"/>
      <c r="O259" s="6">
        <v>2511500</v>
      </c>
      <c r="P259" s="6">
        <f>COUNT(表1_59[[#This Row],[iBAQ 0-20_1]:[iBAQ 0-20_3]])</f>
        <v>0</v>
      </c>
      <c r="Q259" s="6">
        <f>COUNT(表1_59[[#This Row],[iBAQ 30-40_1]:[iBAQ 30-40_3]])</f>
        <v>0</v>
      </c>
      <c r="R259" s="6">
        <f>COUNT(表1_59[[#This Row],[iBAQ 50-60_1]:[iBAQ 50-60_3]])</f>
        <v>2</v>
      </c>
      <c r="S259" s="8"/>
      <c r="T259" s="8"/>
      <c r="U259" s="8">
        <f>AVERAGE(表1_59[[#This Row],[iBAQ 50-60_1]:[iBAQ 50-60_3]])</f>
        <v>2169400</v>
      </c>
      <c r="V259" s="8" t="e">
        <f>表1_59[[#This Row],[Average 60]]/表1_59[[#This Row],[Average 40]]</f>
        <v>#DIV/0!</v>
      </c>
      <c r="W259" s="8"/>
      <c r="X259" s="8"/>
      <c r="Y259" s="8">
        <v>60</v>
      </c>
    </row>
    <row r="260" spans="1:25" ht="15.75">
      <c r="A260" s="6">
        <v>141</v>
      </c>
      <c r="B260" s="7" t="s">
        <v>472</v>
      </c>
      <c r="C260" s="7" t="s">
        <v>3295</v>
      </c>
      <c r="D260" s="7" t="s">
        <v>2117</v>
      </c>
      <c r="E260" s="6">
        <v>1</v>
      </c>
      <c r="F260" s="6">
        <v>1</v>
      </c>
      <c r="G260" s="6"/>
      <c r="H260" s="6"/>
      <c r="I260" s="6"/>
      <c r="J260" s="6"/>
      <c r="K260" s="6"/>
      <c r="L260" s="6"/>
      <c r="M260" s="6">
        <v>2415400</v>
      </c>
      <c r="N260" s="6"/>
      <c r="O260" s="6">
        <v>1747900</v>
      </c>
      <c r="P260" s="6">
        <f>COUNT(表1_59[[#This Row],[iBAQ 0-20_1]:[iBAQ 0-20_3]])</f>
        <v>0</v>
      </c>
      <c r="Q260" s="6">
        <f>COUNT(表1_59[[#This Row],[iBAQ 30-40_1]:[iBAQ 30-40_3]])</f>
        <v>0</v>
      </c>
      <c r="R260" s="6">
        <f>COUNT(表1_59[[#This Row],[iBAQ 50-60_1]:[iBAQ 50-60_3]])</f>
        <v>2</v>
      </c>
      <c r="S260" s="8"/>
      <c r="T260" s="8"/>
      <c r="U260" s="8">
        <f>AVERAGE(表1_59[[#This Row],[iBAQ 50-60_1]:[iBAQ 50-60_3]])</f>
        <v>2081650</v>
      </c>
      <c r="V260" s="8" t="e">
        <f>表1_59[[#This Row],[Average 60]]/表1_59[[#This Row],[Average 40]]</f>
        <v>#DIV/0!</v>
      </c>
      <c r="W260" s="8"/>
      <c r="X260" s="8"/>
      <c r="Y260" s="8">
        <v>60</v>
      </c>
    </row>
    <row r="261" spans="1:25" ht="15.75">
      <c r="A261" s="6">
        <v>1080</v>
      </c>
      <c r="B261" s="7" t="s">
        <v>576</v>
      </c>
      <c r="C261" s="7" t="s">
        <v>3304</v>
      </c>
      <c r="D261" s="7" t="s">
        <v>3972</v>
      </c>
      <c r="E261" s="6">
        <v>2</v>
      </c>
      <c r="F261" s="6">
        <v>2</v>
      </c>
      <c r="G261" s="6"/>
      <c r="H261" s="6"/>
      <c r="I261" s="6"/>
      <c r="J261" s="6"/>
      <c r="K261" s="6"/>
      <c r="L261" s="6"/>
      <c r="M261" s="6">
        <v>4322200</v>
      </c>
      <c r="N261" s="6"/>
      <c r="O261" s="6">
        <v>918420</v>
      </c>
      <c r="P261" s="6">
        <f>COUNT(表1_59[[#This Row],[iBAQ 0-20_1]:[iBAQ 0-20_3]])</f>
        <v>0</v>
      </c>
      <c r="Q261" s="6">
        <f>COUNT(表1_59[[#This Row],[iBAQ 30-40_1]:[iBAQ 30-40_3]])</f>
        <v>0</v>
      </c>
      <c r="R261" s="6">
        <f>COUNT(表1_59[[#This Row],[iBAQ 50-60_1]:[iBAQ 50-60_3]])</f>
        <v>2</v>
      </c>
      <c r="S261" s="8"/>
      <c r="T261" s="8"/>
      <c r="U261" s="8">
        <f>AVERAGE(表1_59[[#This Row],[iBAQ 50-60_1]:[iBAQ 50-60_3]])</f>
        <v>2620310</v>
      </c>
      <c r="V261" s="8" t="e">
        <f>表1_59[[#This Row],[Average 60]]/表1_59[[#This Row],[Average 40]]</f>
        <v>#DIV/0!</v>
      </c>
      <c r="W261" s="8"/>
      <c r="X261" s="8"/>
      <c r="Y261" s="8">
        <v>60</v>
      </c>
    </row>
    <row r="262" spans="1:25" ht="15.75">
      <c r="A262" s="6">
        <v>582</v>
      </c>
      <c r="B262" s="7" t="s">
        <v>626</v>
      </c>
      <c r="C262" s="7" t="s">
        <v>3336</v>
      </c>
      <c r="D262" s="7" t="s">
        <v>3989</v>
      </c>
      <c r="E262" s="6">
        <v>1</v>
      </c>
      <c r="F262" s="6">
        <v>1</v>
      </c>
      <c r="G262" s="6"/>
      <c r="H262" s="6"/>
      <c r="I262" s="6"/>
      <c r="J262" s="6"/>
      <c r="K262" s="6"/>
      <c r="L262" s="6"/>
      <c r="M262" s="6">
        <v>732910</v>
      </c>
      <c r="N262" s="6"/>
      <c r="O262" s="6">
        <v>618100</v>
      </c>
      <c r="P262" s="6">
        <f>COUNT(表1_59[[#This Row],[iBAQ 0-20_1]:[iBAQ 0-20_3]])</f>
        <v>0</v>
      </c>
      <c r="Q262" s="6">
        <f>COUNT(表1_59[[#This Row],[iBAQ 30-40_1]:[iBAQ 30-40_3]])</f>
        <v>0</v>
      </c>
      <c r="R262" s="6">
        <f>COUNT(表1_59[[#This Row],[iBAQ 50-60_1]:[iBAQ 50-60_3]])</f>
        <v>2</v>
      </c>
      <c r="S262" s="8"/>
      <c r="T262" s="8"/>
      <c r="U262" s="8">
        <f>AVERAGE(表1_59[[#This Row],[iBAQ 50-60_1]:[iBAQ 50-60_3]])</f>
        <v>675505</v>
      </c>
      <c r="V262" s="8" t="e">
        <f>表1_59[[#This Row],[Average 60]]/表1_59[[#This Row],[Average 40]]</f>
        <v>#DIV/0!</v>
      </c>
      <c r="W262" s="8"/>
      <c r="X262" s="8"/>
      <c r="Y262" s="8">
        <v>60</v>
      </c>
    </row>
    <row r="263" spans="1:25" ht="15.75">
      <c r="A263" s="6">
        <v>597</v>
      </c>
      <c r="B263" s="7" t="s">
        <v>551</v>
      </c>
      <c r="C263" s="7" t="s">
        <v>3342</v>
      </c>
      <c r="D263" s="7" t="s">
        <v>3996</v>
      </c>
      <c r="E263" s="6">
        <v>2</v>
      </c>
      <c r="F263" s="6">
        <v>2</v>
      </c>
      <c r="G263" s="6"/>
      <c r="H263" s="6"/>
      <c r="I263" s="6"/>
      <c r="J263" s="6"/>
      <c r="K263" s="6"/>
      <c r="L263" s="6"/>
      <c r="M263" s="6">
        <v>1955400</v>
      </c>
      <c r="N263" s="6">
        <v>311370</v>
      </c>
      <c r="O263" s="6">
        <v>1104000</v>
      </c>
      <c r="P263" s="6">
        <f>COUNT(表1_59[[#This Row],[iBAQ 0-20_1]:[iBAQ 0-20_3]])</f>
        <v>0</v>
      </c>
      <c r="Q263" s="6">
        <f>COUNT(表1_59[[#This Row],[iBAQ 30-40_1]:[iBAQ 30-40_3]])</f>
        <v>0</v>
      </c>
      <c r="R263" s="6">
        <f>COUNT(表1_59[[#This Row],[iBAQ 50-60_1]:[iBAQ 50-60_3]])</f>
        <v>3</v>
      </c>
      <c r="S263" s="8"/>
      <c r="T263" s="8"/>
      <c r="U263" s="8">
        <f>AVERAGE(表1_59[[#This Row],[iBAQ 50-60_1]:[iBAQ 50-60_3]])</f>
        <v>1123590</v>
      </c>
      <c r="V263" s="8" t="e">
        <f>表1_59[[#This Row],[Average 60]]/表1_59[[#This Row],[Average 40]]</f>
        <v>#DIV/0!</v>
      </c>
      <c r="W263" s="8"/>
      <c r="X263" s="8"/>
      <c r="Y263" s="8">
        <v>60</v>
      </c>
    </row>
    <row r="264" spans="1:25" ht="15.75">
      <c r="A264" s="6">
        <v>1516</v>
      </c>
      <c r="B264" s="7" t="s">
        <v>737</v>
      </c>
      <c r="C264" s="7" t="s">
        <v>3354</v>
      </c>
      <c r="D264" s="7" t="s">
        <v>2149</v>
      </c>
      <c r="E264" s="6">
        <v>3</v>
      </c>
      <c r="F264" s="6">
        <v>3</v>
      </c>
      <c r="G264" s="6"/>
      <c r="H264" s="6"/>
      <c r="I264" s="6"/>
      <c r="J264" s="6"/>
      <c r="K264" s="6"/>
      <c r="L264" s="6"/>
      <c r="M264" s="6">
        <v>3487100</v>
      </c>
      <c r="N264" s="6">
        <v>2738900</v>
      </c>
      <c r="O264" s="6"/>
      <c r="P264" s="6">
        <f>COUNT(表1_59[[#This Row],[iBAQ 0-20_1]:[iBAQ 0-20_3]])</f>
        <v>0</v>
      </c>
      <c r="Q264" s="6">
        <f>COUNT(表1_59[[#This Row],[iBAQ 30-40_1]:[iBAQ 30-40_3]])</f>
        <v>0</v>
      </c>
      <c r="R264" s="6">
        <f>COUNT(表1_59[[#This Row],[iBAQ 50-60_1]:[iBAQ 50-60_3]])</f>
        <v>2</v>
      </c>
      <c r="S264" s="8"/>
      <c r="T264" s="8"/>
      <c r="U264" s="8">
        <f>AVERAGE(表1_59[[#This Row],[iBAQ 50-60_1]:[iBAQ 50-60_3]])</f>
        <v>3113000</v>
      </c>
      <c r="V264" s="8" t="e">
        <f>表1_59[[#This Row],[Average 60]]/表1_59[[#This Row],[Average 40]]</f>
        <v>#DIV/0!</v>
      </c>
      <c r="W264" s="8"/>
      <c r="X264" s="8"/>
      <c r="Y264" s="8">
        <v>60</v>
      </c>
    </row>
    <row r="265" spans="1:25" ht="15.75">
      <c r="A265" s="6">
        <v>1537</v>
      </c>
      <c r="B265" s="7" t="s">
        <v>649</v>
      </c>
      <c r="C265" s="7" t="s">
        <v>3374</v>
      </c>
      <c r="D265" s="7" t="s">
        <v>2160</v>
      </c>
      <c r="E265" s="6">
        <v>1</v>
      </c>
      <c r="F265" s="6">
        <v>1</v>
      </c>
      <c r="G265" s="6"/>
      <c r="H265" s="6"/>
      <c r="I265" s="6"/>
      <c r="J265" s="6"/>
      <c r="K265" s="6"/>
      <c r="L265" s="6"/>
      <c r="M265" s="6">
        <v>537680</v>
      </c>
      <c r="N265" s="6"/>
      <c r="O265" s="6">
        <v>470430</v>
      </c>
      <c r="P265" s="6">
        <f>COUNT(表1_59[[#This Row],[iBAQ 0-20_1]:[iBAQ 0-20_3]])</f>
        <v>0</v>
      </c>
      <c r="Q265" s="6">
        <f>COUNT(表1_59[[#This Row],[iBAQ 30-40_1]:[iBAQ 30-40_3]])</f>
        <v>0</v>
      </c>
      <c r="R265" s="6">
        <f>COUNT(表1_59[[#This Row],[iBAQ 50-60_1]:[iBAQ 50-60_3]])</f>
        <v>2</v>
      </c>
      <c r="S265" s="8"/>
      <c r="T265" s="8"/>
      <c r="U265" s="8">
        <f>AVERAGE(表1_59[[#This Row],[iBAQ 50-60_1]:[iBAQ 50-60_3]])</f>
        <v>504055</v>
      </c>
      <c r="V265" s="8" t="e">
        <f>表1_59[[#This Row],[Average 60]]/表1_59[[#This Row],[Average 40]]</f>
        <v>#DIV/0!</v>
      </c>
      <c r="W265" s="8"/>
      <c r="X265" s="8"/>
      <c r="Y265" s="8">
        <v>60</v>
      </c>
    </row>
    <row r="266" spans="1:25" ht="15.75">
      <c r="A266" s="6">
        <v>1540</v>
      </c>
      <c r="B266" s="7" t="s">
        <v>494</v>
      </c>
      <c r="C266" s="7" t="s">
        <v>3377</v>
      </c>
      <c r="D266" s="7" t="s">
        <v>2163</v>
      </c>
      <c r="E266" s="6">
        <v>1</v>
      </c>
      <c r="F266" s="6">
        <v>1</v>
      </c>
      <c r="G266" s="6"/>
      <c r="H266" s="6">
        <v>5522300</v>
      </c>
      <c r="I266" s="6"/>
      <c r="J266" s="6"/>
      <c r="K266" s="6"/>
      <c r="L266" s="6"/>
      <c r="M266" s="6">
        <v>2349300</v>
      </c>
      <c r="N266" s="6"/>
      <c r="O266" s="6">
        <v>1533500</v>
      </c>
      <c r="P266" s="6">
        <f>COUNT(表1_59[[#This Row],[iBAQ 0-20_1]:[iBAQ 0-20_3]])</f>
        <v>1</v>
      </c>
      <c r="Q266" s="6">
        <f>COUNT(表1_59[[#This Row],[iBAQ 30-40_1]:[iBAQ 30-40_3]])</f>
        <v>0</v>
      </c>
      <c r="R266" s="6">
        <f>COUNT(表1_59[[#This Row],[iBAQ 50-60_1]:[iBAQ 50-60_3]])</f>
        <v>2</v>
      </c>
      <c r="S266" s="8"/>
      <c r="T266" s="8"/>
      <c r="U266" s="8">
        <f>AVERAGE(表1_59[[#This Row],[iBAQ 50-60_1]:[iBAQ 50-60_3]])</f>
        <v>1941400</v>
      </c>
      <c r="V266" s="8" t="e">
        <f>表1_59[[#This Row],[Average 60]]/表1_59[[#This Row],[Average 40]]</f>
        <v>#DIV/0!</v>
      </c>
      <c r="W266" s="8"/>
      <c r="X266" s="8"/>
      <c r="Y266" s="8">
        <v>60</v>
      </c>
    </row>
    <row r="267" spans="1:25" ht="15.75">
      <c r="A267" s="6">
        <v>1556</v>
      </c>
      <c r="B267" s="7" t="s">
        <v>715</v>
      </c>
      <c r="C267" s="7" t="s">
        <v>3390</v>
      </c>
      <c r="D267" s="7" t="s">
        <v>4027</v>
      </c>
      <c r="E267" s="6">
        <v>2</v>
      </c>
      <c r="F267" s="6">
        <v>2</v>
      </c>
      <c r="G267" s="6">
        <v>4671300</v>
      </c>
      <c r="H267" s="6">
        <v>5964300</v>
      </c>
      <c r="I267" s="6">
        <v>4794900</v>
      </c>
      <c r="J267" s="6"/>
      <c r="K267" s="6"/>
      <c r="L267" s="6"/>
      <c r="M267" s="6">
        <v>3883300</v>
      </c>
      <c r="N267" s="6">
        <v>5531100</v>
      </c>
      <c r="O267" s="6"/>
      <c r="P267" s="6">
        <f>COUNT(表1_59[[#This Row],[iBAQ 0-20_1]:[iBAQ 0-20_3]])</f>
        <v>3</v>
      </c>
      <c r="Q267" s="6">
        <f>COUNT(表1_59[[#This Row],[iBAQ 30-40_1]:[iBAQ 30-40_3]])</f>
        <v>0</v>
      </c>
      <c r="R267" s="6">
        <f>COUNT(表1_59[[#This Row],[iBAQ 50-60_1]:[iBAQ 50-60_3]])</f>
        <v>2</v>
      </c>
      <c r="S267" s="8">
        <f>AVERAGE(表1_59[[#This Row],[iBAQ 0-20_1]:[iBAQ 0-20_3]])</f>
        <v>5143500</v>
      </c>
      <c r="T267" s="8"/>
      <c r="U267" s="8">
        <f>AVERAGE(表1_59[[#This Row],[iBAQ 50-60_1]:[iBAQ 50-60_3]])</f>
        <v>4707200</v>
      </c>
      <c r="V267" s="8" t="e">
        <f>表1_59[[#This Row],[Average 60]]/表1_59[[#This Row],[Average 40]]</f>
        <v>#DIV/0!</v>
      </c>
      <c r="W267" s="8"/>
      <c r="X267" s="8"/>
      <c r="Y267" s="8">
        <v>60</v>
      </c>
    </row>
    <row r="268" spans="1:25" ht="15.75">
      <c r="A268" s="6">
        <v>1558</v>
      </c>
      <c r="B268" s="7" t="s">
        <v>609</v>
      </c>
      <c r="C268" s="7" t="s">
        <v>3392</v>
      </c>
      <c r="D268" s="7" t="s">
        <v>2172</v>
      </c>
      <c r="E268" s="6">
        <v>6</v>
      </c>
      <c r="F268" s="6">
        <v>1</v>
      </c>
      <c r="G268" s="6"/>
      <c r="H268" s="6"/>
      <c r="I268" s="6"/>
      <c r="J268" s="6"/>
      <c r="K268" s="6"/>
      <c r="L268" s="6"/>
      <c r="M268" s="6">
        <v>814320</v>
      </c>
      <c r="N268" s="6"/>
      <c r="O268" s="6">
        <v>695370</v>
      </c>
      <c r="P268" s="6">
        <f>COUNT(表1_59[[#This Row],[iBAQ 0-20_1]:[iBAQ 0-20_3]])</f>
        <v>0</v>
      </c>
      <c r="Q268" s="6">
        <f>COUNT(表1_59[[#This Row],[iBAQ 30-40_1]:[iBAQ 30-40_3]])</f>
        <v>0</v>
      </c>
      <c r="R268" s="6">
        <f>COUNT(表1_59[[#This Row],[iBAQ 50-60_1]:[iBAQ 50-60_3]])</f>
        <v>2</v>
      </c>
      <c r="S268" s="8"/>
      <c r="T268" s="8"/>
      <c r="U268" s="8">
        <f>AVERAGE(表1_59[[#This Row],[iBAQ 50-60_1]:[iBAQ 50-60_3]])</f>
        <v>754845</v>
      </c>
      <c r="V268" s="8" t="e">
        <f>表1_59[[#This Row],[Average 60]]/表1_59[[#This Row],[Average 40]]</f>
        <v>#DIV/0!</v>
      </c>
      <c r="W268" s="8"/>
      <c r="X268" s="8"/>
      <c r="Y268" s="8">
        <v>60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X263"/>
  <sheetViews>
    <sheetView topLeftCell="A155" workbookViewId="0">
      <selection activeCell="D168" sqref="D168"/>
    </sheetView>
  </sheetViews>
  <sheetFormatPr defaultRowHeight="15"/>
  <cols>
    <col min="1" max="1" width="9.140625" style="10" bestFit="1" customWidth="1"/>
    <col min="2" max="2" width="21.42578125" style="11" customWidth="1"/>
    <col min="3" max="3" width="23" style="11" customWidth="1"/>
    <col min="4" max="4" width="34.42578125" style="11" customWidth="1"/>
    <col min="5" max="5" width="8.7109375" style="10" customWidth="1"/>
    <col min="6" max="6" width="8.42578125" style="10" customWidth="1"/>
    <col min="7" max="7" width="8.7109375" style="10" customWidth="1"/>
    <col min="8" max="8" width="9.28515625" style="10" customWidth="1"/>
    <col min="9" max="9" width="8.7109375" style="10" customWidth="1"/>
    <col min="10" max="15" width="9.42578125" style="10" customWidth="1"/>
    <col min="16" max="18" width="9.140625" style="10"/>
    <col min="19" max="19" width="11.7109375" style="10" customWidth="1"/>
    <col min="20" max="20" width="12" style="10" customWidth="1"/>
    <col min="21" max="21" width="11.5703125" style="10" bestFit="1" customWidth="1"/>
    <col min="22" max="23" width="9.140625" style="10"/>
    <col min="24" max="24" width="11.42578125" style="10" customWidth="1"/>
    <col min="25" max="16384" width="9.140625" style="10"/>
  </cols>
  <sheetData>
    <row r="1" spans="1:24" s="9" customFormat="1" ht="25.5" customHeight="1">
      <c r="A1" s="6" t="s">
        <v>0</v>
      </c>
      <c r="B1" s="6" t="s">
        <v>1</v>
      </c>
      <c r="C1" s="6" t="s">
        <v>4037</v>
      </c>
      <c r="D1" s="6" t="s">
        <v>1419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1395</v>
      </c>
      <c r="Q1" s="6" t="s">
        <v>1396</v>
      </c>
      <c r="R1" s="6" t="s">
        <v>1397</v>
      </c>
      <c r="S1" s="6" t="s">
        <v>1398</v>
      </c>
      <c r="T1" s="6" t="s">
        <v>1399</v>
      </c>
      <c r="U1" s="6" t="s">
        <v>1400</v>
      </c>
      <c r="V1" s="6" t="s">
        <v>1405</v>
      </c>
      <c r="W1" s="6" t="s">
        <v>1406</v>
      </c>
      <c r="X1" s="6" t="s">
        <v>1410</v>
      </c>
    </row>
    <row r="2" spans="1:24" ht="15.75">
      <c r="A2" s="6">
        <v>1034</v>
      </c>
      <c r="B2" s="7" t="s">
        <v>1414</v>
      </c>
      <c r="C2" s="7" t="s">
        <v>2935</v>
      </c>
      <c r="D2" s="7" t="s">
        <v>3790</v>
      </c>
      <c r="E2" s="6">
        <v>12</v>
      </c>
      <c r="F2" s="6">
        <v>10</v>
      </c>
      <c r="G2" s="6">
        <v>976080</v>
      </c>
      <c r="H2" s="6">
        <v>1327600</v>
      </c>
      <c r="I2" s="6">
        <v>2540900</v>
      </c>
      <c r="J2" s="6">
        <v>6632400</v>
      </c>
      <c r="K2" s="6">
        <v>7696800</v>
      </c>
      <c r="L2" s="6">
        <v>10908000</v>
      </c>
      <c r="M2" s="6">
        <v>160860000</v>
      </c>
      <c r="N2" s="6">
        <v>105360000</v>
      </c>
      <c r="O2" s="6">
        <v>90763000</v>
      </c>
      <c r="P2" s="6">
        <f>COUNT(表1_58[[#This Row],[iBAQ 0-20_1]:[iBAQ 0-20_3]])</f>
        <v>3</v>
      </c>
      <c r="Q2" s="6">
        <f>COUNT(表1_58[[#This Row],[iBAQ 30-40_1]:[iBAQ 30-40_3]])</f>
        <v>3</v>
      </c>
      <c r="R2" s="6">
        <f>COUNT(表1_58[[#This Row],[iBAQ 50-60_1]:[iBAQ 50-60_3]])</f>
        <v>3</v>
      </c>
      <c r="S2" s="8">
        <f>AVERAGE(表1_58[[#This Row],[iBAQ 0-20_1]:[iBAQ 0-20_3]])</f>
        <v>1614860</v>
      </c>
      <c r="T2" s="8">
        <f>AVERAGE(表1_58[[#This Row],[iBAQ 30-40_1]:[iBAQ 30-40_3]])</f>
        <v>8412400</v>
      </c>
      <c r="U2" s="8">
        <f>AVERAGE(表1_58[[#This Row],[iBAQ 50-60_1]:[iBAQ 50-60_3]])</f>
        <v>118994333.33333333</v>
      </c>
      <c r="V2" s="8">
        <f>表1_58[[#This Row],[Average 60]]/表1_58[[#This Row],[Average 20]]</f>
        <v>73.687089489697769</v>
      </c>
      <c r="W2" s="8">
        <f>TTEST(表1_58[[#This Row],[iBAQ 0-20_1]:[iBAQ 0-20_3]],表1_58[[#This Row],[iBAQ 50-60_1]:[iBAQ 50-60_3]],2,2)</f>
        <v>5.3428083610303906E-3</v>
      </c>
      <c r="X2" s="8" t="s">
        <v>1408</v>
      </c>
    </row>
    <row r="3" spans="1:24" ht="15.75">
      <c r="A3" s="6">
        <v>902</v>
      </c>
      <c r="B3" s="7" t="s">
        <v>19</v>
      </c>
      <c r="C3" s="7" t="s">
        <v>2835</v>
      </c>
      <c r="D3" s="7" t="s">
        <v>3739</v>
      </c>
      <c r="E3" s="6">
        <v>8</v>
      </c>
      <c r="F3" s="6">
        <v>7</v>
      </c>
      <c r="G3" s="6">
        <v>1437100</v>
      </c>
      <c r="H3" s="6">
        <v>19896000</v>
      </c>
      <c r="I3" s="6">
        <v>1393400</v>
      </c>
      <c r="J3" s="6">
        <v>144440000</v>
      </c>
      <c r="K3" s="6">
        <v>137210000</v>
      </c>
      <c r="L3" s="6">
        <v>112280000</v>
      </c>
      <c r="M3" s="6">
        <v>80256000</v>
      </c>
      <c r="N3" s="6">
        <v>299040000</v>
      </c>
      <c r="O3" s="6">
        <v>213900000</v>
      </c>
      <c r="P3" s="6">
        <f>COUNT(表1_58[[#This Row],[iBAQ 0-20_1]:[iBAQ 0-20_3]])</f>
        <v>3</v>
      </c>
      <c r="Q3" s="6">
        <f>COUNT(表1_58[[#This Row],[iBAQ 30-40_1]:[iBAQ 30-40_3]])</f>
        <v>3</v>
      </c>
      <c r="R3" s="6">
        <f>COUNT(表1_58[[#This Row],[iBAQ 50-60_1]:[iBAQ 50-60_3]])</f>
        <v>3</v>
      </c>
      <c r="S3" s="8">
        <f>AVERAGE(表1_58[[#This Row],[iBAQ 0-20_1]:[iBAQ 0-20_3]])</f>
        <v>7575500</v>
      </c>
      <c r="T3" s="8">
        <f>AVERAGE(表1_58[[#This Row],[iBAQ 30-40_1]:[iBAQ 30-40_3]])</f>
        <v>131310000</v>
      </c>
      <c r="U3" s="8">
        <f>AVERAGE(表1_58[[#This Row],[iBAQ 50-60_1]:[iBAQ 50-60_3]])</f>
        <v>197732000</v>
      </c>
      <c r="V3" s="8">
        <f>表1_58[[#This Row],[Average 60]]/表1_58[[#This Row],[Average 20]]</f>
        <v>26.101511451389346</v>
      </c>
      <c r="W3" s="8">
        <f>TTEST(表1_58[[#This Row],[iBAQ 0-20_1]:[iBAQ 0-20_3]],表1_58[[#This Row],[iBAQ 50-60_1]:[iBAQ 50-60_3]],2,2)</f>
        <v>4.103902313705287E-2</v>
      </c>
      <c r="X3" s="8" t="s">
        <v>1408</v>
      </c>
    </row>
    <row r="4" spans="1:24" ht="15.75">
      <c r="A4" s="6">
        <v>648</v>
      </c>
      <c r="B4" s="7" t="s">
        <v>1413</v>
      </c>
      <c r="C4" s="7" t="s">
        <v>2620</v>
      </c>
      <c r="D4" s="7" t="s">
        <v>1668</v>
      </c>
      <c r="E4" s="6">
        <v>3</v>
      </c>
      <c r="F4" s="6">
        <v>3</v>
      </c>
      <c r="G4" s="6">
        <v>850730</v>
      </c>
      <c r="H4" s="6">
        <v>1031900</v>
      </c>
      <c r="I4" s="6">
        <v>1510500</v>
      </c>
      <c r="J4" s="6">
        <v>1046500</v>
      </c>
      <c r="K4" s="6"/>
      <c r="L4" s="6">
        <v>994070</v>
      </c>
      <c r="M4" s="6">
        <v>13358000</v>
      </c>
      <c r="N4" s="6">
        <v>18029000</v>
      </c>
      <c r="O4" s="6">
        <v>14597000</v>
      </c>
      <c r="P4" s="6">
        <f>COUNT(表1_58[[#This Row],[iBAQ 0-20_1]:[iBAQ 0-20_3]])</f>
        <v>3</v>
      </c>
      <c r="Q4" s="6">
        <f>COUNT(表1_58[[#This Row],[iBAQ 30-40_1]:[iBAQ 30-40_3]])</f>
        <v>2</v>
      </c>
      <c r="R4" s="6">
        <f>COUNT(表1_58[[#This Row],[iBAQ 50-60_1]:[iBAQ 50-60_3]])</f>
        <v>3</v>
      </c>
      <c r="S4" s="8">
        <f>AVERAGE(表1_58[[#This Row],[iBAQ 0-20_1]:[iBAQ 0-20_3]])</f>
        <v>1131043.3333333333</v>
      </c>
      <c r="T4" s="8">
        <f>AVERAGE(表1_58[[#This Row],[iBAQ 30-40_1]:[iBAQ 30-40_3]])</f>
        <v>1020285</v>
      </c>
      <c r="U4" s="8">
        <f>AVERAGE(表1_58[[#This Row],[iBAQ 50-60_1]:[iBAQ 50-60_3]])</f>
        <v>15328000</v>
      </c>
      <c r="V4" s="8">
        <f>表1_58[[#This Row],[Average 60]]/表1_58[[#This Row],[Average 20]]</f>
        <v>13.552089074099726</v>
      </c>
      <c r="W4" s="8">
        <f>TTEST(表1_58[[#This Row],[iBAQ 0-20_1]:[iBAQ 0-20_3]],表1_58[[#This Row],[iBAQ 50-60_1]:[iBAQ 50-60_3]],2,2)</f>
        <v>5.4857085204050799E-4</v>
      </c>
      <c r="X4" s="8" t="s">
        <v>1408</v>
      </c>
    </row>
    <row r="5" spans="1:24" ht="15.75">
      <c r="A5" s="6">
        <v>810</v>
      </c>
      <c r="B5" s="7" t="s">
        <v>246</v>
      </c>
      <c r="C5" s="7" t="s">
        <v>2762</v>
      </c>
      <c r="D5" s="7" t="s">
        <v>3703</v>
      </c>
      <c r="E5" s="6">
        <v>4</v>
      </c>
      <c r="F5" s="6">
        <v>2</v>
      </c>
      <c r="G5" s="6">
        <v>773890</v>
      </c>
      <c r="H5" s="6"/>
      <c r="I5" s="6">
        <v>475370</v>
      </c>
      <c r="J5" s="6">
        <v>1461900</v>
      </c>
      <c r="K5" s="6">
        <v>1779500</v>
      </c>
      <c r="L5" s="6">
        <v>1431900</v>
      </c>
      <c r="M5" s="6">
        <v>9124600</v>
      </c>
      <c r="N5" s="6"/>
      <c r="O5" s="6">
        <v>6195800</v>
      </c>
      <c r="P5" s="6">
        <f>COUNT(表1_58[[#This Row],[iBAQ 0-20_1]:[iBAQ 0-20_3]])</f>
        <v>2</v>
      </c>
      <c r="Q5" s="6">
        <f>COUNT(表1_58[[#This Row],[iBAQ 30-40_1]:[iBAQ 30-40_3]])</f>
        <v>3</v>
      </c>
      <c r="R5" s="6">
        <f>COUNT(表1_58[[#This Row],[iBAQ 50-60_1]:[iBAQ 50-60_3]])</f>
        <v>2</v>
      </c>
      <c r="S5" s="8">
        <f>AVERAGE(表1_58[[#This Row],[iBAQ 0-20_1]:[iBAQ 0-20_3]])</f>
        <v>624630</v>
      </c>
      <c r="T5" s="8">
        <f>AVERAGE(表1_58[[#This Row],[iBAQ 30-40_1]:[iBAQ 30-40_3]])</f>
        <v>1557766.6666666667</v>
      </c>
      <c r="U5" s="8">
        <f>AVERAGE(表1_58[[#This Row],[iBAQ 50-60_1]:[iBAQ 50-60_3]])</f>
        <v>7660200</v>
      </c>
      <c r="V5" s="8">
        <f>表1_58[[#This Row],[Average 60]]/表1_58[[#This Row],[Average 20]]</f>
        <v>12.263580039383315</v>
      </c>
      <c r="W5" s="8">
        <f>TTEST(表1_58[[#This Row],[iBAQ 0-20_1]:[iBAQ 0-20_3]],表1_58[[#This Row],[iBAQ 50-60_1]:[iBAQ 50-60_3]],2,2)</f>
        <v>4.1093952273992491E-2</v>
      </c>
      <c r="X5" s="8" t="s">
        <v>1408</v>
      </c>
    </row>
    <row r="6" spans="1:24" ht="15.75">
      <c r="A6" s="6">
        <v>149</v>
      </c>
      <c r="B6" s="7" t="s">
        <v>86</v>
      </c>
      <c r="C6" s="7" t="s">
        <v>2339</v>
      </c>
      <c r="D6" s="7" t="s">
        <v>1503</v>
      </c>
      <c r="E6" s="6">
        <v>4</v>
      </c>
      <c r="F6" s="6">
        <v>4</v>
      </c>
      <c r="G6" s="6">
        <v>2438500</v>
      </c>
      <c r="H6" s="6">
        <v>1337700</v>
      </c>
      <c r="I6" s="6">
        <v>2881200</v>
      </c>
      <c r="J6" s="6">
        <v>8374700</v>
      </c>
      <c r="K6" s="6">
        <v>13684000</v>
      </c>
      <c r="L6" s="6">
        <v>14469000</v>
      </c>
      <c r="M6" s="6">
        <v>27421000</v>
      </c>
      <c r="N6" s="6">
        <v>12592000</v>
      </c>
      <c r="O6" s="6">
        <v>23709000</v>
      </c>
      <c r="P6" s="6">
        <f>COUNT(表1_58[[#This Row],[iBAQ 0-20_1]:[iBAQ 0-20_3]])</f>
        <v>3</v>
      </c>
      <c r="Q6" s="6">
        <f>COUNT(表1_58[[#This Row],[iBAQ 30-40_1]:[iBAQ 30-40_3]])</f>
        <v>3</v>
      </c>
      <c r="R6" s="6">
        <f>COUNT(表1_58[[#This Row],[iBAQ 50-60_1]:[iBAQ 50-60_3]])</f>
        <v>3</v>
      </c>
      <c r="S6" s="8">
        <f>AVERAGE(表1_58[[#This Row],[iBAQ 0-20_1]:[iBAQ 0-20_3]])</f>
        <v>2219133.3333333335</v>
      </c>
      <c r="T6" s="8">
        <f>AVERAGE(表1_58[[#This Row],[iBAQ 30-40_1]:[iBAQ 30-40_3]])</f>
        <v>12175900</v>
      </c>
      <c r="U6" s="8">
        <f>AVERAGE(表1_58[[#This Row],[iBAQ 50-60_1]:[iBAQ 50-60_3]])</f>
        <v>21240666.666666668</v>
      </c>
      <c r="V6" s="8">
        <f>表1_58[[#This Row],[Average 60]]/表1_58[[#This Row],[Average 20]]</f>
        <v>9.5716045302971136</v>
      </c>
      <c r="W6" s="8">
        <f>TTEST(表1_58[[#This Row],[iBAQ 0-20_1]:[iBAQ 0-20_3]],表1_58[[#This Row],[iBAQ 50-60_1]:[iBAQ 50-60_3]],2,2)</f>
        <v>1.3188351389579866E-2</v>
      </c>
      <c r="X6" s="8" t="s">
        <v>1408</v>
      </c>
    </row>
    <row r="7" spans="1:24" ht="15.75">
      <c r="A7" s="6">
        <v>895</v>
      </c>
      <c r="B7" s="7" t="s">
        <v>82</v>
      </c>
      <c r="C7" s="7" t="s">
        <v>2350</v>
      </c>
      <c r="D7" s="7" t="s">
        <v>3737</v>
      </c>
      <c r="E7" s="6">
        <v>8</v>
      </c>
      <c r="F7" s="6">
        <v>5</v>
      </c>
      <c r="G7" s="6">
        <v>3164300</v>
      </c>
      <c r="H7" s="6">
        <v>3747200</v>
      </c>
      <c r="I7" s="6">
        <v>6536100</v>
      </c>
      <c r="J7" s="6">
        <v>9932300</v>
      </c>
      <c r="K7" s="6">
        <v>3837100</v>
      </c>
      <c r="L7" s="6">
        <v>9360700</v>
      </c>
      <c r="M7" s="6">
        <v>42390000</v>
      </c>
      <c r="N7" s="6">
        <v>21466000</v>
      </c>
      <c r="O7" s="6">
        <v>24882000</v>
      </c>
      <c r="P7" s="6">
        <f>COUNT(表1_58[[#This Row],[iBAQ 0-20_1]:[iBAQ 0-20_3]])</f>
        <v>3</v>
      </c>
      <c r="Q7" s="6">
        <f>COUNT(表1_58[[#This Row],[iBAQ 30-40_1]:[iBAQ 30-40_3]])</f>
        <v>3</v>
      </c>
      <c r="R7" s="6">
        <f>COUNT(表1_58[[#This Row],[iBAQ 50-60_1]:[iBAQ 50-60_3]])</f>
        <v>3</v>
      </c>
      <c r="S7" s="8">
        <f>AVERAGE(表1_58[[#This Row],[iBAQ 0-20_1]:[iBAQ 0-20_3]])</f>
        <v>4482533.333333333</v>
      </c>
      <c r="T7" s="8">
        <f>AVERAGE(表1_58[[#This Row],[iBAQ 30-40_1]:[iBAQ 30-40_3]])</f>
        <v>7710033.333333333</v>
      </c>
      <c r="U7" s="8">
        <f>AVERAGE(表1_58[[#This Row],[iBAQ 50-60_1]:[iBAQ 50-60_3]])</f>
        <v>29579333.333333332</v>
      </c>
      <c r="V7" s="8">
        <f>表1_58[[#This Row],[Average 60]]/表1_58[[#This Row],[Average 20]]</f>
        <v>6.5987982985811593</v>
      </c>
      <c r="W7" s="8">
        <f>TTEST(表1_58[[#This Row],[iBAQ 0-20_1]:[iBAQ 0-20_3]],表1_58[[#This Row],[iBAQ 50-60_1]:[iBAQ 50-60_3]],2,2)</f>
        <v>1.8721657107138232E-2</v>
      </c>
      <c r="X7" s="8" t="s">
        <v>1408</v>
      </c>
    </row>
    <row r="8" spans="1:24" ht="15.75">
      <c r="A8" s="6">
        <v>935</v>
      </c>
      <c r="B8" s="7" t="s">
        <v>97</v>
      </c>
      <c r="C8" s="7" t="s">
        <v>2224</v>
      </c>
      <c r="D8" s="7" t="s">
        <v>3752</v>
      </c>
      <c r="E8" s="6">
        <v>4</v>
      </c>
      <c r="F8" s="6">
        <v>4</v>
      </c>
      <c r="G8" s="6">
        <v>5917700</v>
      </c>
      <c r="H8" s="6">
        <v>1524000</v>
      </c>
      <c r="I8" s="6">
        <v>4810100</v>
      </c>
      <c r="J8" s="6">
        <v>13129000</v>
      </c>
      <c r="K8" s="6">
        <v>11066000</v>
      </c>
      <c r="L8" s="6">
        <v>8797200</v>
      </c>
      <c r="M8" s="6">
        <v>27454000</v>
      </c>
      <c r="N8" s="6"/>
      <c r="O8" s="6">
        <v>20365000</v>
      </c>
      <c r="P8" s="6">
        <f>COUNT(表1_58[[#This Row],[iBAQ 0-20_1]:[iBAQ 0-20_3]])</f>
        <v>3</v>
      </c>
      <c r="Q8" s="6">
        <f>COUNT(表1_58[[#This Row],[iBAQ 30-40_1]:[iBAQ 30-40_3]])</f>
        <v>3</v>
      </c>
      <c r="R8" s="6">
        <f>COUNT(表1_58[[#This Row],[iBAQ 50-60_1]:[iBAQ 50-60_3]])</f>
        <v>2</v>
      </c>
      <c r="S8" s="8">
        <f>AVERAGE(表1_58[[#This Row],[iBAQ 0-20_1]:[iBAQ 0-20_3]])</f>
        <v>4083933.3333333335</v>
      </c>
      <c r="T8" s="8">
        <f>AVERAGE(表1_58[[#This Row],[iBAQ 30-40_1]:[iBAQ 30-40_3]])</f>
        <v>10997400</v>
      </c>
      <c r="U8" s="8">
        <f>AVERAGE(表1_58[[#This Row],[iBAQ 50-60_1]:[iBAQ 50-60_3]])</f>
        <v>23909500</v>
      </c>
      <c r="V8" s="8">
        <f>表1_58[[#This Row],[Average 60]]/表1_58[[#This Row],[Average 20]]</f>
        <v>5.8545274980002935</v>
      </c>
      <c r="W8" s="8">
        <f>TTEST(表1_58[[#This Row],[iBAQ 0-20_1]:[iBAQ 0-20_3]],表1_58[[#This Row],[iBAQ 50-60_1]:[iBAQ 50-60_3]],2,2)</f>
        <v>8.0537929359310069E-3</v>
      </c>
      <c r="X8" s="8" t="s">
        <v>1408</v>
      </c>
    </row>
    <row r="9" spans="1:24" ht="15.75">
      <c r="A9" s="6">
        <v>1049</v>
      </c>
      <c r="B9" s="7" t="s">
        <v>132</v>
      </c>
      <c r="C9" s="7" t="s">
        <v>2948</v>
      </c>
      <c r="D9" s="7" t="s">
        <v>1872</v>
      </c>
      <c r="E9" s="6">
        <v>4</v>
      </c>
      <c r="F9" s="6">
        <v>1</v>
      </c>
      <c r="G9" s="6"/>
      <c r="H9" s="6">
        <v>1620400</v>
      </c>
      <c r="I9" s="6">
        <v>3160200</v>
      </c>
      <c r="J9" s="6">
        <v>3790800</v>
      </c>
      <c r="K9" s="6">
        <v>1955900</v>
      </c>
      <c r="L9" s="6"/>
      <c r="M9" s="6">
        <v>12719000</v>
      </c>
      <c r="N9" s="6"/>
      <c r="O9" s="6">
        <v>13819000</v>
      </c>
      <c r="P9" s="6">
        <f>COUNT(表1_58[[#This Row],[iBAQ 0-20_1]:[iBAQ 0-20_3]])</f>
        <v>2</v>
      </c>
      <c r="Q9" s="6">
        <f>COUNT(表1_58[[#This Row],[iBAQ 30-40_1]:[iBAQ 30-40_3]])</f>
        <v>2</v>
      </c>
      <c r="R9" s="6">
        <f>COUNT(表1_58[[#This Row],[iBAQ 50-60_1]:[iBAQ 50-60_3]])</f>
        <v>2</v>
      </c>
      <c r="S9" s="8">
        <f>AVERAGE(表1_58[[#This Row],[iBAQ 0-20_1]:[iBAQ 0-20_3]])</f>
        <v>2390300</v>
      </c>
      <c r="T9" s="8">
        <f>AVERAGE(表1_58[[#This Row],[iBAQ 30-40_1]:[iBAQ 30-40_3]])</f>
        <v>2873350</v>
      </c>
      <c r="U9" s="8">
        <f>AVERAGE(表1_58[[#This Row],[iBAQ 50-60_1]:[iBAQ 50-60_3]])</f>
        <v>13269000</v>
      </c>
      <c r="V9" s="8">
        <f>表1_58[[#This Row],[Average 60]]/表1_58[[#This Row],[Average 20]]</f>
        <v>5.5511860435928542</v>
      </c>
      <c r="W9" s="8">
        <f>TTEST(表1_58[[#This Row],[iBAQ 0-20_1]:[iBAQ 0-20_3]],表1_58[[#This Row],[iBAQ 50-60_1]:[iBAQ 50-60_3]],2,2)</f>
        <v>7.4798745774013638E-3</v>
      </c>
      <c r="X9" s="8" t="s">
        <v>1408</v>
      </c>
    </row>
    <row r="10" spans="1:24" ht="15.75">
      <c r="A10" s="6">
        <v>45</v>
      </c>
      <c r="B10" s="7" t="s">
        <v>1417</v>
      </c>
      <c r="C10" s="7" t="s">
        <v>2195</v>
      </c>
      <c r="D10" s="7" t="s">
        <v>3420</v>
      </c>
      <c r="E10" s="6">
        <v>10</v>
      </c>
      <c r="F10" s="6">
        <v>10</v>
      </c>
      <c r="G10" s="6">
        <v>1487700</v>
      </c>
      <c r="H10" s="6">
        <v>1004900</v>
      </c>
      <c r="I10" s="6">
        <v>1625600</v>
      </c>
      <c r="J10" s="6">
        <v>2294700</v>
      </c>
      <c r="K10" s="6"/>
      <c r="L10" s="6">
        <v>3173400</v>
      </c>
      <c r="M10" s="6">
        <v>8853900</v>
      </c>
      <c r="N10" s="6">
        <v>5889100</v>
      </c>
      <c r="O10" s="6">
        <v>6939000</v>
      </c>
      <c r="P10" s="6">
        <f>COUNT(表1_58[[#This Row],[iBAQ 0-20_1]:[iBAQ 0-20_3]])</f>
        <v>3</v>
      </c>
      <c r="Q10" s="6">
        <f>COUNT(表1_58[[#This Row],[iBAQ 30-40_1]:[iBAQ 30-40_3]])</f>
        <v>2</v>
      </c>
      <c r="R10" s="6">
        <f>COUNT(表1_58[[#This Row],[iBAQ 50-60_1]:[iBAQ 50-60_3]])</f>
        <v>3</v>
      </c>
      <c r="S10" s="8">
        <f>AVERAGE(表1_58[[#This Row],[iBAQ 0-20_1]:[iBAQ 0-20_3]])</f>
        <v>1372733.3333333333</v>
      </c>
      <c r="T10" s="8">
        <f>AVERAGE(表1_58[[#This Row],[iBAQ 30-40_1]:[iBAQ 30-40_3]])</f>
        <v>2734050</v>
      </c>
      <c r="U10" s="8">
        <f>AVERAGE(表1_58[[#This Row],[iBAQ 50-60_1]:[iBAQ 50-60_3]])</f>
        <v>7227333.333333333</v>
      </c>
      <c r="V10" s="8">
        <f>表1_58[[#This Row],[Average 60]]/表1_58[[#This Row],[Average 20]]</f>
        <v>5.2649215676751977</v>
      </c>
      <c r="W10" s="8">
        <f>TTEST(表1_58[[#This Row],[iBAQ 0-20_1]:[iBAQ 0-20_3]],表1_58[[#This Row],[iBAQ 50-60_1]:[iBAQ 50-60_3]],2,2)</f>
        <v>2.7424259539336761E-3</v>
      </c>
      <c r="X10" s="8" t="s">
        <v>1408</v>
      </c>
    </row>
    <row r="11" spans="1:24" ht="15.75">
      <c r="A11" s="6">
        <v>90</v>
      </c>
      <c r="B11" s="7" t="s">
        <v>35</v>
      </c>
      <c r="C11" s="7" t="s">
        <v>2224</v>
      </c>
      <c r="D11" s="7" t="s">
        <v>3436</v>
      </c>
      <c r="E11" s="6">
        <v>11</v>
      </c>
      <c r="F11" s="6">
        <v>7</v>
      </c>
      <c r="G11" s="6">
        <v>13996000</v>
      </c>
      <c r="H11" s="6">
        <v>19646000</v>
      </c>
      <c r="I11" s="6">
        <v>19261000</v>
      </c>
      <c r="J11" s="6">
        <v>23346000</v>
      </c>
      <c r="K11" s="6">
        <v>28485000</v>
      </c>
      <c r="L11" s="6">
        <v>29649000</v>
      </c>
      <c r="M11" s="6">
        <v>91512000</v>
      </c>
      <c r="N11" s="6">
        <v>63811000</v>
      </c>
      <c r="O11" s="6">
        <v>66197000</v>
      </c>
      <c r="P11" s="6">
        <f>COUNT(表1_58[[#This Row],[iBAQ 0-20_1]:[iBAQ 0-20_3]])</f>
        <v>3</v>
      </c>
      <c r="Q11" s="6">
        <f>COUNT(表1_58[[#This Row],[iBAQ 30-40_1]:[iBAQ 30-40_3]])</f>
        <v>3</v>
      </c>
      <c r="R11" s="6">
        <f>COUNT(表1_58[[#This Row],[iBAQ 50-60_1]:[iBAQ 50-60_3]])</f>
        <v>3</v>
      </c>
      <c r="S11" s="8">
        <f>AVERAGE(表1_58[[#This Row],[iBAQ 0-20_1]:[iBAQ 0-20_3]])</f>
        <v>17634333.333333332</v>
      </c>
      <c r="T11" s="8">
        <f>AVERAGE(表1_58[[#This Row],[iBAQ 30-40_1]:[iBAQ 30-40_3]])</f>
        <v>27160000</v>
      </c>
      <c r="U11" s="8">
        <f>AVERAGE(表1_58[[#This Row],[iBAQ 50-60_1]:[iBAQ 50-60_3]])</f>
        <v>73840000</v>
      </c>
      <c r="V11" s="8">
        <f>表1_58[[#This Row],[Average 60]]/表1_58[[#This Row],[Average 20]]</f>
        <v>4.187286165245828</v>
      </c>
      <c r="W11" s="8">
        <f>TTEST(表1_58[[#This Row],[iBAQ 0-20_1]:[iBAQ 0-20_3]],表1_58[[#This Row],[iBAQ 50-60_1]:[iBAQ 50-60_3]],2,2)</f>
        <v>3.4178178033622067E-3</v>
      </c>
      <c r="X11" s="8" t="s">
        <v>1408</v>
      </c>
    </row>
    <row r="12" spans="1:24" ht="15.75">
      <c r="A12" s="6">
        <v>1413</v>
      </c>
      <c r="B12" s="7" t="s">
        <v>352</v>
      </c>
      <c r="C12" s="7" t="s">
        <v>3256</v>
      </c>
      <c r="D12" s="7" t="s">
        <v>2096</v>
      </c>
      <c r="E12" s="6">
        <v>2</v>
      </c>
      <c r="F12" s="6">
        <v>2</v>
      </c>
      <c r="G12" s="6">
        <v>1365700</v>
      </c>
      <c r="H12" s="6">
        <v>1061000</v>
      </c>
      <c r="I12" s="6">
        <v>405920</v>
      </c>
      <c r="J12" s="6"/>
      <c r="K12" s="6">
        <v>298690</v>
      </c>
      <c r="L12" s="6"/>
      <c r="M12" s="6">
        <v>4453100</v>
      </c>
      <c r="N12" s="6"/>
      <c r="O12" s="6">
        <v>3169500</v>
      </c>
      <c r="P12" s="6">
        <f>COUNT(表1_58[[#This Row],[iBAQ 0-20_1]:[iBAQ 0-20_3]])</f>
        <v>3</v>
      </c>
      <c r="Q12" s="6">
        <f>COUNT(表1_58[[#This Row],[iBAQ 30-40_1]:[iBAQ 30-40_3]])</f>
        <v>1</v>
      </c>
      <c r="R12" s="6">
        <f>COUNT(表1_58[[#This Row],[iBAQ 50-60_1]:[iBAQ 50-60_3]])</f>
        <v>2</v>
      </c>
      <c r="S12" s="8">
        <f>AVERAGE(表1_58[[#This Row],[iBAQ 0-20_1]:[iBAQ 0-20_3]])</f>
        <v>944206.66666666663</v>
      </c>
      <c r="T12" s="8"/>
      <c r="U12" s="8">
        <f>AVERAGE(表1_58[[#This Row],[iBAQ 50-60_1]:[iBAQ 50-60_3]])</f>
        <v>3811300</v>
      </c>
      <c r="V12" s="8">
        <f>表1_58[[#This Row],[Average 60]]/表1_58[[#This Row],[Average 20]]</f>
        <v>4.0365103684927739</v>
      </c>
      <c r="W12" s="8">
        <f>TTEST(表1_58[[#This Row],[iBAQ 0-20_1]:[iBAQ 0-20_3]],表1_58[[#This Row],[iBAQ 50-60_1]:[iBAQ 50-60_3]],2,2)</f>
        <v>1.7581812693338972E-2</v>
      </c>
      <c r="X12" s="8" t="s">
        <v>1408</v>
      </c>
    </row>
    <row r="13" spans="1:24" ht="15.75">
      <c r="A13" s="6">
        <v>1298</v>
      </c>
      <c r="B13" s="7" t="s">
        <v>264</v>
      </c>
      <c r="C13" s="7" t="s">
        <v>3150</v>
      </c>
      <c r="D13" s="7" t="s">
        <v>2022</v>
      </c>
      <c r="E13" s="6">
        <v>7</v>
      </c>
      <c r="F13" s="6">
        <v>3</v>
      </c>
      <c r="G13" s="6">
        <v>714310</v>
      </c>
      <c r="H13" s="6">
        <v>2251800</v>
      </c>
      <c r="I13" s="6">
        <v>2850600</v>
      </c>
      <c r="J13" s="6">
        <v>1776800</v>
      </c>
      <c r="K13" s="6">
        <v>1408200</v>
      </c>
      <c r="L13" s="6">
        <v>1695400</v>
      </c>
      <c r="M13" s="6">
        <v>10828000</v>
      </c>
      <c r="N13" s="6">
        <v>5889100</v>
      </c>
      <c r="O13" s="6">
        <v>5610800</v>
      </c>
      <c r="P13" s="6">
        <f>COUNT(表1_58[[#This Row],[iBAQ 0-20_1]:[iBAQ 0-20_3]])</f>
        <v>3</v>
      </c>
      <c r="Q13" s="6">
        <f>COUNT(表1_58[[#This Row],[iBAQ 30-40_1]:[iBAQ 30-40_3]])</f>
        <v>3</v>
      </c>
      <c r="R13" s="6">
        <f>COUNT(表1_58[[#This Row],[iBAQ 50-60_1]:[iBAQ 50-60_3]])</f>
        <v>3</v>
      </c>
      <c r="S13" s="8">
        <f>AVERAGE(表1_58[[#This Row],[iBAQ 0-20_1]:[iBAQ 0-20_3]])</f>
        <v>1938903.3333333333</v>
      </c>
      <c r="T13" s="8">
        <f>AVERAGE(表1_58[[#This Row],[iBAQ 30-40_1]:[iBAQ 30-40_3]])</f>
        <v>1626800</v>
      </c>
      <c r="U13" s="8">
        <f>AVERAGE(表1_58[[#This Row],[iBAQ 50-60_1]:[iBAQ 50-60_3]])</f>
        <v>7442633.333333333</v>
      </c>
      <c r="V13" s="8">
        <f>表1_58[[#This Row],[Average 60]]/表1_58[[#This Row],[Average 20]]</f>
        <v>3.8385788529942184</v>
      </c>
      <c r="W13" s="8">
        <f>TTEST(表1_58[[#This Row],[iBAQ 0-20_1]:[iBAQ 0-20_3]],表1_58[[#This Row],[iBAQ 50-60_1]:[iBAQ 50-60_3]],2,2)</f>
        <v>3.8380158349241314E-2</v>
      </c>
      <c r="X13" s="8" t="s">
        <v>1408</v>
      </c>
    </row>
    <row r="14" spans="1:24" ht="15.75">
      <c r="A14" s="6">
        <v>1572</v>
      </c>
      <c r="B14" s="7" t="s">
        <v>115</v>
      </c>
      <c r="C14" s="7" t="s">
        <v>3403</v>
      </c>
      <c r="D14" s="7" t="s">
        <v>2177</v>
      </c>
      <c r="E14" s="6">
        <v>6</v>
      </c>
      <c r="F14" s="6">
        <v>6</v>
      </c>
      <c r="G14" s="6">
        <v>5008600</v>
      </c>
      <c r="H14" s="6">
        <v>6294700</v>
      </c>
      <c r="I14" s="6">
        <v>5448800</v>
      </c>
      <c r="J14" s="6">
        <v>29245000</v>
      </c>
      <c r="K14" s="6">
        <v>29842000</v>
      </c>
      <c r="L14" s="6">
        <v>20362000</v>
      </c>
      <c r="M14" s="6">
        <v>25368000</v>
      </c>
      <c r="N14" s="6">
        <v>19734000</v>
      </c>
      <c r="O14" s="6">
        <v>16108000</v>
      </c>
      <c r="P14" s="6">
        <f>COUNT(表1_58[[#This Row],[iBAQ 0-20_1]:[iBAQ 0-20_3]])</f>
        <v>3</v>
      </c>
      <c r="Q14" s="6">
        <f>COUNT(表1_58[[#This Row],[iBAQ 30-40_1]:[iBAQ 30-40_3]])</f>
        <v>3</v>
      </c>
      <c r="R14" s="6">
        <f>COUNT(表1_58[[#This Row],[iBAQ 50-60_1]:[iBAQ 50-60_3]])</f>
        <v>3</v>
      </c>
      <c r="S14" s="8">
        <f>AVERAGE(表1_58[[#This Row],[iBAQ 0-20_1]:[iBAQ 0-20_3]])</f>
        <v>5584033.333333333</v>
      </c>
      <c r="T14" s="8">
        <f>AVERAGE(表1_58[[#This Row],[iBAQ 30-40_1]:[iBAQ 30-40_3]])</f>
        <v>26483000</v>
      </c>
      <c r="U14" s="8">
        <f>AVERAGE(表1_58[[#This Row],[iBAQ 50-60_1]:[iBAQ 50-60_3]])</f>
        <v>20403333.333333332</v>
      </c>
      <c r="V14" s="8">
        <f>表1_58[[#This Row],[Average 60]]/表1_58[[#This Row],[Average 20]]</f>
        <v>3.6538702610418992</v>
      </c>
      <c r="W14" s="8">
        <f>TTEST(表1_58[[#This Row],[iBAQ 0-20_1]:[iBAQ 0-20_3]],表1_58[[#This Row],[iBAQ 50-60_1]:[iBAQ 50-60_3]],2,2)</f>
        <v>5.5149893301410435E-3</v>
      </c>
      <c r="X14" s="8" t="s">
        <v>1408</v>
      </c>
    </row>
    <row r="15" spans="1:24" ht="15.75">
      <c r="A15" s="6">
        <v>1232</v>
      </c>
      <c r="B15" s="7" t="s">
        <v>1418</v>
      </c>
      <c r="C15" s="7" t="s">
        <v>3098</v>
      </c>
      <c r="D15" s="7" t="s">
        <v>1981</v>
      </c>
      <c r="E15" s="6">
        <v>6</v>
      </c>
      <c r="F15" s="6">
        <v>3</v>
      </c>
      <c r="G15" s="6">
        <v>38597000</v>
      </c>
      <c r="H15" s="6">
        <v>39502000</v>
      </c>
      <c r="I15" s="6">
        <v>22600000</v>
      </c>
      <c r="J15" s="6">
        <v>46689000</v>
      </c>
      <c r="K15" s="6">
        <v>55664000</v>
      </c>
      <c r="L15" s="6">
        <v>42142000</v>
      </c>
      <c r="M15" s="6">
        <v>158430000</v>
      </c>
      <c r="N15" s="6">
        <v>96418000</v>
      </c>
      <c r="O15" s="6">
        <v>110460000</v>
      </c>
      <c r="P15" s="6">
        <f>COUNT(表1_58[[#This Row],[iBAQ 0-20_1]:[iBAQ 0-20_3]])</f>
        <v>3</v>
      </c>
      <c r="Q15" s="6">
        <f>COUNT(表1_58[[#This Row],[iBAQ 30-40_1]:[iBAQ 30-40_3]])</f>
        <v>3</v>
      </c>
      <c r="R15" s="6">
        <f>COUNT(表1_58[[#This Row],[iBAQ 50-60_1]:[iBAQ 50-60_3]])</f>
        <v>3</v>
      </c>
      <c r="S15" s="8">
        <f>AVERAGE(表1_58[[#This Row],[iBAQ 0-20_1]:[iBAQ 0-20_3]])</f>
        <v>33566333.333333336</v>
      </c>
      <c r="T15" s="8">
        <f>AVERAGE(表1_58[[#This Row],[iBAQ 30-40_1]:[iBAQ 30-40_3]])</f>
        <v>48165000</v>
      </c>
      <c r="U15" s="8">
        <f>AVERAGE(表1_58[[#This Row],[iBAQ 50-60_1]:[iBAQ 50-60_3]])</f>
        <v>121769333.33333333</v>
      </c>
      <c r="V15" s="8">
        <f>表1_58[[#This Row],[Average 60]]/表1_58[[#This Row],[Average 20]]</f>
        <v>3.6277222216705227</v>
      </c>
      <c r="W15" s="8">
        <f>TTEST(表1_58[[#This Row],[iBAQ 0-20_1]:[iBAQ 0-20_3]],表1_58[[#This Row],[iBAQ 50-60_1]:[iBAQ 50-60_3]],2,2)</f>
        <v>1.0744010147739989E-2</v>
      </c>
      <c r="X15" s="8" t="s">
        <v>1408</v>
      </c>
    </row>
    <row r="16" spans="1:24" ht="15.75">
      <c r="A16" s="6">
        <v>600</v>
      </c>
      <c r="B16" s="7" t="s">
        <v>623</v>
      </c>
      <c r="C16" s="7" t="s">
        <v>2577</v>
      </c>
      <c r="D16" s="7" t="s">
        <v>1634</v>
      </c>
      <c r="E16" s="6">
        <v>6</v>
      </c>
      <c r="F16" s="6">
        <v>6</v>
      </c>
      <c r="G16" s="6">
        <v>263140</v>
      </c>
      <c r="H16" s="6">
        <v>203610</v>
      </c>
      <c r="I16" s="6">
        <v>295090</v>
      </c>
      <c r="J16" s="6">
        <v>271350</v>
      </c>
      <c r="K16" s="6">
        <v>233540</v>
      </c>
      <c r="L16" s="6">
        <v>383680</v>
      </c>
      <c r="M16" s="6">
        <v>1065900</v>
      </c>
      <c r="N16" s="6"/>
      <c r="O16" s="6">
        <v>643020</v>
      </c>
      <c r="P16" s="6">
        <f>COUNT(表1_58[[#This Row],[iBAQ 0-20_1]:[iBAQ 0-20_3]])</f>
        <v>3</v>
      </c>
      <c r="Q16" s="6">
        <f>COUNT(表1_58[[#This Row],[iBAQ 30-40_1]:[iBAQ 30-40_3]])</f>
        <v>3</v>
      </c>
      <c r="R16" s="6">
        <f>COUNT(表1_58[[#This Row],[iBAQ 50-60_1]:[iBAQ 50-60_3]])</f>
        <v>2</v>
      </c>
      <c r="S16" s="8">
        <f>AVERAGE(表1_58[[#This Row],[iBAQ 0-20_1]:[iBAQ 0-20_3]])</f>
        <v>253946.66666666666</v>
      </c>
      <c r="T16" s="8">
        <f>AVERAGE(表1_58[[#This Row],[iBAQ 30-40_1]:[iBAQ 30-40_3]])</f>
        <v>296190</v>
      </c>
      <c r="U16" s="8">
        <f>AVERAGE(表1_58[[#This Row],[iBAQ 50-60_1]:[iBAQ 50-60_3]])</f>
        <v>854460</v>
      </c>
      <c r="V16" s="8">
        <f>表1_58[[#This Row],[Average 60]]/表1_58[[#This Row],[Average 20]]</f>
        <v>3.3647222513913686</v>
      </c>
      <c r="W16" s="8">
        <f>TTEST(表1_58[[#This Row],[iBAQ 0-20_1]:[iBAQ 0-20_3]],表1_58[[#This Row],[iBAQ 50-60_1]:[iBAQ 50-60_3]],2,2)</f>
        <v>3.3766460936583031E-2</v>
      </c>
      <c r="X16" s="8" t="s">
        <v>1408</v>
      </c>
    </row>
    <row r="17" spans="1:24" ht="15.75">
      <c r="A17" s="6">
        <v>1306</v>
      </c>
      <c r="B17" s="7" t="s">
        <v>159</v>
      </c>
      <c r="C17" s="7" t="s">
        <v>3157</v>
      </c>
      <c r="D17" s="7" t="s">
        <v>2028</v>
      </c>
      <c r="E17" s="6">
        <v>2</v>
      </c>
      <c r="F17" s="6">
        <v>2</v>
      </c>
      <c r="G17" s="6">
        <v>6000500</v>
      </c>
      <c r="H17" s="6">
        <v>937860</v>
      </c>
      <c r="I17" s="6">
        <v>5492900</v>
      </c>
      <c r="J17" s="6">
        <v>1730900</v>
      </c>
      <c r="K17" s="6">
        <v>4710900</v>
      </c>
      <c r="L17" s="6">
        <v>2074200</v>
      </c>
      <c r="M17" s="6">
        <v>16504000</v>
      </c>
      <c r="N17" s="6"/>
      <c r="O17" s="6">
        <v>11355000</v>
      </c>
      <c r="P17" s="6">
        <f>COUNT(表1_58[[#This Row],[iBAQ 0-20_1]:[iBAQ 0-20_3]])</f>
        <v>3</v>
      </c>
      <c r="Q17" s="6">
        <f>COUNT(表1_58[[#This Row],[iBAQ 30-40_1]:[iBAQ 30-40_3]])</f>
        <v>3</v>
      </c>
      <c r="R17" s="6">
        <f>COUNT(表1_58[[#This Row],[iBAQ 50-60_1]:[iBAQ 50-60_3]])</f>
        <v>2</v>
      </c>
      <c r="S17" s="8">
        <f>AVERAGE(表1_58[[#This Row],[iBAQ 0-20_1]:[iBAQ 0-20_3]])</f>
        <v>4143753.3333333335</v>
      </c>
      <c r="T17" s="8">
        <f>AVERAGE(表1_58[[#This Row],[iBAQ 30-40_1]:[iBAQ 30-40_3]])</f>
        <v>2838666.6666666665</v>
      </c>
      <c r="U17" s="8">
        <f>AVERAGE(表1_58[[#This Row],[iBAQ 50-60_1]:[iBAQ 50-60_3]])</f>
        <v>13929500</v>
      </c>
      <c r="V17" s="8">
        <f>表1_58[[#This Row],[Average 60]]/表1_58[[#This Row],[Average 20]]</f>
        <v>3.3615659233255517</v>
      </c>
      <c r="W17" s="8">
        <f>TTEST(表1_58[[#This Row],[iBAQ 0-20_1]:[iBAQ 0-20_3]],表1_58[[#This Row],[iBAQ 50-60_1]:[iBAQ 50-60_3]],2,2)</f>
        <v>4.0649300335327522E-2</v>
      </c>
      <c r="X17" s="8" t="s">
        <v>1408</v>
      </c>
    </row>
    <row r="18" spans="1:24" ht="15.75">
      <c r="A18" s="6">
        <v>639</v>
      </c>
      <c r="B18" s="7" t="s">
        <v>81</v>
      </c>
      <c r="C18" s="7" t="s">
        <v>2610</v>
      </c>
      <c r="D18" s="7" t="s">
        <v>1659</v>
      </c>
      <c r="E18" s="6">
        <v>2</v>
      </c>
      <c r="F18" s="6">
        <v>2</v>
      </c>
      <c r="G18" s="6">
        <v>8117600</v>
      </c>
      <c r="H18" s="6">
        <v>13564000</v>
      </c>
      <c r="I18" s="6">
        <v>8345800</v>
      </c>
      <c r="J18" s="6"/>
      <c r="K18" s="6">
        <v>24586000</v>
      </c>
      <c r="L18" s="6">
        <v>19733000</v>
      </c>
      <c r="M18" s="6">
        <v>34520000</v>
      </c>
      <c r="N18" s="6">
        <v>31337000</v>
      </c>
      <c r="O18" s="6">
        <v>26061000</v>
      </c>
      <c r="P18" s="6">
        <f>COUNT(表1_58[[#This Row],[iBAQ 0-20_1]:[iBAQ 0-20_3]])</f>
        <v>3</v>
      </c>
      <c r="Q18" s="6">
        <f>COUNT(表1_58[[#This Row],[iBAQ 30-40_1]:[iBAQ 30-40_3]])</f>
        <v>2</v>
      </c>
      <c r="R18" s="6">
        <f>COUNT(表1_58[[#This Row],[iBAQ 50-60_1]:[iBAQ 50-60_3]])</f>
        <v>3</v>
      </c>
      <c r="S18" s="8">
        <f>AVERAGE(表1_58[[#This Row],[iBAQ 0-20_1]:[iBAQ 0-20_3]])</f>
        <v>10009133.333333334</v>
      </c>
      <c r="T18" s="8">
        <f>AVERAGE(表1_58[[#This Row],[iBAQ 30-40_1]:[iBAQ 30-40_3]])</f>
        <v>22159500</v>
      </c>
      <c r="U18" s="8">
        <f>AVERAGE(表1_58[[#This Row],[iBAQ 50-60_1]:[iBAQ 50-60_3]])</f>
        <v>30639333.333333332</v>
      </c>
      <c r="V18" s="8">
        <f>表1_58[[#This Row],[Average 60]]/表1_58[[#This Row],[Average 20]]</f>
        <v>3.0611374944217613</v>
      </c>
      <c r="W18" s="8">
        <f>TTEST(表1_58[[#This Row],[iBAQ 0-20_1]:[iBAQ 0-20_3]],表1_58[[#This Row],[iBAQ 50-60_1]:[iBAQ 50-60_3]],2,2)</f>
        <v>2.4650021923451585E-3</v>
      </c>
      <c r="X18" s="8" t="s">
        <v>1408</v>
      </c>
    </row>
    <row r="19" spans="1:24" ht="15.75">
      <c r="A19" s="6">
        <v>354</v>
      </c>
      <c r="B19" s="7" t="s">
        <v>43</v>
      </c>
      <c r="C19" s="7" t="s">
        <v>2411</v>
      </c>
      <c r="D19" s="7" t="s">
        <v>1539</v>
      </c>
      <c r="E19" s="6">
        <v>11</v>
      </c>
      <c r="F19" s="6">
        <v>2</v>
      </c>
      <c r="G19" s="6">
        <v>10707000</v>
      </c>
      <c r="H19" s="6">
        <v>15787000</v>
      </c>
      <c r="I19" s="6">
        <v>17857000</v>
      </c>
      <c r="J19" s="6">
        <v>23418000</v>
      </c>
      <c r="K19" s="6">
        <v>33645000</v>
      </c>
      <c r="L19" s="6">
        <v>33461000</v>
      </c>
      <c r="M19" s="6">
        <v>49122000</v>
      </c>
      <c r="N19" s="6">
        <v>31898000</v>
      </c>
      <c r="O19" s="6">
        <v>51642000</v>
      </c>
      <c r="P19" s="6">
        <f>COUNT(表1_58[[#This Row],[iBAQ 0-20_1]:[iBAQ 0-20_3]])</f>
        <v>3</v>
      </c>
      <c r="Q19" s="6">
        <f>COUNT(表1_58[[#This Row],[iBAQ 30-40_1]:[iBAQ 30-40_3]])</f>
        <v>3</v>
      </c>
      <c r="R19" s="6">
        <f>COUNT(表1_58[[#This Row],[iBAQ 50-60_1]:[iBAQ 50-60_3]])</f>
        <v>3</v>
      </c>
      <c r="S19" s="8">
        <f>AVERAGE(表1_58[[#This Row],[iBAQ 0-20_1]:[iBAQ 0-20_3]])</f>
        <v>14783666.666666666</v>
      </c>
      <c r="T19" s="8">
        <f>AVERAGE(表1_58[[#This Row],[iBAQ 30-40_1]:[iBAQ 30-40_3]])</f>
        <v>30174666.666666668</v>
      </c>
      <c r="U19" s="8">
        <f>AVERAGE(表1_58[[#This Row],[iBAQ 50-60_1]:[iBAQ 50-60_3]])</f>
        <v>44220666.666666664</v>
      </c>
      <c r="V19" s="8">
        <f>表1_58[[#This Row],[Average 60]]/表1_58[[#This Row],[Average 20]]</f>
        <v>2.9911839642849092</v>
      </c>
      <c r="W19" s="8">
        <f>TTEST(表1_58[[#This Row],[iBAQ 0-20_1]:[iBAQ 0-20_3]],表1_58[[#This Row],[iBAQ 50-60_1]:[iBAQ 50-60_3]],2,2)</f>
        <v>1.0914698536574209E-2</v>
      </c>
      <c r="X19" s="8" t="s">
        <v>1408</v>
      </c>
    </row>
    <row r="20" spans="1:24" ht="15.75">
      <c r="A20" s="6">
        <v>95</v>
      </c>
      <c r="B20" s="7" t="s">
        <v>129</v>
      </c>
      <c r="C20" s="7" t="s">
        <v>2226</v>
      </c>
      <c r="D20" s="7" t="s">
        <v>3440</v>
      </c>
      <c r="E20" s="6">
        <v>3</v>
      </c>
      <c r="F20" s="6">
        <v>3</v>
      </c>
      <c r="G20" s="6">
        <v>2926400</v>
      </c>
      <c r="H20" s="6">
        <v>4510200</v>
      </c>
      <c r="I20" s="6">
        <v>4711900</v>
      </c>
      <c r="J20" s="6">
        <v>5538100</v>
      </c>
      <c r="K20" s="6">
        <v>6152500</v>
      </c>
      <c r="L20" s="6">
        <v>7296800</v>
      </c>
      <c r="M20" s="6">
        <v>12882000</v>
      </c>
      <c r="N20" s="6">
        <v>7776000</v>
      </c>
      <c r="O20" s="6">
        <v>14162000</v>
      </c>
      <c r="P20" s="6">
        <f>COUNT(表1_58[[#This Row],[iBAQ 0-20_1]:[iBAQ 0-20_3]])</f>
        <v>3</v>
      </c>
      <c r="Q20" s="6">
        <f>COUNT(表1_58[[#This Row],[iBAQ 30-40_1]:[iBAQ 30-40_3]])</f>
        <v>3</v>
      </c>
      <c r="R20" s="6">
        <f>COUNT(表1_58[[#This Row],[iBAQ 50-60_1]:[iBAQ 50-60_3]])</f>
        <v>3</v>
      </c>
      <c r="S20" s="8">
        <f>AVERAGE(表1_58[[#This Row],[iBAQ 0-20_1]:[iBAQ 0-20_3]])</f>
        <v>4049500</v>
      </c>
      <c r="T20" s="8">
        <f>AVERAGE(表1_58[[#This Row],[iBAQ 30-40_1]:[iBAQ 30-40_3]])</f>
        <v>6329133.333333333</v>
      </c>
      <c r="U20" s="8">
        <f>AVERAGE(表1_58[[#This Row],[iBAQ 50-60_1]:[iBAQ 50-60_3]])</f>
        <v>11606666.666666666</v>
      </c>
      <c r="V20" s="8">
        <f>表1_58[[#This Row],[Average 60]]/表1_58[[#This Row],[Average 20]]</f>
        <v>2.8661974729390458</v>
      </c>
      <c r="W20" s="8">
        <f>TTEST(表1_58[[#This Row],[iBAQ 0-20_1]:[iBAQ 0-20_3]],表1_58[[#This Row],[iBAQ 50-60_1]:[iBAQ 50-60_3]],2,2)</f>
        <v>2.0448662890108958E-2</v>
      </c>
      <c r="X20" s="8" t="s">
        <v>1408</v>
      </c>
    </row>
    <row r="21" spans="1:24" ht="15.75">
      <c r="A21" s="6">
        <v>1366</v>
      </c>
      <c r="B21" s="7" t="s">
        <v>598</v>
      </c>
      <c r="C21" s="7" t="s">
        <v>2288</v>
      </c>
      <c r="D21" s="7" t="s">
        <v>3922</v>
      </c>
      <c r="E21" s="6">
        <v>3</v>
      </c>
      <c r="F21" s="6">
        <v>3</v>
      </c>
      <c r="G21" s="6">
        <v>271520</v>
      </c>
      <c r="H21" s="6">
        <v>434220</v>
      </c>
      <c r="I21" s="6">
        <v>522090</v>
      </c>
      <c r="J21" s="6">
        <v>4708500</v>
      </c>
      <c r="K21" s="6">
        <v>823260</v>
      </c>
      <c r="L21" s="6">
        <v>859700</v>
      </c>
      <c r="M21" s="6">
        <v>1296700</v>
      </c>
      <c r="N21" s="6"/>
      <c r="O21" s="6">
        <v>816590</v>
      </c>
      <c r="P21" s="6">
        <f>COUNT(表1_58[[#This Row],[iBAQ 0-20_1]:[iBAQ 0-20_3]])</f>
        <v>3</v>
      </c>
      <c r="Q21" s="6">
        <f>COUNT(表1_58[[#This Row],[iBAQ 30-40_1]:[iBAQ 30-40_3]])</f>
        <v>3</v>
      </c>
      <c r="R21" s="6">
        <f>COUNT(表1_58[[#This Row],[iBAQ 50-60_1]:[iBAQ 50-60_3]])</f>
        <v>2</v>
      </c>
      <c r="S21" s="8">
        <f>AVERAGE(表1_58[[#This Row],[iBAQ 0-20_1]:[iBAQ 0-20_3]])</f>
        <v>409276.66666666669</v>
      </c>
      <c r="T21" s="8">
        <f>AVERAGE(表1_58[[#This Row],[iBAQ 30-40_1]:[iBAQ 30-40_3]])</f>
        <v>2130486.6666666665</v>
      </c>
      <c r="U21" s="8">
        <f>AVERAGE(表1_58[[#This Row],[iBAQ 50-60_1]:[iBAQ 50-60_3]])</f>
        <v>1056645</v>
      </c>
      <c r="V21" s="8">
        <f>表1_58[[#This Row],[Average 60]]/表1_58[[#This Row],[Average 20]]</f>
        <v>2.581737699844441</v>
      </c>
      <c r="W21" s="8">
        <f>TTEST(表1_58[[#This Row],[iBAQ 0-20_1]:[iBAQ 0-20_3]],表1_58[[#This Row],[iBAQ 50-60_1]:[iBAQ 50-60_3]],2,2)</f>
        <v>4.9431804859404724E-2</v>
      </c>
      <c r="X21" s="8" t="s">
        <v>1408</v>
      </c>
    </row>
    <row r="22" spans="1:24" ht="15.75">
      <c r="A22" s="6">
        <v>1402</v>
      </c>
      <c r="B22" s="7" t="s">
        <v>249</v>
      </c>
      <c r="C22" s="7" t="s">
        <v>3244</v>
      </c>
      <c r="D22" s="7" t="s">
        <v>2088</v>
      </c>
      <c r="E22" s="6">
        <v>5</v>
      </c>
      <c r="F22" s="6">
        <v>5</v>
      </c>
      <c r="G22" s="6">
        <v>2072900</v>
      </c>
      <c r="H22" s="6">
        <v>3199600</v>
      </c>
      <c r="I22" s="6">
        <v>2901100</v>
      </c>
      <c r="J22" s="6"/>
      <c r="K22" s="6">
        <v>4471500</v>
      </c>
      <c r="L22" s="6">
        <v>3377300</v>
      </c>
      <c r="M22" s="6">
        <v>8608300</v>
      </c>
      <c r="N22" s="6">
        <v>4351600</v>
      </c>
      <c r="O22" s="6">
        <v>6070500</v>
      </c>
      <c r="P22" s="6">
        <f>COUNT(表1_58[[#This Row],[iBAQ 0-20_1]:[iBAQ 0-20_3]])</f>
        <v>3</v>
      </c>
      <c r="Q22" s="6">
        <f>COUNT(表1_58[[#This Row],[iBAQ 30-40_1]:[iBAQ 30-40_3]])</f>
        <v>2</v>
      </c>
      <c r="R22" s="6">
        <f>COUNT(表1_58[[#This Row],[iBAQ 50-60_1]:[iBAQ 50-60_3]])</f>
        <v>3</v>
      </c>
      <c r="S22" s="8">
        <f>AVERAGE(表1_58[[#This Row],[iBAQ 0-20_1]:[iBAQ 0-20_3]])</f>
        <v>2724533.3333333335</v>
      </c>
      <c r="T22" s="8">
        <f>AVERAGE(表1_58[[#This Row],[iBAQ 30-40_1]:[iBAQ 30-40_3]])</f>
        <v>3924400</v>
      </c>
      <c r="U22" s="8">
        <f>AVERAGE(表1_58[[#This Row],[iBAQ 50-60_1]:[iBAQ 50-60_3]])</f>
        <v>6343466.666666667</v>
      </c>
      <c r="V22" s="8">
        <f>表1_58[[#This Row],[Average 60]]/表1_58[[#This Row],[Average 20]]</f>
        <v>2.3282764020749731</v>
      </c>
      <c r="W22" s="8">
        <f>TTEST(表1_58[[#This Row],[iBAQ 0-20_1]:[iBAQ 0-20_3]],表1_58[[#This Row],[iBAQ 50-60_1]:[iBAQ 50-60_3]],2,2)</f>
        <v>4.7631950990388965E-2</v>
      </c>
      <c r="X22" s="8" t="s">
        <v>1408</v>
      </c>
    </row>
    <row r="23" spans="1:24" ht="15.75">
      <c r="A23" s="6">
        <v>1136</v>
      </c>
      <c r="B23" s="7" t="s">
        <v>119</v>
      </c>
      <c r="C23" s="7" t="s">
        <v>3228</v>
      </c>
      <c r="D23" s="7" t="s">
        <v>3930</v>
      </c>
      <c r="E23" s="6">
        <v>1</v>
      </c>
      <c r="F23" s="6">
        <v>1</v>
      </c>
      <c r="G23" s="6">
        <v>5997300</v>
      </c>
      <c r="H23" s="6">
        <v>5995400</v>
      </c>
      <c r="I23" s="6">
        <v>11754000</v>
      </c>
      <c r="J23" s="6">
        <v>12899000</v>
      </c>
      <c r="K23" s="6"/>
      <c r="L23" s="6">
        <v>21463000</v>
      </c>
      <c r="M23" s="6">
        <v>16181000</v>
      </c>
      <c r="N23" s="6"/>
      <c r="O23" s="6">
        <v>15503000</v>
      </c>
      <c r="P23" s="6">
        <f>COUNT(表1_58[[#This Row],[iBAQ 0-20_1]:[iBAQ 0-20_3]])</f>
        <v>3</v>
      </c>
      <c r="Q23" s="6">
        <f>COUNT(表1_58[[#This Row],[iBAQ 30-40_1]:[iBAQ 30-40_3]])</f>
        <v>2</v>
      </c>
      <c r="R23" s="6">
        <f>COUNT(表1_58[[#This Row],[iBAQ 50-60_1]:[iBAQ 50-60_3]])</f>
        <v>2</v>
      </c>
      <c r="S23" s="8">
        <f>AVERAGE(表1_58[[#This Row],[iBAQ 0-20_1]:[iBAQ 0-20_3]])</f>
        <v>7915566.666666667</v>
      </c>
      <c r="T23" s="8">
        <f>AVERAGE(表1_58[[#This Row],[iBAQ 30-40_1]:[iBAQ 30-40_3]])</f>
        <v>17181000</v>
      </c>
      <c r="U23" s="8">
        <f>AVERAGE(表1_58[[#This Row],[iBAQ 50-60_1]:[iBAQ 50-60_3]])</f>
        <v>15842000</v>
      </c>
      <c r="V23" s="8">
        <f>表1_58[[#This Row],[Average 60]]/表1_58[[#This Row],[Average 20]]</f>
        <v>2.0013728223289973</v>
      </c>
      <c r="W23" s="8">
        <f>TTEST(表1_58[[#This Row],[iBAQ 0-20_1]:[iBAQ 0-20_3]],表1_58[[#This Row],[iBAQ 50-60_1]:[iBAQ 50-60_3]],2,2)</f>
        <v>4.9993902991345485E-2</v>
      </c>
      <c r="X23" s="8" t="s">
        <v>1408</v>
      </c>
    </row>
    <row r="24" spans="1:24" ht="15.75">
      <c r="A24" s="6">
        <v>763</v>
      </c>
      <c r="B24" s="7" t="s">
        <v>289</v>
      </c>
      <c r="C24" s="7" t="s">
        <v>2719</v>
      </c>
      <c r="D24" s="7" t="s">
        <v>3676</v>
      </c>
      <c r="E24" s="6">
        <v>1</v>
      </c>
      <c r="F24" s="6">
        <v>1</v>
      </c>
      <c r="G24" s="6">
        <v>10919000</v>
      </c>
      <c r="H24" s="6">
        <v>9947200</v>
      </c>
      <c r="I24" s="6">
        <v>11715000</v>
      </c>
      <c r="J24" s="6">
        <v>12354000</v>
      </c>
      <c r="K24" s="6">
        <v>17511000</v>
      </c>
      <c r="L24" s="6">
        <v>18586000</v>
      </c>
      <c r="M24" s="6">
        <v>6171800</v>
      </c>
      <c r="N24" s="6">
        <v>5185800</v>
      </c>
      <c r="O24" s="6">
        <v>4869100</v>
      </c>
      <c r="P24" s="6">
        <f>COUNT(表1_58[[#This Row],[iBAQ 0-20_1]:[iBAQ 0-20_3]])</f>
        <v>3</v>
      </c>
      <c r="Q24" s="6">
        <f>COUNT(表1_58[[#This Row],[iBAQ 30-40_1]:[iBAQ 30-40_3]])</f>
        <v>3</v>
      </c>
      <c r="R24" s="6">
        <f>COUNT(表1_58[[#This Row],[iBAQ 50-60_1]:[iBAQ 50-60_3]])</f>
        <v>3</v>
      </c>
      <c r="S24" s="8">
        <f>AVERAGE(表1_58[[#This Row],[iBAQ 0-20_1]:[iBAQ 0-20_3]])</f>
        <v>10860400</v>
      </c>
      <c r="T24" s="8">
        <f>AVERAGE(表1_58[[#This Row],[iBAQ 30-40_1]:[iBAQ 30-40_3]])</f>
        <v>16150333.333333334</v>
      </c>
      <c r="U24" s="8">
        <f>AVERAGE(表1_58[[#This Row],[iBAQ 50-60_1]:[iBAQ 50-60_3]])</f>
        <v>5408900</v>
      </c>
      <c r="V24" s="8">
        <f>表1_58[[#This Row],[Average 60]]/表1_58[[#This Row],[Average 20]]</f>
        <v>0.49803874627085559</v>
      </c>
      <c r="W24" s="8">
        <f>TTEST(表1_58[[#This Row],[iBAQ 0-20_1]:[iBAQ 0-20_3]],表1_58[[#This Row],[iBAQ 50-60_1]:[iBAQ 50-60_3]],2,2)</f>
        <v>1.0692801750759595E-3</v>
      </c>
      <c r="X24" s="8" t="s">
        <v>1408</v>
      </c>
    </row>
    <row r="25" spans="1:24" ht="15.75">
      <c r="A25" s="6">
        <v>1568</v>
      </c>
      <c r="B25" s="7" t="s">
        <v>675</v>
      </c>
      <c r="C25" s="7" t="s">
        <v>3401</v>
      </c>
      <c r="D25" s="7" t="s">
        <v>2176</v>
      </c>
      <c r="E25" s="6">
        <v>3</v>
      </c>
      <c r="F25" s="6">
        <v>3</v>
      </c>
      <c r="G25" s="6">
        <v>702290</v>
      </c>
      <c r="H25" s="6">
        <v>1145300</v>
      </c>
      <c r="I25" s="6">
        <v>859250</v>
      </c>
      <c r="J25" s="6">
        <v>880770</v>
      </c>
      <c r="K25" s="6">
        <v>1111000</v>
      </c>
      <c r="L25" s="6">
        <v>1067100</v>
      </c>
      <c r="M25" s="6">
        <v>471160</v>
      </c>
      <c r="N25" s="6">
        <v>559830</v>
      </c>
      <c r="O25" s="6">
        <v>296970</v>
      </c>
      <c r="P25" s="6">
        <f>COUNT(表1_58[[#This Row],[iBAQ 0-20_1]:[iBAQ 0-20_3]])</f>
        <v>3</v>
      </c>
      <c r="Q25" s="6">
        <f>COUNT(表1_58[[#This Row],[iBAQ 30-40_1]:[iBAQ 30-40_3]])</f>
        <v>3</v>
      </c>
      <c r="R25" s="6">
        <f>COUNT(表1_58[[#This Row],[iBAQ 50-60_1]:[iBAQ 50-60_3]])</f>
        <v>3</v>
      </c>
      <c r="S25" s="8">
        <f>AVERAGE(表1_58[[#This Row],[iBAQ 0-20_1]:[iBAQ 0-20_3]])</f>
        <v>902280</v>
      </c>
      <c r="T25" s="8">
        <f>AVERAGE(表1_58[[#This Row],[iBAQ 30-40_1]:[iBAQ 30-40_3]])</f>
        <v>1019623.3333333334</v>
      </c>
      <c r="U25" s="8">
        <f>AVERAGE(表1_58[[#This Row],[iBAQ 50-60_1]:[iBAQ 50-60_3]])</f>
        <v>442653.33333333331</v>
      </c>
      <c r="V25" s="8">
        <f>表1_58[[#This Row],[Average 60]]/表1_58[[#This Row],[Average 20]]</f>
        <v>0.49059419840108759</v>
      </c>
      <c r="W25" s="8">
        <f>TTEST(表1_58[[#This Row],[iBAQ 0-20_1]:[iBAQ 0-20_3]],表1_58[[#This Row],[iBAQ 50-60_1]:[iBAQ 50-60_3]],2,2)</f>
        <v>3.8200988419179113E-2</v>
      </c>
      <c r="X25" s="8" t="s">
        <v>1408</v>
      </c>
    </row>
    <row r="26" spans="1:24" ht="15.75">
      <c r="A26" s="6">
        <v>1274</v>
      </c>
      <c r="B26" s="7" t="s">
        <v>489</v>
      </c>
      <c r="C26" s="7" t="s">
        <v>3131</v>
      </c>
      <c r="D26" s="7" t="s">
        <v>2008</v>
      </c>
      <c r="E26" s="6">
        <v>6</v>
      </c>
      <c r="F26" s="6">
        <v>6</v>
      </c>
      <c r="G26" s="6">
        <v>6343900</v>
      </c>
      <c r="H26" s="6">
        <v>4683400</v>
      </c>
      <c r="I26" s="6">
        <v>5253400</v>
      </c>
      <c r="J26" s="6">
        <v>5164300</v>
      </c>
      <c r="K26" s="6">
        <v>4848700</v>
      </c>
      <c r="L26" s="6">
        <v>7309800</v>
      </c>
      <c r="M26" s="6">
        <v>3983800</v>
      </c>
      <c r="N26" s="6">
        <v>2105300</v>
      </c>
      <c r="O26" s="6">
        <v>1585400</v>
      </c>
      <c r="P26" s="6">
        <f>COUNT(表1_58[[#This Row],[iBAQ 0-20_1]:[iBAQ 0-20_3]])</f>
        <v>3</v>
      </c>
      <c r="Q26" s="6">
        <f>COUNT(表1_58[[#This Row],[iBAQ 30-40_1]:[iBAQ 30-40_3]])</f>
        <v>3</v>
      </c>
      <c r="R26" s="6">
        <f>COUNT(表1_58[[#This Row],[iBAQ 50-60_1]:[iBAQ 50-60_3]])</f>
        <v>3</v>
      </c>
      <c r="S26" s="8">
        <f>AVERAGE(表1_58[[#This Row],[iBAQ 0-20_1]:[iBAQ 0-20_3]])</f>
        <v>5426900</v>
      </c>
      <c r="T26" s="8">
        <f>AVERAGE(表1_58[[#This Row],[iBAQ 30-40_1]:[iBAQ 30-40_3]])</f>
        <v>5774266.666666667</v>
      </c>
      <c r="U26" s="8">
        <f>AVERAGE(表1_58[[#This Row],[iBAQ 50-60_1]:[iBAQ 50-60_3]])</f>
        <v>2558166.6666666665</v>
      </c>
      <c r="V26" s="8">
        <f>表1_58[[#This Row],[Average 60]]/表1_58[[#This Row],[Average 20]]</f>
        <v>0.47138636545111695</v>
      </c>
      <c r="W26" s="8">
        <f>TTEST(表1_58[[#This Row],[iBAQ 0-20_1]:[iBAQ 0-20_3]],表1_58[[#This Row],[iBAQ 50-60_1]:[iBAQ 50-60_3]],2,2)</f>
        <v>3.0684117605611964E-2</v>
      </c>
      <c r="X26" s="8" t="s">
        <v>1408</v>
      </c>
    </row>
    <row r="27" spans="1:24" ht="15.75">
      <c r="A27" s="6">
        <v>1567</v>
      </c>
      <c r="B27" s="7" t="s">
        <v>256</v>
      </c>
      <c r="C27" s="7" t="s">
        <v>3400</v>
      </c>
      <c r="D27" s="7" t="s">
        <v>4033</v>
      </c>
      <c r="E27" s="6">
        <v>15</v>
      </c>
      <c r="F27" s="6">
        <v>15</v>
      </c>
      <c r="G27" s="6">
        <v>13415000</v>
      </c>
      <c r="H27" s="6">
        <v>11532000</v>
      </c>
      <c r="I27" s="6">
        <v>16624000</v>
      </c>
      <c r="J27" s="6">
        <v>9170000</v>
      </c>
      <c r="K27" s="6">
        <v>7798200</v>
      </c>
      <c r="L27" s="6">
        <v>12404000</v>
      </c>
      <c r="M27" s="6">
        <v>8244200</v>
      </c>
      <c r="N27" s="6">
        <v>5416600</v>
      </c>
      <c r="O27" s="6">
        <v>5801300</v>
      </c>
      <c r="P27" s="6">
        <f>COUNT(表1_58[[#This Row],[iBAQ 0-20_1]:[iBAQ 0-20_3]])</f>
        <v>3</v>
      </c>
      <c r="Q27" s="6">
        <f>COUNT(表1_58[[#This Row],[iBAQ 30-40_1]:[iBAQ 30-40_3]])</f>
        <v>3</v>
      </c>
      <c r="R27" s="6">
        <f>COUNT(表1_58[[#This Row],[iBAQ 50-60_1]:[iBAQ 50-60_3]])</f>
        <v>3</v>
      </c>
      <c r="S27" s="8">
        <f>AVERAGE(表1_58[[#This Row],[iBAQ 0-20_1]:[iBAQ 0-20_3]])</f>
        <v>13857000</v>
      </c>
      <c r="T27" s="8">
        <f>AVERAGE(表1_58[[#This Row],[iBAQ 30-40_1]:[iBAQ 30-40_3]])</f>
        <v>9790733.333333334</v>
      </c>
      <c r="U27" s="8">
        <f>AVERAGE(表1_58[[#This Row],[iBAQ 50-60_1]:[iBAQ 50-60_3]])</f>
        <v>6487366.666666667</v>
      </c>
      <c r="V27" s="8">
        <f>表1_58[[#This Row],[Average 60]]/表1_58[[#This Row],[Average 20]]</f>
        <v>0.46816530754612595</v>
      </c>
      <c r="W27" s="8">
        <f>TTEST(表1_58[[#This Row],[iBAQ 0-20_1]:[iBAQ 0-20_3]],表1_58[[#This Row],[iBAQ 50-60_1]:[iBAQ 50-60_3]],2,2)</f>
        <v>1.3059008903460279E-2</v>
      </c>
      <c r="X27" s="8" t="s">
        <v>1408</v>
      </c>
    </row>
    <row r="28" spans="1:24" ht="15.75">
      <c r="A28" s="6">
        <v>732</v>
      </c>
      <c r="B28" s="7" t="s">
        <v>98</v>
      </c>
      <c r="C28" s="7" t="s">
        <v>2693</v>
      </c>
      <c r="D28" s="7" t="s">
        <v>1719</v>
      </c>
      <c r="E28" s="6">
        <v>3</v>
      </c>
      <c r="F28" s="6">
        <v>1</v>
      </c>
      <c r="G28" s="6">
        <v>28799000</v>
      </c>
      <c r="H28" s="6">
        <v>37963000</v>
      </c>
      <c r="I28" s="6">
        <v>39578000</v>
      </c>
      <c r="J28" s="6">
        <v>30918000</v>
      </c>
      <c r="K28" s="6">
        <v>28398000</v>
      </c>
      <c r="L28" s="6">
        <v>28849000</v>
      </c>
      <c r="M28" s="6">
        <v>22234000</v>
      </c>
      <c r="N28" s="6">
        <v>4171000</v>
      </c>
      <c r="O28" s="6">
        <v>20250000</v>
      </c>
      <c r="P28" s="6">
        <f>COUNT(表1_58[[#This Row],[iBAQ 0-20_1]:[iBAQ 0-20_3]])</f>
        <v>3</v>
      </c>
      <c r="Q28" s="6">
        <f>COUNT(表1_58[[#This Row],[iBAQ 30-40_1]:[iBAQ 30-40_3]])</f>
        <v>3</v>
      </c>
      <c r="R28" s="6">
        <f>COUNT(表1_58[[#This Row],[iBAQ 50-60_1]:[iBAQ 50-60_3]])</f>
        <v>3</v>
      </c>
      <c r="S28" s="8">
        <f>AVERAGE(表1_58[[#This Row],[iBAQ 0-20_1]:[iBAQ 0-20_3]])</f>
        <v>35446666.666666664</v>
      </c>
      <c r="T28" s="8">
        <f>AVERAGE(表1_58[[#This Row],[iBAQ 30-40_1]:[iBAQ 30-40_3]])</f>
        <v>29388333.333333332</v>
      </c>
      <c r="U28" s="8">
        <f>AVERAGE(表1_58[[#This Row],[iBAQ 50-60_1]:[iBAQ 50-60_3]])</f>
        <v>15551666.666666666</v>
      </c>
      <c r="V28" s="8">
        <f>表1_58[[#This Row],[Average 60]]/表1_58[[#This Row],[Average 20]]</f>
        <v>0.43873424863644916</v>
      </c>
      <c r="W28" s="8">
        <f>TTEST(表1_58[[#This Row],[iBAQ 0-20_1]:[iBAQ 0-20_3]],表1_58[[#This Row],[iBAQ 50-60_1]:[iBAQ 50-60_3]],2,2)</f>
        <v>3.9934085390982504E-2</v>
      </c>
      <c r="X28" s="8" t="s">
        <v>1408</v>
      </c>
    </row>
    <row r="29" spans="1:24" ht="15.75">
      <c r="A29" s="6">
        <v>1168</v>
      </c>
      <c r="B29" s="7" t="s">
        <v>403</v>
      </c>
      <c r="C29" s="7" t="s">
        <v>3044</v>
      </c>
      <c r="D29" s="7" t="s">
        <v>1940</v>
      </c>
      <c r="E29" s="6">
        <v>3</v>
      </c>
      <c r="F29" s="6">
        <v>2</v>
      </c>
      <c r="G29" s="6">
        <v>20190000</v>
      </c>
      <c r="H29" s="6">
        <v>14496000</v>
      </c>
      <c r="I29" s="6">
        <v>20739000</v>
      </c>
      <c r="J29" s="6">
        <v>3038100</v>
      </c>
      <c r="K29" s="6">
        <v>8210000</v>
      </c>
      <c r="L29" s="6">
        <v>26488000</v>
      </c>
      <c r="M29" s="6">
        <v>10363000</v>
      </c>
      <c r="N29" s="6">
        <v>10090000</v>
      </c>
      <c r="O29" s="6">
        <v>2513300</v>
      </c>
      <c r="P29" s="6">
        <f>COUNT(表1_58[[#This Row],[iBAQ 0-20_1]:[iBAQ 0-20_3]])</f>
        <v>3</v>
      </c>
      <c r="Q29" s="6">
        <f>COUNT(表1_58[[#This Row],[iBAQ 30-40_1]:[iBAQ 30-40_3]])</f>
        <v>3</v>
      </c>
      <c r="R29" s="6">
        <f>COUNT(表1_58[[#This Row],[iBAQ 50-60_1]:[iBAQ 50-60_3]])</f>
        <v>3</v>
      </c>
      <c r="S29" s="8">
        <f>AVERAGE(表1_58[[#This Row],[iBAQ 0-20_1]:[iBAQ 0-20_3]])</f>
        <v>18475000</v>
      </c>
      <c r="T29" s="8">
        <f>AVERAGE(表1_58[[#This Row],[iBAQ 30-40_1]:[iBAQ 30-40_3]])</f>
        <v>12578700</v>
      </c>
      <c r="U29" s="8">
        <f>AVERAGE(表1_58[[#This Row],[iBAQ 50-60_1]:[iBAQ 50-60_3]])</f>
        <v>7655433.333333333</v>
      </c>
      <c r="V29" s="8">
        <f>表1_58[[#This Row],[Average 60]]/表1_58[[#This Row],[Average 20]]</f>
        <v>0.41436716283265673</v>
      </c>
      <c r="W29" s="8">
        <f>TTEST(表1_58[[#This Row],[iBAQ 0-20_1]:[iBAQ 0-20_3]],表1_58[[#This Row],[iBAQ 50-60_1]:[iBAQ 50-60_3]],2,2)</f>
        <v>2.9290023320135111E-2</v>
      </c>
      <c r="X29" s="8" t="s">
        <v>1408</v>
      </c>
    </row>
    <row r="30" spans="1:24" ht="15.75">
      <c r="A30" s="6">
        <v>1328</v>
      </c>
      <c r="B30" s="7" t="s">
        <v>318</v>
      </c>
      <c r="C30" s="7" t="s">
        <v>3176</v>
      </c>
      <c r="D30" s="7" t="s">
        <v>2043</v>
      </c>
      <c r="E30" s="6">
        <v>2</v>
      </c>
      <c r="F30" s="6">
        <v>2</v>
      </c>
      <c r="G30" s="6">
        <v>9038500</v>
      </c>
      <c r="H30" s="6">
        <v>12767000</v>
      </c>
      <c r="I30" s="6">
        <v>11295000</v>
      </c>
      <c r="J30" s="6">
        <v>3408400</v>
      </c>
      <c r="K30" s="6"/>
      <c r="L30" s="6">
        <v>10945000</v>
      </c>
      <c r="M30" s="6">
        <v>5416700</v>
      </c>
      <c r="N30" s="6">
        <v>4373500</v>
      </c>
      <c r="O30" s="6">
        <v>3865300</v>
      </c>
      <c r="P30" s="6">
        <f>COUNT(表1_58[[#This Row],[iBAQ 0-20_1]:[iBAQ 0-20_3]])</f>
        <v>3</v>
      </c>
      <c r="Q30" s="6">
        <f>COUNT(表1_58[[#This Row],[iBAQ 30-40_1]:[iBAQ 30-40_3]])</f>
        <v>2</v>
      </c>
      <c r="R30" s="6">
        <f>COUNT(表1_58[[#This Row],[iBAQ 50-60_1]:[iBAQ 50-60_3]])</f>
        <v>3</v>
      </c>
      <c r="S30" s="8">
        <f>AVERAGE(表1_58[[#This Row],[iBAQ 0-20_1]:[iBAQ 0-20_3]])</f>
        <v>11033500</v>
      </c>
      <c r="T30" s="8">
        <f>AVERAGE(表1_58[[#This Row],[iBAQ 30-40_1]:[iBAQ 30-40_3]])</f>
        <v>7176700</v>
      </c>
      <c r="U30" s="8">
        <f>AVERAGE(表1_58[[#This Row],[iBAQ 50-60_1]:[iBAQ 50-60_3]])</f>
        <v>4551833.333333333</v>
      </c>
      <c r="V30" s="8">
        <f>表1_58[[#This Row],[Average 60]]/表1_58[[#This Row],[Average 20]]</f>
        <v>0.41254663826830407</v>
      </c>
      <c r="W30" s="8">
        <f>TTEST(表1_58[[#This Row],[iBAQ 0-20_1]:[iBAQ 0-20_3]],表1_58[[#This Row],[iBAQ 50-60_1]:[iBAQ 50-60_3]],2,2)</f>
        <v>5.2953976068073529E-3</v>
      </c>
      <c r="X30" s="8" t="s">
        <v>1408</v>
      </c>
    </row>
    <row r="31" spans="1:24" ht="15.75">
      <c r="A31" s="6">
        <v>779</v>
      </c>
      <c r="B31" s="7" t="s">
        <v>84</v>
      </c>
      <c r="C31" s="7" t="s">
        <v>2735</v>
      </c>
      <c r="D31" s="7" t="s">
        <v>3684</v>
      </c>
      <c r="E31" s="6">
        <v>7</v>
      </c>
      <c r="F31" s="6">
        <v>7</v>
      </c>
      <c r="G31" s="6">
        <v>48168000</v>
      </c>
      <c r="H31" s="6">
        <v>45457000</v>
      </c>
      <c r="I31" s="6">
        <v>54215000</v>
      </c>
      <c r="J31" s="6">
        <v>52595000</v>
      </c>
      <c r="K31" s="6">
        <v>56800000</v>
      </c>
      <c r="L31" s="6">
        <v>52209000</v>
      </c>
      <c r="M31" s="6">
        <v>21694000</v>
      </c>
      <c r="N31" s="6">
        <v>14841000</v>
      </c>
      <c r="O31" s="6">
        <v>24436000</v>
      </c>
      <c r="P31" s="6">
        <f>COUNT(表1_58[[#This Row],[iBAQ 0-20_1]:[iBAQ 0-20_3]])</f>
        <v>3</v>
      </c>
      <c r="Q31" s="6">
        <f>COUNT(表1_58[[#This Row],[iBAQ 30-40_1]:[iBAQ 30-40_3]])</f>
        <v>3</v>
      </c>
      <c r="R31" s="6">
        <f>COUNT(表1_58[[#This Row],[iBAQ 50-60_1]:[iBAQ 50-60_3]])</f>
        <v>3</v>
      </c>
      <c r="S31" s="8">
        <f>AVERAGE(表1_58[[#This Row],[iBAQ 0-20_1]:[iBAQ 0-20_3]])</f>
        <v>49280000</v>
      </c>
      <c r="T31" s="8">
        <f>AVERAGE(表1_58[[#This Row],[iBAQ 30-40_1]:[iBAQ 30-40_3]])</f>
        <v>53868000</v>
      </c>
      <c r="U31" s="8">
        <f>AVERAGE(表1_58[[#This Row],[iBAQ 50-60_1]:[iBAQ 50-60_3]])</f>
        <v>20323666.666666668</v>
      </c>
      <c r="V31" s="8">
        <f>表1_58[[#This Row],[Average 60]]/表1_58[[#This Row],[Average 20]]</f>
        <v>0.41241206709956713</v>
      </c>
      <c r="W31" s="8">
        <f>TTEST(表1_58[[#This Row],[iBAQ 0-20_1]:[iBAQ 0-20_3]],表1_58[[#This Row],[iBAQ 50-60_1]:[iBAQ 50-60_3]],2,2)</f>
        <v>1.6772572120238229E-3</v>
      </c>
      <c r="X31" s="8" t="s">
        <v>1408</v>
      </c>
    </row>
    <row r="32" spans="1:24" ht="15.75">
      <c r="A32" s="6">
        <v>1403</v>
      </c>
      <c r="B32" s="7" t="s">
        <v>161</v>
      </c>
      <c r="C32" s="7" t="s">
        <v>2842</v>
      </c>
      <c r="D32" s="7" t="s">
        <v>3939</v>
      </c>
      <c r="E32" s="6">
        <v>20</v>
      </c>
      <c r="F32" s="6">
        <v>15</v>
      </c>
      <c r="G32" s="6">
        <v>25071000</v>
      </c>
      <c r="H32" s="6">
        <v>43437000</v>
      </c>
      <c r="I32" s="6">
        <v>25216000</v>
      </c>
      <c r="J32" s="6">
        <v>27406000</v>
      </c>
      <c r="K32" s="6">
        <v>9274300</v>
      </c>
      <c r="L32" s="6">
        <v>29897000</v>
      </c>
      <c r="M32" s="6">
        <v>9699300</v>
      </c>
      <c r="N32" s="6">
        <v>17088000</v>
      </c>
      <c r="O32" s="6">
        <v>11034000</v>
      </c>
      <c r="P32" s="6">
        <f>COUNT(表1_58[[#This Row],[iBAQ 0-20_1]:[iBAQ 0-20_3]])</f>
        <v>3</v>
      </c>
      <c r="Q32" s="6">
        <f>COUNT(表1_58[[#This Row],[iBAQ 30-40_1]:[iBAQ 30-40_3]])</f>
        <v>3</v>
      </c>
      <c r="R32" s="6">
        <f>COUNT(表1_58[[#This Row],[iBAQ 50-60_1]:[iBAQ 50-60_3]])</f>
        <v>3</v>
      </c>
      <c r="S32" s="8">
        <f>AVERAGE(表1_58[[#This Row],[iBAQ 0-20_1]:[iBAQ 0-20_3]])</f>
        <v>31241333.333333332</v>
      </c>
      <c r="T32" s="8">
        <f>AVERAGE(表1_58[[#This Row],[iBAQ 30-40_1]:[iBAQ 30-40_3]])</f>
        <v>22192433.333333332</v>
      </c>
      <c r="U32" s="8">
        <f>AVERAGE(表1_58[[#This Row],[iBAQ 50-60_1]:[iBAQ 50-60_3]])</f>
        <v>12607100</v>
      </c>
      <c r="V32" s="8">
        <f>表1_58[[#This Row],[Average 60]]/表1_58[[#This Row],[Average 20]]</f>
        <v>0.40353911484785115</v>
      </c>
      <c r="W32" s="8">
        <f>TTEST(表1_58[[#This Row],[iBAQ 0-20_1]:[iBAQ 0-20_3]],表1_58[[#This Row],[iBAQ 50-60_1]:[iBAQ 50-60_3]],2,2)</f>
        <v>4.5776621477182949E-2</v>
      </c>
      <c r="X32" s="8" t="s">
        <v>1408</v>
      </c>
    </row>
    <row r="33" spans="1:24" ht="15.75">
      <c r="A33" s="6">
        <v>1045</v>
      </c>
      <c r="B33" s="7" t="s">
        <v>535</v>
      </c>
      <c r="C33" s="7" t="s">
        <v>2946</v>
      </c>
      <c r="D33" s="7" t="s">
        <v>3795</v>
      </c>
      <c r="E33" s="6">
        <v>3</v>
      </c>
      <c r="F33" s="6">
        <v>3</v>
      </c>
      <c r="G33" s="6">
        <v>3669100</v>
      </c>
      <c r="H33" s="6">
        <v>2669800</v>
      </c>
      <c r="I33" s="6">
        <v>2282100</v>
      </c>
      <c r="J33" s="6">
        <v>622110</v>
      </c>
      <c r="K33" s="6">
        <v>3799200</v>
      </c>
      <c r="L33" s="6">
        <v>2334200</v>
      </c>
      <c r="M33" s="6">
        <v>1510700</v>
      </c>
      <c r="N33" s="6">
        <v>794650</v>
      </c>
      <c r="O33" s="6">
        <v>1168200</v>
      </c>
      <c r="P33" s="6">
        <f>COUNT(表1_58[[#This Row],[iBAQ 0-20_1]:[iBAQ 0-20_3]])</f>
        <v>3</v>
      </c>
      <c r="Q33" s="6">
        <f>COUNT(表1_58[[#This Row],[iBAQ 30-40_1]:[iBAQ 30-40_3]])</f>
        <v>3</v>
      </c>
      <c r="R33" s="6">
        <f>COUNT(表1_58[[#This Row],[iBAQ 50-60_1]:[iBAQ 50-60_3]])</f>
        <v>3</v>
      </c>
      <c r="S33" s="8">
        <f>AVERAGE(表1_58[[#This Row],[iBAQ 0-20_1]:[iBAQ 0-20_3]])</f>
        <v>2873666.6666666665</v>
      </c>
      <c r="T33" s="8">
        <f>AVERAGE(表1_58[[#This Row],[iBAQ 30-40_1]:[iBAQ 30-40_3]])</f>
        <v>2251836.6666666665</v>
      </c>
      <c r="U33" s="8">
        <f>AVERAGE(表1_58[[#This Row],[iBAQ 50-60_1]:[iBAQ 50-60_3]])</f>
        <v>1157850</v>
      </c>
      <c r="V33" s="8">
        <f>表1_58[[#This Row],[Average 60]]/表1_58[[#This Row],[Average 20]]</f>
        <v>0.40291729497738082</v>
      </c>
      <c r="W33" s="8">
        <f>TTEST(表1_58[[#This Row],[iBAQ 0-20_1]:[iBAQ 0-20_3]],表1_58[[#This Row],[iBAQ 50-60_1]:[iBAQ 50-60_3]],2,2)</f>
        <v>2.0586280832556203E-2</v>
      </c>
      <c r="X33" s="8" t="s">
        <v>1408</v>
      </c>
    </row>
    <row r="34" spans="1:24" ht="15.75">
      <c r="A34" s="6">
        <v>286</v>
      </c>
      <c r="B34" s="7" t="s">
        <v>416</v>
      </c>
      <c r="C34" s="7" t="s">
        <v>2360</v>
      </c>
      <c r="D34" s="7" t="s">
        <v>1513</v>
      </c>
      <c r="E34" s="6">
        <v>5</v>
      </c>
      <c r="F34" s="6">
        <v>2</v>
      </c>
      <c r="G34" s="6">
        <v>5361200</v>
      </c>
      <c r="H34" s="6">
        <v>3665800</v>
      </c>
      <c r="I34" s="6">
        <v>5381100</v>
      </c>
      <c r="J34" s="6">
        <v>5810900</v>
      </c>
      <c r="K34" s="6">
        <v>4871700</v>
      </c>
      <c r="L34" s="6">
        <v>7590200</v>
      </c>
      <c r="M34" s="6"/>
      <c r="N34" s="6">
        <v>1411900</v>
      </c>
      <c r="O34" s="6">
        <v>2401700</v>
      </c>
      <c r="P34" s="6">
        <f>COUNT(表1_58[[#This Row],[iBAQ 0-20_1]:[iBAQ 0-20_3]])</f>
        <v>3</v>
      </c>
      <c r="Q34" s="6">
        <f>COUNT(表1_58[[#This Row],[iBAQ 30-40_1]:[iBAQ 30-40_3]])</f>
        <v>3</v>
      </c>
      <c r="R34" s="6">
        <f>COUNT(表1_58[[#This Row],[iBAQ 50-60_1]:[iBAQ 50-60_3]])</f>
        <v>2</v>
      </c>
      <c r="S34" s="8">
        <f>AVERAGE(表1_58[[#This Row],[iBAQ 0-20_1]:[iBAQ 0-20_3]])</f>
        <v>4802700</v>
      </c>
      <c r="T34" s="8">
        <f>AVERAGE(表1_58[[#This Row],[iBAQ 30-40_1]:[iBAQ 30-40_3]])</f>
        <v>6090933.333333333</v>
      </c>
      <c r="U34" s="8">
        <f>AVERAGE(表1_58[[#This Row],[iBAQ 50-60_1]:[iBAQ 50-60_3]])</f>
        <v>1906800</v>
      </c>
      <c r="V34" s="8">
        <f>表1_58[[#This Row],[Average 60]]/表1_58[[#This Row],[Average 20]]</f>
        <v>0.39702667249672058</v>
      </c>
      <c r="W34" s="8">
        <f>TTEST(表1_58[[#This Row],[iBAQ 0-20_1]:[iBAQ 0-20_3]],表1_58[[#This Row],[iBAQ 50-60_1]:[iBAQ 50-60_3]],2,2)</f>
        <v>3.8761175650999034E-2</v>
      </c>
      <c r="X34" s="8" t="s">
        <v>1408</v>
      </c>
    </row>
    <row r="35" spans="1:24" ht="15.75">
      <c r="A35" s="6">
        <v>395</v>
      </c>
      <c r="B35" s="7" t="s">
        <v>674</v>
      </c>
      <c r="C35" s="7" t="s">
        <v>2434</v>
      </c>
      <c r="D35" s="7" t="s">
        <v>1548</v>
      </c>
      <c r="E35" s="6">
        <v>7</v>
      </c>
      <c r="F35" s="6">
        <v>6</v>
      </c>
      <c r="G35" s="6">
        <v>1303500</v>
      </c>
      <c r="H35" s="6">
        <v>740070</v>
      </c>
      <c r="I35" s="6">
        <v>1263500</v>
      </c>
      <c r="J35" s="6">
        <v>1077100</v>
      </c>
      <c r="K35" s="6">
        <v>1015300</v>
      </c>
      <c r="L35" s="6">
        <v>1997300</v>
      </c>
      <c r="M35" s="6">
        <v>344350</v>
      </c>
      <c r="N35" s="6">
        <v>645850</v>
      </c>
      <c r="O35" s="6">
        <v>298560</v>
      </c>
      <c r="P35" s="6">
        <f>COUNT(表1_58[[#This Row],[iBAQ 0-20_1]:[iBAQ 0-20_3]])</f>
        <v>3</v>
      </c>
      <c r="Q35" s="6">
        <f>COUNT(表1_58[[#This Row],[iBAQ 30-40_1]:[iBAQ 30-40_3]])</f>
        <v>3</v>
      </c>
      <c r="R35" s="6">
        <f>COUNT(表1_58[[#This Row],[iBAQ 50-60_1]:[iBAQ 50-60_3]])</f>
        <v>3</v>
      </c>
      <c r="S35" s="8">
        <f>AVERAGE(表1_58[[#This Row],[iBAQ 0-20_1]:[iBAQ 0-20_3]])</f>
        <v>1102356.6666666667</v>
      </c>
      <c r="T35" s="8">
        <f>AVERAGE(表1_58[[#This Row],[iBAQ 30-40_1]:[iBAQ 30-40_3]])</f>
        <v>1363233.3333333333</v>
      </c>
      <c r="U35" s="8">
        <f>AVERAGE(表1_58[[#This Row],[iBAQ 50-60_1]:[iBAQ 50-60_3]])</f>
        <v>429586.66666666669</v>
      </c>
      <c r="V35" s="8">
        <f>表1_58[[#This Row],[Average 60]]/表1_58[[#This Row],[Average 20]]</f>
        <v>0.38969843396118015</v>
      </c>
      <c r="W35" s="8">
        <f>TTEST(表1_58[[#This Row],[iBAQ 0-20_1]:[iBAQ 0-20_3]],表1_58[[#This Row],[iBAQ 50-60_1]:[iBAQ 50-60_3]],2,2)</f>
        <v>3.3597397520929682E-2</v>
      </c>
      <c r="X35" s="8" t="s">
        <v>1408</v>
      </c>
    </row>
    <row r="36" spans="1:24" ht="15.75">
      <c r="A36" s="6">
        <v>166</v>
      </c>
      <c r="B36" s="7" t="s">
        <v>470</v>
      </c>
      <c r="C36" s="7" t="s">
        <v>2278</v>
      </c>
      <c r="D36" s="7" t="s">
        <v>1465</v>
      </c>
      <c r="E36" s="6">
        <v>3</v>
      </c>
      <c r="F36" s="6">
        <v>3</v>
      </c>
      <c r="G36" s="6">
        <v>12394000</v>
      </c>
      <c r="H36" s="6">
        <v>9290300</v>
      </c>
      <c r="I36" s="6">
        <v>12323000</v>
      </c>
      <c r="J36" s="6">
        <v>5908100</v>
      </c>
      <c r="K36" s="6">
        <v>14665000</v>
      </c>
      <c r="L36" s="6">
        <v>11565000</v>
      </c>
      <c r="M36" s="6">
        <v>4571800</v>
      </c>
      <c r="N36" s="6">
        <v>6863800</v>
      </c>
      <c r="O36" s="6">
        <v>1774700</v>
      </c>
      <c r="P36" s="6">
        <f>COUNT(表1_58[[#This Row],[iBAQ 0-20_1]:[iBAQ 0-20_3]])</f>
        <v>3</v>
      </c>
      <c r="Q36" s="6">
        <f>COUNT(表1_58[[#This Row],[iBAQ 30-40_1]:[iBAQ 30-40_3]])</f>
        <v>3</v>
      </c>
      <c r="R36" s="6">
        <f>COUNT(表1_58[[#This Row],[iBAQ 50-60_1]:[iBAQ 50-60_3]])</f>
        <v>3</v>
      </c>
      <c r="S36" s="8">
        <f>AVERAGE(表1_58[[#This Row],[iBAQ 0-20_1]:[iBAQ 0-20_3]])</f>
        <v>11335766.666666666</v>
      </c>
      <c r="T36" s="8">
        <f>AVERAGE(表1_58[[#This Row],[iBAQ 30-40_1]:[iBAQ 30-40_3]])</f>
        <v>10712700</v>
      </c>
      <c r="U36" s="8">
        <f>AVERAGE(表1_58[[#This Row],[iBAQ 50-60_1]:[iBAQ 50-60_3]])</f>
        <v>4403433.333333333</v>
      </c>
      <c r="V36" s="8">
        <f>表1_58[[#This Row],[Average 60]]/表1_58[[#This Row],[Average 20]]</f>
        <v>0.38845483175671103</v>
      </c>
      <c r="W36" s="8">
        <f>TTEST(表1_58[[#This Row],[iBAQ 0-20_1]:[iBAQ 0-20_3]],表1_58[[#This Row],[iBAQ 50-60_1]:[iBAQ 50-60_3]],2,2)</f>
        <v>1.8020959015720085E-2</v>
      </c>
      <c r="X36" s="8" t="s">
        <v>1408</v>
      </c>
    </row>
    <row r="37" spans="1:24" ht="15.75">
      <c r="A37" s="6">
        <v>467</v>
      </c>
      <c r="B37" s="7" t="s">
        <v>580</v>
      </c>
      <c r="C37" s="7" t="s">
        <v>2926</v>
      </c>
      <c r="D37" s="7" t="s">
        <v>1855</v>
      </c>
      <c r="E37" s="6">
        <v>5</v>
      </c>
      <c r="F37" s="6">
        <v>5</v>
      </c>
      <c r="G37" s="6">
        <v>2356000</v>
      </c>
      <c r="H37" s="6">
        <v>3937200</v>
      </c>
      <c r="I37" s="6">
        <v>3270700</v>
      </c>
      <c r="J37" s="6">
        <v>1724000</v>
      </c>
      <c r="K37" s="6">
        <v>2298200</v>
      </c>
      <c r="L37" s="6">
        <v>2764700</v>
      </c>
      <c r="M37" s="6">
        <v>1283800</v>
      </c>
      <c r="N37" s="6">
        <v>1487400</v>
      </c>
      <c r="O37" s="6">
        <v>899220</v>
      </c>
      <c r="P37" s="6">
        <f>COUNT(表1_58[[#This Row],[iBAQ 0-20_1]:[iBAQ 0-20_3]])</f>
        <v>3</v>
      </c>
      <c r="Q37" s="6">
        <f>COUNT(表1_58[[#This Row],[iBAQ 30-40_1]:[iBAQ 30-40_3]])</f>
        <v>3</v>
      </c>
      <c r="R37" s="6">
        <f>COUNT(表1_58[[#This Row],[iBAQ 50-60_1]:[iBAQ 50-60_3]])</f>
        <v>3</v>
      </c>
      <c r="S37" s="8">
        <f>AVERAGE(表1_58[[#This Row],[iBAQ 0-20_1]:[iBAQ 0-20_3]])</f>
        <v>3187966.6666666665</v>
      </c>
      <c r="T37" s="8">
        <f>AVERAGE(表1_58[[#This Row],[iBAQ 30-40_1]:[iBAQ 30-40_3]])</f>
        <v>2262300</v>
      </c>
      <c r="U37" s="8">
        <f>AVERAGE(表1_58[[#This Row],[iBAQ 50-60_1]:[iBAQ 50-60_3]])</f>
        <v>1223473.3333333333</v>
      </c>
      <c r="V37" s="8">
        <f>表1_58[[#This Row],[Average 60]]/表1_58[[#This Row],[Average 20]]</f>
        <v>0.38377858405043969</v>
      </c>
      <c r="W37" s="8">
        <f>TTEST(表1_58[[#This Row],[iBAQ 0-20_1]:[iBAQ 0-20_3]],表1_58[[#This Row],[iBAQ 50-60_1]:[iBAQ 50-60_3]],2,2)</f>
        <v>1.5974349443666085E-2</v>
      </c>
      <c r="X37" s="8" t="s">
        <v>1408</v>
      </c>
    </row>
    <row r="38" spans="1:24" ht="15.75">
      <c r="A38" s="6">
        <v>1292</v>
      </c>
      <c r="B38" s="7" t="s">
        <v>57</v>
      </c>
      <c r="C38" s="7" t="s">
        <v>3143</v>
      </c>
      <c r="D38" s="7" t="s">
        <v>2016</v>
      </c>
      <c r="E38" s="6">
        <v>6</v>
      </c>
      <c r="F38" s="6">
        <v>6</v>
      </c>
      <c r="G38" s="6">
        <v>130650000</v>
      </c>
      <c r="H38" s="6">
        <v>135920000</v>
      </c>
      <c r="I38" s="6">
        <v>111740000</v>
      </c>
      <c r="J38" s="6">
        <v>101730000</v>
      </c>
      <c r="K38" s="6">
        <v>92440000</v>
      </c>
      <c r="L38" s="6">
        <v>95419000</v>
      </c>
      <c r="M38" s="6">
        <v>47529000</v>
      </c>
      <c r="N38" s="6">
        <v>57966000</v>
      </c>
      <c r="O38" s="6">
        <v>37981000</v>
      </c>
      <c r="P38" s="6">
        <f>COUNT(表1_58[[#This Row],[iBAQ 0-20_1]:[iBAQ 0-20_3]])</f>
        <v>3</v>
      </c>
      <c r="Q38" s="6">
        <f>COUNT(表1_58[[#This Row],[iBAQ 30-40_1]:[iBAQ 30-40_3]])</f>
        <v>3</v>
      </c>
      <c r="R38" s="6">
        <f>COUNT(表1_58[[#This Row],[iBAQ 50-60_1]:[iBAQ 50-60_3]])</f>
        <v>3</v>
      </c>
      <c r="S38" s="8">
        <f>AVERAGE(表1_58[[#This Row],[iBAQ 0-20_1]:[iBAQ 0-20_3]])</f>
        <v>126103333.33333333</v>
      </c>
      <c r="T38" s="8">
        <f>AVERAGE(表1_58[[#This Row],[iBAQ 30-40_1]:[iBAQ 30-40_3]])</f>
        <v>96529666.666666672</v>
      </c>
      <c r="U38" s="8">
        <f>AVERAGE(表1_58[[#This Row],[iBAQ 50-60_1]:[iBAQ 50-60_3]])</f>
        <v>47825333.333333336</v>
      </c>
      <c r="V38" s="8">
        <f>表1_58[[#This Row],[Average 60]]/表1_58[[#This Row],[Average 20]]</f>
        <v>0.37925510824456138</v>
      </c>
      <c r="W38" s="8">
        <f>TTEST(表1_58[[#This Row],[iBAQ 0-20_1]:[iBAQ 0-20_3]],表1_58[[#This Row],[iBAQ 50-60_1]:[iBAQ 50-60_3]],2,2)</f>
        <v>1.1078178243172461E-3</v>
      </c>
      <c r="X38" s="8" t="s">
        <v>1408</v>
      </c>
    </row>
    <row r="39" spans="1:24" ht="15.75">
      <c r="A39" s="6">
        <v>153</v>
      </c>
      <c r="B39" s="7" t="s">
        <v>130</v>
      </c>
      <c r="C39" s="7" t="s">
        <v>2268</v>
      </c>
      <c r="D39" s="7" t="s">
        <v>3458</v>
      </c>
      <c r="E39" s="6">
        <v>4</v>
      </c>
      <c r="F39" s="6">
        <v>4</v>
      </c>
      <c r="G39" s="6">
        <v>65829000</v>
      </c>
      <c r="H39" s="6">
        <v>31236000</v>
      </c>
      <c r="I39" s="6">
        <v>61837000</v>
      </c>
      <c r="J39" s="6">
        <v>20775000</v>
      </c>
      <c r="K39" s="6">
        <v>31888000</v>
      </c>
      <c r="L39" s="6">
        <v>32678000</v>
      </c>
      <c r="M39" s="6">
        <v>26091000</v>
      </c>
      <c r="N39" s="6">
        <v>13815000</v>
      </c>
      <c r="O39" s="6">
        <v>14119000</v>
      </c>
      <c r="P39" s="6">
        <f>COUNT(表1_58[[#This Row],[iBAQ 0-20_1]:[iBAQ 0-20_3]])</f>
        <v>3</v>
      </c>
      <c r="Q39" s="6">
        <f>COUNT(表1_58[[#This Row],[iBAQ 30-40_1]:[iBAQ 30-40_3]])</f>
        <v>3</v>
      </c>
      <c r="R39" s="6">
        <f>COUNT(表1_58[[#This Row],[iBAQ 50-60_1]:[iBAQ 50-60_3]])</f>
        <v>3</v>
      </c>
      <c r="S39" s="8">
        <f>AVERAGE(表1_58[[#This Row],[iBAQ 0-20_1]:[iBAQ 0-20_3]])</f>
        <v>52967333.333333336</v>
      </c>
      <c r="T39" s="8">
        <f>AVERAGE(表1_58[[#This Row],[iBAQ 30-40_1]:[iBAQ 30-40_3]])</f>
        <v>28447000</v>
      </c>
      <c r="U39" s="8">
        <f>AVERAGE(表1_58[[#This Row],[iBAQ 50-60_1]:[iBAQ 50-60_3]])</f>
        <v>18008333.333333332</v>
      </c>
      <c r="V39" s="8">
        <f>表1_58[[#This Row],[Average 60]]/表1_58[[#This Row],[Average 20]]</f>
        <v>0.33998942744584709</v>
      </c>
      <c r="W39" s="8">
        <f>TTEST(表1_58[[#This Row],[iBAQ 0-20_1]:[iBAQ 0-20_3]],表1_58[[#This Row],[iBAQ 50-60_1]:[iBAQ 50-60_3]],2,2)</f>
        <v>3.9915162003756811E-2</v>
      </c>
      <c r="X39" s="8" t="s">
        <v>1408</v>
      </c>
    </row>
    <row r="40" spans="1:24" ht="15.75">
      <c r="A40" s="6">
        <v>1505</v>
      </c>
      <c r="B40" s="7" t="s">
        <v>577</v>
      </c>
      <c r="C40" s="7" t="s">
        <v>3343</v>
      </c>
      <c r="D40" s="7" t="s">
        <v>2143</v>
      </c>
      <c r="E40" s="6">
        <v>4</v>
      </c>
      <c r="F40" s="6">
        <v>4</v>
      </c>
      <c r="G40" s="6">
        <v>5857300</v>
      </c>
      <c r="H40" s="6">
        <v>10226000</v>
      </c>
      <c r="I40" s="6">
        <v>7478700</v>
      </c>
      <c r="J40" s="6">
        <v>9145900</v>
      </c>
      <c r="K40" s="6">
        <v>3427400</v>
      </c>
      <c r="L40" s="6">
        <v>5788000</v>
      </c>
      <c r="M40" s="6">
        <v>2749900</v>
      </c>
      <c r="N40" s="6">
        <v>3940800</v>
      </c>
      <c r="O40" s="6">
        <v>913960</v>
      </c>
      <c r="P40" s="6">
        <f>COUNT(表1_58[[#This Row],[iBAQ 0-20_1]:[iBAQ 0-20_3]])</f>
        <v>3</v>
      </c>
      <c r="Q40" s="6">
        <f>COUNT(表1_58[[#This Row],[iBAQ 30-40_1]:[iBAQ 30-40_3]])</f>
        <v>3</v>
      </c>
      <c r="R40" s="6">
        <f>COUNT(表1_58[[#This Row],[iBAQ 50-60_1]:[iBAQ 50-60_3]])</f>
        <v>3</v>
      </c>
      <c r="S40" s="8">
        <f>AVERAGE(表1_58[[#This Row],[iBAQ 0-20_1]:[iBAQ 0-20_3]])</f>
        <v>7854000</v>
      </c>
      <c r="T40" s="8">
        <f>AVERAGE(表1_58[[#This Row],[iBAQ 30-40_1]:[iBAQ 30-40_3]])</f>
        <v>6120433.333333333</v>
      </c>
      <c r="U40" s="8">
        <f>AVERAGE(表1_58[[#This Row],[iBAQ 50-60_1]:[iBAQ 50-60_3]])</f>
        <v>2534886.6666666665</v>
      </c>
      <c r="V40" s="8">
        <f>表1_58[[#This Row],[Average 60]]/表1_58[[#This Row],[Average 20]]</f>
        <v>0.3227510398098633</v>
      </c>
      <c r="W40" s="8">
        <f>TTEST(表1_58[[#This Row],[iBAQ 0-20_1]:[iBAQ 0-20_3]],表1_58[[#This Row],[iBAQ 50-60_1]:[iBAQ 50-60_3]],2,2)</f>
        <v>2.646367150037713E-2</v>
      </c>
      <c r="X40" s="8" t="s">
        <v>1408</v>
      </c>
    </row>
    <row r="41" spans="1:24" ht="15.75">
      <c r="A41" s="6">
        <v>916</v>
      </c>
      <c r="B41" s="7" t="s">
        <v>644</v>
      </c>
      <c r="C41" s="7" t="s">
        <v>2282</v>
      </c>
      <c r="D41" s="7" t="s">
        <v>3745</v>
      </c>
      <c r="E41" s="6">
        <v>2</v>
      </c>
      <c r="F41" s="6">
        <v>2</v>
      </c>
      <c r="G41" s="6">
        <v>2322300</v>
      </c>
      <c r="H41" s="6">
        <v>2304200</v>
      </c>
      <c r="I41" s="6">
        <v>2936700</v>
      </c>
      <c r="J41" s="6">
        <v>1192000</v>
      </c>
      <c r="K41" s="6">
        <v>728550</v>
      </c>
      <c r="L41" s="6">
        <v>2589100</v>
      </c>
      <c r="M41" s="6"/>
      <c r="N41" s="6">
        <v>1074800</v>
      </c>
      <c r="O41" s="6">
        <v>494470</v>
      </c>
      <c r="P41" s="6">
        <f>COUNT(表1_58[[#This Row],[iBAQ 0-20_1]:[iBAQ 0-20_3]])</f>
        <v>3</v>
      </c>
      <c r="Q41" s="6">
        <f>COUNT(表1_58[[#This Row],[iBAQ 30-40_1]:[iBAQ 30-40_3]])</f>
        <v>3</v>
      </c>
      <c r="R41" s="6">
        <f>COUNT(表1_58[[#This Row],[iBAQ 50-60_1]:[iBAQ 50-60_3]])</f>
        <v>2</v>
      </c>
      <c r="S41" s="8">
        <f>AVERAGE(表1_58[[#This Row],[iBAQ 0-20_1]:[iBAQ 0-20_3]])</f>
        <v>2521066.6666666665</v>
      </c>
      <c r="T41" s="8">
        <f>AVERAGE(表1_58[[#This Row],[iBAQ 30-40_1]:[iBAQ 30-40_3]])</f>
        <v>1503216.6666666667</v>
      </c>
      <c r="U41" s="8">
        <f>AVERAGE(表1_58[[#This Row],[iBAQ 50-60_1]:[iBAQ 50-60_3]])</f>
        <v>784635</v>
      </c>
      <c r="V41" s="8">
        <f>表1_58[[#This Row],[Average 60]]/表1_58[[#This Row],[Average 20]]</f>
        <v>0.31123135709752486</v>
      </c>
      <c r="W41" s="8">
        <f>TTEST(表1_58[[#This Row],[iBAQ 0-20_1]:[iBAQ 0-20_3]],表1_58[[#This Row],[iBAQ 50-60_1]:[iBAQ 50-60_3]],2,2)</f>
        <v>1.5076989240215052E-2</v>
      </c>
      <c r="X41" s="8" t="s">
        <v>1408</v>
      </c>
    </row>
    <row r="42" spans="1:24" ht="15.75">
      <c r="A42" s="6">
        <v>784</v>
      </c>
      <c r="B42" s="7" t="s">
        <v>323</v>
      </c>
      <c r="C42" s="7" t="s">
        <v>2739</v>
      </c>
      <c r="D42" s="7" t="s">
        <v>1742</v>
      </c>
      <c r="E42" s="6">
        <v>3</v>
      </c>
      <c r="F42" s="6">
        <v>3</v>
      </c>
      <c r="G42" s="6">
        <v>7705500</v>
      </c>
      <c r="H42" s="6">
        <v>7337100</v>
      </c>
      <c r="I42" s="6">
        <v>6223800</v>
      </c>
      <c r="J42" s="6">
        <v>459300</v>
      </c>
      <c r="K42" s="6"/>
      <c r="L42" s="6"/>
      <c r="M42" s="6">
        <v>477880</v>
      </c>
      <c r="N42" s="6"/>
      <c r="O42" s="6">
        <v>3775900</v>
      </c>
      <c r="P42" s="6">
        <f>COUNT(表1_58[[#This Row],[iBAQ 0-20_1]:[iBAQ 0-20_3]])</f>
        <v>3</v>
      </c>
      <c r="Q42" s="6">
        <f>COUNT(表1_58[[#This Row],[iBAQ 30-40_1]:[iBAQ 30-40_3]])</f>
        <v>1</v>
      </c>
      <c r="R42" s="6">
        <f>COUNT(表1_58[[#This Row],[iBAQ 50-60_1]:[iBAQ 50-60_3]])</f>
        <v>2</v>
      </c>
      <c r="S42" s="8">
        <f>AVERAGE(表1_58[[#This Row],[iBAQ 0-20_1]:[iBAQ 0-20_3]])</f>
        <v>7088800</v>
      </c>
      <c r="T42" s="8"/>
      <c r="U42" s="8">
        <f>AVERAGE(表1_58[[#This Row],[iBAQ 50-60_1]:[iBAQ 50-60_3]])</f>
        <v>2126890</v>
      </c>
      <c r="V42" s="8">
        <f>表1_58[[#This Row],[Average 60]]/表1_58[[#This Row],[Average 20]]</f>
        <v>0.30003526689989846</v>
      </c>
      <c r="W42" s="8">
        <f>TTEST(表1_58[[#This Row],[iBAQ 0-20_1]:[iBAQ 0-20_3]],表1_58[[#This Row],[iBAQ 50-60_1]:[iBAQ 50-60_3]],2,2)</f>
        <v>3.5326904123641034E-2</v>
      </c>
      <c r="X42" s="8" t="s">
        <v>1408</v>
      </c>
    </row>
    <row r="43" spans="1:24" ht="15.75">
      <c r="A43" s="6">
        <v>1299</v>
      </c>
      <c r="B43" s="7" t="s">
        <v>633</v>
      </c>
      <c r="C43" s="7" t="s">
        <v>2538</v>
      </c>
      <c r="D43" s="7" t="s">
        <v>3892</v>
      </c>
      <c r="E43" s="6">
        <v>9</v>
      </c>
      <c r="F43" s="6">
        <v>5</v>
      </c>
      <c r="G43" s="6">
        <v>3102600</v>
      </c>
      <c r="H43" s="6">
        <v>4383300</v>
      </c>
      <c r="I43" s="6">
        <v>4716100</v>
      </c>
      <c r="J43" s="6">
        <v>939350</v>
      </c>
      <c r="K43" s="6">
        <v>2419800</v>
      </c>
      <c r="L43" s="6">
        <v>2030100</v>
      </c>
      <c r="M43" s="6">
        <v>1421600</v>
      </c>
      <c r="N43" s="6">
        <v>1533100</v>
      </c>
      <c r="O43" s="6">
        <v>596260</v>
      </c>
      <c r="P43" s="6">
        <f>COUNT(表1_58[[#This Row],[iBAQ 0-20_1]:[iBAQ 0-20_3]])</f>
        <v>3</v>
      </c>
      <c r="Q43" s="6">
        <f>COUNT(表1_58[[#This Row],[iBAQ 30-40_1]:[iBAQ 30-40_3]])</f>
        <v>3</v>
      </c>
      <c r="R43" s="6">
        <f>COUNT(表1_58[[#This Row],[iBAQ 50-60_1]:[iBAQ 50-60_3]])</f>
        <v>3</v>
      </c>
      <c r="S43" s="8">
        <f>AVERAGE(表1_58[[#This Row],[iBAQ 0-20_1]:[iBAQ 0-20_3]])</f>
        <v>4067333.3333333335</v>
      </c>
      <c r="T43" s="8">
        <f>AVERAGE(表1_58[[#This Row],[iBAQ 30-40_1]:[iBAQ 30-40_3]])</f>
        <v>1796416.6666666667</v>
      </c>
      <c r="U43" s="8">
        <f>AVERAGE(表1_58[[#This Row],[iBAQ 50-60_1]:[iBAQ 50-60_3]])</f>
        <v>1183653.3333333333</v>
      </c>
      <c r="V43" s="8">
        <f>表1_58[[#This Row],[Average 60]]/表1_58[[#This Row],[Average 20]]</f>
        <v>0.29101458777249628</v>
      </c>
      <c r="W43" s="8">
        <f>TTEST(表1_58[[#This Row],[iBAQ 0-20_1]:[iBAQ 0-20_3]],表1_58[[#This Row],[iBAQ 50-60_1]:[iBAQ 50-60_3]],2,2)</f>
        <v>7.3545431489145611E-3</v>
      </c>
      <c r="X43" s="8" t="s">
        <v>1408</v>
      </c>
    </row>
    <row r="44" spans="1:24" ht="15.75">
      <c r="A44" s="6">
        <v>900</v>
      </c>
      <c r="B44" s="7" t="s">
        <v>70</v>
      </c>
      <c r="C44" s="7" t="s">
        <v>3259</v>
      </c>
      <c r="D44" s="7" t="s">
        <v>3944</v>
      </c>
      <c r="E44" s="6">
        <v>4</v>
      </c>
      <c r="F44" s="6">
        <v>4</v>
      </c>
      <c r="G44" s="6">
        <v>126980000</v>
      </c>
      <c r="H44" s="6"/>
      <c r="I44" s="6">
        <v>143760000</v>
      </c>
      <c r="J44" s="6">
        <v>35862000</v>
      </c>
      <c r="K44" s="6">
        <v>33183000</v>
      </c>
      <c r="L44" s="6">
        <v>74738000</v>
      </c>
      <c r="M44" s="6">
        <v>43973000</v>
      </c>
      <c r="N44" s="6"/>
      <c r="O44" s="6">
        <v>30912000</v>
      </c>
      <c r="P44" s="6">
        <f>COUNT(表1_58[[#This Row],[iBAQ 0-20_1]:[iBAQ 0-20_3]])</f>
        <v>2</v>
      </c>
      <c r="Q44" s="6">
        <f>COUNT(表1_58[[#This Row],[iBAQ 30-40_1]:[iBAQ 30-40_3]])</f>
        <v>3</v>
      </c>
      <c r="R44" s="6">
        <f>COUNT(表1_58[[#This Row],[iBAQ 50-60_1]:[iBAQ 50-60_3]])</f>
        <v>2</v>
      </c>
      <c r="S44" s="8">
        <f>AVERAGE(表1_58[[#This Row],[iBAQ 0-20_1]:[iBAQ 0-20_3]])</f>
        <v>135370000</v>
      </c>
      <c r="T44" s="8">
        <f>AVERAGE(表1_58[[#This Row],[iBAQ 30-40_1]:[iBAQ 30-40_3]])</f>
        <v>47927666.666666664</v>
      </c>
      <c r="U44" s="8">
        <f>AVERAGE(表1_58[[#This Row],[iBAQ 50-60_1]:[iBAQ 50-60_3]])</f>
        <v>37442500</v>
      </c>
      <c r="V44" s="8">
        <f>表1_58[[#This Row],[Average 60]]/表1_58[[#This Row],[Average 20]]</f>
        <v>0.27659378001034202</v>
      </c>
      <c r="W44" s="8">
        <f>TTEST(表1_58[[#This Row],[iBAQ 0-20_1]:[iBAQ 0-20_3]],表1_58[[#This Row],[iBAQ 50-60_1]:[iBAQ 50-60_3]],2,2)</f>
        <v>1.1583075837734057E-2</v>
      </c>
      <c r="X44" s="8" t="s">
        <v>1408</v>
      </c>
    </row>
    <row r="45" spans="1:24" ht="15.75">
      <c r="A45" s="6">
        <v>1300</v>
      </c>
      <c r="B45" s="7" t="s">
        <v>608</v>
      </c>
      <c r="C45" s="7" t="s">
        <v>2538</v>
      </c>
      <c r="D45" s="7" t="s">
        <v>3893</v>
      </c>
      <c r="E45" s="6">
        <v>13</v>
      </c>
      <c r="F45" s="6">
        <v>9</v>
      </c>
      <c r="G45" s="6">
        <v>9172000</v>
      </c>
      <c r="H45" s="6">
        <v>7838800</v>
      </c>
      <c r="I45" s="6">
        <v>6688500</v>
      </c>
      <c r="J45" s="6">
        <v>1377600</v>
      </c>
      <c r="K45" s="6">
        <v>958970</v>
      </c>
      <c r="L45" s="6">
        <v>774550</v>
      </c>
      <c r="M45" s="6">
        <v>2580300</v>
      </c>
      <c r="N45" s="6">
        <v>801650</v>
      </c>
      <c r="O45" s="6">
        <v>695930</v>
      </c>
      <c r="P45" s="6">
        <f>COUNT(表1_58[[#This Row],[iBAQ 0-20_1]:[iBAQ 0-20_3]])</f>
        <v>3</v>
      </c>
      <c r="Q45" s="6">
        <f>COUNT(表1_58[[#This Row],[iBAQ 30-40_1]:[iBAQ 30-40_3]])</f>
        <v>3</v>
      </c>
      <c r="R45" s="6">
        <f>COUNT(表1_58[[#This Row],[iBAQ 50-60_1]:[iBAQ 50-60_3]])</f>
        <v>3</v>
      </c>
      <c r="S45" s="8">
        <f>AVERAGE(表1_58[[#This Row],[iBAQ 0-20_1]:[iBAQ 0-20_3]])</f>
        <v>7899766.666666667</v>
      </c>
      <c r="T45" s="8">
        <f>AVERAGE(表1_58[[#This Row],[iBAQ 30-40_1]:[iBAQ 30-40_3]])</f>
        <v>1037040</v>
      </c>
      <c r="U45" s="8">
        <f>AVERAGE(表1_58[[#This Row],[iBAQ 50-60_1]:[iBAQ 50-60_3]])</f>
        <v>1359293.3333333333</v>
      </c>
      <c r="V45" s="8">
        <f>表1_58[[#This Row],[Average 60]]/表1_58[[#This Row],[Average 20]]</f>
        <v>0.17206752942070017</v>
      </c>
      <c r="W45" s="8">
        <f>TTEST(表1_58[[#This Row],[iBAQ 0-20_1]:[iBAQ 0-20_3]],表1_58[[#This Row],[iBAQ 50-60_1]:[iBAQ 50-60_3]],2,2)</f>
        <v>2.265772634670391E-3</v>
      </c>
      <c r="X45" s="8" t="s">
        <v>1408</v>
      </c>
    </row>
    <row r="46" spans="1:24" ht="15.75">
      <c r="A46" s="6">
        <v>1428</v>
      </c>
      <c r="B46" s="7" t="s">
        <v>453</v>
      </c>
      <c r="C46" s="7" t="s">
        <v>3272</v>
      </c>
      <c r="D46" s="7" t="s">
        <v>3951</v>
      </c>
      <c r="E46" s="6">
        <v>5</v>
      </c>
      <c r="F46" s="6">
        <v>1</v>
      </c>
      <c r="G46" s="6">
        <v>15318000</v>
      </c>
      <c r="H46" s="6">
        <v>19466000</v>
      </c>
      <c r="I46" s="6">
        <v>18611000</v>
      </c>
      <c r="J46" s="6">
        <v>244420</v>
      </c>
      <c r="K46" s="6">
        <v>29644000</v>
      </c>
      <c r="L46" s="6">
        <v>493370</v>
      </c>
      <c r="M46" s="6">
        <v>3001000</v>
      </c>
      <c r="N46" s="6"/>
      <c r="O46" s="6">
        <v>1892300</v>
      </c>
      <c r="P46" s="6">
        <f>COUNT(表1_58[[#This Row],[iBAQ 0-20_1]:[iBAQ 0-20_3]])</f>
        <v>3</v>
      </c>
      <c r="Q46" s="6">
        <f>COUNT(表1_58[[#This Row],[iBAQ 30-40_1]:[iBAQ 30-40_3]])</f>
        <v>3</v>
      </c>
      <c r="R46" s="6">
        <f>COUNT(表1_58[[#This Row],[iBAQ 50-60_1]:[iBAQ 50-60_3]])</f>
        <v>2</v>
      </c>
      <c r="S46" s="8">
        <f>AVERAGE(表1_58[[#This Row],[iBAQ 0-20_1]:[iBAQ 0-20_3]])</f>
        <v>17798333.333333332</v>
      </c>
      <c r="T46" s="8">
        <f>AVERAGE(表1_58[[#This Row],[iBAQ 30-40_1]:[iBAQ 30-40_3]])</f>
        <v>10127263.333333334</v>
      </c>
      <c r="U46" s="8">
        <f>AVERAGE(表1_58[[#This Row],[iBAQ 50-60_1]:[iBAQ 50-60_3]])</f>
        <v>2446650</v>
      </c>
      <c r="V46" s="8">
        <f>表1_58[[#This Row],[Average 60]]/表1_58[[#This Row],[Average 20]]</f>
        <v>0.13746511845678436</v>
      </c>
      <c r="W46" s="8">
        <f>TTEST(表1_58[[#This Row],[iBAQ 0-20_1]:[iBAQ 0-20_3]],表1_58[[#This Row],[iBAQ 50-60_1]:[iBAQ 50-60_3]],2,2)</f>
        <v>2.789164765859057E-3</v>
      </c>
      <c r="X46" s="8" t="s">
        <v>1408</v>
      </c>
    </row>
    <row r="47" spans="1:24" ht="15.75">
      <c r="A47" s="6">
        <v>1422</v>
      </c>
      <c r="B47" s="7" t="s">
        <v>437</v>
      </c>
      <c r="C47" s="7" t="s">
        <v>3267</v>
      </c>
      <c r="D47" s="7" t="s">
        <v>2105</v>
      </c>
      <c r="E47" s="6">
        <v>4</v>
      </c>
      <c r="F47" s="6">
        <v>4</v>
      </c>
      <c r="G47" s="6">
        <v>17264000</v>
      </c>
      <c r="H47" s="6">
        <v>15728000</v>
      </c>
      <c r="I47" s="6">
        <v>19649000</v>
      </c>
      <c r="J47" s="6">
        <v>1205400</v>
      </c>
      <c r="K47" s="6"/>
      <c r="L47" s="6"/>
      <c r="M47" s="6">
        <v>3409400</v>
      </c>
      <c r="N47" s="6">
        <v>1527200</v>
      </c>
      <c r="O47" s="6">
        <v>2073300</v>
      </c>
      <c r="P47" s="6">
        <f>COUNT(表1_58[[#This Row],[iBAQ 0-20_1]:[iBAQ 0-20_3]])</f>
        <v>3</v>
      </c>
      <c r="Q47" s="6">
        <f>COUNT(表1_58[[#This Row],[iBAQ 30-40_1]:[iBAQ 30-40_3]])</f>
        <v>1</v>
      </c>
      <c r="R47" s="6">
        <f>COUNT(表1_58[[#This Row],[iBAQ 50-60_1]:[iBAQ 50-60_3]])</f>
        <v>3</v>
      </c>
      <c r="S47" s="8">
        <f>AVERAGE(表1_58[[#This Row],[iBAQ 0-20_1]:[iBAQ 0-20_3]])</f>
        <v>17547000</v>
      </c>
      <c r="T47" s="8"/>
      <c r="U47" s="8">
        <f>AVERAGE(表1_58[[#This Row],[iBAQ 50-60_1]:[iBAQ 50-60_3]])</f>
        <v>2336633.3333333335</v>
      </c>
      <c r="V47" s="8">
        <f>表1_58[[#This Row],[Average 60]]/表1_58[[#This Row],[Average 20]]</f>
        <v>0.13316426359681618</v>
      </c>
      <c r="W47" s="8">
        <f>TTEST(表1_58[[#This Row],[iBAQ 0-20_1]:[iBAQ 0-20_3]],表1_58[[#This Row],[iBAQ 50-60_1]:[iBAQ 50-60_3]],2,2)</f>
        <v>2.7883319456694142E-4</v>
      </c>
      <c r="X47" s="8" t="s">
        <v>1408</v>
      </c>
    </row>
    <row r="48" spans="1:24" ht="15.75">
      <c r="A48" s="6">
        <v>54</v>
      </c>
      <c r="B48" s="7" t="s">
        <v>764</v>
      </c>
      <c r="C48" s="7" t="s">
        <v>2201</v>
      </c>
      <c r="D48" s="7" t="s">
        <v>1425</v>
      </c>
      <c r="E48" s="6">
        <v>1</v>
      </c>
      <c r="F48" s="6">
        <v>1</v>
      </c>
      <c r="G48" s="6"/>
      <c r="H48" s="6"/>
      <c r="I48" s="6"/>
      <c r="J48" s="6">
        <v>1028400</v>
      </c>
      <c r="K48" s="6"/>
      <c r="L48" s="6">
        <v>1342700</v>
      </c>
      <c r="M48" s="6">
        <v>1570600</v>
      </c>
      <c r="N48" s="6">
        <v>1470100</v>
      </c>
      <c r="O48" s="6"/>
      <c r="P48" s="6">
        <f>COUNT(表1_58[[#This Row],[iBAQ 0-20_1]:[iBAQ 0-20_3]])</f>
        <v>0</v>
      </c>
      <c r="Q48" s="6">
        <f>COUNT(表1_58[[#This Row],[iBAQ 30-40_1]:[iBAQ 30-40_3]])</f>
        <v>2</v>
      </c>
      <c r="R48" s="6">
        <f>COUNT(表1_58[[#This Row],[iBAQ 50-60_1]:[iBAQ 50-60_3]])</f>
        <v>2</v>
      </c>
      <c r="S48" s="8"/>
      <c r="T48" s="8">
        <f>AVERAGE(表1_58[[#This Row],[iBAQ 30-40_1]:[iBAQ 30-40_3]])</f>
        <v>1185550</v>
      </c>
      <c r="U48" s="8">
        <f>AVERAGE(表1_58[[#This Row],[iBAQ 50-60_1]:[iBAQ 50-60_3]])</f>
        <v>1520350</v>
      </c>
      <c r="V48" s="8"/>
      <c r="W48" s="8"/>
      <c r="X48" s="8">
        <v>60</v>
      </c>
    </row>
    <row r="49" spans="1:24" ht="15.75">
      <c r="A49" s="6">
        <v>64</v>
      </c>
      <c r="B49" s="7" t="s">
        <v>845</v>
      </c>
      <c r="C49" s="7" t="s">
        <v>2207</v>
      </c>
      <c r="D49" s="7" t="s">
        <v>3426</v>
      </c>
      <c r="E49" s="6">
        <v>4</v>
      </c>
      <c r="F49" s="6">
        <v>4</v>
      </c>
      <c r="G49" s="6"/>
      <c r="H49" s="6"/>
      <c r="I49" s="6"/>
      <c r="J49" s="6"/>
      <c r="K49" s="6">
        <v>377760</v>
      </c>
      <c r="L49" s="6"/>
      <c r="M49" s="6">
        <v>435230</v>
      </c>
      <c r="N49" s="6">
        <v>325190</v>
      </c>
      <c r="O49" s="6"/>
      <c r="P49" s="6">
        <f>COUNT(表1_58[[#This Row],[iBAQ 0-20_1]:[iBAQ 0-20_3]])</f>
        <v>0</v>
      </c>
      <c r="Q49" s="6">
        <f>COUNT(表1_58[[#This Row],[iBAQ 30-40_1]:[iBAQ 30-40_3]])</f>
        <v>1</v>
      </c>
      <c r="R49" s="6">
        <f>COUNT(表1_58[[#This Row],[iBAQ 50-60_1]:[iBAQ 50-60_3]])</f>
        <v>2</v>
      </c>
      <c r="S49" s="8"/>
      <c r="T49" s="8"/>
      <c r="U49" s="8">
        <f>AVERAGE(表1_58[[#This Row],[iBAQ 50-60_1]:[iBAQ 50-60_3]])</f>
        <v>380210</v>
      </c>
      <c r="V49" s="8"/>
      <c r="W49" s="8"/>
      <c r="X49" s="8">
        <v>60</v>
      </c>
    </row>
    <row r="50" spans="1:24" ht="15.75">
      <c r="A50" s="6">
        <v>110</v>
      </c>
      <c r="B50" s="7" t="s">
        <v>660</v>
      </c>
      <c r="C50" s="7" t="s">
        <v>2240</v>
      </c>
      <c r="D50" s="7" t="s">
        <v>1445</v>
      </c>
      <c r="E50" s="6">
        <v>3</v>
      </c>
      <c r="F50" s="6">
        <v>3</v>
      </c>
      <c r="G50" s="6"/>
      <c r="H50" s="6"/>
      <c r="I50" s="6"/>
      <c r="J50" s="6">
        <v>371930</v>
      </c>
      <c r="K50" s="6">
        <v>736020</v>
      </c>
      <c r="L50" s="6">
        <v>1133800</v>
      </c>
      <c r="M50" s="6">
        <v>840180</v>
      </c>
      <c r="N50" s="6"/>
      <c r="O50" s="6">
        <v>399960</v>
      </c>
      <c r="P50" s="6">
        <f>COUNT(表1_58[[#This Row],[iBAQ 0-20_1]:[iBAQ 0-20_3]])</f>
        <v>0</v>
      </c>
      <c r="Q50" s="6">
        <f>COUNT(表1_58[[#This Row],[iBAQ 30-40_1]:[iBAQ 30-40_3]])</f>
        <v>3</v>
      </c>
      <c r="R50" s="6">
        <f>COUNT(表1_58[[#This Row],[iBAQ 50-60_1]:[iBAQ 50-60_3]])</f>
        <v>2</v>
      </c>
      <c r="S50" s="8"/>
      <c r="T50" s="8">
        <f>AVERAGE(表1_58[[#This Row],[iBAQ 30-40_1]:[iBAQ 30-40_3]])</f>
        <v>747250</v>
      </c>
      <c r="U50" s="8">
        <f>AVERAGE(表1_58[[#This Row],[iBAQ 50-60_1]:[iBAQ 50-60_3]])</f>
        <v>620070</v>
      </c>
      <c r="V50" s="8"/>
      <c r="W50" s="8"/>
      <c r="X50" s="8">
        <v>60</v>
      </c>
    </row>
    <row r="51" spans="1:24" ht="15.75">
      <c r="A51" s="6">
        <v>113</v>
      </c>
      <c r="B51" s="7" t="s">
        <v>584</v>
      </c>
      <c r="C51" s="7" t="s">
        <v>2242</v>
      </c>
      <c r="D51" s="7" t="s">
        <v>1447</v>
      </c>
      <c r="E51" s="6">
        <v>4</v>
      </c>
      <c r="F51" s="6">
        <v>4</v>
      </c>
      <c r="G51" s="6"/>
      <c r="H51" s="6"/>
      <c r="I51" s="6"/>
      <c r="J51" s="6">
        <v>2823200</v>
      </c>
      <c r="K51" s="6">
        <v>2971800</v>
      </c>
      <c r="L51" s="6">
        <v>3596900</v>
      </c>
      <c r="M51" s="6">
        <v>1055400</v>
      </c>
      <c r="N51" s="6"/>
      <c r="O51" s="6">
        <v>864950</v>
      </c>
      <c r="P51" s="6">
        <f>COUNT(表1_58[[#This Row],[iBAQ 0-20_1]:[iBAQ 0-20_3]])</f>
        <v>0</v>
      </c>
      <c r="Q51" s="6">
        <f>COUNT(表1_58[[#This Row],[iBAQ 30-40_1]:[iBAQ 30-40_3]])</f>
        <v>3</v>
      </c>
      <c r="R51" s="6">
        <f>COUNT(表1_58[[#This Row],[iBAQ 50-60_1]:[iBAQ 50-60_3]])</f>
        <v>2</v>
      </c>
      <c r="S51" s="8"/>
      <c r="T51" s="8">
        <f>AVERAGE(表1_58[[#This Row],[iBAQ 30-40_1]:[iBAQ 30-40_3]])</f>
        <v>3130633.3333333335</v>
      </c>
      <c r="U51" s="8">
        <f>AVERAGE(表1_58[[#This Row],[iBAQ 50-60_1]:[iBAQ 50-60_3]])</f>
        <v>960175</v>
      </c>
      <c r="V51" s="8"/>
      <c r="W51" s="8"/>
      <c r="X51" s="8">
        <v>60</v>
      </c>
    </row>
    <row r="52" spans="1:24" ht="15.75">
      <c r="A52" s="6">
        <v>123</v>
      </c>
      <c r="B52" s="7" t="s">
        <v>391</v>
      </c>
      <c r="C52" s="7" t="s">
        <v>2249</v>
      </c>
      <c r="D52" s="7" t="s">
        <v>3447</v>
      </c>
      <c r="E52" s="6">
        <v>1</v>
      </c>
      <c r="F52" s="6">
        <v>1</v>
      </c>
      <c r="G52" s="6"/>
      <c r="H52" s="6"/>
      <c r="I52" s="6"/>
      <c r="J52" s="6">
        <v>1437200</v>
      </c>
      <c r="K52" s="6"/>
      <c r="L52" s="6"/>
      <c r="M52" s="6">
        <v>2659800</v>
      </c>
      <c r="N52" s="6">
        <v>1048000</v>
      </c>
      <c r="O52" s="6">
        <v>2659500</v>
      </c>
      <c r="P52" s="6">
        <f>COUNT(表1_58[[#This Row],[iBAQ 0-20_1]:[iBAQ 0-20_3]])</f>
        <v>0</v>
      </c>
      <c r="Q52" s="6">
        <f>COUNT(表1_58[[#This Row],[iBAQ 30-40_1]:[iBAQ 30-40_3]])</f>
        <v>1</v>
      </c>
      <c r="R52" s="6">
        <f>COUNT(表1_58[[#This Row],[iBAQ 50-60_1]:[iBAQ 50-60_3]])</f>
        <v>3</v>
      </c>
      <c r="S52" s="8"/>
      <c r="T52" s="8"/>
      <c r="U52" s="8">
        <f>AVERAGE(表1_58[[#This Row],[iBAQ 50-60_1]:[iBAQ 50-60_3]])</f>
        <v>2122433.3333333335</v>
      </c>
      <c r="V52" s="8"/>
      <c r="W52" s="8"/>
      <c r="X52" s="8">
        <v>60</v>
      </c>
    </row>
    <row r="53" spans="1:24" ht="15.75">
      <c r="A53" s="6">
        <v>138</v>
      </c>
      <c r="B53" s="7" t="s">
        <v>372</v>
      </c>
      <c r="C53" s="7" t="s">
        <v>2258</v>
      </c>
      <c r="D53" s="7" t="s">
        <v>1456</v>
      </c>
      <c r="E53" s="6">
        <v>1</v>
      </c>
      <c r="F53" s="6">
        <v>1</v>
      </c>
      <c r="G53" s="6"/>
      <c r="H53" s="6"/>
      <c r="I53" s="6"/>
      <c r="J53" s="6"/>
      <c r="K53" s="6"/>
      <c r="L53" s="6"/>
      <c r="M53" s="6">
        <v>4065800</v>
      </c>
      <c r="N53" s="6"/>
      <c r="O53" s="6">
        <v>2873100</v>
      </c>
      <c r="P53" s="6">
        <f>COUNT(表1_58[[#This Row],[iBAQ 0-20_1]:[iBAQ 0-20_3]])</f>
        <v>0</v>
      </c>
      <c r="Q53" s="6">
        <f>COUNT(表1_58[[#This Row],[iBAQ 30-40_1]:[iBAQ 30-40_3]])</f>
        <v>0</v>
      </c>
      <c r="R53" s="6">
        <f>COUNT(表1_58[[#This Row],[iBAQ 50-60_1]:[iBAQ 50-60_3]])</f>
        <v>2</v>
      </c>
      <c r="S53" s="8"/>
      <c r="T53" s="8"/>
      <c r="U53" s="8">
        <f>AVERAGE(表1_58[[#This Row],[iBAQ 50-60_1]:[iBAQ 50-60_3]])</f>
        <v>3469450</v>
      </c>
      <c r="V53" s="8"/>
      <c r="W53" s="8"/>
      <c r="X53" s="8">
        <v>60</v>
      </c>
    </row>
    <row r="54" spans="1:24" ht="15.75">
      <c r="A54" s="6">
        <v>145</v>
      </c>
      <c r="B54" s="7" t="s">
        <v>464</v>
      </c>
      <c r="C54" s="7" t="s">
        <v>2263</v>
      </c>
      <c r="D54" s="7" t="s">
        <v>1459</v>
      </c>
      <c r="E54" s="6">
        <v>2</v>
      </c>
      <c r="F54" s="6">
        <v>1</v>
      </c>
      <c r="G54" s="6"/>
      <c r="H54" s="6"/>
      <c r="I54" s="6"/>
      <c r="J54" s="6">
        <v>2094500</v>
      </c>
      <c r="K54" s="6">
        <v>1653300</v>
      </c>
      <c r="L54" s="6">
        <v>2721700</v>
      </c>
      <c r="M54" s="6">
        <v>2401800</v>
      </c>
      <c r="N54" s="6">
        <v>3122200</v>
      </c>
      <c r="O54" s="6">
        <v>1823200</v>
      </c>
      <c r="P54" s="6">
        <f>COUNT(表1_58[[#This Row],[iBAQ 0-20_1]:[iBAQ 0-20_3]])</f>
        <v>0</v>
      </c>
      <c r="Q54" s="6">
        <f>COUNT(表1_58[[#This Row],[iBAQ 30-40_1]:[iBAQ 30-40_3]])</f>
        <v>3</v>
      </c>
      <c r="R54" s="6">
        <f>COUNT(表1_58[[#This Row],[iBAQ 50-60_1]:[iBAQ 50-60_3]])</f>
        <v>3</v>
      </c>
      <c r="S54" s="8"/>
      <c r="T54" s="8">
        <f>AVERAGE(表1_58[[#This Row],[iBAQ 30-40_1]:[iBAQ 30-40_3]])</f>
        <v>2156500</v>
      </c>
      <c r="U54" s="8">
        <f>AVERAGE(表1_58[[#This Row],[iBAQ 50-60_1]:[iBAQ 50-60_3]])</f>
        <v>2449066.6666666665</v>
      </c>
      <c r="V54" s="8"/>
      <c r="W54" s="8"/>
      <c r="X54" s="8">
        <v>60</v>
      </c>
    </row>
    <row r="55" spans="1:24" ht="15.75">
      <c r="A55" s="6">
        <v>159</v>
      </c>
      <c r="B55" s="7" t="s">
        <v>480</v>
      </c>
      <c r="C55" s="7" t="s">
        <v>2274</v>
      </c>
      <c r="D55" s="7" t="s">
        <v>1463</v>
      </c>
      <c r="E55" s="6">
        <v>1</v>
      </c>
      <c r="F55" s="6">
        <v>1</v>
      </c>
      <c r="G55" s="6"/>
      <c r="H55" s="6"/>
      <c r="I55" s="6"/>
      <c r="J55" s="6"/>
      <c r="K55" s="6"/>
      <c r="L55" s="6"/>
      <c r="M55" s="6">
        <v>1694800</v>
      </c>
      <c r="N55" s="6"/>
      <c r="O55" s="6">
        <v>1697700</v>
      </c>
      <c r="P55" s="6">
        <f>COUNT(表1_58[[#This Row],[iBAQ 0-20_1]:[iBAQ 0-20_3]])</f>
        <v>0</v>
      </c>
      <c r="Q55" s="6">
        <f>COUNT(表1_58[[#This Row],[iBAQ 30-40_1]:[iBAQ 30-40_3]])</f>
        <v>0</v>
      </c>
      <c r="R55" s="6">
        <f>COUNT(表1_58[[#This Row],[iBAQ 50-60_1]:[iBAQ 50-60_3]])</f>
        <v>2</v>
      </c>
      <c r="S55" s="8"/>
      <c r="T55" s="8"/>
      <c r="U55" s="8">
        <f>AVERAGE(表1_58[[#This Row],[iBAQ 50-60_1]:[iBAQ 50-60_3]])</f>
        <v>1696250</v>
      </c>
      <c r="V55" s="8"/>
      <c r="W55" s="8"/>
      <c r="X55" s="8">
        <v>60</v>
      </c>
    </row>
    <row r="56" spans="1:24" ht="15.75">
      <c r="A56" s="6">
        <v>185</v>
      </c>
      <c r="B56" s="7" t="s">
        <v>308</v>
      </c>
      <c r="C56" s="7" t="s">
        <v>2293</v>
      </c>
      <c r="D56" s="7" t="s">
        <v>1473</v>
      </c>
      <c r="E56" s="6">
        <v>4</v>
      </c>
      <c r="F56" s="6">
        <v>1</v>
      </c>
      <c r="G56" s="6"/>
      <c r="H56" s="6"/>
      <c r="I56" s="6"/>
      <c r="J56" s="6"/>
      <c r="K56" s="6"/>
      <c r="L56" s="6"/>
      <c r="M56" s="6">
        <v>7556900</v>
      </c>
      <c r="N56" s="6">
        <v>4149800</v>
      </c>
      <c r="O56" s="6">
        <v>4254700</v>
      </c>
      <c r="P56" s="6">
        <f>COUNT(表1_58[[#This Row],[iBAQ 0-20_1]:[iBAQ 0-20_3]])</f>
        <v>0</v>
      </c>
      <c r="Q56" s="6">
        <f>COUNT(表1_58[[#This Row],[iBAQ 30-40_1]:[iBAQ 30-40_3]])</f>
        <v>0</v>
      </c>
      <c r="R56" s="6">
        <f>COUNT(表1_58[[#This Row],[iBAQ 50-60_1]:[iBAQ 50-60_3]])</f>
        <v>3</v>
      </c>
      <c r="S56" s="8"/>
      <c r="T56" s="8"/>
      <c r="U56" s="8">
        <f>AVERAGE(表1_58[[#This Row],[iBAQ 50-60_1]:[iBAQ 50-60_3]])</f>
        <v>5320466.666666667</v>
      </c>
      <c r="V56" s="8"/>
      <c r="W56" s="8"/>
      <c r="X56" s="8">
        <v>60</v>
      </c>
    </row>
    <row r="57" spans="1:24" ht="15.75">
      <c r="A57" s="6">
        <v>212</v>
      </c>
      <c r="B57" s="7" t="s">
        <v>40</v>
      </c>
      <c r="C57" s="7" t="s">
        <v>2308</v>
      </c>
      <c r="D57" s="7" t="s">
        <v>1481</v>
      </c>
      <c r="E57" s="6">
        <v>11</v>
      </c>
      <c r="F57" s="6">
        <v>11</v>
      </c>
      <c r="G57" s="6"/>
      <c r="H57" s="6"/>
      <c r="I57" s="6"/>
      <c r="J57" s="6"/>
      <c r="K57" s="6"/>
      <c r="L57" s="6"/>
      <c r="M57" s="6">
        <v>66065000</v>
      </c>
      <c r="N57" s="6">
        <v>91627000</v>
      </c>
      <c r="O57" s="6">
        <v>56187000</v>
      </c>
      <c r="P57" s="6">
        <f>COUNT(表1_58[[#This Row],[iBAQ 0-20_1]:[iBAQ 0-20_3]])</f>
        <v>0</v>
      </c>
      <c r="Q57" s="6">
        <f>COUNT(表1_58[[#This Row],[iBAQ 30-40_1]:[iBAQ 30-40_3]])</f>
        <v>0</v>
      </c>
      <c r="R57" s="6">
        <f>COUNT(表1_58[[#This Row],[iBAQ 50-60_1]:[iBAQ 50-60_3]])</f>
        <v>3</v>
      </c>
      <c r="S57" s="8"/>
      <c r="T57" s="8"/>
      <c r="U57" s="8">
        <f>AVERAGE(表1_58[[#This Row],[iBAQ 50-60_1]:[iBAQ 50-60_3]])</f>
        <v>71293000</v>
      </c>
      <c r="V57" s="8"/>
      <c r="W57" s="8"/>
      <c r="X57" s="8">
        <v>60</v>
      </c>
    </row>
    <row r="58" spans="1:24" ht="15.75">
      <c r="A58" s="6">
        <v>232</v>
      </c>
      <c r="B58" s="7" t="s">
        <v>739</v>
      </c>
      <c r="C58" s="7" t="s">
        <v>2323</v>
      </c>
      <c r="D58" s="7" t="s">
        <v>1493</v>
      </c>
      <c r="E58" s="6">
        <v>3</v>
      </c>
      <c r="F58" s="6">
        <v>3</v>
      </c>
      <c r="G58" s="6"/>
      <c r="H58" s="6"/>
      <c r="I58" s="6"/>
      <c r="J58" s="6"/>
      <c r="K58" s="6"/>
      <c r="L58" s="6"/>
      <c r="M58" s="6">
        <v>21801000</v>
      </c>
      <c r="N58" s="6">
        <v>2672500</v>
      </c>
      <c r="O58" s="6"/>
      <c r="P58" s="6">
        <f>COUNT(表1_58[[#This Row],[iBAQ 0-20_1]:[iBAQ 0-20_3]])</f>
        <v>0</v>
      </c>
      <c r="Q58" s="6">
        <f>COUNT(表1_58[[#This Row],[iBAQ 30-40_1]:[iBAQ 30-40_3]])</f>
        <v>0</v>
      </c>
      <c r="R58" s="6">
        <f>COUNT(表1_58[[#This Row],[iBAQ 50-60_1]:[iBAQ 50-60_3]])</f>
        <v>2</v>
      </c>
      <c r="S58" s="8"/>
      <c r="T58" s="8"/>
      <c r="U58" s="8">
        <f>AVERAGE(表1_58[[#This Row],[iBAQ 50-60_1]:[iBAQ 50-60_3]])</f>
        <v>12236750</v>
      </c>
      <c r="V58" s="8"/>
      <c r="W58" s="8"/>
      <c r="X58" s="8">
        <v>60</v>
      </c>
    </row>
    <row r="59" spans="1:24" ht="15.75">
      <c r="A59" s="6">
        <v>256</v>
      </c>
      <c r="B59" s="7" t="s">
        <v>542</v>
      </c>
      <c r="C59" s="7" t="s">
        <v>2336</v>
      </c>
      <c r="D59" s="7" t="s">
        <v>3489</v>
      </c>
      <c r="E59" s="6">
        <v>1</v>
      </c>
      <c r="F59" s="6">
        <v>1</v>
      </c>
      <c r="G59" s="6"/>
      <c r="H59" s="6"/>
      <c r="I59" s="6"/>
      <c r="J59" s="6"/>
      <c r="K59" s="6">
        <v>624210</v>
      </c>
      <c r="L59" s="6"/>
      <c r="M59" s="6">
        <v>1174300</v>
      </c>
      <c r="N59" s="6"/>
      <c r="O59" s="6">
        <v>1140600</v>
      </c>
      <c r="P59" s="6">
        <f>COUNT(表1_58[[#This Row],[iBAQ 0-20_1]:[iBAQ 0-20_3]])</f>
        <v>0</v>
      </c>
      <c r="Q59" s="6">
        <f>COUNT(表1_58[[#This Row],[iBAQ 30-40_1]:[iBAQ 30-40_3]])</f>
        <v>1</v>
      </c>
      <c r="R59" s="6">
        <f>COUNT(表1_58[[#This Row],[iBAQ 50-60_1]:[iBAQ 50-60_3]])</f>
        <v>2</v>
      </c>
      <c r="S59" s="8"/>
      <c r="T59" s="8"/>
      <c r="U59" s="8">
        <f>AVERAGE(表1_58[[#This Row],[iBAQ 50-60_1]:[iBAQ 50-60_3]])</f>
        <v>1157450</v>
      </c>
      <c r="V59" s="8"/>
      <c r="W59" s="8"/>
      <c r="X59" s="8">
        <v>60</v>
      </c>
    </row>
    <row r="60" spans="1:24" ht="15.75">
      <c r="A60" s="6">
        <v>295</v>
      </c>
      <c r="B60" s="7" t="s">
        <v>474</v>
      </c>
      <c r="C60" s="7" t="s">
        <v>2367</v>
      </c>
      <c r="D60" s="7" t="s">
        <v>1517</v>
      </c>
      <c r="E60" s="6">
        <v>3</v>
      </c>
      <c r="F60" s="6">
        <v>3</v>
      </c>
      <c r="G60" s="6"/>
      <c r="H60" s="6"/>
      <c r="I60" s="6"/>
      <c r="J60" s="6">
        <v>478280</v>
      </c>
      <c r="K60" s="6">
        <v>1099400</v>
      </c>
      <c r="L60" s="6"/>
      <c r="M60" s="6">
        <v>1732700</v>
      </c>
      <c r="N60" s="6"/>
      <c r="O60" s="6">
        <v>1717600</v>
      </c>
      <c r="P60" s="6">
        <f>COUNT(表1_58[[#This Row],[iBAQ 0-20_1]:[iBAQ 0-20_3]])</f>
        <v>0</v>
      </c>
      <c r="Q60" s="6">
        <f>COUNT(表1_58[[#This Row],[iBAQ 30-40_1]:[iBAQ 30-40_3]])</f>
        <v>2</v>
      </c>
      <c r="R60" s="6">
        <f>COUNT(表1_58[[#This Row],[iBAQ 50-60_1]:[iBAQ 50-60_3]])</f>
        <v>2</v>
      </c>
      <c r="S60" s="8"/>
      <c r="T60" s="8">
        <f>AVERAGE(表1_58[[#This Row],[iBAQ 30-40_1]:[iBAQ 30-40_3]])</f>
        <v>788840</v>
      </c>
      <c r="U60" s="8">
        <f>AVERAGE(表1_58[[#This Row],[iBAQ 50-60_1]:[iBAQ 50-60_3]])</f>
        <v>1725150</v>
      </c>
      <c r="V60" s="8"/>
      <c r="W60" s="8"/>
      <c r="X60" s="8">
        <v>60</v>
      </c>
    </row>
    <row r="61" spans="1:24" ht="15.75">
      <c r="A61" s="6">
        <v>336</v>
      </c>
      <c r="B61" s="7" t="s">
        <v>397</v>
      </c>
      <c r="C61" s="7" t="s">
        <v>2398</v>
      </c>
      <c r="D61" s="7" t="s">
        <v>3522</v>
      </c>
      <c r="E61" s="6">
        <v>3</v>
      </c>
      <c r="F61" s="6">
        <v>2</v>
      </c>
      <c r="G61" s="6"/>
      <c r="H61" s="6"/>
      <c r="I61" s="6"/>
      <c r="J61" s="6"/>
      <c r="K61" s="6"/>
      <c r="L61" s="6"/>
      <c r="M61" s="6">
        <v>7813700</v>
      </c>
      <c r="N61" s="6"/>
      <c r="O61" s="6">
        <v>2597300</v>
      </c>
      <c r="P61" s="6">
        <f>COUNT(表1_58[[#This Row],[iBAQ 0-20_1]:[iBAQ 0-20_3]])</f>
        <v>0</v>
      </c>
      <c r="Q61" s="6">
        <f>COUNT(表1_58[[#This Row],[iBAQ 30-40_1]:[iBAQ 30-40_3]])</f>
        <v>0</v>
      </c>
      <c r="R61" s="6">
        <f>COUNT(表1_58[[#This Row],[iBAQ 50-60_1]:[iBAQ 50-60_3]])</f>
        <v>2</v>
      </c>
      <c r="S61" s="8"/>
      <c r="T61" s="8"/>
      <c r="U61" s="8">
        <f>AVERAGE(表1_58[[#This Row],[iBAQ 50-60_1]:[iBAQ 50-60_3]])</f>
        <v>5205500</v>
      </c>
      <c r="V61" s="8"/>
      <c r="W61" s="8"/>
      <c r="X61" s="8">
        <v>60</v>
      </c>
    </row>
    <row r="62" spans="1:24" ht="15.75">
      <c r="A62" s="6">
        <v>339</v>
      </c>
      <c r="B62" s="7" t="s">
        <v>180</v>
      </c>
      <c r="C62" s="7" t="s">
        <v>2401</v>
      </c>
      <c r="D62" s="7" t="s">
        <v>1535</v>
      </c>
      <c r="E62" s="6">
        <v>5</v>
      </c>
      <c r="F62" s="6">
        <v>3</v>
      </c>
      <c r="G62" s="6"/>
      <c r="H62" s="6"/>
      <c r="I62" s="6"/>
      <c r="J62" s="6"/>
      <c r="K62" s="6"/>
      <c r="L62" s="6"/>
      <c r="M62" s="6">
        <v>12290000</v>
      </c>
      <c r="N62" s="6">
        <v>11367000</v>
      </c>
      <c r="O62" s="6">
        <v>9581300</v>
      </c>
      <c r="P62" s="6">
        <f>COUNT(表1_58[[#This Row],[iBAQ 0-20_1]:[iBAQ 0-20_3]])</f>
        <v>0</v>
      </c>
      <c r="Q62" s="6">
        <f>COUNT(表1_58[[#This Row],[iBAQ 30-40_1]:[iBAQ 30-40_3]])</f>
        <v>0</v>
      </c>
      <c r="R62" s="6">
        <f>COUNT(表1_58[[#This Row],[iBAQ 50-60_1]:[iBAQ 50-60_3]])</f>
        <v>3</v>
      </c>
      <c r="S62" s="8"/>
      <c r="T62" s="8"/>
      <c r="U62" s="8">
        <f>AVERAGE(表1_58[[#This Row],[iBAQ 50-60_1]:[iBAQ 50-60_3]])</f>
        <v>11079433.333333334</v>
      </c>
      <c r="V62" s="8"/>
      <c r="W62" s="8"/>
      <c r="X62" s="8">
        <v>60</v>
      </c>
    </row>
    <row r="63" spans="1:24" ht="15.75">
      <c r="A63" s="6">
        <v>362</v>
      </c>
      <c r="B63" s="7" t="s">
        <v>295</v>
      </c>
      <c r="C63" s="7" t="s">
        <v>2417</v>
      </c>
      <c r="D63" s="7" t="s">
        <v>3536</v>
      </c>
      <c r="E63" s="6">
        <v>4</v>
      </c>
      <c r="F63" s="6">
        <v>4</v>
      </c>
      <c r="G63" s="6"/>
      <c r="H63" s="6"/>
      <c r="I63" s="6"/>
      <c r="J63" s="6"/>
      <c r="K63" s="6"/>
      <c r="L63" s="6"/>
      <c r="M63" s="6">
        <v>13986000</v>
      </c>
      <c r="N63" s="6">
        <v>30238000</v>
      </c>
      <c r="O63" s="6">
        <v>4776800</v>
      </c>
      <c r="P63" s="6">
        <f>COUNT(表1_58[[#This Row],[iBAQ 0-20_1]:[iBAQ 0-20_3]])</f>
        <v>0</v>
      </c>
      <c r="Q63" s="6">
        <f>COUNT(表1_58[[#This Row],[iBAQ 30-40_1]:[iBAQ 30-40_3]])</f>
        <v>0</v>
      </c>
      <c r="R63" s="6">
        <f>COUNT(表1_58[[#This Row],[iBAQ 50-60_1]:[iBAQ 50-60_3]])</f>
        <v>3</v>
      </c>
      <c r="S63" s="8"/>
      <c r="T63" s="8"/>
      <c r="U63" s="8">
        <f>AVERAGE(表1_58[[#This Row],[iBAQ 50-60_1]:[iBAQ 50-60_3]])</f>
        <v>16333600</v>
      </c>
      <c r="V63" s="8"/>
      <c r="W63" s="8"/>
      <c r="X63" s="8">
        <v>60</v>
      </c>
    </row>
    <row r="64" spans="1:24" ht="15.75">
      <c r="A64" s="6">
        <v>374</v>
      </c>
      <c r="B64" s="7" t="s">
        <v>126</v>
      </c>
      <c r="C64" s="7" t="s">
        <v>2424</v>
      </c>
      <c r="D64" s="7" t="s">
        <v>3541</v>
      </c>
      <c r="E64" s="6">
        <v>1</v>
      </c>
      <c r="F64" s="6">
        <v>1</v>
      </c>
      <c r="G64" s="6"/>
      <c r="H64" s="6"/>
      <c r="I64" s="6"/>
      <c r="J64" s="6">
        <v>12445000</v>
      </c>
      <c r="K64" s="6">
        <v>9761200</v>
      </c>
      <c r="L64" s="6">
        <v>7572900</v>
      </c>
      <c r="M64" s="6">
        <v>22528000</v>
      </c>
      <c r="N64" s="6"/>
      <c r="O64" s="6">
        <v>14462000</v>
      </c>
      <c r="P64" s="6">
        <f>COUNT(表1_58[[#This Row],[iBAQ 0-20_1]:[iBAQ 0-20_3]])</f>
        <v>0</v>
      </c>
      <c r="Q64" s="6">
        <f>COUNT(表1_58[[#This Row],[iBAQ 30-40_1]:[iBAQ 30-40_3]])</f>
        <v>3</v>
      </c>
      <c r="R64" s="6">
        <f>COUNT(表1_58[[#This Row],[iBAQ 50-60_1]:[iBAQ 50-60_3]])</f>
        <v>2</v>
      </c>
      <c r="S64" s="8"/>
      <c r="T64" s="8">
        <f>AVERAGE(表1_58[[#This Row],[iBAQ 30-40_1]:[iBAQ 30-40_3]])</f>
        <v>9926366.666666666</v>
      </c>
      <c r="U64" s="8">
        <f>AVERAGE(表1_58[[#This Row],[iBAQ 50-60_1]:[iBAQ 50-60_3]])</f>
        <v>18495000</v>
      </c>
      <c r="V64" s="8"/>
      <c r="W64" s="8"/>
      <c r="X64" s="8">
        <v>60</v>
      </c>
    </row>
    <row r="65" spans="1:24" ht="15.75">
      <c r="A65" s="6">
        <v>391</v>
      </c>
      <c r="B65" s="7" t="s">
        <v>139</v>
      </c>
      <c r="C65" s="7" t="s">
        <v>2432</v>
      </c>
      <c r="D65" s="7" t="s">
        <v>3548</v>
      </c>
      <c r="E65" s="6">
        <v>1</v>
      </c>
      <c r="F65" s="6">
        <v>1</v>
      </c>
      <c r="G65" s="6"/>
      <c r="H65" s="6"/>
      <c r="I65" s="6"/>
      <c r="J65" s="6"/>
      <c r="K65" s="6"/>
      <c r="L65" s="6"/>
      <c r="M65" s="6">
        <v>26030000</v>
      </c>
      <c r="N65" s="6"/>
      <c r="O65" s="6">
        <v>13369000</v>
      </c>
      <c r="P65" s="6">
        <f>COUNT(表1_58[[#This Row],[iBAQ 0-20_1]:[iBAQ 0-20_3]])</f>
        <v>0</v>
      </c>
      <c r="Q65" s="6">
        <f>COUNT(表1_58[[#This Row],[iBAQ 30-40_1]:[iBAQ 30-40_3]])</f>
        <v>0</v>
      </c>
      <c r="R65" s="6">
        <f>COUNT(表1_58[[#This Row],[iBAQ 50-60_1]:[iBAQ 50-60_3]])</f>
        <v>2</v>
      </c>
      <c r="S65" s="8"/>
      <c r="T65" s="8"/>
      <c r="U65" s="8">
        <f>AVERAGE(表1_58[[#This Row],[iBAQ 50-60_1]:[iBAQ 50-60_3]])</f>
        <v>19699500</v>
      </c>
      <c r="V65" s="8"/>
      <c r="W65" s="8"/>
      <c r="X65" s="8">
        <v>60</v>
      </c>
    </row>
    <row r="66" spans="1:24" ht="15.75">
      <c r="A66" s="6">
        <v>428</v>
      </c>
      <c r="B66" s="7" t="s">
        <v>730</v>
      </c>
      <c r="C66" s="7" t="s">
        <v>2457</v>
      </c>
      <c r="D66" s="7" t="s">
        <v>3565</v>
      </c>
      <c r="E66" s="6">
        <v>4</v>
      </c>
      <c r="F66" s="6">
        <v>4</v>
      </c>
      <c r="G66" s="6"/>
      <c r="H66" s="6"/>
      <c r="I66" s="6"/>
      <c r="J66" s="6">
        <v>3099100</v>
      </c>
      <c r="K66" s="6">
        <v>6479700</v>
      </c>
      <c r="L66" s="6">
        <v>2988800</v>
      </c>
      <c r="M66" s="6">
        <v>6844600</v>
      </c>
      <c r="N66" s="6">
        <v>3172800</v>
      </c>
      <c r="O66" s="6"/>
      <c r="P66" s="6">
        <f>COUNT(表1_58[[#This Row],[iBAQ 0-20_1]:[iBAQ 0-20_3]])</f>
        <v>0</v>
      </c>
      <c r="Q66" s="6">
        <f>COUNT(表1_58[[#This Row],[iBAQ 30-40_1]:[iBAQ 30-40_3]])</f>
        <v>3</v>
      </c>
      <c r="R66" s="6">
        <f>COUNT(表1_58[[#This Row],[iBAQ 50-60_1]:[iBAQ 50-60_3]])</f>
        <v>2</v>
      </c>
      <c r="S66" s="8"/>
      <c r="T66" s="8">
        <f>AVERAGE(表1_58[[#This Row],[iBAQ 30-40_1]:[iBAQ 30-40_3]])</f>
        <v>4189200</v>
      </c>
      <c r="U66" s="8">
        <f>AVERAGE(表1_58[[#This Row],[iBAQ 50-60_1]:[iBAQ 50-60_3]])</f>
        <v>5008700</v>
      </c>
      <c r="V66" s="8"/>
      <c r="W66" s="8"/>
      <c r="X66" s="8">
        <v>60</v>
      </c>
    </row>
    <row r="67" spans="1:24" ht="15.75">
      <c r="A67" s="6">
        <v>430</v>
      </c>
      <c r="B67" s="7" t="s">
        <v>549</v>
      </c>
      <c r="C67" s="7" t="s">
        <v>2459</v>
      </c>
      <c r="D67" s="7" t="s">
        <v>3566</v>
      </c>
      <c r="E67" s="6">
        <v>3</v>
      </c>
      <c r="F67" s="6">
        <v>3</v>
      </c>
      <c r="G67" s="6"/>
      <c r="H67" s="6"/>
      <c r="I67" s="6"/>
      <c r="J67" s="6">
        <v>2635800</v>
      </c>
      <c r="K67" s="6"/>
      <c r="L67" s="6"/>
      <c r="M67" s="6"/>
      <c r="N67" s="6">
        <v>999200</v>
      </c>
      <c r="O67" s="6">
        <v>1114100</v>
      </c>
      <c r="P67" s="6">
        <f>COUNT(表1_58[[#This Row],[iBAQ 0-20_1]:[iBAQ 0-20_3]])</f>
        <v>0</v>
      </c>
      <c r="Q67" s="6">
        <f>COUNT(表1_58[[#This Row],[iBAQ 30-40_1]:[iBAQ 30-40_3]])</f>
        <v>1</v>
      </c>
      <c r="R67" s="6">
        <f>COUNT(表1_58[[#This Row],[iBAQ 50-60_1]:[iBAQ 50-60_3]])</f>
        <v>2</v>
      </c>
      <c r="S67" s="8"/>
      <c r="T67" s="8"/>
      <c r="U67" s="8">
        <f>AVERAGE(表1_58[[#This Row],[iBAQ 50-60_1]:[iBAQ 50-60_3]])</f>
        <v>1056650</v>
      </c>
      <c r="V67" s="8"/>
      <c r="W67" s="8"/>
      <c r="X67" s="8">
        <v>60</v>
      </c>
    </row>
    <row r="68" spans="1:24" ht="15.75">
      <c r="A68" s="6">
        <v>449</v>
      </c>
      <c r="B68" s="7" t="s">
        <v>343</v>
      </c>
      <c r="C68" s="7" t="s">
        <v>2470</v>
      </c>
      <c r="D68" s="7" t="s">
        <v>1565</v>
      </c>
      <c r="E68" s="6">
        <v>7</v>
      </c>
      <c r="F68" s="6">
        <v>0</v>
      </c>
      <c r="G68" s="6"/>
      <c r="H68" s="6"/>
      <c r="I68" s="6"/>
      <c r="J68" s="6"/>
      <c r="K68" s="6"/>
      <c r="L68" s="6"/>
      <c r="M68" s="6">
        <v>2220200</v>
      </c>
      <c r="N68" s="6"/>
      <c r="O68" s="6">
        <v>3431800</v>
      </c>
      <c r="P68" s="6">
        <f>COUNT(表1_58[[#This Row],[iBAQ 0-20_1]:[iBAQ 0-20_3]])</f>
        <v>0</v>
      </c>
      <c r="Q68" s="6">
        <f>COUNT(表1_58[[#This Row],[iBAQ 30-40_1]:[iBAQ 30-40_3]])</f>
        <v>0</v>
      </c>
      <c r="R68" s="6">
        <f>COUNT(表1_58[[#This Row],[iBAQ 50-60_1]:[iBAQ 50-60_3]])</f>
        <v>2</v>
      </c>
      <c r="S68" s="8"/>
      <c r="T68" s="8"/>
      <c r="U68" s="8">
        <f>AVERAGE(表1_58[[#This Row],[iBAQ 50-60_1]:[iBAQ 50-60_3]])</f>
        <v>2826000</v>
      </c>
      <c r="V68" s="8"/>
      <c r="W68" s="8"/>
      <c r="X68" s="8">
        <v>60</v>
      </c>
    </row>
    <row r="69" spans="1:24" ht="15.75">
      <c r="A69" s="6">
        <v>485</v>
      </c>
      <c r="B69" s="7" t="s">
        <v>482</v>
      </c>
      <c r="C69" s="7" t="s">
        <v>2494</v>
      </c>
      <c r="D69" s="7" t="s">
        <v>3575</v>
      </c>
      <c r="E69" s="6">
        <v>3</v>
      </c>
      <c r="F69" s="6">
        <v>3</v>
      </c>
      <c r="G69" s="6"/>
      <c r="H69" s="6"/>
      <c r="I69" s="6"/>
      <c r="J69" s="6">
        <v>2100200</v>
      </c>
      <c r="K69" s="6">
        <v>4117200</v>
      </c>
      <c r="L69" s="6">
        <v>320330</v>
      </c>
      <c r="M69" s="6">
        <v>2448000</v>
      </c>
      <c r="N69" s="6"/>
      <c r="O69" s="6">
        <v>1626400</v>
      </c>
      <c r="P69" s="6">
        <f>COUNT(表1_58[[#This Row],[iBAQ 0-20_1]:[iBAQ 0-20_3]])</f>
        <v>0</v>
      </c>
      <c r="Q69" s="6">
        <f>COUNT(表1_58[[#This Row],[iBAQ 30-40_1]:[iBAQ 30-40_3]])</f>
        <v>3</v>
      </c>
      <c r="R69" s="6">
        <f>COUNT(表1_58[[#This Row],[iBAQ 50-60_1]:[iBAQ 50-60_3]])</f>
        <v>2</v>
      </c>
      <c r="S69" s="8"/>
      <c r="T69" s="8">
        <f>AVERAGE(表1_58[[#This Row],[iBAQ 30-40_1]:[iBAQ 30-40_3]])</f>
        <v>2179243.3333333335</v>
      </c>
      <c r="U69" s="8">
        <f>AVERAGE(表1_58[[#This Row],[iBAQ 50-60_1]:[iBAQ 50-60_3]])</f>
        <v>2037200</v>
      </c>
      <c r="V69" s="8"/>
      <c r="W69" s="8"/>
      <c r="X69" s="8">
        <v>60</v>
      </c>
    </row>
    <row r="70" spans="1:24" ht="15.75">
      <c r="A70" s="6">
        <v>489</v>
      </c>
      <c r="B70" s="7" t="s">
        <v>313</v>
      </c>
      <c r="C70" s="7" t="s">
        <v>2498</v>
      </c>
      <c r="D70" s="7" t="s">
        <v>3576</v>
      </c>
      <c r="E70" s="6">
        <v>5</v>
      </c>
      <c r="F70" s="6">
        <v>2</v>
      </c>
      <c r="G70" s="6"/>
      <c r="H70" s="6"/>
      <c r="I70" s="6"/>
      <c r="J70" s="6"/>
      <c r="K70" s="6"/>
      <c r="L70" s="6">
        <v>679500</v>
      </c>
      <c r="M70" s="6">
        <v>7841500</v>
      </c>
      <c r="N70" s="6"/>
      <c r="O70" s="6">
        <v>4026300</v>
      </c>
      <c r="P70" s="6">
        <f>COUNT(表1_58[[#This Row],[iBAQ 0-20_1]:[iBAQ 0-20_3]])</f>
        <v>0</v>
      </c>
      <c r="Q70" s="6">
        <f>COUNT(表1_58[[#This Row],[iBAQ 30-40_1]:[iBAQ 30-40_3]])</f>
        <v>1</v>
      </c>
      <c r="R70" s="6">
        <f>COUNT(表1_58[[#This Row],[iBAQ 50-60_1]:[iBAQ 50-60_3]])</f>
        <v>2</v>
      </c>
      <c r="S70" s="8"/>
      <c r="T70" s="8"/>
      <c r="U70" s="8">
        <f>AVERAGE(表1_58[[#This Row],[iBAQ 50-60_1]:[iBAQ 50-60_3]])</f>
        <v>5933900</v>
      </c>
      <c r="V70" s="8"/>
      <c r="W70" s="8"/>
      <c r="X70" s="8">
        <v>60</v>
      </c>
    </row>
    <row r="71" spans="1:24" ht="15.75">
      <c r="A71" s="6">
        <v>496</v>
      </c>
      <c r="B71" s="7" t="s">
        <v>217</v>
      </c>
      <c r="C71" s="7" t="s">
        <v>2502</v>
      </c>
      <c r="D71" s="7" t="s">
        <v>1590</v>
      </c>
      <c r="E71" s="6">
        <v>1</v>
      </c>
      <c r="F71" s="6">
        <v>1</v>
      </c>
      <c r="G71" s="6"/>
      <c r="H71" s="6"/>
      <c r="I71" s="6"/>
      <c r="J71" s="6"/>
      <c r="K71" s="6"/>
      <c r="L71" s="6"/>
      <c r="M71" s="6">
        <v>8826900</v>
      </c>
      <c r="N71" s="6"/>
      <c r="O71" s="6">
        <v>7433200</v>
      </c>
      <c r="P71" s="6">
        <f>COUNT(表1_58[[#This Row],[iBAQ 0-20_1]:[iBAQ 0-20_3]])</f>
        <v>0</v>
      </c>
      <c r="Q71" s="6">
        <f>COUNT(表1_58[[#This Row],[iBAQ 30-40_1]:[iBAQ 30-40_3]])</f>
        <v>0</v>
      </c>
      <c r="R71" s="6">
        <f>COUNT(表1_58[[#This Row],[iBAQ 50-60_1]:[iBAQ 50-60_3]])</f>
        <v>2</v>
      </c>
      <c r="S71" s="8"/>
      <c r="T71" s="8"/>
      <c r="U71" s="8">
        <f>AVERAGE(表1_58[[#This Row],[iBAQ 50-60_1]:[iBAQ 50-60_3]])</f>
        <v>8130050</v>
      </c>
      <c r="V71" s="8"/>
      <c r="W71" s="8"/>
      <c r="X71" s="8">
        <v>60</v>
      </c>
    </row>
    <row r="72" spans="1:24" ht="15.75">
      <c r="A72" s="6">
        <v>500</v>
      </c>
      <c r="B72" s="7" t="s">
        <v>182</v>
      </c>
      <c r="C72" s="7" t="s">
        <v>2504</v>
      </c>
      <c r="D72" s="7" t="s">
        <v>3579</v>
      </c>
      <c r="E72" s="6">
        <v>2</v>
      </c>
      <c r="F72" s="6">
        <v>1</v>
      </c>
      <c r="G72" s="6"/>
      <c r="H72" s="6"/>
      <c r="I72" s="6"/>
      <c r="J72" s="6"/>
      <c r="K72" s="6">
        <v>17490000</v>
      </c>
      <c r="L72" s="6">
        <v>13429000</v>
      </c>
      <c r="M72" s="6">
        <v>26511000</v>
      </c>
      <c r="N72" s="6"/>
      <c r="O72" s="6">
        <v>9472600</v>
      </c>
      <c r="P72" s="6">
        <f>COUNT(表1_58[[#This Row],[iBAQ 0-20_1]:[iBAQ 0-20_3]])</f>
        <v>0</v>
      </c>
      <c r="Q72" s="6">
        <f>COUNT(表1_58[[#This Row],[iBAQ 30-40_1]:[iBAQ 30-40_3]])</f>
        <v>2</v>
      </c>
      <c r="R72" s="6">
        <f>COUNT(表1_58[[#This Row],[iBAQ 50-60_1]:[iBAQ 50-60_3]])</f>
        <v>2</v>
      </c>
      <c r="S72" s="8"/>
      <c r="T72" s="8">
        <f>AVERAGE(表1_58[[#This Row],[iBAQ 30-40_1]:[iBAQ 30-40_3]])</f>
        <v>15459500</v>
      </c>
      <c r="U72" s="8">
        <f>AVERAGE(表1_58[[#This Row],[iBAQ 50-60_1]:[iBAQ 50-60_3]])</f>
        <v>17991800</v>
      </c>
      <c r="V72" s="8"/>
      <c r="W72" s="8"/>
      <c r="X72" s="8">
        <v>60</v>
      </c>
    </row>
    <row r="73" spans="1:24" ht="15.75">
      <c r="A73" s="6">
        <v>523</v>
      </c>
      <c r="B73" s="7" t="s">
        <v>492</v>
      </c>
      <c r="C73" s="7" t="s">
        <v>2520</v>
      </c>
      <c r="D73" s="7" t="s">
        <v>3589</v>
      </c>
      <c r="E73" s="6">
        <v>3</v>
      </c>
      <c r="F73" s="6">
        <v>3</v>
      </c>
      <c r="G73" s="6"/>
      <c r="H73" s="6"/>
      <c r="I73" s="6"/>
      <c r="J73" s="6"/>
      <c r="K73" s="6"/>
      <c r="L73" s="6">
        <v>472480</v>
      </c>
      <c r="M73" s="6">
        <v>271940</v>
      </c>
      <c r="N73" s="6"/>
      <c r="O73" s="6">
        <v>1537800</v>
      </c>
      <c r="P73" s="6">
        <f>COUNT(表1_58[[#This Row],[iBAQ 0-20_1]:[iBAQ 0-20_3]])</f>
        <v>0</v>
      </c>
      <c r="Q73" s="6">
        <f>COUNT(表1_58[[#This Row],[iBAQ 30-40_1]:[iBAQ 30-40_3]])</f>
        <v>1</v>
      </c>
      <c r="R73" s="6">
        <f>COUNT(表1_58[[#This Row],[iBAQ 50-60_1]:[iBAQ 50-60_3]])</f>
        <v>2</v>
      </c>
      <c r="S73" s="8"/>
      <c r="T73" s="8"/>
      <c r="U73" s="8">
        <f>AVERAGE(表1_58[[#This Row],[iBAQ 50-60_1]:[iBAQ 50-60_3]])</f>
        <v>904870</v>
      </c>
      <c r="V73" s="8"/>
      <c r="W73" s="8"/>
      <c r="X73" s="8">
        <v>60</v>
      </c>
    </row>
    <row r="74" spans="1:24" ht="15.75">
      <c r="A74" s="6">
        <v>535</v>
      </c>
      <c r="B74" s="7" t="s">
        <v>355</v>
      </c>
      <c r="C74" s="7" t="s">
        <v>2531</v>
      </c>
      <c r="D74" s="7" t="s">
        <v>1605</v>
      </c>
      <c r="E74" s="6">
        <v>1</v>
      </c>
      <c r="F74" s="6">
        <v>1</v>
      </c>
      <c r="G74" s="6"/>
      <c r="H74" s="6"/>
      <c r="I74" s="6"/>
      <c r="J74" s="6">
        <v>1973800</v>
      </c>
      <c r="K74" s="6">
        <v>5672700</v>
      </c>
      <c r="L74" s="6"/>
      <c r="M74" s="6">
        <v>5336500</v>
      </c>
      <c r="N74" s="6">
        <v>4547600</v>
      </c>
      <c r="O74" s="6">
        <v>3162800</v>
      </c>
      <c r="P74" s="6">
        <f>COUNT(表1_58[[#This Row],[iBAQ 0-20_1]:[iBAQ 0-20_3]])</f>
        <v>0</v>
      </c>
      <c r="Q74" s="6">
        <f>COUNT(表1_58[[#This Row],[iBAQ 30-40_1]:[iBAQ 30-40_3]])</f>
        <v>2</v>
      </c>
      <c r="R74" s="6">
        <f>COUNT(表1_58[[#This Row],[iBAQ 50-60_1]:[iBAQ 50-60_3]])</f>
        <v>3</v>
      </c>
      <c r="S74" s="8"/>
      <c r="T74" s="8">
        <f>AVERAGE(表1_58[[#This Row],[iBAQ 30-40_1]:[iBAQ 30-40_3]])</f>
        <v>3823250</v>
      </c>
      <c r="U74" s="8">
        <f>AVERAGE(表1_58[[#This Row],[iBAQ 50-60_1]:[iBAQ 50-60_3]])</f>
        <v>4348966.666666667</v>
      </c>
      <c r="V74" s="8"/>
      <c r="W74" s="8"/>
      <c r="X74" s="8">
        <v>60</v>
      </c>
    </row>
    <row r="75" spans="1:24" ht="15.75">
      <c r="A75" s="6">
        <v>538</v>
      </c>
      <c r="B75" s="7" t="s">
        <v>566</v>
      </c>
      <c r="C75" s="7" t="s">
        <v>2534</v>
      </c>
      <c r="D75" s="7" t="s">
        <v>1606</v>
      </c>
      <c r="E75" s="6">
        <v>2</v>
      </c>
      <c r="F75" s="6">
        <v>2</v>
      </c>
      <c r="G75" s="6"/>
      <c r="H75" s="6"/>
      <c r="I75" s="6"/>
      <c r="J75" s="6"/>
      <c r="K75" s="6">
        <v>477990</v>
      </c>
      <c r="L75" s="6">
        <v>875170</v>
      </c>
      <c r="M75" s="6">
        <v>2569600</v>
      </c>
      <c r="N75" s="6"/>
      <c r="O75" s="6">
        <v>953740</v>
      </c>
      <c r="P75" s="6">
        <f>COUNT(表1_58[[#This Row],[iBAQ 0-20_1]:[iBAQ 0-20_3]])</f>
        <v>0</v>
      </c>
      <c r="Q75" s="6">
        <f>COUNT(表1_58[[#This Row],[iBAQ 30-40_1]:[iBAQ 30-40_3]])</f>
        <v>2</v>
      </c>
      <c r="R75" s="6">
        <f>COUNT(表1_58[[#This Row],[iBAQ 50-60_1]:[iBAQ 50-60_3]])</f>
        <v>2</v>
      </c>
      <c r="S75" s="8"/>
      <c r="T75" s="8">
        <f>AVERAGE(表1_58[[#This Row],[iBAQ 30-40_1]:[iBAQ 30-40_3]])</f>
        <v>676580</v>
      </c>
      <c r="U75" s="8">
        <f>AVERAGE(表1_58[[#This Row],[iBAQ 50-60_1]:[iBAQ 50-60_3]])</f>
        <v>1761670</v>
      </c>
      <c r="V75" s="8"/>
      <c r="W75" s="8"/>
      <c r="X75" s="8">
        <v>60</v>
      </c>
    </row>
    <row r="76" spans="1:24" ht="15.75">
      <c r="A76" s="6">
        <v>546</v>
      </c>
      <c r="B76" s="7" t="s">
        <v>344</v>
      </c>
      <c r="C76" s="7" t="s">
        <v>2540</v>
      </c>
      <c r="D76" s="7" t="s">
        <v>1609</v>
      </c>
      <c r="E76" s="6">
        <v>1</v>
      </c>
      <c r="F76" s="6">
        <v>1</v>
      </c>
      <c r="G76" s="6"/>
      <c r="H76" s="6"/>
      <c r="I76" s="6"/>
      <c r="J76" s="6"/>
      <c r="K76" s="6">
        <v>1300400</v>
      </c>
      <c r="L76" s="6"/>
      <c r="M76" s="6">
        <v>3814900</v>
      </c>
      <c r="N76" s="6"/>
      <c r="O76" s="6">
        <v>3421500</v>
      </c>
      <c r="P76" s="6">
        <f>COUNT(表1_58[[#This Row],[iBAQ 0-20_1]:[iBAQ 0-20_3]])</f>
        <v>0</v>
      </c>
      <c r="Q76" s="6">
        <f>COUNT(表1_58[[#This Row],[iBAQ 30-40_1]:[iBAQ 30-40_3]])</f>
        <v>1</v>
      </c>
      <c r="R76" s="6">
        <f>COUNT(表1_58[[#This Row],[iBAQ 50-60_1]:[iBAQ 50-60_3]])</f>
        <v>2</v>
      </c>
      <c r="S76" s="8"/>
      <c r="T76" s="8"/>
      <c r="U76" s="8">
        <f>AVERAGE(表1_58[[#This Row],[iBAQ 50-60_1]:[iBAQ 50-60_3]])</f>
        <v>3618200</v>
      </c>
      <c r="V76" s="8"/>
      <c r="W76" s="8"/>
      <c r="X76" s="8">
        <v>60</v>
      </c>
    </row>
    <row r="77" spans="1:24" ht="15.75">
      <c r="A77" s="6">
        <v>553</v>
      </c>
      <c r="B77" s="7" t="s">
        <v>563</v>
      </c>
      <c r="C77" s="7" t="s">
        <v>2543</v>
      </c>
      <c r="D77" s="7" t="s">
        <v>3605</v>
      </c>
      <c r="E77" s="6">
        <v>2</v>
      </c>
      <c r="F77" s="6">
        <v>2</v>
      </c>
      <c r="G77" s="6"/>
      <c r="H77" s="6"/>
      <c r="I77" s="6"/>
      <c r="J77" s="6"/>
      <c r="K77" s="6"/>
      <c r="L77" s="6"/>
      <c r="M77" s="6">
        <v>767570</v>
      </c>
      <c r="N77" s="6"/>
      <c r="O77" s="6">
        <v>972990</v>
      </c>
      <c r="P77" s="6">
        <f>COUNT(表1_58[[#This Row],[iBAQ 0-20_1]:[iBAQ 0-20_3]])</f>
        <v>0</v>
      </c>
      <c r="Q77" s="6">
        <f>COUNT(表1_58[[#This Row],[iBAQ 30-40_1]:[iBAQ 30-40_3]])</f>
        <v>0</v>
      </c>
      <c r="R77" s="6">
        <f>COUNT(表1_58[[#This Row],[iBAQ 50-60_1]:[iBAQ 50-60_3]])</f>
        <v>2</v>
      </c>
      <c r="S77" s="8"/>
      <c r="T77" s="8"/>
      <c r="U77" s="8">
        <f>AVERAGE(表1_58[[#This Row],[iBAQ 50-60_1]:[iBAQ 50-60_3]])</f>
        <v>870280</v>
      </c>
      <c r="V77" s="8"/>
      <c r="W77" s="8"/>
      <c r="X77" s="8">
        <v>60</v>
      </c>
    </row>
    <row r="78" spans="1:24" ht="15.75">
      <c r="A78" s="6">
        <v>566</v>
      </c>
      <c r="B78" s="7" t="s">
        <v>424</v>
      </c>
      <c r="C78" s="7" t="s">
        <v>2554</v>
      </c>
      <c r="D78" s="7" t="s">
        <v>1621</v>
      </c>
      <c r="E78" s="6">
        <v>1</v>
      </c>
      <c r="F78" s="6">
        <v>1</v>
      </c>
      <c r="G78" s="6"/>
      <c r="H78" s="6"/>
      <c r="I78" s="6"/>
      <c r="J78" s="6">
        <v>1277000</v>
      </c>
      <c r="K78" s="6">
        <v>1446700</v>
      </c>
      <c r="L78" s="6">
        <v>2704100</v>
      </c>
      <c r="M78" s="6">
        <v>2976900</v>
      </c>
      <c r="N78" s="6"/>
      <c r="O78" s="6">
        <v>2236300</v>
      </c>
      <c r="P78" s="6">
        <f>COUNT(表1_58[[#This Row],[iBAQ 0-20_1]:[iBAQ 0-20_3]])</f>
        <v>0</v>
      </c>
      <c r="Q78" s="6">
        <f>COUNT(表1_58[[#This Row],[iBAQ 30-40_1]:[iBAQ 30-40_3]])</f>
        <v>3</v>
      </c>
      <c r="R78" s="6">
        <f>COUNT(表1_58[[#This Row],[iBAQ 50-60_1]:[iBAQ 50-60_3]])</f>
        <v>2</v>
      </c>
      <c r="S78" s="8"/>
      <c r="T78" s="8">
        <f>AVERAGE(表1_58[[#This Row],[iBAQ 30-40_1]:[iBAQ 30-40_3]])</f>
        <v>1809266.6666666667</v>
      </c>
      <c r="U78" s="8">
        <f>AVERAGE(表1_58[[#This Row],[iBAQ 50-60_1]:[iBAQ 50-60_3]])</f>
        <v>2606600</v>
      </c>
      <c r="V78" s="8"/>
      <c r="W78" s="8"/>
      <c r="X78" s="8">
        <v>60</v>
      </c>
    </row>
    <row r="79" spans="1:24" ht="15.75">
      <c r="A79" s="6">
        <v>598</v>
      </c>
      <c r="B79" s="7" t="s">
        <v>645</v>
      </c>
      <c r="C79" s="7" t="s">
        <v>2576</v>
      </c>
      <c r="D79" s="7" t="s">
        <v>1633</v>
      </c>
      <c r="E79" s="6">
        <v>11</v>
      </c>
      <c r="F79" s="6">
        <v>3</v>
      </c>
      <c r="G79" s="6"/>
      <c r="H79" s="6"/>
      <c r="I79" s="6"/>
      <c r="J79" s="6"/>
      <c r="K79" s="6"/>
      <c r="L79" s="6"/>
      <c r="M79" s="6">
        <v>851270</v>
      </c>
      <c r="N79" s="6"/>
      <c r="O79" s="6">
        <v>489680</v>
      </c>
      <c r="P79" s="6">
        <f>COUNT(表1_58[[#This Row],[iBAQ 0-20_1]:[iBAQ 0-20_3]])</f>
        <v>0</v>
      </c>
      <c r="Q79" s="6">
        <f>COUNT(表1_58[[#This Row],[iBAQ 30-40_1]:[iBAQ 30-40_3]])</f>
        <v>0</v>
      </c>
      <c r="R79" s="6">
        <f>COUNT(表1_58[[#This Row],[iBAQ 50-60_1]:[iBAQ 50-60_3]])</f>
        <v>2</v>
      </c>
      <c r="S79" s="8"/>
      <c r="T79" s="8"/>
      <c r="U79" s="8">
        <f>AVERAGE(表1_58[[#This Row],[iBAQ 50-60_1]:[iBAQ 50-60_3]])</f>
        <v>670475</v>
      </c>
      <c r="V79" s="8"/>
      <c r="W79" s="8"/>
      <c r="X79" s="8">
        <v>60</v>
      </c>
    </row>
    <row r="80" spans="1:24" ht="15.75">
      <c r="A80" s="6">
        <v>619</v>
      </c>
      <c r="B80" s="7" t="s">
        <v>560</v>
      </c>
      <c r="C80" s="7" t="s">
        <v>2592</v>
      </c>
      <c r="D80" s="7" t="s">
        <v>1645</v>
      </c>
      <c r="E80" s="6">
        <v>3</v>
      </c>
      <c r="F80" s="6">
        <v>3</v>
      </c>
      <c r="G80" s="6"/>
      <c r="H80" s="6"/>
      <c r="I80" s="6"/>
      <c r="J80" s="6">
        <v>344590</v>
      </c>
      <c r="K80" s="6"/>
      <c r="L80" s="6"/>
      <c r="M80" s="6">
        <v>6959200</v>
      </c>
      <c r="N80" s="6"/>
      <c r="O80" s="6">
        <v>1027200</v>
      </c>
      <c r="P80" s="6">
        <f>COUNT(表1_58[[#This Row],[iBAQ 0-20_1]:[iBAQ 0-20_3]])</f>
        <v>0</v>
      </c>
      <c r="Q80" s="6">
        <f>COUNT(表1_58[[#This Row],[iBAQ 30-40_1]:[iBAQ 30-40_3]])</f>
        <v>1</v>
      </c>
      <c r="R80" s="6">
        <f>COUNT(表1_58[[#This Row],[iBAQ 50-60_1]:[iBAQ 50-60_3]])</f>
        <v>2</v>
      </c>
      <c r="S80" s="8"/>
      <c r="T80" s="8"/>
      <c r="U80" s="8">
        <f>AVERAGE(表1_58[[#This Row],[iBAQ 50-60_1]:[iBAQ 50-60_3]])</f>
        <v>3993200</v>
      </c>
      <c r="V80" s="8"/>
      <c r="W80" s="8"/>
      <c r="X80" s="8">
        <v>60</v>
      </c>
    </row>
    <row r="81" spans="1:24" ht="15.75">
      <c r="A81" s="6">
        <v>634</v>
      </c>
      <c r="B81" s="7" t="s">
        <v>808</v>
      </c>
      <c r="C81" s="7" t="s">
        <v>2603</v>
      </c>
      <c r="D81" s="7" t="s">
        <v>1654</v>
      </c>
      <c r="E81" s="6">
        <v>3</v>
      </c>
      <c r="F81" s="6">
        <v>3</v>
      </c>
      <c r="G81" s="6"/>
      <c r="H81" s="6"/>
      <c r="I81" s="6"/>
      <c r="J81" s="6">
        <v>1029400</v>
      </c>
      <c r="K81" s="6"/>
      <c r="L81" s="6"/>
      <c r="M81" s="6">
        <v>1458700</v>
      </c>
      <c r="N81" s="6">
        <v>664630</v>
      </c>
      <c r="O81" s="6"/>
      <c r="P81" s="6">
        <f>COUNT(表1_58[[#This Row],[iBAQ 0-20_1]:[iBAQ 0-20_3]])</f>
        <v>0</v>
      </c>
      <c r="Q81" s="6">
        <f>COUNT(表1_58[[#This Row],[iBAQ 30-40_1]:[iBAQ 30-40_3]])</f>
        <v>1</v>
      </c>
      <c r="R81" s="6">
        <f>COUNT(表1_58[[#This Row],[iBAQ 50-60_1]:[iBAQ 50-60_3]])</f>
        <v>2</v>
      </c>
      <c r="S81" s="8"/>
      <c r="T81" s="8"/>
      <c r="U81" s="8">
        <f>AVERAGE(表1_58[[#This Row],[iBAQ 50-60_1]:[iBAQ 50-60_3]])</f>
        <v>1061665</v>
      </c>
      <c r="V81" s="8"/>
      <c r="W81" s="8"/>
      <c r="X81" s="8">
        <v>60</v>
      </c>
    </row>
    <row r="82" spans="1:24" ht="15.75">
      <c r="A82" s="6">
        <v>657</v>
      </c>
      <c r="B82" s="7" t="s">
        <v>860</v>
      </c>
      <c r="C82" s="7" t="s">
        <v>2627</v>
      </c>
      <c r="D82" s="7" t="s">
        <v>3633</v>
      </c>
      <c r="E82" s="6">
        <v>4</v>
      </c>
      <c r="F82" s="6">
        <v>1</v>
      </c>
      <c r="G82" s="6"/>
      <c r="H82" s="6"/>
      <c r="I82" s="6"/>
      <c r="J82" s="6"/>
      <c r="K82" s="6"/>
      <c r="L82" s="6"/>
      <c r="M82" s="6">
        <v>707160</v>
      </c>
      <c r="N82" s="6">
        <v>257850</v>
      </c>
      <c r="O82" s="6"/>
      <c r="P82" s="6">
        <f>COUNT(表1_58[[#This Row],[iBAQ 0-20_1]:[iBAQ 0-20_3]])</f>
        <v>0</v>
      </c>
      <c r="Q82" s="6">
        <f>COUNT(表1_58[[#This Row],[iBAQ 30-40_1]:[iBAQ 30-40_3]])</f>
        <v>0</v>
      </c>
      <c r="R82" s="6">
        <f>COUNT(表1_58[[#This Row],[iBAQ 50-60_1]:[iBAQ 50-60_3]])</f>
        <v>2</v>
      </c>
      <c r="S82" s="8"/>
      <c r="T82" s="8"/>
      <c r="U82" s="8">
        <f>AVERAGE(表1_58[[#This Row],[iBAQ 50-60_1]:[iBAQ 50-60_3]])</f>
        <v>482505</v>
      </c>
      <c r="V82" s="8"/>
      <c r="W82" s="8"/>
      <c r="X82" s="8">
        <v>60</v>
      </c>
    </row>
    <row r="83" spans="1:24" ht="15.75">
      <c r="A83" s="6">
        <v>666</v>
      </c>
      <c r="B83" s="7" t="s">
        <v>791</v>
      </c>
      <c r="C83" s="7" t="s">
        <v>2636</v>
      </c>
      <c r="D83" s="7" t="s">
        <v>1677</v>
      </c>
      <c r="E83" s="6">
        <v>4</v>
      </c>
      <c r="F83" s="6">
        <v>1</v>
      </c>
      <c r="G83" s="6"/>
      <c r="H83" s="6"/>
      <c r="I83" s="6"/>
      <c r="J83" s="6">
        <v>1298300</v>
      </c>
      <c r="K83" s="6">
        <v>1152500</v>
      </c>
      <c r="L83" s="6">
        <v>252850</v>
      </c>
      <c r="M83" s="6">
        <v>435040</v>
      </c>
      <c r="N83" s="6">
        <v>989310</v>
      </c>
      <c r="O83" s="6"/>
      <c r="P83" s="6">
        <f>COUNT(表1_58[[#This Row],[iBAQ 0-20_1]:[iBAQ 0-20_3]])</f>
        <v>0</v>
      </c>
      <c r="Q83" s="6">
        <f>COUNT(表1_58[[#This Row],[iBAQ 30-40_1]:[iBAQ 30-40_3]])</f>
        <v>3</v>
      </c>
      <c r="R83" s="6">
        <f>COUNT(表1_58[[#This Row],[iBAQ 50-60_1]:[iBAQ 50-60_3]])</f>
        <v>2</v>
      </c>
      <c r="S83" s="8"/>
      <c r="T83" s="8">
        <f>AVERAGE(表1_58[[#This Row],[iBAQ 30-40_1]:[iBAQ 30-40_3]])</f>
        <v>901216.66666666663</v>
      </c>
      <c r="U83" s="8">
        <f>AVERAGE(表1_58[[#This Row],[iBAQ 50-60_1]:[iBAQ 50-60_3]])</f>
        <v>712175</v>
      </c>
      <c r="V83" s="8"/>
      <c r="W83" s="8"/>
      <c r="X83" s="8">
        <v>60</v>
      </c>
    </row>
    <row r="84" spans="1:24" ht="15.75">
      <c r="A84" s="6">
        <v>675</v>
      </c>
      <c r="B84" s="7" t="s">
        <v>588</v>
      </c>
      <c r="C84" s="7" t="s">
        <v>2644</v>
      </c>
      <c r="D84" s="7" t="s">
        <v>1681</v>
      </c>
      <c r="E84" s="6">
        <v>2</v>
      </c>
      <c r="F84" s="6">
        <v>0</v>
      </c>
      <c r="G84" s="6"/>
      <c r="H84" s="6"/>
      <c r="I84" s="6"/>
      <c r="J84" s="6"/>
      <c r="K84" s="6"/>
      <c r="L84" s="6"/>
      <c r="M84" s="6">
        <v>1177300</v>
      </c>
      <c r="N84" s="6"/>
      <c r="O84" s="6">
        <v>848670</v>
      </c>
      <c r="P84" s="6">
        <f>COUNT(表1_58[[#This Row],[iBAQ 0-20_1]:[iBAQ 0-20_3]])</f>
        <v>0</v>
      </c>
      <c r="Q84" s="6">
        <f>COUNT(表1_58[[#This Row],[iBAQ 30-40_1]:[iBAQ 30-40_3]])</f>
        <v>0</v>
      </c>
      <c r="R84" s="6">
        <f>COUNT(表1_58[[#This Row],[iBAQ 50-60_1]:[iBAQ 50-60_3]])</f>
        <v>2</v>
      </c>
      <c r="S84" s="8"/>
      <c r="T84" s="8"/>
      <c r="U84" s="8">
        <f>AVERAGE(表1_58[[#This Row],[iBAQ 50-60_1]:[iBAQ 50-60_3]])</f>
        <v>1012985</v>
      </c>
      <c r="V84" s="8"/>
      <c r="W84" s="8"/>
      <c r="X84" s="8">
        <v>60</v>
      </c>
    </row>
    <row r="85" spans="1:24" ht="15.75">
      <c r="A85" s="6">
        <v>731</v>
      </c>
      <c r="B85" s="7" t="s">
        <v>524</v>
      </c>
      <c r="C85" s="7" t="s">
        <v>2692</v>
      </c>
      <c r="D85" s="7" t="s">
        <v>1718</v>
      </c>
      <c r="E85" s="6">
        <v>2</v>
      </c>
      <c r="F85" s="6">
        <v>2</v>
      </c>
      <c r="G85" s="6"/>
      <c r="H85" s="6"/>
      <c r="I85" s="6"/>
      <c r="J85" s="6"/>
      <c r="K85" s="6"/>
      <c r="L85" s="6"/>
      <c r="M85" s="6">
        <v>2390000</v>
      </c>
      <c r="N85" s="6"/>
      <c r="O85" s="6">
        <v>1263700</v>
      </c>
      <c r="P85" s="6">
        <f>COUNT(表1_58[[#This Row],[iBAQ 0-20_1]:[iBAQ 0-20_3]])</f>
        <v>0</v>
      </c>
      <c r="Q85" s="6">
        <f>COUNT(表1_58[[#This Row],[iBAQ 30-40_1]:[iBAQ 30-40_3]])</f>
        <v>0</v>
      </c>
      <c r="R85" s="6">
        <f>COUNT(表1_58[[#This Row],[iBAQ 50-60_1]:[iBAQ 50-60_3]])</f>
        <v>2</v>
      </c>
      <c r="S85" s="8"/>
      <c r="T85" s="8"/>
      <c r="U85" s="8">
        <f>AVERAGE(表1_58[[#This Row],[iBAQ 50-60_1]:[iBAQ 50-60_3]])</f>
        <v>1826850</v>
      </c>
      <c r="V85" s="8"/>
      <c r="W85" s="8"/>
      <c r="X85" s="8">
        <v>60</v>
      </c>
    </row>
    <row r="86" spans="1:24" ht="15.75">
      <c r="A86" s="6">
        <v>743</v>
      </c>
      <c r="B86" s="7" t="s">
        <v>340</v>
      </c>
      <c r="C86" s="7" t="s">
        <v>2702</v>
      </c>
      <c r="D86" s="7" t="s">
        <v>1726</v>
      </c>
      <c r="E86" s="6">
        <v>2</v>
      </c>
      <c r="F86" s="6">
        <v>1</v>
      </c>
      <c r="G86" s="6"/>
      <c r="H86" s="6"/>
      <c r="I86" s="6"/>
      <c r="J86" s="6">
        <v>4176300</v>
      </c>
      <c r="K86" s="6">
        <v>4810900</v>
      </c>
      <c r="L86" s="6">
        <v>4597700</v>
      </c>
      <c r="M86" s="6">
        <v>4649600</v>
      </c>
      <c r="N86" s="6"/>
      <c r="O86" s="6">
        <v>3470300</v>
      </c>
      <c r="P86" s="6">
        <f>COUNT(表1_58[[#This Row],[iBAQ 0-20_1]:[iBAQ 0-20_3]])</f>
        <v>0</v>
      </c>
      <c r="Q86" s="6">
        <f>COUNT(表1_58[[#This Row],[iBAQ 30-40_1]:[iBAQ 30-40_3]])</f>
        <v>3</v>
      </c>
      <c r="R86" s="6">
        <f>COUNT(表1_58[[#This Row],[iBAQ 50-60_1]:[iBAQ 50-60_3]])</f>
        <v>2</v>
      </c>
      <c r="S86" s="8"/>
      <c r="T86" s="8">
        <f>AVERAGE(表1_58[[#This Row],[iBAQ 30-40_1]:[iBAQ 30-40_3]])</f>
        <v>4528300</v>
      </c>
      <c r="U86" s="8">
        <f>AVERAGE(表1_58[[#This Row],[iBAQ 50-60_1]:[iBAQ 50-60_3]])</f>
        <v>4059950</v>
      </c>
      <c r="V86" s="8"/>
      <c r="W86" s="8"/>
      <c r="X86" s="8">
        <v>60</v>
      </c>
    </row>
    <row r="87" spans="1:24" ht="15.75">
      <c r="A87" s="6">
        <v>756</v>
      </c>
      <c r="B87" s="7" t="s">
        <v>517</v>
      </c>
      <c r="C87" s="7" t="s">
        <v>2713</v>
      </c>
      <c r="D87" s="7" t="s">
        <v>1731</v>
      </c>
      <c r="E87" s="6">
        <v>1</v>
      </c>
      <c r="F87" s="6">
        <v>1</v>
      </c>
      <c r="G87" s="6"/>
      <c r="H87" s="6"/>
      <c r="I87" s="6"/>
      <c r="J87" s="6">
        <v>1211000</v>
      </c>
      <c r="K87" s="6">
        <v>3810800</v>
      </c>
      <c r="L87" s="6">
        <v>1287300</v>
      </c>
      <c r="M87" s="6">
        <v>4470900</v>
      </c>
      <c r="N87" s="6"/>
      <c r="O87" s="6">
        <v>1309800</v>
      </c>
      <c r="P87" s="6">
        <f>COUNT(表1_58[[#This Row],[iBAQ 0-20_1]:[iBAQ 0-20_3]])</f>
        <v>0</v>
      </c>
      <c r="Q87" s="6">
        <f>COUNT(表1_58[[#This Row],[iBAQ 30-40_1]:[iBAQ 30-40_3]])</f>
        <v>3</v>
      </c>
      <c r="R87" s="6">
        <f>COUNT(表1_58[[#This Row],[iBAQ 50-60_1]:[iBAQ 50-60_3]])</f>
        <v>2</v>
      </c>
      <c r="S87" s="8"/>
      <c r="T87" s="8">
        <f>AVERAGE(表1_58[[#This Row],[iBAQ 30-40_1]:[iBAQ 30-40_3]])</f>
        <v>2103033.3333333335</v>
      </c>
      <c r="U87" s="8">
        <f>AVERAGE(表1_58[[#This Row],[iBAQ 50-60_1]:[iBAQ 50-60_3]])</f>
        <v>2890350</v>
      </c>
      <c r="V87" s="8"/>
      <c r="W87" s="8"/>
      <c r="X87" s="8">
        <v>60</v>
      </c>
    </row>
    <row r="88" spans="1:24" ht="15.75">
      <c r="A88" s="6">
        <v>776</v>
      </c>
      <c r="B88" s="7" t="s">
        <v>532</v>
      </c>
      <c r="C88" s="7" t="s">
        <v>2732</v>
      </c>
      <c r="D88" s="7" t="s">
        <v>3683</v>
      </c>
      <c r="E88" s="6">
        <v>2</v>
      </c>
      <c r="F88" s="6">
        <v>2</v>
      </c>
      <c r="G88" s="6"/>
      <c r="H88" s="6"/>
      <c r="I88" s="6"/>
      <c r="J88" s="6"/>
      <c r="K88" s="6">
        <v>1341000</v>
      </c>
      <c r="L88" s="6"/>
      <c r="M88" s="6">
        <v>2570700</v>
      </c>
      <c r="N88" s="6"/>
      <c r="O88" s="6">
        <v>1202100</v>
      </c>
      <c r="P88" s="6">
        <f>COUNT(表1_58[[#This Row],[iBAQ 0-20_1]:[iBAQ 0-20_3]])</f>
        <v>0</v>
      </c>
      <c r="Q88" s="6">
        <f>COUNT(表1_58[[#This Row],[iBAQ 30-40_1]:[iBAQ 30-40_3]])</f>
        <v>1</v>
      </c>
      <c r="R88" s="6">
        <f>COUNT(表1_58[[#This Row],[iBAQ 50-60_1]:[iBAQ 50-60_3]])</f>
        <v>2</v>
      </c>
      <c r="S88" s="8"/>
      <c r="T88" s="8"/>
      <c r="U88" s="8">
        <f>AVERAGE(表1_58[[#This Row],[iBAQ 50-60_1]:[iBAQ 50-60_3]])</f>
        <v>1886400</v>
      </c>
      <c r="V88" s="8"/>
      <c r="W88" s="8"/>
      <c r="X88" s="8">
        <v>60</v>
      </c>
    </row>
    <row r="89" spans="1:24" ht="15.75">
      <c r="A89" s="6">
        <v>876</v>
      </c>
      <c r="B89" s="7" t="s">
        <v>826</v>
      </c>
      <c r="C89" s="7" t="s">
        <v>2817</v>
      </c>
      <c r="D89" s="7" t="s">
        <v>3732</v>
      </c>
      <c r="E89" s="6">
        <v>3</v>
      </c>
      <c r="F89" s="6">
        <v>3</v>
      </c>
      <c r="G89" s="6"/>
      <c r="H89" s="6"/>
      <c r="I89" s="6"/>
      <c r="J89" s="6"/>
      <c r="K89" s="6"/>
      <c r="L89" s="6"/>
      <c r="M89" s="6">
        <v>1720400</v>
      </c>
      <c r="N89" s="6">
        <v>526720</v>
      </c>
      <c r="O89" s="6"/>
      <c r="P89" s="6">
        <f>COUNT(表1_58[[#This Row],[iBAQ 0-20_1]:[iBAQ 0-20_3]])</f>
        <v>0</v>
      </c>
      <c r="Q89" s="6">
        <f>COUNT(表1_58[[#This Row],[iBAQ 30-40_1]:[iBAQ 30-40_3]])</f>
        <v>0</v>
      </c>
      <c r="R89" s="6">
        <f>COUNT(表1_58[[#This Row],[iBAQ 50-60_1]:[iBAQ 50-60_3]])</f>
        <v>2</v>
      </c>
      <c r="S89" s="8"/>
      <c r="T89" s="8"/>
      <c r="U89" s="8">
        <f>AVERAGE(表1_58[[#This Row],[iBAQ 50-60_1]:[iBAQ 50-60_3]])</f>
        <v>1123560</v>
      </c>
      <c r="V89" s="8"/>
      <c r="W89" s="8"/>
      <c r="X89" s="8">
        <v>60</v>
      </c>
    </row>
    <row r="90" spans="1:24" ht="15.75">
      <c r="A90" s="6">
        <v>885</v>
      </c>
      <c r="B90" s="7" t="s">
        <v>141</v>
      </c>
      <c r="C90" s="7" t="s">
        <v>2824</v>
      </c>
      <c r="D90" s="7" t="s">
        <v>1787</v>
      </c>
      <c r="E90" s="6">
        <v>4</v>
      </c>
      <c r="F90" s="6">
        <v>4</v>
      </c>
      <c r="G90" s="6"/>
      <c r="H90" s="6"/>
      <c r="I90" s="6"/>
      <c r="J90" s="6"/>
      <c r="K90" s="6"/>
      <c r="L90" s="6"/>
      <c r="M90" s="6">
        <v>5300300</v>
      </c>
      <c r="N90" s="6">
        <v>2208100</v>
      </c>
      <c r="O90" s="6">
        <v>13140000</v>
      </c>
      <c r="P90" s="6">
        <f>COUNT(表1_58[[#This Row],[iBAQ 0-20_1]:[iBAQ 0-20_3]])</f>
        <v>0</v>
      </c>
      <c r="Q90" s="6">
        <f>COUNT(表1_58[[#This Row],[iBAQ 30-40_1]:[iBAQ 30-40_3]])</f>
        <v>0</v>
      </c>
      <c r="R90" s="6">
        <f>COUNT(表1_58[[#This Row],[iBAQ 50-60_1]:[iBAQ 50-60_3]])</f>
        <v>3</v>
      </c>
      <c r="S90" s="8"/>
      <c r="T90" s="8"/>
      <c r="U90" s="8">
        <f>AVERAGE(表1_58[[#This Row],[iBAQ 50-60_1]:[iBAQ 50-60_3]])</f>
        <v>6882800</v>
      </c>
      <c r="V90" s="8"/>
      <c r="W90" s="8"/>
      <c r="X90" s="8">
        <v>60</v>
      </c>
    </row>
    <row r="91" spans="1:24" ht="15.75">
      <c r="A91" s="6">
        <v>894</v>
      </c>
      <c r="B91" s="7" t="s">
        <v>769</v>
      </c>
      <c r="C91" s="7" t="s">
        <v>2832</v>
      </c>
      <c r="D91" s="7" t="s">
        <v>1794</v>
      </c>
      <c r="E91" s="6">
        <v>4</v>
      </c>
      <c r="F91" s="6">
        <v>3</v>
      </c>
      <c r="G91" s="6"/>
      <c r="H91" s="6"/>
      <c r="I91" s="6"/>
      <c r="J91" s="6">
        <v>1358800</v>
      </c>
      <c r="K91" s="6">
        <v>1252300</v>
      </c>
      <c r="L91" s="6">
        <v>1413500</v>
      </c>
      <c r="M91" s="6">
        <v>3349100</v>
      </c>
      <c r="N91" s="6">
        <v>1405000</v>
      </c>
      <c r="O91" s="6"/>
      <c r="P91" s="6">
        <f>COUNT(表1_58[[#This Row],[iBAQ 0-20_1]:[iBAQ 0-20_3]])</f>
        <v>0</v>
      </c>
      <c r="Q91" s="6">
        <f>COUNT(表1_58[[#This Row],[iBAQ 30-40_1]:[iBAQ 30-40_3]])</f>
        <v>3</v>
      </c>
      <c r="R91" s="6">
        <f>COUNT(表1_58[[#This Row],[iBAQ 50-60_1]:[iBAQ 50-60_3]])</f>
        <v>2</v>
      </c>
      <c r="S91" s="8"/>
      <c r="T91" s="8">
        <f>AVERAGE(表1_58[[#This Row],[iBAQ 30-40_1]:[iBAQ 30-40_3]])</f>
        <v>1341533.3333333333</v>
      </c>
      <c r="U91" s="8">
        <f>AVERAGE(表1_58[[#This Row],[iBAQ 50-60_1]:[iBAQ 50-60_3]])</f>
        <v>2377050</v>
      </c>
      <c r="V91" s="8"/>
      <c r="W91" s="8"/>
      <c r="X91" s="8">
        <v>60</v>
      </c>
    </row>
    <row r="92" spans="1:24" ht="15.75">
      <c r="A92" s="6">
        <v>903</v>
      </c>
      <c r="B92" s="7" t="s">
        <v>67</v>
      </c>
      <c r="C92" s="7" t="s">
        <v>2836</v>
      </c>
      <c r="D92" s="7" t="s">
        <v>1796</v>
      </c>
      <c r="E92" s="6">
        <v>6</v>
      </c>
      <c r="F92" s="6">
        <v>5</v>
      </c>
      <c r="G92" s="6"/>
      <c r="H92" s="6"/>
      <c r="I92" s="6"/>
      <c r="J92" s="6"/>
      <c r="K92" s="6">
        <v>4975600</v>
      </c>
      <c r="L92" s="6"/>
      <c r="M92" s="6">
        <v>23934000</v>
      </c>
      <c r="N92" s="6">
        <v>20106000</v>
      </c>
      <c r="O92" s="6">
        <v>32821000</v>
      </c>
      <c r="P92" s="6">
        <f>COUNT(表1_58[[#This Row],[iBAQ 0-20_1]:[iBAQ 0-20_3]])</f>
        <v>0</v>
      </c>
      <c r="Q92" s="6">
        <f>COUNT(表1_58[[#This Row],[iBAQ 30-40_1]:[iBAQ 30-40_3]])</f>
        <v>1</v>
      </c>
      <c r="R92" s="6">
        <f>COUNT(表1_58[[#This Row],[iBAQ 50-60_1]:[iBAQ 50-60_3]])</f>
        <v>3</v>
      </c>
      <c r="S92" s="8"/>
      <c r="T92" s="8"/>
      <c r="U92" s="8">
        <f>AVERAGE(表1_58[[#This Row],[iBAQ 50-60_1]:[iBAQ 50-60_3]])</f>
        <v>25620333.333333332</v>
      </c>
      <c r="V92" s="8"/>
      <c r="W92" s="8"/>
      <c r="X92" s="8">
        <v>60</v>
      </c>
    </row>
    <row r="93" spans="1:24" ht="15.75">
      <c r="A93" s="6">
        <v>915</v>
      </c>
      <c r="B93" s="7" t="s">
        <v>187</v>
      </c>
      <c r="C93" s="7" t="s">
        <v>2224</v>
      </c>
      <c r="D93" s="7" t="s">
        <v>3744</v>
      </c>
      <c r="E93" s="6">
        <v>5</v>
      </c>
      <c r="F93" s="6">
        <v>4</v>
      </c>
      <c r="G93" s="6"/>
      <c r="H93" s="6"/>
      <c r="I93" s="6"/>
      <c r="J93" s="6"/>
      <c r="K93" s="6"/>
      <c r="L93" s="6"/>
      <c r="M93" s="6">
        <v>9882100</v>
      </c>
      <c r="N93" s="6">
        <v>9962800</v>
      </c>
      <c r="O93" s="6">
        <v>9087400</v>
      </c>
      <c r="P93" s="6">
        <f>COUNT(表1_58[[#This Row],[iBAQ 0-20_1]:[iBAQ 0-20_3]])</f>
        <v>0</v>
      </c>
      <c r="Q93" s="6">
        <f>COUNT(表1_58[[#This Row],[iBAQ 30-40_1]:[iBAQ 30-40_3]])</f>
        <v>0</v>
      </c>
      <c r="R93" s="6">
        <f>COUNT(表1_58[[#This Row],[iBAQ 50-60_1]:[iBAQ 50-60_3]])</f>
        <v>3</v>
      </c>
      <c r="S93" s="8"/>
      <c r="T93" s="8"/>
      <c r="U93" s="8">
        <f>AVERAGE(表1_58[[#This Row],[iBAQ 50-60_1]:[iBAQ 50-60_3]])</f>
        <v>9644100</v>
      </c>
      <c r="V93" s="8"/>
      <c r="W93" s="8"/>
      <c r="X93" s="8">
        <v>60</v>
      </c>
    </row>
    <row r="94" spans="1:24" ht="15.75">
      <c r="A94" s="6">
        <v>926</v>
      </c>
      <c r="B94" s="7" t="s">
        <v>150</v>
      </c>
      <c r="C94" s="7" t="s">
        <v>2336</v>
      </c>
      <c r="D94" s="7" t="s">
        <v>3746</v>
      </c>
      <c r="E94" s="6">
        <v>3</v>
      </c>
      <c r="F94" s="6">
        <v>3</v>
      </c>
      <c r="G94" s="6"/>
      <c r="H94" s="6"/>
      <c r="I94" s="6"/>
      <c r="J94" s="6"/>
      <c r="K94" s="6"/>
      <c r="L94" s="6"/>
      <c r="M94" s="6">
        <v>32798000</v>
      </c>
      <c r="N94" s="6">
        <v>3922700</v>
      </c>
      <c r="O94" s="6">
        <v>12160000</v>
      </c>
      <c r="P94" s="6">
        <f>COUNT(表1_58[[#This Row],[iBAQ 0-20_1]:[iBAQ 0-20_3]])</f>
        <v>0</v>
      </c>
      <c r="Q94" s="6">
        <f>COUNT(表1_58[[#This Row],[iBAQ 30-40_1]:[iBAQ 30-40_3]])</f>
        <v>0</v>
      </c>
      <c r="R94" s="6">
        <f>COUNT(表1_58[[#This Row],[iBAQ 50-60_1]:[iBAQ 50-60_3]])</f>
        <v>3</v>
      </c>
      <c r="S94" s="8"/>
      <c r="T94" s="8"/>
      <c r="U94" s="8">
        <f>AVERAGE(表1_58[[#This Row],[iBAQ 50-60_1]:[iBAQ 50-60_3]])</f>
        <v>16293566.666666666</v>
      </c>
      <c r="V94" s="8"/>
      <c r="W94" s="8"/>
      <c r="X94" s="8">
        <v>60</v>
      </c>
    </row>
    <row r="95" spans="1:24" ht="15.75">
      <c r="A95" s="6">
        <v>501</v>
      </c>
      <c r="B95" s="7" t="s">
        <v>522</v>
      </c>
      <c r="C95" s="7" t="s">
        <v>2856</v>
      </c>
      <c r="D95" s="7" t="s">
        <v>1810</v>
      </c>
      <c r="E95" s="6">
        <v>1</v>
      </c>
      <c r="F95" s="6">
        <v>1</v>
      </c>
      <c r="G95" s="6"/>
      <c r="H95" s="6"/>
      <c r="I95" s="6"/>
      <c r="J95" s="6"/>
      <c r="K95" s="6"/>
      <c r="L95" s="6"/>
      <c r="M95" s="6">
        <v>1357600</v>
      </c>
      <c r="N95" s="6">
        <v>2052400</v>
      </c>
      <c r="O95" s="6">
        <v>1279700</v>
      </c>
      <c r="P95" s="6">
        <f>COUNT(表1_58[[#This Row],[iBAQ 0-20_1]:[iBAQ 0-20_3]])</f>
        <v>0</v>
      </c>
      <c r="Q95" s="6">
        <f>COUNT(表1_58[[#This Row],[iBAQ 30-40_1]:[iBAQ 30-40_3]])</f>
        <v>0</v>
      </c>
      <c r="R95" s="6">
        <f>COUNT(表1_58[[#This Row],[iBAQ 50-60_1]:[iBAQ 50-60_3]])</f>
        <v>3</v>
      </c>
      <c r="S95" s="8"/>
      <c r="T95" s="8"/>
      <c r="U95" s="8">
        <f>AVERAGE(表1_58[[#This Row],[iBAQ 50-60_1]:[iBAQ 50-60_3]])</f>
        <v>1563233.3333333333</v>
      </c>
      <c r="V95" s="8"/>
      <c r="W95" s="8"/>
      <c r="X95" s="8">
        <v>60</v>
      </c>
    </row>
    <row r="96" spans="1:24" ht="15.75">
      <c r="A96" s="6">
        <v>939</v>
      </c>
      <c r="B96" s="7" t="s">
        <v>291</v>
      </c>
      <c r="C96" s="7" t="s">
        <v>2859</v>
      </c>
      <c r="D96" s="7" t="s">
        <v>1813</v>
      </c>
      <c r="E96" s="6">
        <v>4</v>
      </c>
      <c r="F96" s="6">
        <v>4</v>
      </c>
      <c r="G96" s="6"/>
      <c r="H96" s="6"/>
      <c r="I96" s="6"/>
      <c r="J96" s="6">
        <v>5037700</v>
      </c>
      <c r="K96" s="6">
        <v>6564900</v>
      </c>
      <c r="L96" s="6">
        <v>3688900</v>
      </c>
      <c r="M96" s="6">
        <v>3711800</v>
      </c>
      <c r="N96" s="6"/>
      <c r="O96" s="6">
        <v>4847600</v>
      </c>
      <c r="P96" s="6">
        <f>COUNT(表1_58[[#This Row],[iBAQ 0-20_1]:[iBAQ 0-20_3]])</f>
        <v>0</v>
      </c>
      <c r="Q96" s="6">
        <f>COUNT(表1_58[[#This Row],[iBAQ 30-40_1]:[iBAQ 30-40_3]])</f>
        <v>3</v>
      </c>
      <c r="R96" s="6">
        <f>COUNT(表1_58[[#This Row],[iBAQ 50-60_1]:[iBAQ 50-60_3]])</f>
        <v>2</v>
      </c>
      <c r="S96" s="8"/>
      <c r="T96" s="8">
        <f>AVERAGE(表1_58[[#This Row],[iBAQ 30-40_1]:[iBAQ 30-40_3]])</f>
        <v>5097166.666666667</v>
      </c>
      <c r="U96" s="8">
        <f>AVERAGE(表1_58[[#This Row],[iBAQ 50-60_1]:[iBAQ 50-60_3]])</f>
        <v>4279700</v>
      </c>
      <c r="V96" s="8"/>
      <c r="W96" s="8"/>
      <c r="X96" s="8">
        <v>60</v>
      </c>
    </row>
    <row r="97" spans="1:24" ht="15.75">
      <c r="A97" s="6">
        <v>940</v>
      </c>
      <c r="B97" s="7" t="s">
        <v>310</v>
      </c>
      <c r="C97" s="7" t="s">
        <v>2605</v>
      </c>
      <c r="D97" s="7" t="s">
        <v>3754</v>
      </c>
      <c r="E97" s="6">
        <v>1</v>
      </c>
      <c r="F97" s="6">
        <v>1</v>
      </c>
      <c r="G97" s="6"/>
      <c r="H97" s="6"/>
      <c r="I97" s="6"/>
      <c r="J97" s="6"/>
      <c r="K97" s="6"/>
      <c r="L97" s="6">
        <v>2118000</v>
      </c>
      <c r="M97" s="6">
        <v>6588300</v>
      </c>
      <c r="N97" s="6">
        <v>993220</v>
      </c>
      <c r="O97" s="6">
        <v>4183300</v>
      </c>
      <c r="P97" s="6">
        <f>COUNT(表1_58[[#This Row],[iBAQ 0-20_1]:[iBAQ 0-20_3]])</f>
        <v>0</v>
      </c>
      <c r="Q97" s="6">
        <f>COUNT(表1_58[[#This Row],[iBAQ 30-40_1]:[iBAQ 30-40_3]])</f>
        <v>1</v>
      </c>
      <c r="R97" s="6">
        <f>COUNT(表1_58[[#This Row],[iBAQ 50-60_1]:[iBAQ 50-60_3]])</f>
        <v>3</v>
      </c>
      <c r="S97" s="8"/>
      <c r="T97" s="8"/>
      <c r="U97" s="8">
        <f>AVERAGE(表1_58[[#This Row],[iBAQ 50-60_1]:[iBAQ 50-60_3]])</f>
        <v>3921606.6666666665</v>
      </c>
      <c r="V97" s="8"/>
      <c r="W97" s="8"/>
      <c r="X97" s="8">
        <v>60</v>
      </c>
    </row>
    <row r="98" spans="1:24" ht="15.75">
      <c r="A98" s="6">
        <v>951</v>
      </c>
      <c r="B98" s="7" t="s">
        <v>745</v>
      </c>
      <c r="C98" s="7" t="s">
        <v>2867</v>
      </c>
      <c r="D98" s="7" t="s">
        <v>3759</v>
      </c>
      <c r="E98" s="6">
        <v>3</v>
      </c>
      <c r="F98" s="6">
        <v>3</v>
      </c>
      <c r="G98" s="6"/>
      <c r="H98" s="6"/>
      <c r="I98" s="6"/>
      <c r="J98" s="6"/>
      <c r="K98" s="6">
        <v>3430100</v>
      </c>
      <c r="L98" s="6">
        <v>2965200</v>
      </c>
      <c r="M98" s="6">
        <v>1898700</v>
      </c>
      <c r="N98" s="6">
        <v>2187700</v>
      </c>
      <c r="O98" s="6"/>
      <c r="P98" s="6">
        <f>COUNT(表1_58[[#This Row],[iBAQ 0-20_1]:[iBAQ 0-20_3]])</f>
        <v>0</v>
      </c>
      <c r="Q98" s="6">
        <f>COUNT(表1_58[[#This Row],[iBAQ 30-40_1]:[iBAQ 30-40_3]])</f>
        <v>2</v>
      </c>
      <c r="R98" s="6">
        <f>COUNT(表1_58[[#This Row],[iBAQ 50-60_1]:[iBAQ 50-60_3]])</f>
        <v>2</v>
      </c>
      <c r="S98" s="8"/>
      <c r="T98" s="8">
        <f>AVERAGE(表1_58[[#This Row],[iBAQ 30-40_1]:[iBAQ 30-40_3]])</f>
        <v>3197650</v>
      </c>
      <c r="U98" s="8">
        <f>AVERAGE(表1_58[[#This Row],[iBAQ 50-60_1]:[iBAQ 50-60_3]])</f>
        <v>2043200</v>
      </c>
      <c r="V98" s="8"/>
      <c r="W98" s="8"/>
      <c r="X98" s="8">
        <v>60</v>
      </c>
    </row>
    <row r="99" spans="1:24" ht="15.75">
      <c r="A99" s="6">
        <v>972</v>
      </c>
      <c r="B99" s="7" t="s">
        <v>425</v>
      </c>
      <c r="C99" s="7" t="s">
        <v>2882</v>
      </c>
      <c r="D99" s="7" t="s">
        <v>1825</v>
      </c>
      <c r="E99" s="6">
        <v>3</v>
      </c>
      <c r="F99" s="6">
        <v>3</v>
      </c>
      <c r="G99" s="6"/>
      <c r="H99" s="6"/>
      <c r="I99" s="6"/>
      <c r="J99" s="6"/>
      <c r="K99" s="6"/>
      <c r="L99" s="6"/>
      <c r="M99" s="6">
        <v>2592200</v>
      </c>
      <c r="N99" s="6"/>
      <c r="O99" s="6">
        <v>2223400</v>
      </c>
      <c r="P99" s="6">
        <f>COUNT(表1_58[[#This Row],[iBAQ 0-20_1]:[iBAQ 0-20_3]])</f>
        <v>0</v>
      </c>
      <c r="Q99" s="6">
        <f>COUNT(表1_58[[#This Row],[iBAQ 30-40_1]:[iBAQ 30-40_3]])</f>
        <v>0</v>
      </c>
      <c r="R99" s="6">
        <f>COUNT(表1_58[[#This Row],[iBAQ 50-60_1]:[iBAQ 50-60_3]])</f>
        <v>2</v>
      </c>
      <c r="S99" s="8"/>
      <c r="T99" s="8"/>
      <c r="U99" s="8">
        <f>AVERAGE(表1_58[[#This Row],[iBAQ 50-60_1]:[iBAQ 50-60_3]])</f>
        <v>2407800</v>
      </c>
      <c r="V99" s="8"/>
      <c r="W99" s="8"/>
      <c r="X99" s="8">
        <v>60</v>
      </c>
    </row>
    <row r="100" spans="1:24" ht="15.75">
      <c r="A100" s="6">
        <v>987</v>
      </c>
      <c r="B100" s="7" t="s">
        <v>376</v>
      </c>
      <c r="C100" s="7" t="s">
        <v>2498</v>
      </c>
      <c r="D100" s="7" t="s">
        <v>3774</v>
      </c>
      <c r="E100" s="6">
        <v>4</v>
      </c>
      <c r="F100" s="6">
        <v>1</v>
      </c>
      <c r="G100" s="6"/>
      <c r="H100" s="6"/>
      <c r="I100" s="6"/>
      <c r="J100" s="6"/>
      <c r="K100" s="6">
        <v>1833000</v>
      </c>
      <c r="L100" s="6">
        <v>3608400</v>
      </c>
      <c r="M100" s="6">
        <v>6175400</v>
      </c>
      <c r="N100" s="6">
        <v>1351600</v>
      </c>
      <c r="O100" s="6">
        <v>2815000</v>
      </c>
      <c r="P100" s="6">
        <f>COUNT(表1_58[[#This Row],[iBAQ 0-20_1]:[iBAQ 0-20_3]])</f>
        <v>0</v>
      </c>
      <c r="Q100" s="6">
        <f>COUNT(表1_58[[#This Row],[iBAQ 30-40_1]:[iBAQ 30-40_3]])</f>
        <v>2</v>
      </c>
      <c r="R100" s="6">
        <f>COUNT(表1_58[[#This Row],[iBAQ 50-60_1]:[iBAQ 50-60_3]])</f>
        <v>3</v>
      </c>
      <c r="S100" s="8"/>
      <c r="T100" s="8">
        <f>AVERAGE(表1_58[[#This Row],[iBAQ 30-40_1]:[iBAQ 30-40_3]])</f>
        <v>2720700</v>
      </c>
      <c r="U100" s="8">
        <f>AVERAGE(表1_58[[#This Row],[iBAQ 50-60_1]:[iBAQ 50-60_3]])</f>
        <v>3447333.3333333335</v>
      </c>
      <c r="V100" s="8"/>
      <c r="W100" s="8"/>
      <c r="X100" s="8">
        <v>60</v>
      </c>
    </row>
    <row r="101" spans="1:24" ht="15.75">
      <c r="A101" s="6">
        <v>989</v>
      </c>
      <c r="B101" s="7" t="s">
        <v>326</v>
      </c>
      <c r="C101" s="7" t="s">
        <v>2895</v>
      </c>
      <c r="D101" s="7" t="s">
        <v>3775</v>
      </c>
      <c r="E101" s="6">
        <v>14</v>
      </c>
      <c r="F101" s="6">
        <v>2</v>
      </c>
      <c r="G101" s="6"/>
      <c r="H101" s="6"/>
      <c r="I101" s="6"/>
      <c r="J101" s="6"/>
      <c r="K101" s="6">
        <v>677790</v>
      </c>
      <c r="L101" s="6"/>
      <c r="M101" s="6"/>
      <c r="N101" s="6">
        <v>3869500</v>
      </c>
      <c r="O101" s="6">
        <v>3721800</v>
      </c>
      <c r="P101" s="6">
        <f>COUNT(表1_58[[#This Row],[iBAQ 0-20_1]:[iBAQ 0-20_3]])</f>
        <v>0</v>
      </c>
      <c r="Q101" s="6">
        <f>COUNT(表1_58[[#This Row],[iBAQ 30-40_1]:[iBAQ 30-40_3]])</f>
        <v>1</v>
      </c>
      <c r="R101" s="6">
        <f>COUNT(表1_58[[#This Row],[iBAQ 50-60_1]:[iBAQ 50-60_3]])</f>
        <v>2</v>
      </c>
      <c r="S101" s="8"/>
      <c r="T101" s="8"/>
      <c r="U101" s="8">
        <f>AVERAGE(表1_58[[#This Row],[iBAQ 50-60_1]:[iBAQ 50-60_3]])</f>
        <v>3795650</v>
      </c>
      <c r="V101" s="8"/>
      <c r="W101" s="8"/>
      <c r="X101" s="8">
        <v>60</v>
      </c>
    </row>
    <row r="102" spans="1:24" ht="15.75">
      <c r="A102" s="6">
        <v>1029</v>
      </c>
      <c r="B102" s="7" t="s">
        <v>572</v>
      </c>
      <c r="C102" s="7" t="s">
        <v>2930</v>
      </c>
      <c r="D102" s="7" t="s">
        <v>1859</v>
      </c>
      <c r="E102" s="6">
        <v>12</v>
      </c>
      <c r="F102" s="6">
        <v>2</v>
      </c>
      <c r="G102" s="6"/>
      <c r="H102" s="6"/>
      <c r="I102" s="6"/>
      <c r="J102" s="6"/>
      <c r="K102" s="6"/>
      <c r="L102" s="6"/>
      <c r="M102" s="6">
        <v>1908500</v>
      </c>
      <c r="N102" s="6"/>
      <c r="O102" s="6">
        <v>925640</v>
      </c>
      <c r="P102" s="6">
        <f>COUNT(表1_58[[#This Row],[iBAQ 0-20_1]:[iBAQ 0-20_3]])</f>
        <v>0</v>
      </c>
      <c r="Q102" s="6">
        <f>COUNT(表1_58[[#This Row],[iBAQ 30-40_1]:[iBAQ 30-40_3]])</f>
        <v>0</v>
      </c>
      <c r="R102" s="6">
        <f>COUNT(表1_58[[#This Row],[iBAQ 50-60_1]:[iBAQ 50-60_3]])</f>
        <v>2</v>
      </c>
      <c r="S102" s="8"/>
      <c r="T102" s="8"/>
      <c r="U102" s="8">
        <f>AVERAGE(表1_58[[#This Row],[iBAQ 50-60_1]:[iBAQ 50-60_3]])</f>
        <v>1417070</v>
      </c>
      <c r="V102" s="8"/>
      <c r="W102" s="8"/>
      <c r="X102" s="8">
        <v>60</v>
      </c>
    </row>
    <row r="103" spans="1:24" ht="15.75">
      <c r="A103" s="6">
        <v>463</v>
      </c>
      <c r="B103" s="7" t="s">
        <v>581</v>
      </c>
      <c r="C103" s="7" t="s">
        <v>2933</v>
      </c>
      <c r="D103" s="7" t="s">
        <v>3789</v>
      </c>
      <c r="E103" s="6">
        <v>10</v>
      </c>
      <c r="F103" s="6">
        <v>2</v>
      </c>
      <c r="G103" s="6"/>
      <c r="H103" s="6"/>
      <c r="I103" s="6"/>
      <c r="J103" s="6"/>
      <c r="K103" s="6">
        <v>1196800</v>
      </c>
      <c r="L103" s="6"/>
      <c r="M103" s="6">
        <v>5377500</v>
      </c>
      <c r="N103" s="6"/>
      <c r="O103" s="6">
        <v>891290</v>
      </c>
      <c r="P103" s="6">
        <f>COUNT(表1_58[[#This Row],[iBAQ 0-20_1]:[iBAQ 0-20_3]])</f>
        <v>0</v>
      </c>
      <c r="Q103" s="6">
        <f>COUNT(表1_58[[#This Row],[iBAQ 30-40_1]:[iBAQ 30-40_3]])</f>
        <v>1</v>
      </c>
      <c r="R103" s="6">
        <f>COUNT(表1_58[[#This Row],[iBAQ 50-60_1]:[iBAQ 50-60_3]])</f>
        <v>2</v>
      </c>
      <c r="S103" s="8"/>
      <c r="T103" s="8"/>
      <c r="U103" s="8">
        <f>AVERAGE(表1_58[[#This Row],[iBAQ 50-60_1]:[iBAQ 50-60_3]])</f>
        <v>3134395</v>
      </c>
      <c r="V103" s="8"/>
      <c r="W103" s="8"/>
      <c r="X103" s="8">
        <v>60</v>
      </c>
    </row>
    <row r="104" spans="1:24" ht="15.75">
      <c r="A104" s="6">
        <v>445</v>
      </c>
      <c r="B104" s="7" t="s">
        <v>461</v>
      </c>
      <c r="C104" s="7" t="s">
        <v>2955</v>
      </c>
      <c r="D104" s="7" t="s">
        <v>3800</v>
      </c>
      <c r="E104" s="6">
        <v>2</v>
      </c>
      <c r="F104" s="6">
        <v>2</v>
      </c>
      <c r="G104" s="6"/>
      <c r="H104" s="6"/>
      <c r="I104" s="6"/>
      <c r="J104" s="6"/>
      <c r="K104" s="6"/>
      <c r="L104" s="6"/>
      <c r="M104" s="6">
        <v>3376200</v>
      </c>
      <c r="N104" s="6"/>
      <c r="O104" s="6">
        <v>1857000</v>
      </c>
      <c r="P104" s="6">
        <f>COUNT(表1_58[[#This Row],[iBAQ 0-20_1]:[iBAQ 0-20_3]])</f>
        <v>0</v>
      </c>
      <c r="Q104" s="6">
        <f>COUNT(表1_58[[#This Row],[iBAQ 30-40_1]:[iBAQ 30-40_3]])</f>
        <v>0</v>
      </c>
      <c r="R104" s="6">
        <f>COUNT(表1_58[[#This Row],[iBAQ 50-60_1]:[iBAQ 50-60_3]])</f>
        <v>2</v>
      </c>
      <c r="S104" s="8"/>
      <c r="T104" s="8"/>
      <c r="U104" s="8">
        <f>AVERAGE(表1_58[[#This Row],[iBAQ 50-60_1]:[iBAQ 50-60_3]])</f>
        <v>2616600</v>
      </c>
      <c r="V104" s="8"/>
      <c r="W104" s="8"/>
      <c r="X104" s="8">
        <v>60</v>
      </c>
    </row>
    <row r="105" spans="1:24" ht="15.75">
      <c r="A105" s="6">
        <v>1129</v>
      </c>
      <c r="B105" s="7" t="s">
        <v>418</v>
      </c>
      <c r="C105" s="7" t="s">
        <v>3011</v>
      </c>
      <c r="D105" s="7" t="s">
        <v>1915</v>
      </c>
      <c r="E105" s="6">
        <v>4</v>
      </c>
      <c r="F105" s="6">
        <v>4</v>
      </c>
      <c r="G105" s="6"/>
      <c r="H105" s="6"/>
      <c r="I105" s="6"/>
      <c r="J105" s="6"/>
      <c r="K105" s="6"/>
      <c r="L105" s="6"/>
      <c r="M105" s="6">
        <v>1655100</v>
      </c>
      <c r="N105" s="6"/>
      <c r="O105" s="6">
        <v>2336100</v>
      </c>
      <c r="P105" s="6">
        <f>COUNT(表1_58[[#This Row],[iBAQ 0-20_1]:[iBAQ 0-20_3]])</f>
        <v>0</v>
      </c>
      <c r="Q105" s="6">
        <f>COUNT(表1_58[[#This Row],[iBAQ 30-40_1]:[iBAQ 30-40_3]])</f>
        <v>0</v>
      </c>
      <c r="R105" s="6">
        <f>COUNT(表1_58[[#This Row],[iBAQ 50-60_1]:[iBAQ 50-60_3]])</f>
        <v>2</v>
      </c>
      <c r="S105" s="8"/>
      <c r="T105" s="8"/>
      <c r="U105" s="8">
        <f>AVERAGE(表1_58[[#This Row],[iBAQ 50-60_1]:[iBAQ 50-60_3]])</f>
        <v>1995600</v>
      </c>
      <c r="V105" s="8"/>
      <c r="W105" s="8"/>
      <c r="X105" s="8">
        <v>60</v>
      </c>
    </row>
    <row r="106" spans="1:24" ht="15.75">
      <c r="A106" s="6">
        <v>1146</v>
      </c>
      <c r="B106" s="7" t="s">
        <v>165</v>
      </c>
      <c r="C106" s="7" t="s">
        <v>3025</v>
      </c>
      <c r="D106" s="7" t="s">
        <v>1927</v>
      </c>
      <c r="E106" s="6">
        <v>4</v>
      </c>
      <c r="F106" s="6">
        <v>4</v>
      </c>
      <c r="G106" s="6"/>
      <c r="H106" s="6"/>
      <c r="I106" s="6"/>
      <c r="J106" s="6"/>
      <c r="K106" s="6"/>
      <c r="L106" s="6"/>
      <c r="M106" s="6">
        <v>78050000</v>
      </c>
      <c r="N106" s="6">
        <v>31688000</v>
      </c>
      <c r="O106" s="6">
        <v>10852000</v>
      </c>
      <c r="P106" s="6">
        <f>COUNT(表1_58[[#This Row],[iBAQ 0-20_1]:[iBAQ 0-20_3]])</f>
        <v>0</v>
      </c>
      <c r="Q106" s="6">
        <f>COUNT(表1_58[[#This Row],[iBAQ 30-40_1]:[iBAQ 30-40_3]])</f>
        <v>0</v>
      </c>
      <c r="R106" s="6">
        <f>COUNT(表1_58[[#This Row],[iBAQ 50-60_1]:[iBAQ 50-60_3]])</f>
        <v>3</v>
      </c>
      <c r="S106" s="8"/>
      <c r="T106" s="8"/>
      <c r="U106" s="8">
        <f>AVERAGE(表1_58[[#This Row],[iBAQ 50-60_1]:[iBAQ 50-60_3]])</f>
        <v>40196666.666666664</v>
      </c>
      <c r="V106" s="8"/>
      <c r="W106" s="8"/>
      <c r="X106" s="8">
        <v>60</v>
      </c>
    </row>
    <row r="107" spans="1:24" ht="15.75">
      <c r="A107" s="6">
        <v>1150</v>
      </c>
      <c r="B107" s="7" t="s">
        <v>640</v>
      </c>
      <c r="C107" s="7" t="s">
        <v>3029</v>
      </c>
      <c r="D107" s="7" t="s">
        <v>1929</v>
      </c>
      <c r="E107" s="6">
        <v>7</v>
      </c>
      <c r="F107" s="6">
        <v>2</v>
      </c>
      <c r="G107" s="6"/>
      <c r="H107" s="6"/>
      <c r="I107" s="6"/>
      <c r="J107" s="6">
        <v>667740</v>
      </c>
      <c r="K107" s="6">
        <v>724480</v>
      </c>
      <c r="L107" s="6">
        <v>383270</v>
      </c>
      <c r="M107" s="6">
        <v>1279900</v>
      </c>
      <c r="N107" s="6"/>
      <c r="O107" s="6">
        <v>566830</v>
      </c>
      <c r="P107" s="6">
        <f>COUNT(表1_58[[#This Row],[iBAQ 0-20_1]:[iBAQ 0-20_3]])</f>
        <v>0</v>
      </c>
      <c r="Q107" s="6">
        <f>COUNT(表1_58[[#This Row],[iBAQ 30-40_1]:[iBAQ 30-40_3]])</f>
        <v>3</v>
      </c>
      <c r="R107" s="6">
        <f>COUNT(表1_58[[#This Row],[iBAQ 50-60_1]:[iBAQ 50-60_3]])</f>
        <v>2</v>
      </c>
      <c r="S107" s="8"/>
      <c r="T107" s="8">
        <f>AVERAGE(表1_58[[#This Row],[iBAQ 30-40_1]:[iBAQ 30-40_3]])</f>
        <v>591830</v>
      </c>
      <c r="U107" s="8">
        <f>AVERAGE(表1_58[[#This Row],[iBAQ 50-60_1]:[iBAQ 50-60_3]])</f>
        <v>923365</v>
      </c>
      <c r="V107" s="8"/>
      <c r="W107" s="8"/>
      <c r="X107" s="8">
        <v>60</v>
      </c>
    </row>
    <row r="108" spans="1:24" ht="15.75">
      <c r="A108" s="6">
        <v>1172</v>
      </c>
      <c r="B108" s="7" t="s">
        <v>196</v>
      </c>
      <c r="C108" s="7" t="s">
        <v>3048</v>
      </c>
      <c r="D108" s="7" t="s">
        <v>3838</v>
      </c>
      <c r="E108" s="6">
        <v>2</v>
      </c>
      <c r="F108" s="6">
        <v>2</v>
      </c>
      <c r="G108" s="6"/>
      <c r="H108" s="6"/>
      <c r="I108" s="6"/>
      <c r="J108" s="6"/>
      <c r="K108" s="6"/>
      <c r="L108" s="6"/>
      <c r="M108" s="6">
        <v>17212000</v>
      </c>
      <c r="N108" s="6"/>
      <c r="O108" s="6">
        <v>8196800</v>
      </c>
      <c r="P108" s="6">
        <f>COUNT(表1_58[[#This Row],[iBAQ 0-20_1]:[iBAQ 0-20_3]])</f>
        <v>0</v>
      </c>
      <c r="Q108" s="6">
        <f>COUNT(表1_58[[#This Row],[iBAQ 30-40_1]:[iBAQ 30-40_3]])</f>
        <v>0</v>
      </c>
      <c r="R108" s="6">
        <f>COUNT(表1_58[[#This Row],[iBAQ 50-60_1]:[iBAQ 50-60_3]])</f>
        <v>2</v>
      </c>
      <c r="S108" s="8"/>
      <c r="T108" s="8"/>
      <c r="U108" s="8">
        <f>AVERAGE(表1_58[[#This Row],[iBAQ 50-60_1]:[iBAQ 50-60_3]])</f>
        <v>12704400</v>
      </c>
      <c r="V108" s="8"/>
      <c r="W108" s="8"/>
      <c r="X108" s="8">
        <v>60</v>
      </c>
    </row>
    <row r="109" spans="1:24" ht="15.75">
      <c r="A109" s="6">
        <v>1211</v>
      </c>
      <c r="B109" s="7" t="s">
        <v>423</v>
      </c>
      <c r="C109" s="7" t="s">
        <v>3082</v>
      </c>
      <c r="D109" s="7" t="s">
        <v>3857</v>
      </c>
      <c r="E109" s="6">
        <v>2</v>
      </c>
      <c r="F109" s="6">
        <v>2</v>
      </c>
      <c r="G109" s="6"/>
      <c r="H109" s="6"/>
      <c r="I109" s="6"/>
      <c r="J109" s="6"/>
      <c r="K109" s="6"/>
      <c r="L109" s="6"/>
      <c r="M109" s="6">
        <v>2084000</v>
      </c>
      <c r="N109" s="6"/>
      <c r="O109" s="6">
        <v>2267100</v>
      </c>
      <c r="P109" s="6">
        <f>COUNT(表1_58[[#This Row],[iBAQ 0-20_1]:[iBAQ 0-20_3]])</f>
        <v>0</v>
      </c>
      <c r="Q109" s="6">
        <f>COUNT(表1_58[[#This Row],[iBAQ 30-40_1]:[iBAQ 30-40_3]])</f>
        <v>0</v>
      </c>
      <c r="R109" s="6">
        <f>COUNT(表1_58[[#This Row],[iBAQ 50-60_1]:[iBAQ 50-60_3]])</f>
        <v>2</v>
      </c>
      <c r="S109" s="8"/>
      <c r="T109" s="8"/>
      <c r="U109" s="8">
        <f>AVERAGE(表1_58[[#This Row],[iBAQ 50-60_1]:[iBAQ 50-60_3]])</f>
        <v>2175550</v>
      </c>
      <c r="V109" s="8"/>
      <c r="W109" s="8"/>
      <c r="X109" s="8">
        <v>60</v>
      </c>
    </row>
    <row r="110" spans="1:24" ht="15.75">
      <c r="A110" s="6">
        <v>1215</v>
      </c>
      <c r="B110" s="7" t="s">
        <v>422</v>
      </c>
      <c r="C110" s="7" t="s">
        <v>2457</v>
      </c>
      <c r="D110" s="7" t="s">
        <v>3859</v>
      </c>
      <c r="E110" s="6">
        <v>3</v>
      </c>
      <c r="F110" s="6">
        <v>3</v>
      </c>
      <c r="G110" s="6"/>
      <c r="H110" s="6"/>
      <c r="I110" s="6"/>
      <c r="J110" s="6">
        <v>1411500</v>
      </c>
      <c r="K110" s="6">
        <v>1144600</v>
      </c>
      <c r="L110" s="6">
        <v>1001700</v>
      </c>
      <c r="M110" s="6">
        <v>3345300</v>
      </c>
      <c r="N110" s="6">
        <v>999300</v>
      </c>
      <c r="O110" s="6">
        <v>2272900</v>
      </c>
      <c r="P110" s="6">
        <f>COUNT(表1_58[[#This Row],[iBAQ 0-20_1]:[iBAQ 0-20_3]])</f>
        <v>0</v>
      </c>
      <c r="Q110" s="6">
        <f>COUNT(表1_58[[#This Row],[iBAQ 30-40_1]:[iBAQ 30-40_3]])</f>
        <v>3</v>
      </c>
      <c r="R110" s="6">
        <f>COUNT(表1_58[[#This Row],[iBAQ 50-60_1]:[iBAQ 50-60_3]])</f>
        <v>3</v>
      </c>
      <c r="S110" s="8"/>
      <c r="T110" s="8">
        <f>AVERAGE(表1_58[[#This Row],[iBAQ 30-40_1]:[iBAQ 30-40_3]])</f>
        <v>1185933.3333333333</v>
      </c>
      <c r="U110" s="8">
        <f>AVERAGE(表1_58[[#This Row],[iBAQ 50-60_1]:[iBAQ 50-60_3]])</f>
        <v>2205833.3333333335</v>
      </c>
      <c r="V110" s="8"/>
      <c r="W110" s="8"/>
      <c r="X110" s="8">
        <v>60</v>
      </c>
    </row>
    <row r="111" spans="1:24" ht="15.75">
      <c r="A111" s="6">
        <v>1216</v>
      </c>
      <c r="B111" s="7" t="s">
        <v>531</v>
      </c>
      <c r="C111" s="7" t="s">
        <v>3086</v>
      </c>
      <c r="D111" s="7" t="s">
        <v>1971</v>
      </c>
      <c r="E111" s="6">
        <v>2</v>
      </c>
      <c r="F111" s="6">
        <v>2</v>
      </c>
      <c r="G111" s="6"/>
      <c r="H111" s="6"/>
      <c r="I111" s="6"/>
      <c r="J111" s="6"/>
      <c r="K111" s="6"/>
      <c r="L111" s="6"/>
      <c r="M111" s="6">
        <v>2996500</v>
      </c>
      <c r="N111" s="6">
        <v>2710100</v>
      </c>
      <c r="O111" s="6">
        <v>1224200</v>
      </c>
      <c r="P111" s="6">
        <f>COUNT(表1_58[[#This Row],[iBAQ 0-20_1]:[iBAQ 0-20_3]])</f>
        <v>0</v>
      </c>
      <c r="Q111" s="6">
        <f>COUNT(表1_58[[#This Row],[iBAQ 30-40_1]:[iBAQ 30-40_3]])</f>
        <v>0</v>
      </c>
      <c r="R111" s="6">
        <f>COUNT(表1_58[[#This Row],[iBAQ 50-60_1]:[iBAQ 50-60_3]])</f>
        <v>3</v>
      </c>
      <c r="S111" s="8"/>
      <c r="T111" s="8"/>
      <c r="U111" s="8">
        <f>AVERAGE(表1_58[[#This Row],[iBAQ 50-60_1]:[iBAQ 50-60_3]])</f>
        <v>2310266.6666666665</v>
      </c>
      <c r="V111" s="8"/>
      <c r="W111" s="8"/>
      <c r="X111" s="8">
        <v>60</v>
      </c>
    </row>
    <row r="112" spans="1:24" ht="15.75">
      <c r="A112" s="6">
        <v>1228</v>
      </c>
      <c r="B112" s="7" t="s">
        <v>677</v>
      </c>
      <c r="C112" s="7" t="s">
        <v>2352</v>
      </c>
      <c r="D112" s="7" t="s">
        <v>3862</v>
      </c>
      <c r="E112" s="6">
        <v>6</v>
      </c>
      <c r="F112" s="6">
        <v>5</v>
      </c>
      <c r="G112" s="6"/>
      <c r="H112" s="6"/>
      <c r="I112" s="6"/>
      <c r="J112" s="6"/>
      <c r="K112" s="6"/>
      <c r="L112" s="6">
        <v>387630</v>
      </c>
      <c r="M112" s="6">
        <v>525490</v>
      </c>
      <c r="N112" s="6"/>
      <c r="O112" s="6">
        <v>288710</v>
      </c>
      <c r="P112" s="6">
        <f>COUNT(表1_58[[#This Row],[iBAQ 0-20_1]:[iBAQ 0-20_3]])</f>
        <v>0</v>
      </c>
      <c r="Q112" s="6">
        <f>COUNT(表1_58[[#This Row],[iBAQ 30-40_1]:[iBAQ 30-40_3]])</f>
        <v>1</v>
      </c>
      <c r="R112" s="6">
        <f>COUNT(表1_58[[#This Row],[iBAQ 50-60_1]:[iBAQ 50-60_3]])</f>
        <v>2</v>
      </c>
      <c r="S112" s="8"/>
      <c r="T112" s="8"/>
      <c r="U112" s="8">
        <f>AVERAGE(表1_58[[#This Row],[iBAQ 50-60_1]:[iBAQ 50-60_3]])</f>
        <v>407100</v>
      </c>
      <c r="V112" s="8"/>
      <c r="W112" s="8"/>
      <c r="X112" s="8">
        <v>60</v>
      </c>
    </row>
    <row r="113" spans="1:24" ht="15.75">
      <c r="A113" s="6">
        <v>1229</v>
      </c>
      <c r="B113" s="7" t="s">
        <v>713</v>
      </c>
      <c r="C113" s="7" t="s">
        <v>3096</v>
      </c>
      <c r="D113" s="7" t="s">
        <v>1979</v>
      </c>
      <c r="E113" s="6">
        <v>2</v>
      </c>
      <c r="F113" s="6">
        <v>2</v>
      </c>
      <c r="G113" s="6"/>
      <c r="H113" s="6"/>
      <c r="I113" s="6"/>
      <c r="J113" s="6"/>
      <c r="K113" s="6">
        <v>13538000</v>
      </c>
      <c r="L113" s="6"/>
      <c r="M113" s="6">
        <v>10301000</v>
      </c>
      <c r="N113" s="6">
        <v>5667900</v>
      </c>
      <c r="O113" s="6"/>
      <c r="P113" s="6">
        <f>COUNT(表1_58[[#This Row],[iBAQ 0-20_1]:[iBAQ 0-20_3]])</f>
        <v>0</v>
      </c>
      <c r="Q113" s="6">
        <f>COUNT(表1_58[[#This Row],[iBAQ 30-40_1]:[iBAQ 30-40_3]])</f>
        <v>1</v>
      </c>
      <c r="R113" s="6">
        <f>COUNT(表1_58[[#This Row],[iBAQ 50-60_1]:[iBAQ 50-60_3]])</f>
        <v>2</v>
      </c>
      <c r="S113" s="8"/>
      <c r="T113" s="8"/>
      <c r="U113" s="8">
        <f>AVERAGE(表1_58[[#This Row],[iBAQ 50-60_1]:[iBAQ 50-60_3]])</f>
        <v>7984450</v>
      </c>
      <c r="V113" s="8"/>
      <c r="W113" s="8"/>
      <c r="X113" s="8">
        <v>60</v>
      </c>
    </row>
    <row r="114" spans="1:24" ht="15.75">
      <c r="A114" s="6">
        <v>1231</v>
      </c>
      <c r="B114" s="7" t="s">
        <v>637</v>
      </c>
      <c r="C114" s="7" t="s">
        <v>2310</v>
      </c>
      <c r="D114" s="7" t="s">
        <v>3863</v>
      </c>
      <c r="E114" s="6">
        <v>7</v>
      </c>
      <c r="F114" s="6">
        <v>1</v>
      </c>
      <c r="G114" s="6"/>
      <c r="H114" s="6"/>
      <c r="I114" s="6"/>
      <c r="J114" s="6">
        <v>4824800</v>
      </c>
      <c r="K114" s="6">
        <v>4365200</v>
      </c>
      <c r="L114" s="6">
        <v>1214700</v>
      </c>
      <c r="M114" s="6">
        <v>2964500</v>
      </c>
      <c r="N114" s="6">
        <v>3160600</v>
      </c>
      <c r="O114" s="6">
        <v>584630</v>
      </c>
      <c r="P114" s="6">
        <f>COUNT(表1_58[[#This Row],[iBAQ 0-20_1]:[iBAQ 0-20_3]])</f>
        <v>0</v>
      </c>
      <c r="Q114" s="6">
        <f>COUNT(表1_58[[#This Row],[iBAQ 30-40_1]:[iBAQ 30-40_3]])</f>
        <v>3</v>
      </c>
      <c r="R114" s="6">
        <f>COUNT(表1_58[[#This Row],[iBAQ 50-60_1]:[iBAQ 50-60_3]])</f>
        <v>3</v>
      </c>
      <c r="S114" s="8"/>
      <c r="T114" s="8">
        <f>AVERAGE(表1_58[[#This Row],[iBAQ 30-40_1]:[iBAQ 30-40_3]])</f>
        <v>3468233.3333333335</v>
      </c>
      <c r="U114" s="8">
        <f>AVERAGE(表1_58[[#This Row],[iBAQ 50-60_1]:[iBAQ 50-60_3]])</f>
        <v>2236576.6666666665</v>
      </c>
      <c r="V114" s="8"/>
      <c r="W114" s="8"/>
      <c r="X114" s="8">
        <v>60</v>
      </c>
    </row>
    <row r="115" spans="1:24" ht="15.75">
      <c r="A115" s="6">
        <v>1236</v>
      </c>
      <c r="B115" s="7" t="s">
        <v>705</v>
      </c>
      <c r="C115" s="7" t="s">
        <v>3102</v>
      </c>
      <c r="D115" s="7" t="s">
        <v>1985</v>
      </c>
      <c r="E115" s="6">
        <v>2</v>
      </c>
      <c r="F115" s="6">
        <v>2</v>
      </c>
      <c r="G115" s="6"/>
      <c r="H115" s="6"/>
      <c r="I115" s="6"/>
      <c r="J115" s="6"/>
      <c r="K115" s="6"/>
      <c r="L115" s="6">
        <v>1185100</v>
      </c>
      <c r="M115" s="6">
        <v>5602800</v>
      </c>
      <c r="N115" s="6">
        <v>8474500</v>
      </c>
      <c r="O115" s="6"/>
      <c r="P115" s="6">
        <f>COUNT(表1_58[[#This Row],[iBAQ 0-20_1]:[iBAQ 0-20_3]])</f>
        <v>0</v>
      </c>
      <c r="Q115" s="6">
        <f>COUNT(表1_58[[#This Row],[iBAQ 30-40_1]:[iBAQ 30-40_3]])</f>
        <v>1</v>
      </c>
      <c r="R115" s="6">
        <f>COUNT(表1_58[[#This Row],[iBAQ 50-60_1]:[iBAQ 50-60_3]])</f>
        <v>2</v>
      </c>
      <c r="S115" s="8"/>
      <c r="T115" s="8"/>
      <c r="U115" s="8">
        <f>AVERAGE(表1_58[[#This Row],[iBAQ 50-60_1]:[iBAQ 50-60_3]])</f>
        <v>7038650</v>
      </c>
      <c r="V115" s="8"/>
      <c r="W115" s="8"/>
      <c r="X115" s="8">
        <v>60</v>
      </c>
    </row>
    <row r="116" spans="1:24" ht="15.75">
      <c r="A116" s="6">
        <v>1270</v>
      </c>
      <c r="B116" s="7" t="s">
        <v>233</v>
      </c>
      <c r="C116" s="7" t="s">
        <v>3126</v>
      </c>
      <c r="D116" s="7" t="s">
        <v>2006</v>
      </c>
      <c r="E116" s="6">
        <v>1</v>
      </c>
      <c r="F116" s="6">
        <v>1</v>
      </c>
      <c r="G116" s="6"/>
      <c r="H116" s="6"/>
      <c r="I116" s="6"/>
      <c r="J116" s="6"/>
      <c r="K116" s="6"/>
      <c r="L116" s="6"/>
      <c r="M116" s="6">
        <v>16703000</v>
      </c>
      <c r="N116" s="6">
        <v>1091100</v>
      </c>
      <c r="O116" s="6">
        <v>6682500</v>
      </c>
      <c r="P116" s="6">
        <f>COUNT(表1_58[[#This Row],[iBAQ 0-20_1]:[iBAQ 0-20_3]])</f>
        <v>0</v>
      </c>
      <c r="Q116" s="6">
        <f>COUNT(表1_58[[#This Row],[iBAQ 30-40_1]:[iBAQ 30-40_3]])</f>
        <v>0</v>
      </c>
      <c r="R116" s="6">
        <f>COUNT(表1_58[[#This Row],[iBAQ 50-60_1]:[iBAQ 50-60_3]])</f>
        <v>3</v>
      </c>
      <c r="S116" s="8"/>
      <c r="T116" s="8"/>
      <c r="U116" s="8">
        <f>AVERAGE(表1_58[[#This Row],[iBAQ 50-60_1]:[iBAQ 50-60_3]])</f>
        <v>8158866.666666667</v>
      </c>
      <c r="V116" s="8"/>
      <c r="W116" s="8"/>
      <c r="X116" s="8">
        <v>60</v>
      </c>
    </row>
    <row r="117" spans="1:24" ht="15.75">
      <c r="A117" s="6">
        <v>1271</v>
      </c>
      <c r="B117" s="7" t="s">
        <v>543</v>
      </c>
      <c r="C117" s="7" t="s">
        <v>3127</v>
      </c>
      <c r="D117" s="7" t="s">
        <v>3878</v>
      </c>
      <c r="E117" s="6">
        <v>3</v>
      </c>
      <c r="F117" s="6">
        <v>3</v>
      </c>
      <c r="G117" s="6"/>
      <c r="H117" s="6"/>
      <c r="I117" s="6"/>
      <c r="J117" s="6"/>
      <c r="K117" s="6"/>
      <c r="L117" s="6"/>
      <c r="M117" s="6">
        <v>1803800</v>
      </c>
      <c r="N117" s="6"/>
      <c r="O117" s="6">
        <v>1136500</v>
      </c>
      <c r="P117" s="6">
        <f>COUNT(表1_58[[#This Row],[iBAQ 0-20_1]:[iBAQ 0-20_3]])</f>
        <v>0</v>
      </c>
      <c r="Q117" s="6">
        <f>COUNT(表1_58[[#This Row],[iBAQ 30-40_1]:[iBAQ 30-40_3]])</f>
        <v>0</v>
      </c>
      <c r="R117" s="6">
        <f>COUNT(表1_58[[#This Row],[iBAQ 50-60_1]:[iBAQ 50-60_3]])</f>
        <v>2</v>
      </c>
      <c r="S117" s="8"/>
      <c r="T117" s="8"/>
      <c r="U117" s="8">
        <f>AVERAGE(表1_58[[#This Row],[iBAQ 50-60_1]:[iBAQ 50-60_3]])</f>
        <v>1470150</v>
      </c>
      <c r="V117" s="8"/>
      <c r="W117" s="8"/>
      <c r="X117" s="8">
        <v>60</v>
      </c>
    </row>
    <row r="118" spans="1:24" ht="15.75">
      <c r="A118" s="6">
        <v>1277</v>
      </c>
      <c r="B118" s="7" t="s">
        <v>366</v>
      </c>
      <c r="C118" s="7" t="s">
        <v>3134</v>
      </c>
      <c r="D118" s="7" t="s">
        <v>2010</v>
      </c>
      <c r="E118" s="6">
        <v>3</v>
      </c>
      <c r="F118" s="6">
        <v>0</v>
      </c>
      <c r="G118" s="6"/>
      <c r="H118" s="6"/>
      <c r="I118" s="6"/>
      <c r="J118" s="6">
        <v>6269100</v>
      </c>
      <c r="K118" s="6">
        <v>4879200</v>
      </c>
      <c r="L118" s="6">
        <v>4763200</v>
      </c>
      <c r="M118" s="6">
        <v>6390100</v>
      </c>
      <c r="N118" s="6"/>
      <c r="O118" s="6">
        <v>3013000</v>
      </c>
      <c r="P118" s="6">
        <f>COUNT(表1_58[[#This Row],[iBAQ 0-20_1]:[iBAQ 0-20_3]])</f>
        <v>0</v>
      </c>
      <c r="Q118" s="6">
        <f>COUNT(表1_58[[#This Row],[iBAQ 30-40_1]:[iBAQ 30-40_3]])</f>
        <v>3</v>
      </c>
      <c r="R118" s="6">
        <f>COUNT(表1_58[[#This Row],[iBAQ 50-60_1]:[iBAQ 50-60_3]])</f>
        <v>2</v>
      </c>
      <c r="S118" s="8"/>
      <c r="T118" s="8">
        <f>AVERAGE(表1_58[[#This Row],[iBAQ 30-40_1]:[iBAQ 30-40_3]])</f>
        <v>5303833.333333333</v>
      </c>
      <c r="U118" s="8">
        <f>AVERAGE(表1_58[[#This Row],[iBAQ 50-60_1]:[iBAQ 50-60_3]])</f>
        <v>4701550</v>
      </c>
      <c r="V118" s="8"/>
      <c r="W118" s="8"/>
      <c r="X118" s="8">
        <v>60</v>
      </c>
    </row>
    <row r="119" spans="1:24" ht="15.75">
      <c r="A119" s="6">
        <v>1284</v>
      </c>
      <c r="B119" s="7" t="s">
        <v>330</v>
      </c>
      <c r="C119" s="7" t="s">
        <v>2224</v>
      </c>
      <c r="D119" s="7" t="s">
        <v>3884</v>
      </c>
      <c r="E119" s="6">
        <v>2</v>
      </c>
      <c r="F119" s="6">
        <v>2</v>
      </c>
      <c r="G119" s="6"/>
      <c r="H119" s="6"/>
      <c r="I119" s="6"/>
      <c r="J119" s="6">
        <v>3250400</v>
      </c>
      <c r="K119" s="6">
        <v>3662100</v>
      </c>
      <c r="L119" s="6">
        <v>2643300</v>
      </c>
      <c r="M119" s="6">
        <v>1424700</v>
      </c>
      <c r="N119" s="6">
        <v>1601400</v>
      </c>
      <c r="O119" s="6">
        <v>3636800</v>
      </c>
      <c r="P119" s="6">
        <f>COUNT(表1_58[[#This Row],[iBAQ 0-20_1]:[iBAQ 0-20_3]])</f>
        <v>0</v>
      </c>
      <c r="Q119" s="6">
        <f>COUNT(表1_58[[#This Row],[iBAQ 30-40_1]:[iBAQ 30-40_3]])</f>
        <v>3</v>
      </c>
      <c r="R119" s="6">
        <f>COUNT(表1_58[[#This Row],[iBAQ 50-60_1]:[iBAQ 50-60_3]])</f>
        <v>3</v>
      </c>
      <c r="S119" s="8"/>
      <c r="T119" s="8">
        <f>AVERAGE(表1_58[[#This Row],[iBAQ 30-40_1]:[iBAQ 30-40_3]])</f>
        <v>3185266.6666666665</v>
      </c>
      <c r="U119" s="8">
        <f>AVERAGE(表1_58[[#This Row],[iBAQ 50-60_1]:[iBAQ 50-60_3]])</f>
        <v>2220966.6666666665</v>
      </c>
      <c r="V119" s="8"/>
      <c r="W119" s="8"/>
      <c r="X119" s="8">
        <v>60</v>
      </c>
    </row>
    <row r="120" spans="1:24" ht="15.75">
      <c r="A120" s="6">
        <v>1285</v>
      </c>
      <c r="B120" s="7" t="s">
        <v>90</v>
      </c>
      <c r="C120" s="7" t="s">
        <v>2224</v>
      </c>
      <c r="D120" s="7" t="s">
        <v>3885</v>
      </c>
      <c r="E120" s="6">
        <v>6</v>
      </c>
      <c r="F120" s="6">
        <v>5</v>
      </c>
      <c r="G120" s="6"/>
      <c r="H120" s="6"/>
      <c r="I120" s="6"/>
      <c r="J120" s="6">
        <v>2506400</v>
      </c>
      <c r="K120" s="6">
        <v>1608900</v>
      </c>
      <c r="L120" s="6">
        <v>1302400</v>
      </c>
      <c r="M120" s="6">
        <v>24974000</v>
      </c>
      <c r="N120" s="6">
        <v>14855000</v>
      </c>
      <c r="O120" s="6">
        <v>22700000</v>
      </c>
      <c r="P120" s="6">
        <f>COUNT(表1_58[[#This Row],[iBAQ 0-20_1]:[iBAQ 0-20_3]])</f>
        <v>0</v>
      </c>
      <c r="Q120" s="6">
        <f>COUNT(表1_58[[#This Row],[iBAQ 30-40_1]:[iBAQ 30-40_3]])</f>
        <v>3</v>
      </c>
      <c r="R120" s="6">
        <f>COUNT(表1_58[[#This Row],[iBAQ 50-60_1]:[iBAQ 50-60_3]])</f>
        <v>3</v>
      </c>
      <c r="S120" s="8"/>
      <c r="T120" s="8">
        <f>AVERAGE(表1_58[[#This Row],[iBAQ 30-40_1]:[iBAQ 30-40_3]])</f>
        <v>1805900</v>
      </c>
      <c r="U120" s="8">
        <f>AVERAGE(表1_58[[#This Row],[iBAQ 50-60_1]:[iBAQ 50-60_3]])</f>
        <v>20843000</v>
      </c>
      <c r="V120" s="8"/>
      <c r="W120" s="8"/>
      <c r="X120" s="8">
        <v>60</v>
      </c>
    </row>
    <row r="121" spans="1:24" ht="15.75">
      <c r="A121" s="6">
        <v>1317</v>
      </c>
      <c r="B121" s="7" t="s">
        <v>329</v>
      </c>
      <c r="C121" s="7" t="s">
        <v>2543</v>
      </c>
      <c r="D121" s="7" t="s">
        <v>3897</v>
      </c>
      <c r="E121" s="6">
        <v>5</v>
      </c>
      <c r="F121" s="6">
        <v>5</v>
      </c>
      <c r="G121" s="6"/>
      <c r="H121" s="6"/>
      <c r="I121" s="6"/>
      <c r="J121" s="6"/>
      <c r="K121" s="6"/>
      <c r="L121" s="6">
        <v>1692200</v>
      </c>
      <c r="M121" s="6">
        <v>4905000</v>
      </c>
      <c r="N121" s="6">
        <v>1528500</v>
      </c>
      <c r="O121" s="6">
        <v>3637600</v>
      </c>
      <c r="P121" s="6">
        <f>COUNT(表1_58[[#This Row],[iBAQ 0-20_1]:[iBAQ 0-20_3]])</f>
        <v>0</v>
      </c>
      <c r="Q121" s="6">
        <f>COUNT(表1_58[[#This Row],[iBAQ 30-40_1]:[iBAQ 30-40_3]])</f>
        <v>1</v>
      </c>
      <c r="R121" s="6">
        <f>COUNT(表1_58[[#This Row],[iBAQ 50-60_1]:[iBAQ 50-60_3]])</f>
        <v>3</v>
      </c>
      <c r="S121" s="8"/>
      <c r="T121" s="8"/>
      <c r="U121" s="8">
        <f>AVERAGE(表1_58[[#This Row],[iBAQ 50-60_1]:[iBAQ 50-60_3]])</f>
        <v>3357033.3333333335</v>
      </c>
      <c r="V121" s="8"/>
      <c r="W121" s="8"/>
      <c r="X121" s="8">
        <v>60</v>
      </c>
    </row>
    <row r="122" spans="1:24" ht="15.75">
      <c r="A122" s="6">
        <v>1320</v>
      </c>
      <c r="B122" s="7" t="s">
        <v>402</v>
      </c>
      <c r="C122" s="7" t="s">
        <v>3169</v>
      </c>
      <c r="D122" s="7" t="s">
        <v>3900</v>
      </c>
      <c r="E122" s="6">
        <v>2</v>
      </c>
      <c r="F122" s="6">
        <v>2</v>
      </c>
      <c r="G122" s="6"/>
      <c r="H122" s="6"/>
      <c r="I122" s="6"/>
      <c r="J122" s="6">
        <v>1259600</v>
      </c>
      <c r="K122" s="6"/>
      <c r="L122" s="6"/>
      <c r="M122" s="6">
        <v>2224400</v>
      </c>
      <c r="N122" s="6"/>
      <c r="O122" s="6">
        <v>2527600</v>
      </c>
      <c r="P122" s="6">
        <f>COUNT(表1_58[[#This Row],[iBAQ 0-20_1]:[iBAQ 0-20_3]])</f>
        <v>0</v>
      </c>
      <c r="Q122" s="6">
        <f>COUNT(表1_58[[#This Row],[iBAQ 30-40_1]:[iBAQ 30-40_3]])</f>
        <v>1</v>
      </c>
      <c r="R122" s="6">
        <f>COUNT(表1_58[[#This Row],[iBAQ 50-60_1]:[iBAQ 50-60_3]])</f>
        <v>2</v>
      </c>
      <c r="S122" s="8"/>
      <c r="T122" s="8"/>
      <c r="U122" s="8">
        <f>AVERAGE(表1_58[[#This Row],[iBAQ 50-60_1]:[iBAQ 50-60_3]])</f>
        <v>2376000</v>
      </c>
      <c r="V122" s="8"/>
      <c r="W122" s="8"/>
      <c r="X122" s="8">
        <v>60</v>
      </c>
    </row>
    <row r="123" spans="1:24" ht="15.75">
      <c r="A123" s="6">
        <v>1331</v>
      </c>
      <c r="B123" s="7" t="s">
        <v>574</v>
      </c>
      <c r="C123" s="7" t="s">
        <v>2376</v>
      </c>
      <c r="D123" s="7" t="s">
        <v>3905</v>
      </c>
      <c r="E123" s="6">
        <v>3</v>
      </c>
      <c r="F123" s="6">
        <v>2</v>
      </c>
      <c r="G123" s="6"/>
      <c r="H123" s="6"/>
      <c r="I123" s="6"/>
      <c r="J123" s="6"/>
      <c r="K123" s="6"/>
      <c r="L123" s="6"/>
      <c r="M123" s="6">
        <v>2613600</v>
      </c>
      <c r="N123" s="6"/>
      <c r="O123" s="6">
        <v>923110</v>
      </c>
      <c r="P123" s="6">
        <f>COUNT(表1_58[[#This Row],[iBAQ 0-20_1]:[iBAQ 0-20_3]])</f>
        <v>0</v>
      </c>
      <c r="Q123" s="6">
        <f>COUNT(表1_58[[#This Row],[iBAQ 30-40_1]:[iBAQ 30-40_3]])</f>
        <v>0</v>
      </c>
      <c r="R123" s="6">
        <f>COUNT(表1_58[[#This Row],[iBAQ 50-60_1]:[iBAQ 50-60_3]])</f>
        <v>2</v>
      </c>
      <c r="S123" s="8"/>
      <c r="T123" s="8"/>
      <c r="U123" s="8">
        <f>AVERAGE(表1_58[[#This Row],[iBAQ 50-60_1]:[iBAQ 50-60_3]])</f>
        <v>1768355</v>
      </c>
      <c r="V123" s="8"/>
      <c r="W123" s="8"/>
      <c r="X123" s="8">
        <v>60</v>
      </c>
    </row>
    <row r="124" spans="1:24" ht="15.75">
      <c r="A124" s="6">
        <v>1341</v>
      </c>
      <c r="B124" s="7" t="s">
        <v>428</v>
      </c>
      <c r="C124" s="7" t="s">
        <v>3185</v>
      </c>
      <c r="D124" s="7" t="s">
        <v>3909</v>
      </c>
      <c r="E124" s="6">
        <v>3</v>
      </c>
      <c r="F124" s="6">
        <v>3</v>
      </c>
      <c r="G124" s="6"/>
      <c r="H124" s="6"/>
      <c r="I124" s="6"/>
      <c r="J124" s="6">
        <v>1395500</v>
      </c>
      <c r="K124" s="6"/>
      <c r="L124" s="6"/>
      <c r="M124" s="6">
        <v>5725900</v>
      </c>
      <c r="N124" s="6"/>
      <c r="O124" s="6">
        <v>2170900</v>
      </c>
      <c r="P124" s="6">
        <f>COUNT(表1_58[[#This Row],[iBAQ 0-20_1]:[iBAQ 0-20_3]])</f>
        <v>0</v>
      </c>
      <c r="Q124" s="6">
        <f>COUNT(表1_58[[#This Row],[iBAQ 30-40_1]:[iBAQ 30-40_3]])</f>
        <v>1</v>
      </c>
      <c r="R124" s="6">
        <f>COUNT(表1_58[[#This Row],[iBAQ 50-60_1]:[iBAQ 50-60_3]])</f>
        <v>2</v>
      </c>
      <c r="S124" s="8"/>
      <c r="T124" s="8"/>
      <c r="U124" s="8">
        <f>AVERAGE(表1_58[[#This Row],[iBAQ 50-60_1]:[iBAQ 50-60_3]])</f>
        <v>3948400</v>
      </c>
      <c r="V124" s="8"/>
      <c r="W124" s="8"/>
      <c r="X124" s="8">
        <v>60</v>
      </c>
    </row>
    <row r="125" spans="1:24" ht="15.75">
      <c r="A125" s="6">
        <v>1347</v>
      </c>
      <c r="B125" s="7" t="s">
        <v>265</v>
      </c>
      <c r="C125" s="7" t="s">
        <v>3192</v>
      </c>
      <c r="D125" s="7" t="s">
        <v>2052</v>
      </c>
      <c r="E125" s="6">
        <v>2</v>
      </c>
      <c r="F125" s="6">
        <v>1</v>
      </c>
      <c r="G125" s="6"/>
      <c r="H125" s="6"/>
      <c r="I125" s="6"/>
      <c r="J125" s="6"/>
      <c r="K125" s="6"/>
      <c r="L125" s="6"/>
      <c r="M125" s="6">
        <v>3483700</v>
      </c>
      <c r="N125" s="6"/>
      <c r="O125" s="6">
        <v>5579600</v>
      </c>
      <c r="P125" s="6">
        <f>COUNT(表1_58[[#This Row],[iBAQ 0-20_1]:[iBAQ 0-20_3]])</f>
        <v>0</v>
      </c>
      <c r="Q125" s="6">
        <f>COUNT(表1_58[[#This Row],[iBAQ 30-40_1]:[iBAQ 30-40_3]])</f>
        <v>0</v>
      </c>
      <c r="R125" s="6">
        <f>COUNT(表1_58[[#This Row],[iBAQ 50-60_1]:[iBAQ 50-60_3]])</f>
        <v>2</v>
      </c>
      <c r="S125" s="8"/>
      <c r="T125" s="8"/>
      <c r="U125" s="8">
        <f>AVERAGE(表1_58[[#This Row],[iBAQ 50-60_1]:[iBAQ 50-60_3]])</f>
        <v>4531650</v>
      </c>
      <c r="V125" s="8"/>
      <c r="W125" s="8"/>
      <c r="X125" s="8">
        <v>60</v>
      </c>
    </row>
    <row r="126" spans="1:24" ht="15.75">
      <c r="A126" s="6">
        <v>1349</v>
      </c>
      <c r="B126" s="7" t="s">
        <v>545</v>
      </c>
      <c r="C126" s="7" t="s">
        <v>3196</v>
      </c>
      <c r="D126" s="7" t="s">
        <v>2055</v>
      </c>
      <c r="E126" s="6">
        <v>1</v>
      </c>
      <c r="F126" s="6">
        <v>1</v>
      </c>
      <c r="G126" s="6"/>
      <c r="H126" s="6"/>
      <c r="I126" s="6"/>
      <c r="J126" s="6"/>
      <c r="K126" s="6"/>
      <c r="L126" s="6"/>
      <c r="M126" s="6">
        <v>3756100</v>
      </c>
      <c r="N126" s="6"/>
      <c r="O126" s="6">
        <v>1127800</v>
      </c>
      <c r="P126" s="6">
        <f>COUNT(表1_58[[#This Row],[iBAQ 0-20_1]:[iBAQ 0-20_3]])</f>
        <v>0</v>
      </c>
      <c r="Q126" s="6">
        <f>COUNT(表1_58[[#This Row],[iBAQ 30-40_1]:[iBAQ 30-40_3]])</f>
        <v>0</v>
      </c>
      <c r="R126" s="6">
        <f>COUNT(表1_58[[#This Row],[iBAQ 50-60_1]:[iBAQ 50-60_3]])</f>
        <v>2</v>
      </c>
      <c r="S126" s="8"/>
      <c r="T126" s="8"/>
      <c r="U126" s="8">
        <f>AVERAGE(表1_58[[#This Row],[iBAQ 50-60_1]:[iBAQ 50-60_3]])</f>
        <v>2441950</v>
      </c>
      <c r="V126" s="8"/>
      <c r="W126" s="8"/>
      <c r="X126" s="8">
        <v>60</v>
      </c>
    </row>
    <row r="127" spans="1:24" ht="15.75">
      <c r="A127" s="6">
        <v>1358</v>
      </c>
      <c r="B127" s="7" t="s">
        <v>592</v>
      </c>
      <c r="C127" s="7" t="s">
        <v>3205</v>
      </c>
      <c r="D127" s="7" t="s">
        <v>3916</v>
      </c>
      <c r="E127" s="6">
        <v>1</v>
      </c>
      <c r="F127" s="6">
        <v>1</v>
      </c>
      <c r="G127" s="6"/>
      <c r="H127" s="6"/>
      <c r="I127" s="6"/>
      <c r="J127" s="6"/>
      <c r="K127" s="6"/>
      <c r="L127" s="6"/>
      <c r="M127" s="6">
        <v>1109100</v>
      </c>
      <c r="N127" s="6"/>
      <c r="O127" s="6">
        <v>835450</v>
      </c>
      <c r="P127" s="6">
        <f>COUNT(表1_58[[#This Row],[iBAQ 0-20_1]:[iBAQ 0-20_3]])</f>
        <v>0</v>
      </c>
      <c r="Q127" s="6">
        <f>COUNT(表1_58[[#This Row],[iBAQ 30-40_1]:[iBAQ 30-40_3]])</f>
        <v>0</v>
      </c>
      <c r="R127" s="6">
        <f>COUNT(表1_58[[#This Row],[iBAQ 50-60_1]:[iBAQ 50-60_3]])</f>
        <v>2</v>
      </c>
      <c r="S127" s="8"/>
      <c r="T127" s="8"/>
      <c r="U127" s="8">
        <f>AVERAGE(表1_58[[#This Row],[iBAQ 50-60_1]:[iBAQ 50-60_3]])</f>
        <v>972275</v>
      </c>
      <c r="V127" s="8"/>
      <c r="W127" s="8"/>
      <c r="X127" s="8">
        <v>60</v>
      </c>
    </row>
    <row r="128" spans="1:24" ht="15.75">
      <c r="A128" s="6">
        <v>1365</v>
      </c>
      <c r="B128" s="7" t="s">
        <v>570</v>
      </c>
      <c r="C128" s="7" t="s">
        <v>3210</v>
      </c>
      <c r="D128" s="7" t="s">
        <v>2064</v>
      </c>
      <c r="E128" s="6">
        <v>2</v>
      </c>
      <c r="F128" s="6">
        <v>2</v>
      </c>
      <c r="G128" s="6"/>
      <c r="H128" s="6"/>
      <c r="I128" s="6"/>
      <c r="J128" s="6">
        <v>810560</v>
      </c>
      <c r="K128" s="6"/>
      <c r="L128" s="6">
        <v>1049500</v>
      </c>
      <c r="M128" s="6">
        <v>1043400</v>
      </c>
      <c r="N128" s="6"/>
      <c r="O128" s="6">
        <v>931820</v>
      </c>
      <c r="P128" s="6">
        <f>COUNT(表1_58[[#This Row],[iBAQ 0-20_1]:[iBAQ 0-20_3]])</f>
        <v>0</v>
      </c>
      <c r="Q128" s="6">
        <f>COUNT(表1_58[[#This Row],[iBAQ 30-40_1]:[iBAQ 30-40_3]])</f>
        <v>2</v>
      </c>
      <c r="R128" s="6">
        <f>COUNT(表1_58[[#This Row],[iBAQ 50-60_1]:[iBAQ 50-60_3]])</f>
        <v>2</v>
      </c>
      <c r="S128" s="8"/>
      <c r="T128" s="8">
        <f>AVERAGE(表1_58[[#This Row],[iBAQ 30-40_1]:[iBAQ 30-40_3]])</f>
        <v>930030</v>
      </c>
      <c r="U128" s="8">
        <f>AVERAGE(表1_58[[#This Row],[iBAQ 50-60_1]:[iBAQ 50-60_3]])</f>
        <v>987610</v>
      </c>
      <c r="V128" s="8"/>
      <c r="W128" s="8"/>
      <c r="X128" s="8">
        <v>60</v>
      </c>
    </row>
    <row r="129" spans="1:24" ht="15.75">
      <c r="A129" s="6">
        <v>1383</v>
      </c>
      <c r="B129" s="7" t="s">
        <v>614</v>
      </c>
      <c r="C129" s="7" t="s">
        <v>3230</v>
      </c>
      <c r="D129" s="7" t="s">
        <v>2077</v>
      </c>
      <c r="E129" s="6">
        <v>2</v>
      </c>
      <c r="F129" s="6">
        <v>2</v>
      </c>
      <c r="G129" s="6"/>
      <c r="H129" s="6"/>
      <c r="I129" s="6"/>
      <c r="J129" s="6"/>
      <c r="K129" s="6"/>
      <c r="L129" s="6"/>
      <c r="M129" s="6">
        <v>2201800</v>
      </c>
      <c r="N129" s="6"/>
      <c r="O129" s="6">
        <v>677990</v>
      </c>
      <c r="P129" s="6">
        <f>COUNT(表1_58[[#This Row],[iBAQ 0-20_1]:[iBAQ 0-20_3]])</f>
        <v>0</v>
      </c>
      <c r="Q129" s="6">
        <f>COUNT(表1_58[[#This Row],[iBAQ 30-40_1]:[iBAQ 30-40_3]])</f>
        <v>0</v>
      </c>
      <c r="R129" s="6">
        <f>COUNT(表1_58[[#This Row],[iBAQ 50-60_1]:[iBAQ 50-60_3]])</f>
        <v>2</v>
      </c>
      <c r="S129" s="8"/>
      <c r="T129" s="8"/>
      <c r="U129" s="8">
        <f>AVERAGE(表1_58[[#This Row],[iBAQ 50-60_1]:[iBAQ 50-60_3]])</f>
        <v>1439895</v>
      </c>
      <c r="V129" s="8"/>
      <c r="W129" s="8"/>
      <c r="X129" s="8">
        <v>60</v>
      </c>
    </row>
    <row r="130" spans="1:24" ht="15.75">
      <c r="A130" s="6">
        <v>1416</v>
      </c>
      <c r="B130" s="7" t="s">
        <v>667</v>
      </c>
      <c r="C130" s="7" t="s">
        <v>3258</v>
      </c>
      <c r="D130" s="7" t="s">
        <v>2098</v>
      </c>
      <c r="E130" s="6">
        <v>4</v>
      </c>
      <c r="F130" s="6">
        <v>4</v>
      </c>
      <c r="G130" s="6"/>
      <c r="H130" s="6"/>
      <c r="I130" s="6"/>
      <c r="J130" s="6"/>
      <c r="K130" s="6">
        <v>1897200</v>
      </c>
      <c r="L130" s="6"/>
      <c r="M130" s="6"/>
      <c r="N130" s="6">
        <v>1666700</v>
      </c>
      <c r="O130" s="6">
        <v>348660</v>
      </c>
      <c r="P130" s="6">
        <f>COUNT(表1_58[[#This Row],[iBAQ 0-20_1]:[iBAQ 0-20_3]])</f>
        <v>0</v>
      </c>
      <c r="Q130" s="6">
        <f>COUNT(表1_58[[#This Row],[iBAQ 30-40_1]:[iBAQ 30-40_3]])</f>
        <v>1</v>
      </c>
      <c r="R130" s="6">
        <f>COUNT(表1_58[[#This Row],[iBAQ 50-60_1]:[iBAQ 50-60_3]])</f>
        <v>2</v>
      </c>
      <c r="S130" s="8"/>
      <c r="T130" s="8"/>
      <c r="U130" s="8">
        <f>AVERAGE(表1_58[[#This Row],[iBAQ 50-60_1]:[iBAQ 50-60_3]])</f>
        <v>1007680</v>
      </c>
      <c r="V130" s="8"/>
      <c r="W130" s="8"/>
      <c r="X130" s="8">
        <v>60</v>
      </c>
    </row>
    <row r="131" spans="1:24" ht="15.75">
      <c r="A131" s="6">
        <v>1432</v>
      </c>
      <c r="B131" s="7" t="s">
        <v>208</v>
      </c>
      <c r="C131" s="7" t="s">
        <v>3275</v>
      </c>
      <c r="D131" s="7" t="s">
        <v>2108</v>
      </c>
      <c r="E131" s="6">
        <v>1</v>
      </c>
      <c r="F131" s="6">
        <v>1</v>
      </c>
      <c r="G131" s="6"/>
      <c r="H131" s="6"/>
      <c r="I131" s="6"/>
      <c r="J131" s="6"/>
      <c r="K131" s="6"/>
      <c r="L131" s="6"/>
      <c r="M131" s="6">
        <v>19974000</v>
      </c>
      <c r="N131" s="6"/>
      <c r="O131" s="6">
        <v>7796500</v>
      </c>
      <c r="P131" s="6">
        <f>COUNT(表1_58[[#This Row],[iBAQ 0-20_1]:[iBAQ 0-20_3]])</f>
        <v>0</v>
      </c>
      <c r="Q131" s="6">
        <f>COUNT(表1_58[[#This Row],[iBAQ 30-40_1]:[iBAQ 30-40_3]])</f>
        <v>0</v>
      </c>
      <c r="R131" s="6">
        <f>COUNT(表1_58[[#This Row],[iBAQ 50-60_1]:[iBAQ 50-60_3]])</f>
        <v>2</v>
      </c>
      <c r="S131" s="8"/>
      <c r="T131" s="8"/>
      <c r="U131" s="8">
        <f>AVERAGE(表1_58[[#This Row],[iBAQ 50-60_1]:[iBAQ 50-60_3]])</f>
        <v>13885250</v>
      </c>
      <c r="V131" s="8"/>
      <c r="W131" s="8"/>
      <c r="X131" s="8">
        <v>60</v>
      </c>
    </row>
    <row r="132" spans="1:24" ht="15.75">
      <c r="A132" s="6">
        <v>1433</v>
      </c>
      <c r="B132" s="7" t="s">
        <v>404</v>
      </c>
      <c r="C132" s="7" t="s">
        <v>3276</v>
      </c>
      <c r="D132" s="7" t="s">
        <v>3953</v>
      </c>
      <c r="E132" s="6">
        <v>1</v>
      </c>
      <c r="F132" s="6">
        <v>1</v>
      </c>
      <c r="G132" s="6"/>
      <c r="H132" s="6"/>
      <c r="I132" s="6"/>
      <c r="J132" s="6"/>
      <c r="K132" s="6"/>
      <c r="L132" s="6"/>
      <c r="M132" s="6">
        <v>1827300</v>
      </c>
      <c r="N132" s="6"/>
      <c r="O132" s="6">
        <v>2511500</v>
      </c>
      <c r="P132" s="6">
        <f>COUNT(表1_58[[#This Row],[iBAQ 0-20_1]:[iBAQ 0-20_3]])</f>
        <v>0</v>
      </c>
      <c r="Q132" s="6">
        <f>COUNT(表1_58[[#This Row],[iBAQ 30-40_1]:[iBAQ 30-40_3]])</f>
        <v>0</v>
      </c>
      <c r="R132" s="6">
        <f>COUNT(表1_58[[#This Row],[iBAQ 50-60_1]:[iBAQ 50-60_3]])</f>
        <v>2</v>
      </c>
      <c r="S132" s="8"/>
      <c r="T132" s="8"/>
      <c r="U132" s="8">
        <f>AVERAGE(表1_58[[#This Row],[iBAQ 50-60_1]:[iBAQ 50-60_3]])</f>
        <v>2169400</v>
      </c>
      <c r="V132" s="8"/>
      <c r="W132" s="8"/>
      <c r="X132" s="8">
        <v>60</v>
      </c>
    </row>
    <row r="133" spans="1:24" ht="15.75">
      <c r="A133" s="6">
        <v>1446</v>
      </c>
      <c r="B133" s="7" t="s">
        <v>145</v>
      </c>
      <c r="C133" s="7" t="s">
        <v>3285</v>
      </c>
      <c r="D133" s="7" t="s">
        <v>3961</v>
      </c>
      <c r="E133" s="6">
        <v>7</v>
      </c>
      <c r="F133" s="6">
        <v>5</v>
      </c>
      <c r="G133" s="6"/>
      <c r="H133" s="6"/>
      <c r="I133" s="6"/>
      <c r="J133" s="6">
        <v>1433500</v>
      </c>
      <c r="K133" s="6"/>
      <c r="L133" s="6"/>
      <c r="M133" s="6">
        <v>23595000</v>
      </c>
      <c r="N133" s="6">
        <v>16412000</v>
      </c>
      <c r="O133" s="6">
        <v>12497000</v>
      </c>
      <c r="P133" s="6">
        <f>COUNT(表1_58[[#This Row],[iBAQ 0-20_1]:[iBAQ 0-20_3]])</f>
        <v>0</v>
      </c>
      <c r="Q133" s="6">
        <f>COUNT(表1_58[[#This Row],[iBAQ 30-40_1]:[iBAQ 30-40_3]])</f>
        <v>1</v>
      </c>
      <c r="R133" s="6">
        <f>COUNT(表1_58[[#This Row],[iBAQ 50-60_1]:[iBAQ 50-60_3]])</f>
        <v>3</v>
      </c>
      <c r="S133" s="8"/>
      <c r="T133" s="8"/>
      <c r="U133" s="8">
        <f>AVERAGE(表1_58[[#This Row],[iBAQ 50-60_1]:[iBAQ 50-60_3]])</f>
        <v>17501333.333333332</v>
      </c>
      <c r="V133" s="8"/>
      <c r="W133" s="8"/>
      <c r="X133" s="8">
        <v>60</v>
      </c>
    </row>
    <row r="134" spans="1:24" ht="15.75">
      <c r="A134" s="6">
        <v>141</v>
      </c>
      <c r="B134" s="7" t="s">
        <v>472</v>
      </c>
      <c r="C134" s="7" t="s">
        <v>3295</v>
      </c>
      <c r="D134" s="7" t="s">
        <v>2117</v>
      </c>
      <c r="E134" s="6">
        <v>1</v>
      </c>
      <c r="F134" s="6">
        <v>1</v>
      </c>
      <c r="G134" s="6"/>
      <c r="H134" s="6"/>
      <c r="I134" s="6"/>
      <c r="J134" s="6"/>
      <c r="K134" s="6"/>
      <c r="L134" s="6"/>
      <c r="M134" s="6">
        <v>2415400</v>
      </c>
      <c r="N134" s="6"/>
      <c r="O134" s="6">
        <v>1747900</v>
      </c>
      <c r="P134" s="6">
        <f>COUNT(表1_58[[#This Row],[iBAQ 0-20_1]:[iBAQ 0-20_3]])</f>
        <v>0</v>
      </c>
      <c r="Q134" s="6">
        <f>COUNT(表1_58[[#This Row],[iBAQ 30-40_1]:[iBAQ 30-40_3]])</f>
        <v>0</v>
      </c>
      <c r="R134" s="6">
        <f>COUNT(表1_58[[#This Row],[iBAQ 50-60_1]:[iBAQ 50-60_3]])</f>
        <v>2</v>
      </c>
      <c r="S134" s="8"/>
      <c r="T134" s="8"/>
      <c r="U134" s="8">
        <f>AVERAGE(表1_58[[#This Row],[iBAQ 50-60_1]:[iBAQ 50-60_3]])</f>
        <v>2081650</v>
      </c>
      <c r="V134" s="8"/>
      <c r="W134" s="8"/>
      <c r="X134" s="8">
        <v>60</v>
      </c>
    </row>
    <row r="135" spans="1:24" ht="15.75">
      <c r="A135" s="6">
        <v>1080</v>
      </c>
      <c r="B135" s="7" t="s">
        <v>576</v>
      </c>
      <c r="C135" s="7" t="s">
        <v>3304</v>
      </c>
      <c r="D135" s="7" t="s">
        <v>3972</v>
      </c>
      <c r="E135" s="6">
        <v>2</v>
      </c>
      <c r="F135" s="6">
        <v>2</v>
      </c>
      <c r="G135" s="6"/>
      <c r="H135" s="6"/>
      <c r="I135" s="6"/>
      <c r="J135" s="6"/>
      <c r="K135" s="6"/>
      <c r="L135" s="6"/>
      <c r="M135" s="6">
        <v>4322200</v>
      </c>
      <c r="N135" s="6"/>
      <c r="O135" s="6">
        <v>918420</v>
      </c>
      <c r="P135" s="6">
        <f>COUNT(表1_58[[#This Row],[iBAQ 0-20_1]:[iBAQ 0-20_3]])</f>
        <v>0</v>
      </c>
      <c r="Q135" s="6">
        <f>COUNT(表1_58[[#This Row],[iBAQ 30-40_1]:[iBAQ 30-40_3]])</f>
        <v>0</v>
      </c>
      <c r="R135" s="6">
        <f>COUNT(表1_58[[#This Row],[iBAQ 50-60_1]:[iBAQ 50-60_3]])</f>
        <v>2</v>
      </c>
      <c r="S135" s="8"/>
      <c r="T135" s="8"/>
      <c r="U135" s="8">
        <f>AVERAGE(表1_58[[#This Row],[iBAQ 50-60_1]:[iBAQ 50-60_3]])</f>
        <v>2620310</v>
      </c>
      <c r="V135" s="8"/>
      <c r="W135" s="8"/>
      <c r="X135" s="8">
        <v>60</v>
      </c>
    </row>
    <row r="136" spans="1:24" ht="15.75">
      <c r="A136" s="6">
        <v>176</v>
      </c>
      <c r="B136" s="7" t="s">
        <v>431</v>
      </c>
      <c r="C136" s="7" t="s">
        <v>3310</v>
      </c>
      <c r="D136" s="7" t="s">
        <v>3974</v>
      </c>
      <c r="E136" s="6">
        <v>1</v>
      </c>
      <c r="F136" s="6">
        <v>1</v>
      </c>
      <c r="G136" s="6"/>
      <c r="H136" s="6"/>
      <c r="I136" s="6"/>
      <c r="J136" s="6">
        <v>2192000</v>
      </c>
      <c r="K136" s="6">
        <v>837750</v>
      </c>
      <c r="L136" s="6"/>
      <c r="M136" s="6">
        <v>1807200</v>
      </c>
      <c r="N136" s="6">
        <v>298200</v>
      </c>
      <c r="O136" s="6">
        <v>2143400</v>
      </c>
      <c r="P136" s="6">
        <f>COUNT(表1_58[[#This Row],[iBAQ 0-20_1]:[iBAQ 0-20_3]])</f>
        <v>0</v>
      </c>
      <c r="Q136" s="6">
        <f>COUNT(表1_58[[#This Row],[iBAQ 30-40_1]:[iBAQ 30-40_3]])</f>
        <v>2</v>
      </c>
      <c r="R136" s="6">
        <f>COUNT(表1_58[[#This Row],[iBAQ 50-60_1]:[iBAQ 50-60_3]])</f>
        <v>3</v>
      </c>
      <c r="S136" s="8"/>
      <c r="T136" s="8">
        <f>AVERAGE(表1_58[[#This Row],[iBAQ 30-40_1]:[iBAQ 30-40_3]])</f>
        <v>1514875</v>
      </c>
      <c r="U136" s="8">
        <f>AVERAGE(表1_58[[#This Row],[iBAQ 50-60_1]:[iBAQ 50-60_3]])</f>
        <v>1416266.6666666667</v>
      </c>
      <c r="V136" s="8"/>
      <c r="W136" s="8"/>
      <c r="X136" s="8">
        <v>60</v>
      </c>
    </row>
    <row r="137" spans="1:24" ht="15.75">
      <c r="A137" s="6">
        <v>1475</v>
      </c>
      <c r="B137" s="7" t="s">
        <v>396</v>
      </c>
      <c r="C137" s="7" t="s">
        <v>3316</v>
      </c>
      <c r="D137" s="7" t="s">
        <v>2129</v>
      </c>
      <c r="E137" s="6">
        <v>4</v>
      </c>
      <c r="F137" s="6">
        <v>4</v>
      </c>
      <c r="G137" s="6"/>
      <c r="H137" s="6"/>
      <c r="I137" s="6"/>
      <c r="J137" s="6"/>
      <c r="K137" s="6">
        <v>960730</v>
      </c>
      <c r="L137" s="6">
        <v>1300900</v>
      </c>
      <c r="M137" s="6">
        <v>4301000</v>
      </c>
      <c r="N137" s="6"/>
      <c r="O137" s="6">
        <v>2608700</v>
      </c>
      <c r="P137" s="6">
        <f>COUNT(表1_58[[#This Row],[iBAQ 0-20_1]:[iBAQ 0-20_3]])</f>
        <v>0</v>
      </c>
      <c r="Q137" s="6">
        <f>COUNT(表1_58[[#This Row],[iBAQ 30-40_1]:[iBAQ 30-40_3]])</f>
        <v>2</v>
      </c>
      <c r="R137" s="6">
        <f>COUNT(表1_58[[#This Row],[iBAQ 50-60_1]:[iBAQ 50-60_3]])</f>
        <v>2</v>
      </c>
      <c r="S137" s="8"/>
      <c r="T137" s="8">
        <f>AVERAGE(表1_58[[#This Row],[iBAQ 30-40_1]:[iBAQ 30-40_3]])</f>
        <v>1130815</v>
      </c>
      <c r="U137" s="8">
        <f>AVERAGE(表1_58[[#This Row],[iBAQ 50-60_1]:[iBAQ 50-60_3]])</f>
        <v>3454850</v>
      </c>
      <c r="V137" s="8"/>
      <c r="W137" s="8"/>
      <c r="X137" s="8">
        <v>60</v>
      </c>
    </row>
    <row r="138" spans="1:24" ht="15.75">
      <c r="A138" s="6">
        <v>992</v>
      </c>
      <c r="B138" s="7" t="s">
        <v>346</v>
      </c>
      <c r="C138" s="7" t="s">
        <v>3328</v>
      </c>
      <c r="D138" s="7" t="s">
        <v>3983</v>
      </c>
      <c r="E138" s="6">
        <v>1</v>
      </c>
      <c r="F138" s="6">
        <v>1</v>
      </c>
      <c r="G138" s="6"/>
      <c r="H138" s="6"/>
      <c r="I138" s="6"/>
      <c r="J138" s="6"/>
      <c r="K138" s="6">
        <v>921810</v>
      </c>
      <c r="L138" s="6"/>
      <c r="M138" s="6">
        <v>7020100</v>
      </c>
      <c r="N138" s="6"/>
      <c r="O138" s="6">
        <v>3408300</v>
      </c>
      <c r="P138" s="6">
        <f>COUNT(表1_58[[#This Row],[iBAQ 0-20_1]:[iBAQ 0-20_3]])</f>
        <v>0</v>
      </c>
      <c r="Q138" s="6">
        <f>COUNT(表1_58[[#This Row],[iBAQ 30-40_1]:[iBAQ 30-40_3]])</f>
        <v>1</v>
      </c>
      <c r="R138" s="6">
        <f>COUNT(表1_58[[#This Row],[iBAQ 50-60_1]:[iBAQ 50-60_3]])</f>
        <v>2</v>
      </c>
      <c r="S138" s="8"/>
      <c r="T138" s="8"/>
      <c r="U138" s="8">
        <f>AVERAGE(表1_58[[#This Row],[iBAQ 50-60_1]:[iBAQ 50-60_3]])</f>
        <v>5214200</v>
      </c>
      <c r="V138" s="8"/>
      <c r="W138" s="8"/>
      <c r="X138" s="8">
        <v>60</v>
      </c>
    </row>
    <row r="139" spans="1:24" ht="15.75">
      <c r="A139" s="6">
        <v>582</v>
      </c>
      <c r="B139" s="7" t="s">
        <v>626</v>
      </c>
      <c r="C139" s="7" t="s">
        <v>3336</v>
      </c>
      <c r="D139" s="7" t="s">
        <v>3989</v>
      </c>
      <c r="E139" s="6">
        <v>1</v>
      </c>
      <c r="F139" s="6">
        <v>1</v>
      </c>
      <c r="G139" s="6"/>
      <c r="H139" s="6"/>
      <c r="I139" s="6"/>
      <c r="J139" s="6"/>
      <c r="K139" s="6"/>
      <c r="L139" s="6"/>
      <c r="M139" s="6">
        <v>732910</v>
      </c>
      <c r="N139" s="6"/>
      <c r="O139" s="6">
        <v>618100</v>
      </c>
      <c r="P139" s="6">
        <f>COUNT(表1_58[[#This Row],[iBAQ 0-20_1]:[iBAQ 0-20_3]])</f>
        <v>0</v>
      </c>
      <c r="Q139" s="6">
        <f>COUNT(表1_58[[#This Row],[iBAQ 30-40_1]:[iBAQ 30-40_3]])</f>
        <v>0</v>
      </c>
      <c r="R139" s="6">
        <f>COUNT(表1_58[[#This Row],[iBAQ 50-60_1]:[iBAQ 50-60_3]])</f>
        <v>2</v>
      </c>
      <c r="S139" s="8"/>
      <c r="T139" s="8"/>
      <c r="U139" s="8">
        <f>AVERAGE(表1_58[[#This Row],[iBAQ 50-60_1]:[iBAQ 50-60_3]])</f>
        <v>675505</v>
      </c>
      <c r="V139" s="8"/>
      <c r="W139" s="8"/>
      <c r="X139" s="8">
        <v>60</v>
      </c>
    </row>
    <row r="140" spans="1:24" ht="15.75">
      <c r="A140" s="6">
        <v>1498</v>
      </c>
      <c r="B140" s="7" t="s">
        <v>554</v>
      </c>
      <c r="C140" s="7" t="s">
        <v>3337</v>
      </c>
      <c r="D140" s="7" t="s">
        <v>2141</v>
      </c>
      <c r="E140" s="6">
        <v>3</v>
      </c>
      <c r="F140" s="6">
        <v>3</v>
      </c>
      <c r="G140" s="6"/>
      <c r="H140" s="6"/>
      <c r="I140" s="6"/>
      <c r="J140" s="6"/>
      <c r="K140" s="6">
        <v>365040</v>
      </c>
      <c r="L140" s="6"/>
      <c r="M140" s="6">
        <v>3589600</v>
      </c>
      <c r="N140" s="6">
        <v>2725300</v>
      </c>
      <c r="O140" s="6">
        <v>1054900</v>
      </c>
      <c r="P140" s="6">
        <f>COUNT(表1_58[[#This Row],[iBAQ 0-20_1]:[iBAQ 0-20_3]])</f>
        <v>0</v>
      </c>
      <c r="Q140" s="6">
        <f>COUNT(表1_58[[#This Row],[iBAQ 30-40_1]:[iBAQ 30-40_3]])</f>
        <v>1</v>
      </c>
      <c r="R140" s="6">
        <f>COUNT(表1_58[[#This Row],[iBAQ 50-60_1]:[iBAQ 50-60_3]])</f>
        <v>3</v>
      </c>
      <c r="S140" s="8"/>
      <c r="T140" s="8"/>
      <c r="U140" s="8">
        <f>AVERAGE(表1_58[[#This Row],[iBAQ 50-60_1]:[iBAQ 50-60_3]])</f>
        <v>2456600</v>
      </c>
      <c r="V140" s="8"/>
      <c r="W140" s="8"/>
      <c r="X140" s="8">
        <v>60</v>
      </c>
    </row>
    <row r="141" spans="1:24" ht="15.75">
      <c r="A141" s="6">
        <v>597</v>
      </c>
      <c r="B141" s="7" t="s">
        <v>551</v>
      </c>
      <c r="C141" s="7" t="s">
        <v>3342</v>
      </c>
      <c r="D141" s="7" t="s">
        <v>3996</v>
      </c>
      <c r="E141" s="6">
        <v>2</v>
      </c>
      <c r="F141" s="6">
        <v>2</v>
      </c>
      <c r="G141" s="6"/>
      <c r="H141" s="6"/>
      <c r="I141" s="6"/>
      <c r="J141" s="6"/>
      <c r="K141" s="6"/>
      <c r="L141" s="6"/>
      <c r="M141" s="6">
        <v>1955400</v>
      </c>
      <c r="N141" s="6">
        <v>311370</v>
      </c>
      <c r="O141" s="6">
        <v>1104000</v>
      </c>
      <c r="P141" s="6">
        <f>COUNT(表1_58[[#This Row],[iBAQ 0-20_1]:[iBAQ 0-20_3]])</f>
        <v>0</v>
      </c>
      <c r="Q141" s="6">
        <f>COUNT(表1_58[[#This Row],[iBAQ 30-40_1]:[iBAQ 30-40_3]])</f>
        <v>0</v>
      </c>
      <c r="R141" s="6">
        <f>COUNT(表1_58[[#This Row],[iBAQ 50-60_1]:[iBAQ 50-60_3]])</f>
        <v>3</v>
      </c>
      <c r="S141" s="8"/>
      <c r="T141" s="8"/>
      <c r="U141" s="8">
        <f>AVERAGE(表1_58[[#This Row],[iBAQ 50-60_1]:[iBAQ 50-60_3]])</f>
        <v>1123590</v>
      </c>
      <c r="V141" s="8"/>
      <c r="W141" s="8"/>
      <c r="X141" s="8">
        <v>60</v>
      </c>
    </row>
    <row r="142" spans="1:24" ht="15.75">
      <c r="A142" s="6">
        <v>1510</v>
      </c>
      <c r="B142" s="7" t="s">
        <v>362</v>
      </c>
      <c r="C142" s="7" t="s">
        <v>3348</v>
      </c>
      <c r="D142" s="7" t="s">
        <v>4000</v>
      </c>
      <c r="E142" s="6">
        <v>4</v>
      </c>
      <c r="F142" s="6">
        <v>2</v>
      </c>
      <c r="G142" s="6"/>
      <c r="H142" s="6"/>
      <c r="I142" s="6"/>
      <c r="J142" s="6">
        <v>1244300</v>
      </c>
      <c r="K142" s="6">
        <v>2084000</v>
      </c>
      <c r="L142" s="6">
        <v>1799800</v>
      </c>
      <c r="M142" s="6">
        <v>6562900</v>
      </c>
      <c r="N142" s="6"/>
      <c r="O142" s="6">
        <v>3053600</v>
      </c>
      <c r="P142" s="6">
        <f>COUNT(表1_58[[#This Row],[iBAQ 0-20_1]:[iBAQ 0-20_3]])</f>
        <v>0</v>
      </c>
      <c r="Q142" s="6">
        <f>COUNT(表1_58[[#This Row],[iBAQ 30-40_1]:[iBAQ 30-40_3]])</f>
        <v>3</v>
      </c>
      <c r="R142" s="6">
        <f>COUNT(表1_58[[#This Row],[iBAQ 50-60_1]:[iBAQ 50-60_3]])</f>
        <v>2</v>
      </c>
      <c r="S142" s="8"/>
      <c r="T142" s="8">
        <f>AVERAGE(表1_58[[#This Row],[iBAQ 30-40_1]:[iBAQ 30-40_3]])</f>
        <v>1709366.6666666667</v>
      </c>
      <c r="U142" s="8">
        <f>AVERAGE(表1_58[[#This Row],[iBAQ 50-60_1]:[iBAQ 50-60_3]])</f>
        <v>4808250</v>
      </c>
      <c r="V142" s="8"/>
      <c r="W142" s="8"/>
      <c r="X142" s="8">
        <v>60</v>
      </c>
    </row>
    <row r="143" spans="1:24" ht="15.75">
      <c r="A143" s="6">
        <v>1514</v>
      </c>
      <c r="B143" s="7" t="s">
        <v>821</v>
      </c>
      <c r="C143" s="7" t="s">
        <v>3353</v>
      </c>
      <c r="D143" s="7" t="s">
        <v>2148</v>
      </c>
      <c r="E143" s="6">
        <v>1</v>
      </c>
      <c r="F143" s="6">
        <v>1</v>
      </c>
      <c r="G143" s="6"/>
      <c r="H143" s="6"/>
      <c r="I143" s="6"/>
      <c r="J143" s="6">
        <v>808090</v>
      </c>
      <c r="K143" s="6"/>
      <c r="L143" s="6">
        <v>1449800</v>
      </c>
      <c r="M143" s="6">
        <v>555410</v>
      </c>
      <c r="N143" s="6">
        <v>556070</v>
      </c>
      <c r="O143" s="6"/>
      <c r="P143" s="6">
        <f>COUNT(表1_58[[#This Row],[iBAQ 0-20_1]:[iBAQ 0-20_3]])</f>
        <v>0</v>
      </c>
      <c r="Q143" s="6">
        <f>COUNT(表1_58[[#This Row],[iBAQ 30-40_1]:[iBAQ 30-40_3]])</f>
        <v>2</v>
      </c>
      <c r="R143" s="6">
        <f>COUNT(表1_58[[#This Row],[iBAQ 50-60_1]:[iBAQ 50-60_3]])</f>
        <v>2</v>
      </c>
      <c r="S143" s="8"/>
      <c r="T143" s="8">
        <f>AVERAGE(表1_58[[#This Row],[iBAQ 30-40_1]:[iBAQ 30-40_3]])</f>
        <v>1128945</v>
      </c>
      <c r="U143" s="8">
        <f>AVERAGE(表1_58[[#This Row],[iBAQ 50-60_1]:[iBAQ 50-60_3]])</f>
        <v>555740</v>
      </c>
      <c r="V143" s="8"/>
      <c r="W143" s="8"/>
      <c r="X143" s="8">
        <v>60</v>
      </c>
    </row>
    <row r="144" spans="1:24" ht="15.75">
      <c r="A144" s="6">
        <v>1516</v>
      </c>
      <c r="B144" s="7" t="s">
        <v>737</v>
      </c>
      <c r="C144" s="7" t="s">
        <v>3354</v>
      </c>
      <c r="D144" s="7" t="s">
        <v>2149</v>
      </c>
      <c r="E144" s="6">
        <v>3</v>
      </c>
      <c r="F144" s="6">
        <v>3</v>
      </c>
      <c r="G144" s="6"/>
      <c r="H144" s="6"/>
      <c r="I144" s="6"/>
      <c r="J144" s="6"/>
      <c r="K144" s="6"/>
      <c r="L144" s="6"/>
      <c r="M144" s="6">
        <v>3487100</v>
      </c>
      <c r="N144" s="6">
        <v>2738900</v>
      </c>
      <c r="O144" s="6"/>
      <c r="P144" s="6">
        <f>COUNT(表1_58[[#This Row],[iBAQ 0-20_1]:[iBAQ 0-20_3]])</f>
        <v>0</v>
      </c>
      <c r="Q144" s="6">
        <f>COUNT(表1_58[[#This Row],[iBAQ 30-40_1]:[iBAQ 30-40_3]])</f>
        <v>0</v>
      </c>
      <c r="R144" s="6">
        <f>COUNT(表1_58[[#This Row],[iBAQ 50-60_1]:[iBAQ 50-60_3]])</f>
        <v>2</v>
      </c>
      <c r="S144" s="8"/>
      <c r="T144" s="8"/>
      <c r="U144" s="8">
        <f>AVERAGE(表1_58[[#This Row],[iBAQ 50-60_1]:[iBAQ 50-60_3]])</f>
        <v>3113000</v>
      </c>
      <c r="V144" s="8"/>
      <c r="W144" s="8"/>
      <c r="X144" s="8">
        <v>60</v>
      </c>
    </row>
    <row r="145" spans="1:24" ht="15.75">
      <c r="A145" s="6">
        <v>1537</v>
      </c>
      <c r="B145" s="7" t="s">
        <v>649</v>
      </c>
      <c r="C145" s="7" t="s">
        <v>3374</v>
      </c>
      <c r="D145" s="7" t="s">
        <v>2160</v>
      </c>
      <c r="E145" s="6">
        <v>1</v>
      </c>
      <c r="F145" s="6">
        <v>1</v>
      </c>
      <c r="G145" s="6"/>
      <c r="H145" s="6"/>
      <c r="I145" s="6"/>
      <c r="J145" s="6"/>
      <c r="K145" s="6"/>
      <c r="L145" s="6"/>
      <c r="M145" s="6">
        <v>537680</v>
      </c>
      <c r="N145" s="6"/>
      <c r="O145" s="6">
        <v>470430</v>
      </c>
      <c r="P145" s="6">
        <f>COUNT(表1_58[[#This Row],[iBAQ 0-20_1]:[iBAQ 0-20_3]])</f>
        <v>0</v>
      </c>
      <c r="Q145" s="6">
        <f>COUNT(表1_58[[#This Row],[iBAQ 30-40_1]:[iBAQ 30-40_3]])</f>
        <v>0</v>
      </c>
      <c r="R145" s="6">
        <f>COUNT(表1_58[[#This Row],[iBAQ 50-60_1]:[iBAQ 50-60_3]])</f>
        <v>2</v>
      </c>
      <c r="S145" s="8"/>
      <c r="T145" s="8"/>
      <c r="U145" s="8">
        <f>AVERAGE(表1_58[[#This Row],[iBAQ 50-60_1]:[iBAQ 50-60_3]])</f>
        <v>504055</v>
      </c>
      <c r="V145" s="8"/>
      <c r="W145" s="8"/>
      <c r="X145" s="8">
        <v>60</v>
      </c>
    </row>
    <row r="146" spans="1:24" ht="15.75">
      <c r="A146" s="6">
        <v>1550</v>
      </c>
      <c r="B146" s="7" t="s">
        <v>432</v>
      </c>
      <c r="C146" s="7" t="s">
        <v>3385</v>
      </c>
      <c r="D146" s="7" t="s">
        <v>2167</v>
      </c>
      <c r="E146" s="6">
        <v>2</v>
      </c>
      <c r="F146" s="6">
        <v>2</v>
      </c>
      <c r="G146" s="6"/>
      <c r="H146" s="6"/>
      <c r="I146" s="6"/>
      <c r="J146" s="6"/>
      <c r="K146" s="6">
        <v>788740</v>
      </c>
      <c r="L146" s="6">
        <v>910320</v>
      </c>
      <c r="M146" s="6"/>
      <c r="N146" s="6">
        <v>1862800</v>
      </c>
      <c r="O146" s="6">
        <v>2140700</v>
      </c>
      <c r="P146" s="6">
        <f>COUNT(表1_58[[#This Row],[iBAQ 0-20_1]:[iBAQ 0-20_3]])</f>
        <v>0</v>
      </c>
      <c r="Q146" s="6">
        <f>COUNT(表1_58[[#This Row],[iBAQ 30-40_1]:[iBAQ 30-40_3]])</f>
        <v>2</v>
      </c>
      <c r="R146" s="6">
        <f>COUNT(表1_58[[#This Row],[iBAQ 50-60_1]:[iBAQ 50-60_3]])</f>
        <v>2</v>
      </c>
      <c r="S146" s="8"/>
      <c r="T146" s="8">
        <f>AVERAGE(表1_58[[#This Row],[iBAQ 30-40_1]:[iBAQ 30-40_3]])</f>
        <v>849530</v>
      </c>
      <c r="U146" s="8">
        <f>AVERAGE(表1_58[[#This Row],[iBAQ 50-60_1]:[iBAQ 50-60_3]])</f>
        <v>2001750</v>
      </c>
      <c r="V146" s="8"/>
      <c r="W146" s="8"/>
      <c r="X146" s="8">
        <v>60</v>
      </c>
    </row>
    <row r="147" spans="1:24" ht="15.75">
      <c r="A147" s="6">
        <v>1558</v>
      </c>
      <c r="B147" s="7" t="s">
        <v>609</v>
      </c>
      <c r="C147" s="7" t="s">
        <v>3392</v>
      </c>
      <c r="D147" s="7" t="s">
        <v>2172</v>
      </c>
      <c r="E147" s="6">
        <v>6</v>
      </c>
      <c r="F147" s="6">
        <v>1</v>
      </c>
      <c r="G147" s="6"/>
      <c r="H147" s="6"/>
      <c r="I147" s="6"/>
      <c r="J147" s="6"/>
      <c r="K147" s="6"/>
      <c r="L147" s="6"/>
      <c r="M147" s="6">
        <v>814320</v>
      </c>
      <c r="N147" s="6"/>
      <c r="O147" s="6">
        <v>695370</v>
      </c>
      <c r="P147" s="6">
        <f>COUNT(表1_58[[#This Row],[iBAQ 0-20_1]:[iBAQ 0-20_3]])</f>
        <v>0</v>
      </c>
      <c r="Q147" s="6">
        <f>COUNT(表1_58[[#This Row],[iBAQ 30-40_1]:[iBAQ 30-40_3]])</f>
        <v>0</v>
      </c>
      <c r="R147" s="6">
        <f>COUNT(表1_58[[#This Row],[iBAQ 50-60_1]:[iBAQ 50-60_3]])</f>
        <v>2</v>
      </c>
      <c r="S147" s="8"/>
      <c r="T147" s="8"/>
      <c r="U147" s="8">
        <f>AVERAGE(表1_58[[#This Row],[iBAQ 50-60_1]:[iBAQ 50-60_3]])</f>
        <v>754845</v>
      </c>
      <c r="V147" s="8"/>
      <c r="W147" s="8"/>
      <c r="X147" s="8">
        <v>60</v>
      </c>
    </row>
    <row r="148" spans="1:24" ht="15.75">
      <c r="A148" s="6">
        <v>35</v>
      </c>
      <c r="B148" s="7" t="s">
        <v>1139</v>
      </c>
      <c r="C148" s="7" t="s">
        <v>2188</v>
      </c>
      <c r="D148" s="7" t="s">
        <v>3415</v>
      </c>
      <c r="E148" s="6">
        <v>1</v>
      </c>
      <c r="F148" s="6">
        <v>1</v>
      </c>
      <c r="G148" s="6">
        <v>629780</v>
      </c>
      <c r="H148" s="6">
        <v>517730</v>
      </c>
      <c r="I148" s="6"/>
      <c r="J148" s="6"/>
      <c r="K148" s="6">
        <v>665810</v>
      </c>
      <c r="L148" s="6">
        <v>1179500</v>
      </c>
      <c r="M148" s="6"/>
      <c r="N148" s="6"/>
      <c r="O148" s="6"/>
      <c r="P148" s="6">
        <f>COUNT(表1_58[[#This Row],[iBAQ 0-20_1]:[iBAQ 0-20_3]])</f>
        <v>2</v>
      </c>
      <c r="Q148" s="6">
        <f>COUNT(表1_58[[#This Row],[iBAQ 30-40_1]:[iBAQ 30-40_3]])</f>
        <v>2</v>
      </c>
      <c r="R148" s="6">
        <f>COUNT(表1_58[[#This Row],[iBAQ 50-60_1]:[iBAQ 50-60_3]])</f>
        <v>0</v>
      </c>
      <c r="S148" s="8">
        <f>AVERAGE(表1_58[[#This Row],[iBAQ 0-20_1]:[iBAQ 0-20_3]])</f>
        <v>573755</v>
      </c>
      <c r="T148" s="8">
        <f>AVERAGE(表1_58[[#This Row],[iBAQ 30-40_1]:[iBAQ 30-40_3]])</f>
        <v>922655</v>
      </c>
      <c r="U148" s="8"/>
      <c r="V148" s="8"/>
      <c r="W148" s="8"/>
      <c r="X148" s="8">
        <v>20</v>
      </c>
    </row>
    <row r="149" spans="1:24" ht="15.75">
      <c r="A149" s="6">
        <v>38</v>
      </c>
      <c r="B149" s="7" t="s">
        <v>1278</v>
      </c>
      <c r="C149" s="7" t="s">
        <v>2190</v>
      </c>
      <c r="D149" s="7" t="s">
        <v>3417</v>
      </c>
      <c r="E149" s="6">
        <v>2</v>
      </c>
      <c r="F149" s="6">
        <v>2</v>
      </c>
      <c r="G149" s="6">
        <v>1128400</v>
      </c>
      <c r="H149" s="6">
        <v>963040</v>
      </c>
      <c r="I149" s="6"/>
      <c r="J149" s="6">
        <v>913050</v>
      </c>
      <c r="K149" s="6">
        <v>737410</v>
      </c>
      <c r="L149" s="6"/>
      <c r="M149" s="6"/>
      <c r="N149" s="6"/>
      <c r="O149" s="6"/>
      <c r="P149" s="6">
        <f>COUNT(表1_58[[#This Row],[iBAQ 0-20_1]:[iBAQ 0-20_3]])</f>
        <v>2</v>
      </c>
      <c r="Q149" s="6">
        <f>COUNT(表1_58[[#This Row],[iBAQ 30-40_1]:[iBAQ 30-40_3]])</f>
        <v>2</v>
      </c>
      <c r="R149" s="6">
        <f>COUNT(表1_58[[#This Row],[iBAQ 50-60_1]:[iBAQ 50-60_3]])</f>
        <v>0</v>
      </c>
      <c r="S149" s="8">
        <f>AVERAGE(表1_58[[#This Row],[iBAQ 0-20_1]:[iBAQ 0-20_3]])</f>
        <v>1045720</v>
      </c>
      <c r="T149" s="8">
        <f>AVERAGE(表1_58[[#This Row],[iBAQ 30-40_1]:[iBAQ 30-40_3]])</f>
        <v>825230</v>
      </c>
      <c r="U149" s="8"/>
      <c r="V149" s="8"/>
      <c r="W149" s="8"/>
      <c r="X149" s="8">
        <v>20</v>
      </c>
    </row>
    <row r="150" spans="1:24" ht="15.75">
      <c r="A150" s="6">
        <v>61</v>
      </c>
      <c r="B150" s="7" t="s">
        <v>1140</v>
      </c>
      <c r="C150" s="7" t="s">
        <v>2206</v>
      </c>
      <c r="D150" s="7" t="s">
        <v>3425</v>
      </c>
      <c r="E150" s="6">
        <v>4</v>
      </c>
      <c r="F150" s="6">
        <v>4</v>
      </c>
      <c r="G150" s="6">
        <v>1964700</v>
      </c>
      <c r="H150" s="6">
        <v>950040</v>
      </c>
      <c r="I150" s="6">
        <v>4389500</v>
      </c>
      <c r="J150" s="6">
        <v>2052400</v>
      </c>
      <c r="K150" s="6">
        <v>952440</v>
      </c>
      <c r="L150" s="6">
        <v>1175300</v>
      </c>
      <c r="M150" s="6"/>
      <c r="N150" s="6"/>
      <c r="O150" s="6"/>
      <c r="P150" s="6">
        <f>COUNT(表1_58[[#This Row],[iBAQ 0-20_1]:[iBAQ 0-20_3]])</f>
        <v>3</v>
      </c>
      <c r="Q150" s="6">
        <f>COUNT(表1_58[[#This Row],[iBAQ 30-40_1]:[iBAQ 30-40_3]])</f>
        <v>3</v>
      </c>
      <c r="R150" s="6">
        <f>COUNT(表1_58[[#This Row],[iBAQ 50-60_1]:[iBAQ 50-60_3]])</f>
        <v>0</v>
      </c>
      <c r="S150" s="8">
        <f>AVERAGE(表1_58[[#This Row],[iBAQ 0-20_1]:[iBAQ 0-20_3]])</f>
        <v>2434746.6666666665</v>
      </c>
      <c r="T150" s="8">
        <f>AVERAGE(表1_58[[#This Row],[iBAQ 30-40_1]:[iBAQ 30-40_3]])</f>
        <v>1393380</v>
      </c>
      <c r="U150" s="8"/>
      <c r="V150" s="8"/>
      <c r="W150" s="8"/>
      <c r="X150" s="8">
        <v>20</v>
      </c>
    </row>
    <row r="151" spans="1:24" ht="15.75">
      <c r="A151" s="6">
        <v>67</v>
      </c>
      <c r="B151" s="7" t="s">
        <v>1154</v>
      </c>
      <c r="C151" s="7" t="s">
        <v>2209</v>
      </c>
      <c r="D151" s="7" t="s">
        <v>1428</v>
      </c>
      <c r="E151" s="6">
        <v>3</v>
      </c>
      <c r="F151" s="6">
        <v>3</v>
      </c>
      <c r="G151" s="6">
        <v>2685800</v>
      </c>
      <c r="H151" s="6"/>
      <c r="I151" s="6">
        <v>2254800</v>
      </c>
      <c r="J151" s="6">
        <v>2070100</v>
      </c>
      <c r="K151" s="6"/>
      <c r="L151" s="6">
        <v>1001900</v>
      </c>
      <c r="M151" s="6"/>
      <c r="N151" s="6"/>
      <c r="O151" s="6"/>
      <c r="P151" s="6">
        <f>COUNT(表1_58[[#This Row],[iBAQ 0-20_1]:[iBAQ 0-20_3]])</f>
        <v>2</v>
      </c>
      <c r="Q151" s="6">
        <f>COUNT(表1_58[[#This Row],[iBAQ 30-40_1]:[iBAQ 30-40_3]])</f>
        <v>2</v>
      </c>
      <c r="R151" s="6">
        <f>COUNT(表1_58[[#This Row],[iBAQ 50-60_1]:[iBAQ 50-60_3]])</f>
        <v>0</v>
      </c>
      <c r="S151" s="8">
        <f>AVERAGE(表1_58[[#This Row],[iBAQ 0-20_1]:[iBAQ 0-20_3]])</f>
        <v>2470300</v>
      </c>
      <c r="T151" s="8">
        <f>AVERAGE(表1_58[[#This Row],[iBAQ 30-40_1]:[iBAQ 30-40_3]])</f>
        <v>1536000</v>
      </c>
      <c r="U151" s="8"/>
      <c r="V151" s="8"/>
      <c r="W151" s="8"/>
      <c r="X151" s="8">
        <v>20</v>
      </c>
    </row>
    <row r="152" spans="1:24" ht="15.75">
      <c r="A152" s="6">
        <v>85</v>
      </c>
      <c r="B152" s="7" t="s">
        <v>1348</v>
      </c>
      <c r="C152" s="7" t="s">
        <v>2220</v>
      </c>
      <c r="D152" s="7" t="s">
        <v>1434</v>
      </c>
      <c r="E152" s="6">
        <v>5</v>
      </c>
      <c r="F152" s="6">
        <v>4</v>
      </c>
      <c r="G152" s="6">
        <v>593240</v>
      </c>
      <c r="H152" s="6"/>
      <c r="I152" s="6">
        <v>908550</v>
      </c>
      <c r="J152" s="6"/>
      <c r="K152" s="6"/>
      <c r="L152" s="6"/>
      <c r="M152" s="6"/>
      <c r="N152" s="6"/>
      <c r="O152" s="6"/>
      <c r="P152" s="6">
        <f>COUNT(表1_58[[#This Row],[iBAQ 0-20_1]:[iBAQ 0-20_3]])</f>
        <v>2</v>
      </c>
      <c r="Q152" s="6">
        <f>COUNT(表1_58[[#This Row],[iBAQ 30-40_1]:[iBAQ 30-40_3]])</f>
        <v>0</v>
      </c>
      <c r="R152" s="6">
        <f>COUNT(表1_58[[#This Row],[iBAQ 50-60_1]:[iBAQ 50-60_3]])</f>
        <v>0</v>
      </c>
      <c r="S152" s="8">
        <f>AVERAGE(表1_58[[#This Row],[iBAQ 0-20_1]:[iBAQ 0-20_3]])</f>
        <v>750895</v>
      </c>
      <c r="T152" s="8"/>
      <c r="U152" s="8"/>
      <c r="V152" s="8"/>
      <c r="W152" s="8"/>
      <c r="X152" s="8">
        <v>20</v>
      </c>
    </row>
    <row r="153" spans="1:24" ht="15.75">
      <c r="A153" s="6">
        <v>101</v>
      </c>
      <c r="B153" s="7" t="s">
        <v>1221</v>
      </c>
      <c r="C153" s="7" t="s">
        <v>2232</v>
      </c>
      <c r="D153" s="7" t="s">
        <v>3443</v>
      </c>
      <c r="E153" s="6">
        <v>3</v>
      </c>
      <c r="F153" s="6">
        <v>3</v>
      </c>
      <c r="G153" s="6">
        <v>321800</v>
      </c>
      <c r="H153" s="6">
        <v>656470</v>
      </c>
      <c r="I153" s="6">
        <v>410420</v>
      </c>
      <c r="J153" s="6"/>
      <c r="K153" s="6">
        <v>585250</v>
      </c>
      <c r="L153" s="6">
        <v>335000</v>
      </c>
      <c r="M153" s="6"/>
      <c r="N153" s="6"/>
      <c r="O153" s="6"/>
      <c r="P153" s="6">
        <f>COUNT(表1_58[[#This Row],[iBAQ 0-20_1]:[iBAQ 0-20_3]])</f>
        <v>3</v>
      </c>
      <c r="Q153" s="6">
        <f>COUNT(表1_58[[#This Row],[iBAQ 30-40_1]:[iBAQ 30-40_3]])</f>
        <v>2</v>
      </c>
      <c r="R153" s="6">
        <f>COUNT(表1_58[[#This Row],[iBAQ 50-60_1]:[iBAQ 50-60_3]])</f>
        <v>0</v>
      </c>
      <c r="S153" s="8">
        <f>AVERAGE(表1_58[[#This Row],[iBAQ 0-20_1]:[iBAQ 0-20_3]])</f>
        <v>462896.66666666669</v>
      </c>
      <c r="T153" s="8">
        <f>AVERAGE(表1_58[[#This Row],[iBAQ 30-40_1]:[iBAQ 30-40_3]])</f>
        <v>460125</v>
      </c>
      <c r="U153" s="8"/>
      <c r="V153" s="8"/>
      <c r="W153" s="8"/>
      <c r="X153" s="8">
        <v>20</v>
      </c>
    </row>
    <row r="154" spans="1:24" ht="15.75">
      <c r="A154" s="6">
        <v>120</v>
      </c>
      <c r="B154" s="7" t="s">
        <v>1114</v>
      </c>
      <c r="C154" s="7" t="s">
        <v>2247</v>
      </c>
      <c r="D154" s="7" t="s">
        <v>1451</v>
      </c>
      <c r="E154" s="6">
        <v>5</v>
      </c>
      <c r="F154" s="6">
        <v>5</v>
      </c>
      <c r="G154" s="6">
        <v>554410</v>
      </c>
      <c r="H154" s="6">
        <v>3892700</v>
      </c>
      <c r="I154" s="6">
        <v>2204900</v>
      </c>
      <c r="J154" s="6"/>
      <c r="K154" s="6"/>
      <c r="L154" s="6">
        <v>1999400</v>
      </c>
      <c r="M154" s="6"/>
      <c r="N154" s="6"/>
      <c r="O154" s="6"/>
      <c r="P154" s="6">
        <f>COUNT(表1_58[[#This Row],[iBAQ 0-20_1]:[iBAQ 0-20_3]])</f>
        <v>3</v>
      </c>
      <c r="Q154" s="6">
        <f>COUNT(表1_58[[#This Row],[iBAQ 30-40_1]:[iBAQ 30-40_3]])</f>
        <v>1</v>
      </c>
      <c r="R154" s="6">
        <f>COUNT(表1_58[[#This Row],[iBAQ 50-60_1]:[iBAQ 50-60_3]])</f>
        <v>0</v>
      </c>
      <c r="S154" s="8">
        <f>AVERAGE(表1_58[[#This Row],[iBAQ 0-20_1]:[iBAQ 0-20_3]])</f>
        <v>2217336.6666666665</v>
      </c>
      <c r="T154" s="8"/>
      <c r="U154" s="8"/>
      <c r="V154" s="8"/>
      <c r="W154" s="8"/>
      <c r="X154" s="8">
        <v>20</v>
      </c>
    </row>
    <row r="155" spans="1:24" ht="15.75">
      <c r="A155" s="6">
        <v>125</v>
      </c>
      <c r="B155" s="7" t="s">
        <v>1156</v>
      </c>
      <c r="C155" s="7" t="s">
        <v>2251</v>
      </c>
      <c r="D155" s="7" t="s">
        <v>3448</v>
      </c>
      <c r="E155" s="6">
        <v>1</v>
      </c>
      <c r="F155" s="6">
        <v>1</v>
      </c>
      <c r="G155" s="6">
        <v>1008700</v>
      </c>
      <c r="H155" s="6">
        <v>900990</v>
      </c>
      <c r="I155" s="6">
        <v>1377300</v>
      </c>
      <c r="J155" s="6">
        <v>895100</v>
      </c>
      <c r="K155" s="6">
        <v>902740</v>
      </c>
      <c r="L155" s="6">
        <v>972990</v>
      </c>
      <c r="M155" s="6"/>
      <c r="N155" s="6"/>
      <c r="O155" s="6"/>
      <c r="P155" s="6">
        <f>COUNT(表1_58[[#This Row],[iBAQ 0-20_1]:[iBAQ 0-20_3]])</f>
        <v>3</v>
      </c>
      <c r="Q155" s="6">
        <f>COUNT(表1_58[[#This Row],[iBAQ 30-40_1]:[iBAQ 30-40_3]])</f>
        <v>3</v>
      </c>
      <c r="R155" s="6">
        <f>COUNT(表1_58[[#This Row],[iBAQ 50-60_1]:[iBAQ 50-60_3]])</f>
        <v>0</v>
      </c>
      <c r="S155" s="8">
        <f>AVERAGE(表1_58[[#This Row],[iBAQ 0-20_1]:[iBAQ 0-20_3]])</f>
        <v>1095663.3333333333</v>
      </c>
      <c r="T155" s="8">
        <f>AVERAGE(表1_58[[#This Row],[iBAQ 30-40_1]:[iBAQ 30-40_3]])</f>
        <v>923610</v>
      </c>
      <c r="U155" s="8"/>
      <c r="V155" s="8"/>
      <c r="W155" s="8"/>
      <c r="X155" s="8">
        <v>20</v>
      </c>
    </row>
    <row r="156" spans="1:24" ht="15.75">
      <c r="A156" s="6">
        <v>163</v>
      </c>
      <c r="B156" s="7" t="s">
        <v>1373</v>
      </c>
      <c r="C156" s="7" t="s">
        <v>2276</v>
      </c>
      <c r="D156" s="7" t="s">
        <v>3463</v>
      </c>
      <c r="E156" s="6">
        <v>1</v>
      </c>
      <c r="F156" s="6">
        <v>1</v>
      </c>
      <c r="G156" s="6">
        <v>506840</v>
      </c>
      <c r="H156" s="6">
        <v>657870</v>
      </c>
      <c r="I156" s="6"/>
      <c r="J156" s="6"/>
      <c r="K156" s="6"/>
      <c r="L156" s="6"/>
      <c r="M156" s="6"/>
      <c r="N156" s="6"/>
      <c r="O156" s="6"/>
      <c r="P156" s="6">
        <f>COUNT(表1_58[[#This Row],[iBAQ 0-20_1]:[iBAQ 0-20_3]])</f>
        <v>2</v>
      </c>
      <c r="Q156" s="6">
        <f>COUNT(表1_58[[#This Row],[iBAQ 30-40_1]:[iBAQ 30-40_3]])</f>
        <v>0</v>
      </c>
      <c r="R156" s="6">
        <f>COUNT(表1_58[[#This Row],[iBAQ 50-60_1]:[iBAQ 50-60_3]])</f>
        <v>0</v>
      </c>
      <c r="S156" s="8">
        <f>AVERAGE(表1_58[[#This Row],[iBAQ 0-20_1]:[iBAQ 0-20_3]])</f>
        <v>582355</v>
      </c>
      <c r="T156" s="8"/>
      <c r="U156" s="8"/>
      <c r="V156" s="8"/>
      <c r="W156" s="8"/>
      <c r="X156" s="8">
        <v>20</v>
      </c>
    </row>
    <row r="157" spans="1:24" ht="15.75">
      <c r="A157" s="6">
        <v>186</v>
      </c>
      <c r="B157" s="7" t="s">
        <v>1270</v>
      </c>
      <c r="C157" s="7" t="s">
        <v>2294</v>
      </c>
      <c r="D157" s="7" t="s">
        <v>3471</v>
      </c>
      <c r="E157" s="6">
        <v>1</v>
      </c>
      <c r="F157" s="6">
        <v>1</v>
      </c>
      <c r="G157" s="6">
        <v>1029300</v>
      </c>
      <c r="H157" s="6"/>
      <c r="I157" s="6">
        <v>1288400</v>
      </c>
      <c r="J157" s="6">
        <v>1193500</v>
      </c>
      <c r="K157" s="6">
        <v>932180</v>
      </c>
      <c r="L157" s="6"/>
      <c r="M157" s="6"/>
      <c r="N157" s="6"/>
      <c r="O157" s="6"/>
      <c r="P157" s="6">
        <f>COUNT(表1_58[[#This Row],[iBAQ 0-20_1]:[iBAQ 0-20_3]])</f>
        <v>2</v>
      </c>
      <c r="Q157" s="6">
        <f>COUNT(表1_58[[#This Row],[iBAQ 30-40_1]:[iBAQ 30-40_3]])</f>
        <v>2</v>
      </c>
      <c r="R157" s="6">
        <f>COUNT(表1_58[[#This Row],[iBAQ 50-60_1]:[iBAQ 50-60_3]])</f>
        <v>0</v>
      </c>
      <c r="S157" s="8">
        <f>AVERAGE(表1_58[[#This Row],[iBAQ 0-20_1]:[iBAQ 0-20_3]])</f>
        <v>1158850</v>
      </c>
      <c r="T157" s="8">
        <f>AVERAGE(表1_58[[#This Row],[iBAQ 30-40_1]:[iBAQ 30-40_3]])</f>
        <v>1062840</v>
      </c>
      <c r="U157" s="8"/>
      <c r="V157" s="8"/>
      <c r="W157" s="8"/>
      <c r="X157" s="8">
        <v>20</v>
      </c>
    </row>
    <row r="158" spans="1:24" ht="15.75">
      <c r="A158" s="6">
        <v>222</v>
      </c>
      <c r="B158" s="7" t="s">
        <v>1161</v>
      </c>
      <c r="C158" s="7" t="s">
        <v>2314</v>
      </c>
      <c r="D158" s="7" t="s">
        <v>3482</v>
      </c>
      <c r="E158" s="6">
        <v>6</v>
      </c>
      <c r="F158" s="6">
        <v>6</v>
      </c>
      <c r="G158" s="6"/>
      <c r="H158" s="6">
        <v>200350</v>
      </c>
      <c r="I158" s="6">
        <v>578420</v>
      </c>
      <c r="J158" s="6">
        <v>634460</v>
      </c>
      <c r="K158" s="6"/>
      <c r="L158" s="6">
        <v>863400</v>
      </c>
      <c r="M158" s="6"/>
      <c r="N158" s="6"/>
      <c r="O158" s="6"/>
      <c r="P158" s="6">
        <f>COUNT(表1_58[[#This Row],[iBAQ 0-20_1]:[iBAQ 0-20_3]])</f>
        <v>2</v>
      </c>
      <c r="Q158" s="6">
        <f>COUNT(表1_58[[#This Row],[iBAQ 30-40_1]:[iBAQ 30-40_3]])</f>
        <v>2</v>
      </c>
      <c r="R158" s="6">
        <f>COUNT(表1_58[[#This Row],[iBAQ 50-60_1]:[iBAQ 50-60_3]])</f>
        <v>0</v>
      </c>
      <c r="S158" s="8">
        <f>AVERAGE(表1_58[[#This Row],[iBAQ 0-20_1]:[iBAQ 0-20_3]])</f>
        <v>389385</v>
      </c>
      <c r="T158" s="8">
        <f>AVERAGE(表1_58[[#This Row],[iBAQ 30-40_1]:[iBAQ 30-40_3]])</f>
        <v>748930</v>
      </c>
      <c r="U158" s="8"/>
      <c r="V158" s="8"/>
      <c r="W158" s="8"/>
      <c r="X158" s="8">
        <v>20</v>
      </c>
    </row>
    <row r="159" spans="1:24" ht="15.75">
      <c r="A159" s="6">
        <v>250</v>
      </c>
      <c r="B159" s="7" t="s">
        <v>1229</v>
      </c>
      <c r="C159" s="7" t="s">
        <v>2333</v>
      </c>
      <c r="D159" s="7" t="s">
        <v>1501</v>
      </c>
      <c r="E159" s="6">
        <v>3</v>
      </c>
      <c r="F159" s="6">
        <v>3</v>
      </c>
      <c r="G159" s="6">
        <v>231270</v>
      </c>
      <c r="H159" s="6"/>
      <c r="I159" s="6">
        <v>230820</v>
      </c>
      <c r="J159" s="6"/>
      <c r="K159" s="6">
        <v>212510</v>
      </c>
      <c r="L159" s="6">
        <v>254160</v>
      </c>
      <c r="M159" s="6"/>
      <c r="N159" s="6"/>
      <c r="O159" s="6"/>
      <c r="P159" s="6">
        <f>COUNT(表1_58[[#This Row],[iBAQ 0-20_1]:[iBAQ 0-20_3]])</f>
        <v>2</v>
      </c>
      <c r="Q159" s="6">
        <f>COUNT(表1_58[[#This Row],[iBAQ 30-40_1]:[iBAQ 30-40_3]])</f>
        <v>2</v>
      </c>
      <c r="R159" s="6">
        <f>COUNT(表1_58[[#This Row],[iBAQ 50-60_1]:[iBAQ 50-60_3]])</f>
        <v>0</v>
      </c>
      <c r="S159" s="8">
        <f>AVERAGE(表1_58[[#This Row],[iBAQ 0-20_1]:[iBAQ 0-20_3]])</f>
        <v>231045</v>
      </c>
      <c r="T159" s="8">
        <f>AVERAGE(表1_58[[#This Row],[iBAQ 30-40_1]:[iBAQ 30-40_3]])</f>
        <v>233335</v>
      </c>
      <c r="U159" s="8"/>
      <c r="V159" s="8"/>
      <c r="W159" s="8"/>
      <c r="X159" s="8">
        <v>20</v>
      </c>
    </row>
    <row r="160" spans="1:24" ht="15.75">
      <c r="A160" s="6">
        <v>275</v>
      </c>
      <c r="B160" s="7" t="s">
        <v>1185</v>
      </c>
      <c r="C160" s="7" t="s">
        <v>2349</v>
      </c>
      <c r="D160" s="7" t="s">
        <v>3499</v>
      </c>
      <c r="E160" s="6">
        <v>1</v>
      </c>
      <c r="F160" s="6">
        <v>1</v>
      </c>
      <c r="G160" s="6">
        <v>393290</v>
      </c>
      <c r="H160" s="6">
        <v>633840</v>
      </c>
      <c r="I160" s="6">
        <v>436930</v>
      </c>
      <c r="J160" s="6">
        <v>1164300</v>
      </c>
      <c r="K160" s="6">
        <v>1298500</v>
      </c>
      <c r="L160" s="6">
        <v>594260</v>
      </c>
      <c r="M160" s="6"/>
      <c r="N160" s="6"/>
      <c r="O160" s="6"/>
      <c r="P160" s="6">
        <f>COUNT(表1_58[[#This Row],[iBAQ 0-20_1]:[iBAQ 0-20_3]])</f>
        <v>3</v>
      </c>
      <c r="Q160" s="6">
        <f>COUNT(表1_58[[#This Row],[iBAQ 30-40_1]:[iBAQ 30-40_3]])</f>
        <v>3</v>
      </c>
      <c r="R160" s="6">
        <f>COUNT(表1_58[[#This Row],[iBAQ 50-60_1]:[iBAQ 50-60_3]])</f>
        <v>0</v>
      </c>
      <c r="S160" s="8">
        <f>AVERAGE(表1_58[[#This Row],[iBAQ 0-20_1]:[iBAQ 0-20_3]])</f>
        <v>488020</v>
      </c>
      <c r="T160" s="8">
        <f>AVERAGE(表1_58[[#This Row],[iBAQ 30-40_1]:[iBAQ 30-40_3]])</f>
        <v>1019020</v>
      </c>
      <c r="U160" s="8"/>
      <c r="V160" s="8"/>
      <c r="W160" s="8"/>
      <c r="X160" s="8">
        <v>20</v>
      </c>
    </row>
    <row r="161" spans="1:24" ht="15.75">
      <c r="A161" s="6">
        <v>126</v>
      </c>
      <c r="B161" s="7" t="s">
        <v>1193</v>
      </c>
      <c r="C161" s="7" t="s">
        <v>2355</v>
      </c>
      <c r="D161" s="7" t="s">
        <v>1508</v>
      </c>
      <c r="E161" s="6">
        <v>1</v>
      </c>
      <c r="F161" s="6">
        <v>1</v>
      </c>
      <c r="G161" s="6">
        <v>443030</v>
      </c>
      <c r="H161" s="6">
        <v>939340</v>
      </c>
      <c r="I161" s="6">
        <v>2072100</v>
      </c>
      <c r="J161" s="6">
        <v>797530</v>
      </c>
      <c r="K161" s="6">
        <v>667390</v>
      </c>
      <c r="L161" s="6">
        <v>534420</v>
      </c>
      <c r="M161" s="6"/>
      <c r="N161" s="6"/>
      <c r="O161" s="6"/>
      <c r="P161" s="6">
        <f>COUNT(表1_58[[#This Row],[iBAQ 0-20_1]:[iBAQ 0-20_3]])</f>
        <v>3</v>
      </c>
      <c r="Q161" s="6">
        <f>COUNT(表1_58[[#This Row],[iBAQ 30-40_1]:[iBAQ 30-40_3]])</f>
        <v>3</v>
      </c>
      <c r="R161" s="6">
        <f>COUNT(表1_58[[#This Row],[iBAQ 50-60_1]:[iBAQ 50-60_3]])</f>
        <v>0</v>
      </c>
      <c r="S161" s="8">
        <f>AVERAGE(表1_58[[#This Row],[iBAQ 0-20_1]:[iBAQ 0-20_3]])</f>
        <v>1151490</v>
      </c>
      <c r="T161" s="8">
        <f>AVERAGE(表1_58[[#This Row],[iBAQ 30-40_1]:[iBAQ 30-40_3]])</f>
        <v>666446.66666666663</v>
      </c>
      <c r="U161" s="8"/>
      <c r="V161" s="8"/>
      <c r="W161" s="8"/>
      <c r="X161" s="8">
        <v>20</v>
      </c>
    </row>
    <row r="162" spans="1:24" ht="15.75">
      <c r="A162" s="6">
        <v>283</v>
      </c>
      <c r="B162" s="7" t="s">
        <v>1236</v>
      </c>
      <c r="C162" s="7" t="s">
        <v>2358</v>
      </c>
      <c r="D162" s="7" t="s">
        <v>1511</v>
      </c>
      <c r="E162" s="6">
        <v>1</v>
      </c>
      <c r="F162" s="6">
        <v>1</v>
      </c>
      <c r="G162" s="6">
        <v>579480</v>
      </c>
      <c r="H162" s="6">
        <v>556380</v>
      </c>
      <c r="I162" s="6">
        <v>443690</v>
      </c>
      <c r="J162" s="6"/>
      <c r="K162" s="6"/>
      <c r="L162" s="6">
        <v>180530</v>
      </c>
      <c r="M162" s="6"/>
      <c r="N162" s="6"/>
      <c r="O162" s="6"/>
      <c r="P162" s="6">
        <f>COUNT(表1_58[[#This Row],[iBAQ 0-20_1]:[iBAQ 0-20_3]])</f>
        <v>3</v>
      </c>
      <c r="Q162" s="6">
        <f>COUNT(表1_58[[#This Row],[iBAQ 30-40_1]:[iBAQ 30-40_3]])</f>
        <v>1</v>
      </c>
      <c r="R162" s="6">
        <f>COUNT(表1_58[[#This Row],[iBAQ 50-60_1]:[iBAQ 50-60_3]])</f>
        <v>0</v>
      </c>
      <c r="S162" s="8">
        <f>AVERAGE(表1_58[[#This Row],[iBAQ 0-20_1]:[iBAQ 0-20_3]])</f>
        <v>526516.66666666663</v>
      </c>
      <c r="T162" s="8"/>
      <c r="U162" s="8"/>
      <c r="V162" s="8"/>
      <c r="W162" s="8"/>
      <c r="X162" s="8">
        <v>20</v>
      </c>
    </row>
    <row r="163" spans="1:24" ht="15.75">
      <c r="A163" s="6">
        <v>316</v>
      </c>
      <c r="B163" s="7" t="s">
        <v>1219</v>
      </c>
      <c r="C163" s="7" t="s">
        <v>2382</v>
      </c>
      <c r="D163" s="7" t="s">
        <v>3514</v>
      </c>
      <c r="E163" s="6">
        <v>4</v>
      </c>
      <c r="F163" s="6">
        <v>3</v>
      </c>
      <c r="G163" s="6">
        <v>367100</v>
      </c>
      <c r="H163" s="6"/>
      <c r="I163" s="6">
        <v>1035900</v>
      </c>
      <c r="J163" s="6"/>
      <c r="K163" s="6"/>
      <c r="L163" s="6">
        <v>363260</v>
      </c>
      <c r="M163" s="6"/>
      <c r="N163" s="6"/>
      <c r="O163" s="6"/>
      <c r="P163" s="6">
        <f>COUNT(表1_58[[#This Row],[iBAQ 0-20_1]:[iBAQ 0-20_3]])</f>
        <v>2</v>
      </c>
      <c r="Q163" s="6">
        <f>COUNT(表1_58[[#This Row],[iBAQ 30-40_1]:[iBAQ 30-40_3]])</f>
        <v>1</v>
      </c>
      <c r="R163" s="6">
        <f>COUNT(表1_58[[#This Row],[iBAQ 50-60_1]:[iBAQ 50-60_3]])</f>
        <v>0</v>
      </c>
      <c r="S163" s="8">
        <f>AVERAGE(表1_58[[#This Row],[iBAQ 0-20_1]:[iBAQ 0-20_3]])</f>
        <v>701500</v>
      </c>
      <c r="T163" s="8"/>
      <c r="U163" s="8"/>
      <c r="V163" s="8"/>
      <c r="W163" s="8"/>
      <c r="X163" s="8">
        <v>20</v>
      </c>
    </row>
    <row r="164" spans="1:24" ht="15.75">
      <c r="A164" s="6">
        <v>334</v>
      </c>
      <c r="B164" s="7" t="s">
        <v>1201</v>
      </c>
      <c r="C164" s="7" t="s">
        <v>2397</v>
      </c>
      <c r="D164" s="7" t="s">
        <v>1533</v>
      </c>
      <c r="E164" s="6">
        <v>1</v>
      </c>
      <c r="F164" s="6">
        <v>1</v>
      </c>
      <c r="G164" s="6">
        <v>2356400</v>
      </c>
      <c r="H164" s="6"/>
      <c r="I164" s="6">
        <v>1599300</v>
      </c>
      <c r="J164" s="6">
        <v>1192700</v>
      </c>
      <c r="K164" s="6">
        <v>2404800</v>
      </c>
      <c r="L164" s="6">
        <v>489610</v>
      </c>
      <c r="M164" s="6"/>
      <c r="N164" s="6"/>
      <c r="O164" s="6"/>
      <c r="P164" s="6">
        <f>COUNT(表1_58[[#This Row],[iBAQ 0-20_1]:[iBAQ 0-20_3]])</f>
        <v>2</v>
      </c>
      <c r="Q164" s="6">
        <f>COUNT(表1_58[[#This Row],[iBAQ 30-40_1]:[iBAQ 30-40_3]])</f>
        <v>3</v>
      </c>
      <c r="R164" s="6">
        <f>COUNT(表1_58[[#This Row],[iBAQ 50-60_1]:[iBAQ 50-60_3]])</f>
        <v>0</v>
      </c>
      <c r="S164" s="8">
        <f>AVERAGE(表1_58[[#This Row],[iBAQ 0-20_1]:[iBAQ 0-20_3]])</f>
        <v>1977850</v>
      </c>
      <c r="T164" s="8">
        <f>AVERAGE(表1_58[[#This Row],[iBAQ 30-40_1]:[iBAQ 30-40_3]])</f>
        <v>1362370</v>
      </c>
      <c r="U164" s="8"/>
      <c r="V164" s="8"/>
      <c r="W164" s="8"/>
      <c r="X164" s="8">
        <v>20</v>
      </c>
    </row>
    <row r="165" spans="1:24" ht="15.75">
      <c r="A165" s="6">
        <v>346</v>
      </c>
      <c r="B165" s="7" t="s">
        <v>1083</v>
      </c>
      <c r="C165" s="7" t="s">
        <v>2404</v>
      </c>
      <c r="D165" s="7" t="s">
        <v>3525</v>
      </c>
      <c r="E165" s="6">
        <v>3</v>
      </c>
      <c r="F165" s="6">
        <v>2</v>
      </c>
      <c r="G165" s="6">
        <v>418720</v>
      </c>
      <c r="H165" s="6">
        <v>523020</v>
      </c>
      <c r="I165" s="6">
        <v>681600</v>
      </c>
      <c r="J165" s="6">
        <v>1117800</v>
      </c>
      <c r="K165" s="6">
        <v>949070</v>
      </c>
      <c r="L165" s="6">
        <v>4237300</v>
      </c>
      <c r="M165" s="6"/>
      <c r="N165" s="6"/>
      <c r="O165" s="6"/>
      <c r="P165" s="6">
        <f>COUNT(表1_58[[#This Row],[iBAQ 0-20_1]:[iBAQ 0-20_3]])</f>
        <v>3</v>
      </c>
      <c r="Q165" s="6">
        <f>COUNT(表1_58[[#This Row],[iBAQ 30-40_1]:[iBAQ 30-40_3]])</f>
        <v>3</v>
      </c>
      <c r="R165" s="6">
        <f>COUNT(表1_58[[#This Row],[iBAQ 50-60_1]:[iBAQ 50-60_3]])</f>
        <v>0</v>
      </c>
      <c r="S165" s="8">
        <f>AVERAGE(表1_58[[#This Row],[iBAQ 0-20_1]:[iBAQ 0-20_3]])</f>
        <v>541113.33333333337</v>
      </c>
      <c r="T165" s="8">
        <f>AVERAGE(表1_58[[#This Row],[iBAQ 30-40_1]:[iBAQ 30-40_3]])</f>
        <v>2101390</v>
      </c>
      <c r="U165" s="8"/>
      <c r="V165" s="8"/>
      <c r="W165" s="8"/>
      <c r="X165" s="8">
        <v>20</v>
      </c>
    </row>
    <row r="166" spans="1:24" ht="15.75">
      <c r="A166" s="6">
        <v>373</v>
      </c>
      <c r="B166" s="7" t="s">
        <v>1097</v>
      </c>
      <c r="C166" s="7" t="s">
        <v>2423</v>
      </c>
      <c r="D166" s="7" t="s">
        <v>1542</v>
      </c>
      <c r="E166" s="6">
        <v>1</v>
      </c>
      <c r="F166" s="6">
        <v>1</v>
      </c>
      <c r="G166" s="6"/>
      <c r="H166" s="6">
        <v>1399700</v>
      </c>
      <c r="I166" s="6">
        <v>974320</v>
      </c>
      <c r="J166" s="6"/>
      <c r="K166" s="6"/>
      <c r="L166" s="6">
        <v>2970500</v>
      </c>
      <c r="M166" s="6"/>
      <c r="N166" s="6"/>
      <c r="O166" s="6"/>
      <c r="P166" s="6">
        <f>COUNT(表1_58[[#This Row],[iBAQ 0-20_1]:[iBAQ 0-20_3]])</f>
        <v>2</v>
      </c>
      <c r="Q166" s="6">
        <f>COUNT(表1_58[[#This Row],[iBAQ 30-40_1]:[iBAQ 30-40_3]])</f>
        <v>1</v>
      </c>
      <c r="R166" s="6">
        <f>COUNT(表1_58[[#This Row],[iBAQ 50-60_1]:[iBAQ 50-60_3]])</f>
        <v>0</v>
      </c>
      <c r="S166" s="8">
        <f>AVERAGE(表1_58[[#This Row],[iBAQ 0-20_1]:[iBAQ 0-20_3]])</f>
        <v>1187010</v>
      </c>
      <c r="T166" s="8"/>
      <c r="U166" s="8"/>
      <c r="V166" s="8"/>
      <c r="W166" s="8"/>
      <c r="X166" s="8">
        <v>20</v>
      </c>
    </row>
    <row r="167" spans="1:24" ht="15.75">
      <c r="A167" s="6">
        <v>411</v>
      </c>
      <c r="B167" s="7" t="s">
        <v>1194</v>
      </c>
      <c r="C167" s="7" t="s">
        <v>2445</v>
      </c>
      <c r="D167" s="7" t="s">
        <v>3557</v>
      </c>
      <c r="E167" s="6">
        <v>2</v>
      </c>
      <c r="F167" s="6">
        <v>2</v>
      </c>
      <c r="G167" s="6">
        <v>1227500</v>
      </c>
      <c r="H167" s="6"/>
      <c r="I167" s="6">
        <v>4013700</v>
      </c>
      <c r="J167" s="6"/>
      <c r="K167" s="6"/>
      <c r="L167" s="6">
        <v>533810</v>
      </c>
      <c r="M167" s="6"/>
      <c r="N167" s="6"/>
      <c r="O167" s="6"/>
      <c r="P167" s="6">
        <f>COUNT(表1_58[[#This Row],[iBAQ 0-20_1]:[iBAQ 0-20_3]])</f>
        <v>2</v>
      </c>
      <c r="Q167" s="6">
        <f>COUNT(表1_58[[#This Row],[iBAQ 30-40_1]:[iBAQ 30-40_3]])</f>
        <v>1</v>
      </c>
      <c r="R167" s="6">
        <f>COUNT(表1_58[[#This Row],[iBAQ 50-60_1]:[iBAQ 50-60_3]])</f>
        <v>0</v>
      </c>
      <c r="S167" s="8">
        <f>AVERAGE(表1_58[[#This Row],[iBAQ 0-20_1]:[iBAQ 0-20_3]])</f>
        <v>2620600</v>
      </c>
      <c r="T167" s="8"/>
      <c r="U167" s="8"/>
      <c r="V167" s="8"/>
      <c r="W167" s="8"/>
      <c r="X167" s="8">
        <v>20</v>
      </c>
    </row>
    <row r="168" spans="1:24" ht="15.75">
      <c r="A168" s="6">
        <v>483</v>
      </c>
      <c r="B168" s="7" t="s">
        <v>1144</v>
      </c>
      <c r="C168" s="7" t="s">
        <v>2493</v>
      </c>
      <c r="D168" s="7" t="s">
        <v>1584</v>
      </c>
      <c r="E168" s="6">
        <v>1</v>
      </c>
      <c r="F168" s="6">
        <v>1</v>
      </c>
      <c r="G168" s="6">
        <v>585300</v>
      </c>
      <c r="H168" s="6"/>
      <c r="I168" s="6">
        <v>1174100</v>
      </c>
      <c r="J168" s="6"/>
      <c r="K168" s="6">
        <v>1410600</v>
      </c>
      <c r="L168" s="6">
        <v>1107800</v>
      </c>
      <c r="M168" s="6"/>
      <c r="N168" s="6"/>
      <c r="O168" s="6"/>
      <c r="P168" s="6">
        <f>COUNT(表1_58[[#This Row],[iBAQ 0-20_1]:[iBAQ 0-20_3]])</f>
        <v>2</v>
      </c>
      <c r="Q168" s="6">
        <f>COUNT(表1_58[[#This Row],[iBAQ 30-40_1]:[iBAQ 30-40_3]])</f>
        <v>2</v>
      </c>
      <c r="R168" s="6">
        <f>COUNT(表1_58[[#This Row],[iBAQ 50-60_1]:[iBAQ 50-60_3]])</f>
        <v>0</v>
      </c>
      <c r="S168" s="8">
        <f>AVERAGE(表1_58[[#This Row],[iBAQ 0-20_1]:[iBAQ 0-20_3]])</f>
        <v>879700</v>
      </c>
      <c r="T168" s="8">
        <f>AVERAGE(表1_58[[#This Row],[iBAQ 30-40_1]:[iBAQ 30-40_3]])</f>
        <v>1259200</v>
      </c>
      <c r="U168" s="8"/>
      <c r="V168" s="8"/>
      <c r="W168" s="8"/>
      <c r="X168" s="8">
        <v>20</v>
      </c>
    </row>
    <row r="169" spans="1:24" ht="15.75">
      <c r="A169" s="6">
        <v>488</v>
      </c>
      <c r="B169" s="7" t="s">
        <v>1285</v>
      </c>
      <c r="C169" s="7" t="s">
        <v>2496</v>
      </c>
      <c r="D169" s="7" t="s">
        <v>1586</v>
      </c>
      <c r="E169" s="6">
        <v>1</v>
      </c>
      <c r="F169" s="6">
        <v>1</v>
      </c>
      <c r="G169" s="6">
        <v>156150</v>
      </c>
      <c r="H169" s="6">
        <v>183870</v>
      </c>
      <c r="I169" s="6"/>
      <c r="J169" s="6">
        <v>453020</v>
      </c>
      <c r="K169" s="6">
        <v>466190</v>
      </c>
      <c r="L169" s="6"/>
      <c r="M169" s="6"/>
      <c r="N169" s="6"/>
      <c r="O169" s="6"/>
      <c r="P169" s="6">
        <f>COUNT(表1_58[[#This Row],[iBAQ 0-20_1]:[iBAQ 0-20_3]])</f>
        <v>2</v>
      </c>
      <c r="Q169" s="6">
        <f>COUNT(表1_58[[#This Row],[iBAQ 30-40_1]:[iBAQ 30-40_3]])</f>
        <v>2</v>
      </c>
      <c r="R169" s="6">
        <f>COUNT(表1_58[[#This Row],[iBAQ 50-60_1]:[iBAQ 50-60_3]])</f>
        <v>0</v>
      </c>
      <c r="S169" s="8">
        <f>AVERAGE(表1_58[[#This Row],[iBAQ 0-20_1]:[iBAQ 0-20_3]])</f>
        <v>170010</v>
      </c>
      <c r="T169" s="8">
        <f>AVERAGE(表1_58[[#This Row],[iBAQ 30-40_1]:[iBAQ 30-40_3]])</f>
        <v>459605</v>
      </c>
      <c r="U169" s="8"/>
      <c r="V169" s="8"/>
      <c r="W169" s="8"/>
      <c r="X169" s="8">
        <v>20</v>
      </c>
    </row>
    <row r="170" spans="1:24" ht="15.75">
      <c r="A170" s="6">
        <v>39</v>
      </c>
      <c r="B170" s="7" t="s">
        <v>1226</v>
      </c>
      <c r="C170" s="7" t="s">
        <v>2497</v>
      </c>
      <c r="D170" s="7" t="s">
        <v>1587</v>
      </c>
      <c r="E170" s="6">
        <v>1</v>
      </c>
      <c r="F170" s="6">
        <v>1</v>
      </c>
      <c r="G170" s="6">
        <v>207470</v>
      </c>
      <c r="H170" s="6">
        <v>203150</v>
      </c>
      <c r="I170" s="6">
        <v>324670</v>
      </c>
      <c r="J170" s="6"/>
      <c r="K170" s="6">
        <v>261790</v>
      </c>
      <c r="L170" s="6">
        <v>264120</v>
      </c>
      <c r="M170" s="6"/>
      <c r="N170" s="6"/>
      <c r="O170" s="6"/>
      <c r="P170" s="6">
        <f>COUNT(表1_58[[#This Row],[iBAQ 0-20_1]:[iBAQ 0-20_3]])</f>
        <v>3</v>
      </c>
      <c r="Q170" s="6">
        <f>COUNT(表1_58[[#This Row],[iBAQ 30-40_1]:[iBAQ 30-40_3]])</f>
        <v>2</v>
      </c>
      <c r="R170" s="6">
        <f>COUNT(表1_58[[#This Row],[iBAQ 50-60_1]:[iBAQ 50-60_3]])</f>
        <v>0</v>
      </c>
      <c r="S170" s="8">
        <f>AVERAGE(表1_58[[#This Row],[iBAQ 0-20_1]:[iBAQ 0-20_3]])</f>
        <v>245096.66666666666</v>
      </c>
      <c r="T170" s="8">
        <f>AVERAGE(表1_58[[#This Row],[iBAQ 30-40_1]:[iBAQ 30-40_3]])</f>
        <v>262955</v>
      </c>
      <c r="U170" s="8"/>
      <c r="V170" s="8"/>
      <c r="W170" s="8"/>
      <c r="X170" s="8">
        <v>20</v>
      </c>
    </row>
    <row r="171" spans="1:24" ht="15.75">
      <c r="A171" s="6">
        <v>490</v>
      </c>
      <c r="B171" s="7" t="s">
        <v>1098</v>
      </c>
      <c r="C171" s="7" t="s">
        <v>2499</v>
      </c>
      <c r="D171" s="7" t="s">
        <v>1588</v>
      </c>
      <c r="E171" s="6">
        <v>2</v>
      </c>
      <c r="F171" s="6">
        <v>2</v>
      </c>
      <c r="G171" s="6">
        <v>522170</v>
      </c>
      <c r="H171" s="6">
        <v>2153500</v>
      </c>
      <c r="I171" s="6">
        <v>2766600</v>
      </c>
      <c r="J171" s="6">
        <v>1391700</v>
      </c>
      <c r="K171" s="6">
        <v>1750400</v>
      </c>
      <c r="L171" s="6">
        <v>2963400</v>
      </c>
      <c r="M171" s="6"/>
      <c r="N171" s="6"/>
      <c r="O171" s="6"/>
      <c r="P171" s="6">
        <f>COUNT(表1_58[[#This Row],[iBAQ 0-20_1]:[iBAQ 0-20_3]])</f>
        <v>3</v>
      </c>
      <c r="Q171" s="6">
        <f>COUNT(表1_58[[#This Row],[iBAQ 30-40_1]:[iBAQ 30-40_3]])</f>
        <v>3</v>
      </c>
      <c r="R171" s="6">
        <f>COUNT(表1_58[[#This Row],[iBAQ 50-60_1]:[iBAQ 50-60_3]])</f>
        <v>0</v>
      </c>
      <c r="S171" s="8">
        <f>AVERAGE(表1_58[[#This Row],[iBAQ 0-20_1]:[iBAQ 0-20_3]])</f>
        <v>1814090</v>
      </c>
      <c r="T171" s="8">
        <f>AVERAGE(表1_58[[#This Row],[iBAQ 30-40_1]:[iBAQ 30-40_3]])</f>
        <v>2035166.6666666667</v>
      </c>
      <c r="U171" s="8"/>
      <c r="V171" s="8"/>
      <c r="W171" s="8"/>
      <c r="X171" s="8">
        <v>20</v>
      </c>
    </row>
    <row r="172" spans="1:24" ht="15.75">
      <c r="A172" s="6">
        <v>504</v>
      </c>
      <c r="B172" s="7" t="s">
        <v>1162</v>
      </c>
      <c r="C172" s="7" t="s">
        <v>2506</v>
      </c>
      <c r="D172" s="7" t="s">
        <v>1592</v>
      </c>
      <c r="E172" s="6">
        <v>1</v>
      </c>
      <c r="F172" s="6">
        <v>1</v>
      </c>
      <c r="G172" s="6">
        <v>1389000</v>
      </c>
      <c r="H172" s="6">
        <v>513030</v>
      </c>
      <c r="I172" s="6">
        <v>992200</v>
      </c>
      <c r="J172" s="6">
        <v>382500</v>
      </c>
      <c r="K172" s="6">
        <v>632940</v>
      </c>
      <c r="L172" s="6">
        <v>863310</v>
      </c>
      <c r="M172" s="6"/>
      <c r="N172" s="6"/>
      <c r="O172" s="6"/>
      <c r="P172" s="6">
        <f>COUNT(表1_58[[#This Row],[iBAQ 0-20_1]:[iBAQ 0-20_3]])</f>
        <v>3</v>
      </c>
      <c r="Q172" s="6">
        <f>COUNT(表1_58[[#This Row],[iBAQ 30-40_1]:[iBAQ 30-40_3]])</f>
        <v>3</v>
      </c>
      <c r="R172" s="6">
        <f>COUNT(表1_58[[#This Row],[iBAQ 50-60_1]:[iBAQ 50-60_3]])</f>
        <v>0</v>
      </c>
      <c r="S172" s="8">
        <f>AVERAGE(表1_58[[#This Row],[iBAQ 0-20_1]:[iBAQ 0-20_3]])</f>
        <v>964743.33333333337</v>
      </c>
      <c r="T172" s="8">
        <f>AVERAGE(表1_58[[#This Row],[iBAQ 30-40_1]:[iBAQ 30-40_3]])</f>
        <v>626250</v>
      </c>
      <c r="U172" s="8"/>
      <c r="V172" s="8"/>
      <c r="W172" s="8"/>
      <c r="X172" s="8">
        <v>20</v>
      </c>
    </row>
    <row r="173" spans="1:24" ht="15.75">
      <c r="A173" s="6">
        <v>529</v>
      </c>
      <c r="B173" s="7" t="s">
        <v>1279</v>
      </c>
      <c r="C173" s="7" t="s">
        <v>2525</v>
      </c>
      <c r="D173" s="7" t="s">
        <v>3591</v>
      </c>
      <c r="E173" s="6">
        <v>1</v>
      </c>
      <c r="F173" s="6">
        <v>1</v>
      </c>
      <c r="G173" s="6">
        <v>107920</v>
      </c>
      <c r="H173" s="6">
        <v>90304</v>
      </c>
      <c r="I173" s="6">
        <v>154780</v>
      </c>
      <c r="J173" s="6"/>
      <c r="K173" s="6">
        <v>648010</v>
      </c>
      <c r="L173" s="6"/>
      <c r="M173" s="6"/>
      <c r="N173" s="6"/>
      <c r="O173" s="6"/>
      <c r="P173" s="6">
        <f>COUNT(表1_58[[#This Row],[iBAQ 0-20_1]:[iBAQ 0-20_3]])</f>
        <v>3</v>
      </c>
      <c r="Q173" s="6">
        <f>COUNT(表1_58[[#This Row],[iBAQ 30-40_1]:[iBAQ 30-40_3]])</f>
        <v>1</v>
      </c>
      <c r="R173" s="6">
        <f>COUNT(表1_58[[#This Row],[iBAQ 50-60_1]:[iBAQ 50-60_3]])</f>
        <v>0</v>
      </c>
      <c r="S173" s="8">
        <f>AVERAGE(表1_58[[#This Row],[iBAQ 0-20_1]:[iBAQ 0-20_3]])</f>
        <v>117668</v>
      </c>
      <c r="T173" s="8"/>
      <c r="U173" s="8"/>
      <c r="V173" s="8"/>
      <c r="W173" s="8"/>
      <c r="X173" s="8">
        <v>20</v>
      </c>
    </row>
    <row r="174" spans="1:24" ht="15.75">
      <c r="A174" s="6">
        <v>578</v>
      </c>
      <c r="B174" s="7" t="s">
        <v>1195</v>
      </c>
      <c r="C174" s="7" t="s">
        <v>2561</v>
      </c>
      <c r="D174" s="7" t="s">
        <v>1625</v>
      </c>
      <c r="E174" s="6">
        <v>1</v>
      </c>
      <c r="F174" s="6">
        <v>1</v>
      </c>
      <c r="G174" s="6">
        <v>575720</v>
      </c>
      <c r="H174" s="6">
        <v>207860</v>
      </c>
      <c r="I174" s="6">
        <v>419860</v>
      </c>
      <c r="J174" s="6">
        <v>216230</v>
      </c>
      <c r="K174" s="6">
        <v>155590</v>
      </c>
      <c r="L174" s="6">
        <v>525210</v>
      </c>
      <c r="M174" s="6"/>
      <c r="N174" s="6"/>
      <c r="O174" s="6"/>
      <c r="P174" s="6">
        <f>COUNT(表1_58[[#This Row],[iBAQ 0-20_1]:[iBAQ 0-20_3]])</f>
        <v>3</v>
      </c>
      <c r="Q174" s="6">
        <f>COUNT(表1_58[[#This Row],[iBAQ 30-40_1]:[iBAQ 30-40_3]])</f>
        <v>3</v>
      </c>
      <c r="R174" s="6">
        <f>COUNT(表1_58[[#This Row],[iBAQ 50-60_1]:[iBAQ 50-60_3]])</f>
        <v>0</v>
      </c>
      <c r="S174" s="8">
        <f>AVERAGE(表1_58[[#This Row],[iBAQ 0-20_1]:[iBAQ 0-20_3]])</f>
        <v>401146.66666666669</v>
      </c>
      <c r="T174" s="8">
        <f>AVERAGE(表1_58[[#This Row],[iBAQ 30-40_1]:[iBAQ 30-40_3]])</f>
        <v>299010</v>
      </c>
      <c r="U174" s="8"/>
      <c r="V174" s="8"/>
      <c r="W174" s="8"/>
      <c r="X174" s="8">
        <v>20</v>
      </c>
    </row>
    <row r="175" spans="1:24" ht="15.75">
      <c r="A175" s="6">
        <v>579</v>
      </c>
      <c r="B175" s="7" t="s">
        <v>1316</v>
      </c>
      <c r="C175" s="7" t="s">
        <v>2562</v>
      </c>
      <c r="D175" s="7" t="s">
        <v>1626</v>
      </c>
      <c r="E175" s="6">
        <v>1</v>
      </c>
      <c r="F175" s="6">
        <v>1</v>
      </c>
      <c r="G175" s="6">
        <v>631480</v>
      </c>
      <c r="H175" s="6">
        <v>904770</v>
      </c>
      <c r="I175" s="6">
        <v>761710</v>
      </c>
      <c r="J175" s="6">
        <v>907830</v>
      </c>
      <c r="K175" s="6"/>
      <c r="L175" s="6"/>
      <c r="M175" s="6"/>
      <c r="N175" s="6"/>
      <c r="O175" s="6"/>
      <c r="P175" s="6">
        <f>COUNT(表1_58[[#This Row],[iBAQ 0-20_1]:[iBAQ 0-20_3]])</f>
        <v>3</v>
      </c>
      <c r="Q175" s="6">
        <f>COUNT(表1_58[[#This Row],[iBAQ 30-40_1]:[iBAQ 30-40_3]])</f>
        <v>1</v>
      </c>
      <c r="R175" s="6">
        <f>COUNT(表1_58[[#This Row],[iBAQ 50-60_1]:[iBAQ 50-60_3]])</f>
        <v>0</v>
      </c>
      <c r="S175" s="8">
        <f>AVERAGE(表1_58[[#This Row],[iBAQ 0-20_1]:[iBAQ 0-20_3]])</f>
        <v>765986.66666666663</v>
      </c>
      <c r="T175" s="8"/>
      <c r="U175" s="8"/>
      <c r="V175" s="8"/>
      <c r="W175" s="8"/>
      <c r="X175" s="8">
        <v>20</v>
      </c>
    </row>
    <row r="176" spans="1:24" ht="15.75">
      <c r="A176" s="6">
        <v>608</v>
      </c>
      <c r="B176" s="7" t="s">
        <v>1169</v>
      </c>
      <c r="C176" s="7" t="s">
        <v>2584</v>
      </c>
      <c r="D176" s="7" t="s">
        <v>1639</v>
      </c>
      <c r="E176" s="6">
        <v>2</v>
      </c>
      <c r="F176" s="6">
        <v>2</v>
      </c>
      <c r="G176" s="6"/>
      <c r="H176" s="6">
        <v>577050</v>
      </c>
      <c r="I176" s="6">
        <v>474530</v>
      </c>
      <c r="J176" s="6">
        <v>716370</v>
      </c>
      <c r="K176" s="6">
        <v>701760</v>
      </c>
      <c r="L176" s="6">
        <v>748100</v>
      </c>
      <c r="M176" s="6"/>
      <c r="N176" s="6"/>
      <c r="O176" s="6"/>
      <c r="P176" s="6">
        <f>COUNT(表1_58[[#This Row],[iBAQ 0-20_1]:[iBAQ 0-20_3]])</f>
        <v>2</v>
      </c>
      <c r="Q176" s="6">
        <f>COUNT(表1_58[[#This Row],[iBAQ 30-40_1]:[iBAQ 30-40_3]])</f>
        <v>3</v>
      </c>
      <c r="R176" s="6">
        <f>COUNT(表1_58[[#This Row],[iBAQ 50-60_1]:[iBAQ 50-60_3]])</f>
        <v>0</v>
      </c>
      <c r="S176" s="8">
        <f>AVERAGE(表1_58[[#This Row],[iBAQ 0-20_1]:[iBAQ 0-20_3]])</f>
        <v>525790</v>
      </c>
      <c r="T176" s="8">
        <f>AVERAGE(表1_58[[#This Row],[iBAQ 30-40_1]:[iBAQ 30-40_3]])</f>
        <v>722076.66666666663</v>
      </c>
      <c r="U176" s="8"/>
      <c r="V176" s="8"/>
      <c r="W176" s="8"/>
      <c r="X176" s="8">
        <v>20</v>
      </c>
    </row>
    <row r="177" spans="1:24" ht="15.75">
      <c r="A177" s="6">
        <v>622</v>
      </c>
      <c r="B177" s="7" t="s">
        <v>1283</v>
      </c>
      <c r="C177" s="7" t="s">
        <v>2594</v>
      </c>
      <c r="D177" s="7" t="s">
        <v>1646</v>
      </c>
      <c r="E177" s="6">
        <v>2</v>
      </c>
      <c r="F177" s="6">
        <v>2</v>
      </c>
      <c r="G177" s="6">
        <v>36796</v>
      </c>
      <c r="H177" s="6"/>
      <c r="I177" s="6">
        <v>336140</v>
      </c>
      <c r="J177" s="6">
        <v>525850</v>
      </c>
      <c r="K177" s="6">
        <v>532020</v>
      </c>
      <c r="L177" s="6"/>
      <c r="M177" s="6"/>
      <c r="N177" s="6"/>
      <c r="O177" s="6"/>
      <c r="P177" s="6">
        <f>COUNT(表1_58[[#This Row],[iBAQ 0-20_1]:[iBAQ 0-20_3]])</f>
        <v>2</v>
      </c>
      <c r="Q177" s="6">
        <f>COUNT(表1_58[[#This Row],[iBAQ 30-40_1]:[iBAQ 30-40_3]])</f>
        <v>2</v>
      </c>
      <c r="R177" s="6">
        <f>COUNT(表1_58[[#This Row],[iBAQ 50-60_1]:[iBAQ 50-60_3]])</f>
        <v>0</v>
      </c>
      <c r="S177" s="8">
        <f>AVERAGE(表1_58[[#This Row],[iBAQ 0-20_1]:[iBAQ 0-20_3]])</f>
        <v>186468</v>
      </c>
      <c r="T177" s="8">
        <f>AVERAGE(表1_58[[#This Row],[iBAQ 30-40_1]:[iBAQ 30-40_3]])</f>
        <v>528935</v>
      </c>
      <c r="U177" s="8"/>
      <c r="V177" s="8"/>
      <c r="W177" s="8"/>
      <c r="X177" s="8">
        <v>20</v>
      </c>
    </row>
    <row r="178" spans="1:24" ht="15.75">
      <c r="A178" s="6">
        <v>633</v>
      </c>
      <c r="B178" s="7" t="s">
        <v>1104</v>
      </c>
      <c r="C178" s="7" t="s">
        <v>2602</v>
      </c>
      <c r="D178" s="7" t="s">
        <v>1653</v>
      </c>
      <c r="E178" s="6">
        <v>4</v>
      </c>
      <c r="F178" s="6">
        <v>3</v>
      </c>
      <c r="G178" s="6">
        <v>2744200</v>
      </c>
      <c r="H178" s="6"/>
      <c r="I178" s="6">
        <v>2504200</v>
      </c>
      <c r="J178" s="6">
        <v>1385100</v>
      </c>
      <c r="K178" s="6">
        <v>745930</v>
      </c>
      <c r="L178" s="6">
        <v>2514900</v>
      </c>
      <c r="M178" s="6"/>
      <c r="N178" s="6"/>
      <c r="O178" s="6"/>
      <c r="P178" s="6">
        <f>COUNT(表1_58[[#This Row],[iBAQ 0-20_1]:[iBAQ 0-20_3]])</f>
        <v>2</v>
      </c>
      <c r="Q178" s="6">
        <f>COUNT(表1_58[[#This Row],[iBAQ 30-40_1]:[iBAQ 30-40_3]])</f>
        <v>3</v>
      </c>
      <c r="R178" s="6">
        <f>COUNT(表1_58[[#This Row],[iBAQ 50-60_1]:[iBAQ 50-60_3]])</f>
        <v>0</v>
      </c>
      <c r="S178" s="8">
        <f>AVERAGE(表1_58[[#This Row],[iBAQ 0-20_1]:[iBAQ 0-20_3]])</f>
        <v>2624200</v>
      </c>
      <c r="T178" s="8">
        <f>AVERAGE(表1_58[[#This Row],[iBAQ 30-40_1]:[iBAQ 30-40_3]])</f>
        <v>1548643.3333333333</v>
      </c>
      <c r="U178" s="8"/>
      <c r="V178" s="8"/>
      <c r="W178" s="8"/>
      <c r="X178" s="8">
        <v>20</v>
      </c>
    </row>
    <row r="179" spans="1:24" ht="15.75">
      <c r="A179" s="6">
        <v>635</v>
      </c>
      <c r="B179" s="7" t="s">
        <v>1342</v>
      </c>
      <c r="C179" s="7" t="s">
        <v>2604</v>
      </c>
      <c r="D179" s="7" t="s">
        <v>1655</v>
      </c>
      <c r="E179" s="6">
        <v>2</v>
      </c>
      <c r="F179" s="6">
        <v>2</v>
      </c>
      <c r="G179" s="6">
        <v>2510700</v>
      </c>
      <c r="H179" s="6"/>
      <c r="I179" s="6">
        <v>2207900</v>
      </c>
      <c r="J179" s="6"/>
      <c r="K179" s="6"/>
      <c r="L179" s="6"/>
      <c r="M179" s="6"/>
      <c r="N179" s="6"/>
      <c r="O179" s="6"/>
      <c r="P179" s="6">
        <f>COUNT(表1_58[[#This Row],[iBAQ 0-20_1]:[iBAQ 0-20_3]])</f>
        <v>2</v>
      </c>
      <c r="Q179" s="6">
        <f>COUNT(表1_58[[#This Row],[iBAQ 30-40_1]:[iBAQ 30-40_3]])</f>
        <v>0</v>
      </c>
      <c r="R179" s="6">
        <f>COUNT(表1_58[[#This Row],[iBAQ 50-60_1]:[iBAQ 50-60_3]])</f>
        <v>0</v>
      </c>
      <c r="S179" s="8">
        <f>AVERAGE(表1_58[[#This Row],[iBAQ 0-20_1]:[iBAQ 0-20_3]])</f>
        <v>2359300</v>
      </c>
      <c r="T179" s="8"/>
      <c r="U179" s="8"/>
      <c r="V179" s="8"/>
      <c r="W179" s="8"/>
      <c r="X179" s="8">
        <v>20</v>
      </c>
    </row>
    <row r="180" spans="1:24" ht="15.75">
      <c r="A180" s="6">
        <v>241</v>
      </c>
      <c r="B180" s="7" t="s">
        <v>1107</v>
      </c>
      <c r="C180" s="7" t="s">
        <v>2607</v>
      </c>
      <c r="D180" s="7" t="s">
        <v>1656</v>
      </c>
      <c r="E180" s="6">
        <v>3</v>
      </c>
      <c r="F180" s="6">
        <v>3</v>
      </c>
      <c r="G180" s="6">
        <v>486520</v>
      </c>
      <c r="H180" s="6"/>
      <c r="I180" s="6">
        <v>1313900</v>
      </c>
      <c r="J180" s="6">
        <v>1100100</v>
      </c>
      <c r="K180" s="6">
        <v>1820900</v>
      </c>
      <c r="L180" s="6">
        <v>2442300</v>
      </c>
      <c r="M180" s="6"/>
      <c r="N180" s="6"/>
      <c r="O180" s="6"/>
      <c r="P180" s="6">
        <f>COUNT(表1_58[[#This Row],[iBAQ 0-20_1]:[iBAQ 0-20_3]])</f>
        <v>2</v>
      </c>
      <c r="Q180" s="6">
        <f>COUNT(表1_58[[#This Row],[iBAQ 30-40_1]:[iBAQ 30-40_3]])</f>
        <v>3</v>
      </c>
      <c r="R180" s="6">
        <f>COUNT(表1_58[[#This Row],[iBAQ 50-60_1]:[iBAQ 50-60_3]])</f>
        <v>0</v>
      </c>
      <c r="S180" s="8">
        <f>AVERAGE(表1_58[[#This Row],[iBAQ 0-20_1]:[iBAQ 0-20_3]])</f>
        <v>900210</v>
      </c>
      <c r="T180" s="8">
        <f>AVERAGE(表1_58[[#This Row],[iBAQ 30-40_1]:[iBAQ 30-40_3]])</f>
        <v>1787766.6666666667</v>
      </c>
      <c r="U180" s="8"/>
      <c r="V180" s="8"/>
      <c r="W180" s="8"/>
      <c r="X180" s="8">
        <v>20</v>
      </c>
    </row>
    <row r="181" spans="1:24" ht="15.75">
      <c r="A181" s="6">
        <v>637</v>
      </c>
      <c r="B181" s="7" t="s">
        <v>1372</v>
      </c>
      <c r="C181" s="7" t="s">
        <v>2608</v>
      </c>
      <c r="D181" s="7" t="s">
        <v>1657</v>
      </c>
      <c r="E181" s="6">
        <v>1</v>
      </c>
      <c r="F181" s="6">
        <v>1</v>
      </c>
      <c r="G181" s="6">
        <v>1098100</v>
      </c>
      <c r="H181" s="6">
        <v>667670</v>
      </c>
      <c r="I181" s="6"/>
      <c r="J181" s="6"/>
      <c r="K181" s="6"/>
      <c r="L181" s="6"/>
      <c r="M181" s="6"/>
      <c r="N181" s="6"/>
      <c r="O181" s="6"/>
      <c r="P181" s="6">
        <f>COUNT(表1_58[[#This Row],[iBAQ 0-20_1]:[iBAQ 0-20_3]])</f>
        <v>2</v>
      </c>
      <c r="Q181" s="6">
        <f>COUNT(表1_58[[#This Row],[iBAQ 30-40_1]:[iBAQ 30-40_3]])</f>
        <v>0</v>
      </c>
      <c r="R181" s="6">
        <f>COUNT(表1_58[[#This Row],[iBAQ 50-60_1]:[iBAQ 50-60_3]])</f>
        <v>0</v>
      </c>
      <c r="S181" s="8">
        <f>AVERAGE(表1_58[[#This Row],[iBAQ 0-20_1]:[iBAQ 0-20_3]])</f>
        <v>882885</v>
      </c>
      <c r="T181" s="8"/>
      <c r="U181" s="8"/>
      <c r="V181" s="8"/>
      <c r="W181" s="8"/>
      <c r="X181" s="8">
        <v>20</v>
      </c>
    </row>
    <row r="182" spans="1:24" ht="15.75">
      <c r="A182" s="6">
        <v>643</v>
      </c>
      <c r="B182" s="7" t="s">
        <v>1218</v>
      </c>
      <c r="C182" s="7" t="s">
        <v>2615</v>
      </c>
      <c r="D182" s="7" t="s">
        <v>1664</v>
      </c>
      <c r="E182" s="6">
        <v>5</v>
      </c>
      <c r="F182" s="6">
        <v>5</v>
      </c>
      <c r="G182" s="6"/>
      <c r="H182" s="6">
        <v>183550</v>
      </c>
      <c r="I182" s="6">
        <v>231510</v>
      </c>
      <c r="J182" s="6"/>
      <c r="K182" s="6">
        <v>351000</v>
      </c>
      <c r="L182" s="6">
        <v>364740</v>
      </c>
      <c r="M182" s="6"/>
      <c r="N182" s="6"/>
      <c r="O182" s="6"/>
      <c r="P182" s="6">
        <f>COUNT(表1_58[[#This Row],[iBAQ 0-20_1]:[iBAQ 0-20_3]])</f>
        <v>2</v>
      </c>
      <c r="Q182" s="6">
        <f>COUNT(表1_58[[#This Row],[iBAQ 30-40_1]:[iBAQ 30-40_3]])</f>
        <v>2</v>
      </c>
      <c r="R182" s="6">
        <f>COUNT(表1_58[[#This Row],[iBAQ 50-60_1]:[iBAQ 50-60_3]])</f>
        <v>0</v>
      </c>
      <c r="S182" s="8">
        <f>AVERAGE(表1_58[[#This Row],[iBAQ 0-20_1]:[iBAQ 0-20_3]])</f>
        <v>207530</v>
      </c>
      <c r="T182" s="8">
        <f>AVERAGE(表1_58[[#This Row],[iBAQ 30-40_1]:[iBAQ 30-40_3]])</f>
        <v>357870</v>
      </c>
      <c r="U182" s="8"/>
      <c r="V182" s="8"/>
      <c r="W182" s="8"/>
      <c r="X182" s="8">
        <v>20</v>
      </c>
    </row>
    <row r="183" spans="1:24" ht="15.75">
      <c r="A183" s="6">
        <v>661</v>
      </c>
      <c r="B183" s="7" t="s">
        <v>1112</v>
      </c>
      <c r="C183" s="7" t="s">
        <v>2605</v>
      </c>
      <c r="D183" s="7" t="s">
        <v>3635</v>
      </c>
      <c r="E183" s="6">
        <v>2</v>
      </c>
      <c r="F183" s="6">
        <v>2</v>
      </c>
      <c r="G183" s="6">
        <v>3718300</v>
      </c>
      <c r="H183" s="6"/>
      <c r="I183" s="6">
        <v>2566100</v>
      </c>
      <c r="J183" s="6">
        <v>1153200</v>
      </c>
      <c r="K183" s="6">
        <v>2328200</v>
      </c>
      <c r="L183" s="6">
        <v>2081800</v>
      </c>
      <c r="M183" s="6"/>
      <c r="N183" s="6"/>
      <c r="O183" s="6"/>
      <c r="P183" s="6">
        <f>COUNT(表1_58[[#This Row],[iBAQ 0-20_1]:[iBAQ 0-20_3]])</f>
        <v>2</v>
      </c>
      <c r="Q183" s="6">
        <f>COUNT(表1_58[[#This Row],[iBAQ 30-40_1]:[iBAQ 30-40_3]])</f>
        <v>3</v>
      </c>
      <c r="R183" s="6">
        <f>COUNT(表1_58[[#This Row],[iBAQ 50-60_1]:[iBAQ 50-60_3]])</f>
        <v>0</v>
      </c>
      <c r="S183" s="8">
        <f>AVERAGE(表1_58[[#This Row],[iBAQ 0-20_1]:[iBAQ 0-20_3]])</f>
        <v>3142200</v>
      </c>
      <c r="T183" s="8">
        <f>AVERAGE(表1_58[[#This Row],[iBAQ 30-40_1]:[iBAQ 30-40_3]])</f>
        <v>1854400</v>
      </c>
      <c r="U183" s="8"/>
      <c r="V183" s="8"/>
      <c r="W183" s="8"/>
      <c r="X183" s="8">
        <v>20</v>
      </c>
    </row>
    <row r="184" spans="1:24" ht="15.75">
      <c r="A184" s="6">
        <v>680</v>
      </c>
      <c r="B184" s="7" t="s">
        <v>1239</v>
      </c>
      <c r="C184" s="7" t="s">
        <v>2648</v>
      </c>
      <c r="D184" s="7" t="s">
        <v>1685</v>
      </c>
      <c r="E184" s="6">
        <v>1</v>
      </c>
      <c r="F184" s="6">
        <v>1</v>
      </c>
      <c r="G184" s="6">
        <v>333610</v>
      </c>
      <c r="H184" s="6">
        <v>324380</v>
      </c>
      <c r="I184" s="6">
        <v>247740</v>
      </c>
      <c r="J184" s="6"/>
      <c r="K184" s="6">
        <v>597490</v>
      </c>
      <c r="L184" s="6">
        <v>142680</v>
      </c>
      <c r="M184" s="6"/>
      <c r="N184" s="6"/>
      <c r="O184" s="6"/>
      <c r="P184" s="6">
        <f>COUNT(表1_58[[#This Row],[iBAQ 0-20_1]:[iBAQ 0-20_3]])</f>
        <v>3</v>
      </c>
      <c r="Q184" s="6">
        <f>COUNT(表1_58[[#This Row],[iBAQ 30-40_1]:[iBAQ 30-40_3]])</f>
        <v>2</v>
      </c>
      <c r="R184" s="6">
        <f>COUNT(表1_58[[#This Row],[iBAQ 50-60_1]:[iBAQ 50-60_3]])</f>
        <v>0</v>
      </c>
      <c r="S184" s="8">
        <f>AVERAGE(表1_58[[#This Row],[iBAQ 0-20_1]:[iBAQ 0-20_3]])</f>
        <v>301910</v>
      </c>
      <c r="T184" s="8">
        <f>AVERAGE(表1_58[[#This Row],[iBAQ 30-40_1]:[iBAQ 30-40_3]])</f>
        <v>370085</v>
      </c>
      <c r="U184" s="8"/>
      <c r="V184" s="8"/>
      <c r="W184" s="8"/>
      <c r="X184" s="8">
        <v>20</v>
      </c>
    </row>
    <row r="185" spans="1:24" ht="15.75">
      <c r="A185" s="6">
        <v>696</v>
      </c>
      <c r="B185" s="7" t="s">
        <v>1232</v>
      </c>
      <c r="C185" s="7" t="s">
        <v>2660</v>
      </c>
      <c r="D185" s="7" t="s">
        <v>1695</v>
      </c>
      <c r="E185" s="6">
        <v>4</v>
      </c>
      <c r="F185" s="6">
        <v>1</v>
      </c>
      <c r="G185" s="6">
        <v>260100</v>
      </c>
      <c r="H185" s="6">
        <v>355120</v>
      </c>
      <c r="I185" s="6">
        <v>298750</v>
      </c>
      <c r="J185" s="6">
        <v>248530</v>
      </c>
      <c r="K185" s="6">
        <v>392490</v>
      </c>
      <c r="L185" s="6">
        <v>244710</v>
      </c>
      <c r="M185" s="6"/>
      <c r="N185" s="6"/>
      <c r="O185" s="6"/>
      <c r="P185" s="6">
        <f>COUNT(表1_58[[#This Row],[iBAQ 0-20_1]:[iBAQ 0-20_3]])</f>
        <v>3</v>
      </c>
      <c r="Q185" s="6">
        <f>COUNT(表1_58[[#This Row],[iBAQ 30-40_1]:[iBAQ 30-40_3]])</f>
        <v>3</v>
      </c>
      <c r="R185" s="6">
        <f>COUNT(表1_58[[#This Row],[iBAQ 50-60_1]:[iBAQ 50-60_3]])</f>
        <v>0</v>
      </c>
      <c r="S185" s="8">
        <f>AVERAGE(表1_58[[#This Row],[iBAQ 0-20_1]:[iBAQ 0-20_3]])</f>
        <v>304656.66666666669</v>
      </c>
      <c r="T185" s="8">
        <f>AVERAGE(表1_58[[#This Row],[iBAQ 30-40_1]:[iBAQ 30-40_3]])</f>
        <v>295243.33333333331</v>
      </c>
      <c r="U185" s="8"/>
      <c r="V185" s="8"/>
      <c r="W185" s="8"/>
      <c r="X185" s="8">
        <v>20</v>
      </c>
    </row>
    <row r="186" spans="1:24" ht="15.75">
      <c r="A186" s="6">
        <v>698</v>
      </c>
      <c r="B186" s="7" t="s">
        <v>1082</v>
      </c>
      <c r="C186" s="7" t="s">
        <v>2662</v>
      </c>
      <c r="D186" s="7" t="s">
        <v>1697</v>
      </c>
      <c r="E186" s="6">
        <v>1</v>
      </c>
      <c r="F186" s="6">
        <v>1</v>
      </c>
      <c r="G186" s="6">
        <v>1814000</v>
      </c>
      <c r="H186" s="6">
        <v>2188500</v>
      </c>
      <c r="I186" s="6"/>
      <c r="J186" s="6"/>
      <c r="K186" s="6"/>
      <c r="L186" s="6">
        <v>4297200</v>
      </c>
      <c r="M186" s="6"/>
      <c r="N186" s="6"/>
      <c r="O186" s="6"/>
      <c r="P186" s="6">
        <f>COUNT(表1_58[[#This Row],[iBAQ 0-20_1]:[iBAQ 0-20_3]])</f>
        <v>2</v>
      </c>
      <c r="Q186" s="6">
        <f>COUNT(表1_58[[#This Row],[iBAQ 30-40_1]:[iBAQ 30-40_3]])</f>
        <v>1</v>
      </c>
      <c r="R186" s="6">
        <f>COUNT(表1_58[[#This Row],[iBAQ 50-60_1]:[iBAQ 50-60_3]])</f>
        <v>0</v>
      </c>
      <c r="S186" s="8">
        <f>AVERAGE(表1_58[[#This Row],[iBAQ 0-20_1]:[iBAQ 0-20_3]])</f>
        <v>2001250</v>
      </c>
      <c r="T186" s="8"/>
      <c r="U186" s="8"/>
      <c r="V186" s="8"/>
      <c r="W186" s="8"/>
      <c r="X186" s="8">
        <v>20</v>
      </c>
    </row>
    <row r="187" spans="1:24" ht="15.75">
      <c r="A187" s="6">
        <v>718</v>
      </c>
      <c r="B187" s="7" t="s">
        <v>1244</v>
      </c>
      <c r="C187" s="7" t="s">
        <v>2681</v>
      </c>
      <c r="D187" s="7" t="s">
        <v>1710</v>
      </c>
      <c r="E187" s="6">
        <v>3</v>
      </c>
      <c r="F187" s="6">
        <v>3</v>
      </c>
      <c r="G187" s="6"/>
      <c r="H187" s="6">
        <v>55982</v>
      </c>
      <c r="I187" s="6">
        <v>128590</v>
      </c>
      <c r="J187" s="6">
        <v>45706</v>
      </c>
      <c r="K187" s="6">
        <v>46522</v>
      </c>
      <c r="L187" s="6">
        <v>43333</v>
      </c>
      <c r="M187" s="6"/>
      <c r="N187" s="6"/>
      <c r="O187" s="6"/>
      <c r="P187" s="6">
        <f>COUNT(表1_58[[#This Row],[iBAQ 0-20_1]:[iBAQ 0-20_3]])</f>
        <v>2</v>
      </c>
      <c r="Q187" s="6">
        <f>COUNT(表1_58[[#This Row],[iBAQ 30-40_1]:[iBAQ 30-40_3]])</f>
        <v>3</v>
      </c>
      <c r="R187" s="6">
        <f>COUNT(表1_58[[#This Row],[iBAQ 50-60_1]:[iBAQ 50-60_3]])</f>
        <v>0</v>
      </c>
      <c r="S187" s="8">
        <f>AVERAGE(表1_58[[#This Row],[iBAQ 0-20_1]:[iBAQ 0-20_3]])</f>
        <v>92286</v>
      </c>
      <c r="T187" s="8">
        <f>AVERAGE(表1_58[[#This Row],[iBAQ 30-40_1]:[iBAQ 30-40_3]])</f>
        <v>45187</v>
      </c>
      <c r="U187" s="8"/>
      <c r="V187" s="8"/>
      <c r="W187" s="8"/>
      <c r="X187" s="8">
        <v>20</v>
      </c>
    </row>
    <row r="188" spans="1:24" ht="15.75">
      <c r="A188" s="6">
        <v>723</v>
      </c>
      <c r="B188" s="7" t="s">
        <v>1357</v>
      </c>
      <c r="C188" s="7" t="s">
        <v>2687</v>
      </c>
      <c r="D188" s="7" t="s">
        <v>1714</v>
      </c>
      <c r="E188" s="6">
        <v>1</v>
      </c>
      <c r="F188" s="6">
        <v>1</v>
      </c>
      <c r="G188" s="6"/>
      <c r="H188" s="6">
        <v>702060</v>
      </c>
      <c r="I188" s="6">
        <v>497980</v>
      </c>
      <c r="J188" s="6"/>
      <c r="K188" s="6"/>
      <c r="L188" s="6"/>
      <c r="M188" s="6"/>
      <c r="N188" s="6"/>
      <c r="O188" s="6"/>
      <c r="P188" s="6">
        <f>COUNT(表1_58[[#This Row],[iBAQ 0-20_1]:[iBAQ 0-20_3]])</f>
        <v>2</v>
      </c>
      <c r="Q188" s="6">
        <f>COUNT(表1_58[[#This Row],[iBAQ 30-40_1]:[iBAQ 30-40_3]])</f>
        <v>0</v>
      </c>
      <c r="R188" s="6">
        <f>COUNT(表1_58[[#This Row],[iBAQ 50-60_1]:[iBAQ 50-60_3]])</f>
        <v>0</v>
      </c>
      <c r="S188" s="8">
        <f>AVERAGE(表1_58[[#This Row],[iBAQ 0-20_1]:[iBAQ 0-20_3]])</f>
        <v>600020</v>
      </c>
      <c r="T188" s="8"/>
      <c r="U188" s="8"/>
      <c r="V188" s="8"/>
      <c r="W188" s="8"/>
      <c r="X188" s="8">
        <v>20</v>
      </c>
    </row>
    <row r="189" spans="1:24" ht="15.75">
      <c r="A189" s="6">
        <v>752</v>
      </c>
      <c r="B189" s="7" t="s">
        <v>1088</v>
      </c>
      <c r="C189" s="7" t="s">
        <v>2710</v>
      </c>
      <c r="D189" s="7" t="s">
        <v>1729</v>
      </c>
      <c r="E189" s="6">
        <v>2</v>
      </c>
      <c r="F189" s="6">
        <v>2</v>
      </c>
      <c r="G189" s="6"/>
      <c r="H189" s="6">
        <v>889550</v>
      </c>
      <c r="I189" s="6">
        <v>1379300</v>
      </c>
      <c r="J189" s="6">
        <v>499470</v>
      </c>
      <c r="K189" s="6">
        <v>1043300</v>
      </c>
      <c r="L189" s="6">
        <v>3558700</v>
      </c>
      <c r="M189" s="6"/>
      <c r="N189" s="6"/>
      <c r="O189" s="6"/>
      <c r="P189" s="6">
        <f>COUNT(表1_58[[#This Row],[iBAQ 0-20_1]:[iBAQ 0-20_3]])</f>
        <v>2</v>
      </c>
      <c r="Q189" s="6">
        <f>COUNT(表1_58[[#This Row],[iBAQ 30-40_1]:[iBAQ 30-40_3]])</f>
        <v>3</v>
      </c>
      <c r="R189" s="6">
        <f>COUNT(表1_58[[#This Row],[iBAQ 50-60_1]:[iBAQ 50-60_3]])</f>
        <v>0</v>
      </c>
      <c r="S189" s="8">
        <f>AVERAGE(表1_58[[#This Row],[iBAQ 0-20_1]:[iBAQ 0-20_3]])</f>
        <v>1134425</v>
      </c>
      <c r="T189" s="8">
        <f>AVERAGE(表1_58[[#This Row],[iBAQ 30-40_1]:[iBAQ 30-40_3]])</f>
        <v>1700490</v>
      </c>
      <c r="U189" s="8"/>
      <c r="V189" s="8"/>
      <c r="W189" s="8"/>
      <c r="X189" s="8">
        <v>20</v>
      </c>
    </row>
    <row r="190" spans="1:24" ht="15.75">
      <c r="A190" s="6">
        <v>754</v>
      </c>
      <c r="B190" s="7" t="s">
        <v>1106</v>
      </c>
      <c r="C190" s="7" t="s">
        <v>2711</v>
      </c>
      <c r="D190" s="7" t="s">
        <v>1730</v>
      </c>
      <c r="E190" s="6">
        <v>2</v>
      </c>
      <c r="F190" s="6">
        <v>1</v>
      </c>
      <c r="G190" s="6"/>
      <c r="H190" s="6">
        <v>2324000</v>
      </c>
      <c r="I190" s="6">
        <v>1965700</v>
      </c>
      <c r="J190" s="6">
        <v>2645800</v>
      </c>
      <c r="K190" s="6">
        <v>1996100</v>
      </c>
      <c r="L190" s="6">
        <v>2448500</v>
      </c>
      <c r="M190" s="6"/>
      <c r="N190" s="6"/>
      <c r="O190" s="6"/>
      <c r="P190" s="6">
        <f>COUNT(表1_58[[#This Row],[iBAQ 0-20_1]:[iBAQ 0-20_3]])</f>
        <v>2</v>
      </c>
      <c r="Q190" s="6">
        <f>COUNT(表1_58[[#This Row],[iBAQ 30-40_1]:[iBAQ 30-40_3]])</f>
        <v>3</v>
      </c>
      <c r="R190" s="6">
        <f>COUNT(表1_58[[#This Row],[iBAQ 50-60_1]:[iBAQ 50-60_3]])</f>
        <v>0</v>
      </c>
      <c r="S190" s="8">
        <f>AVERAGE(表1_58[[#This Row],[iBAQ 0-20_1]:[iBAQ 0-20_3]])</f>
        <v>2144850</v>
      </c>
      <c r="T190" s="8">
        <f>AVERAGE(表1_58[[#This Row],[iBAQ 30-40_1]:[iBAQ 30-40_3]])</f>
        <v>2363466.6666666665</v>
      </c>
      <c r="U190" s="8"/>
      <c r="V190" s="8"/>
      <c r="W190" s="8"/>
      <c r="X190" s="8">
        <v>20</v>
      </c>
    </row>
    <row r="191" spans="1:24" ht="15.75">
      <c r="A191" s="6">
        <v>757</v>
      </c>
      <c r="B191" s="7" t="s">
        <v>1209</v>
      </c>
      <c r="C191" s="7" t="s">
        <v>2714</v>
      </c>
      <c r="D191" s="7" t="s">
        <v>1732</v>
      </c>
      <c r="E191" s="6">
        <v>1</v>
      </c>
      <c r="F191" s="6">
        <v>1</v>
      </c>
      <c r="G191" s="6">
        <v>381970</v>
      </c>
      <c r="H191" s="6"/>
      <c r="I191" s="6">
        <v>702870</v>
      </c>
      <c r="J191" s="6">
        <v>435820</v>
      </c>
      <c r="K191" s="6"/>
      <c r="L191" s="6">
        <v>445120</v>
      </c>
      <c r="M191" s="6"/>
      <c r="N191" s="6"/>
      <c r="O191" s="6"/>
      <c r="P191" s="6">
        <f>COUNT(表1_58[[#This Row],[iBAQ 0-20_1]:[iBAQ 0-20_3]])</f>
        <v>2</v>
      </c>
      <c r="Q191" s="6">
        <f>COUNT(表1_58[[#This Row],[iBAQ 30-40_1]:[iBAQ 30-40_3]])</f>
        <v>2</v>
      </c>
      <c r="R191" s="6">
        <f>COUNT(表1_58[[#This Row],[iBAQ 50-60_1]:[iBAQ 50-60_3]])</f>
        <v>0</v>
      </c>
      <c r="S191" s="8">
        <f>AVERAGE(表1_58[[#This Row],[iBAQ 0-20_1]:[iBAQ 0-20_3]])</f>
        <v>542420</v>
      </c>
      <c r="T191" s="8">
        <f>AVERAGE(表1_58[[#This Row],[iBAQ 30-40_1]:[iBAQ 30-40_3]])</f>
        <v>440470</v>
      </c>
      <c r="U191" s="8"/>
      <c r="V191" s="8"/>
      <c r="W191" s="8"/>
      <c r="X191" s="8">
        <v>20</v>
      </c>
    </row>
    <row r="192" spans="1:24" ht="15.75">
      <c r="A192" s="6">
        <v>789</v>
      </c>
      <c r="B192" s="7" t="s">
        <v>1341</v>
      </c>
      <c r="C192" s="7" t="s">
        <v>2742</v>
      </c>
      <c r="D192" s="7" t="s">
        <v>3689</v>
      </c>
      <c r="E192" s="6">
        <v>9</v>
      </c>
      <c r="F192" s="6">
        <v>2</v>
      </c>
      <c r="G192" s="6">
        <v>291470</v>
      </c>
      <c r="H192" s="6">
        <v>2145300</v>
      </c>
      <c r="I192" s="6">
        <v>2392400</v>
      </c>
      <c r="J192" s="6"/>
      <c r="K192" s="6"/>
      <c r="L192" s="6"/>
      <c r="M192" s="6"/>
      <c r="N192" s="6"/>
      <c r="O192" s="6"/>
      <c r="P192" s="6">
        <f>COUNT(表1_58[[#This Row],[iBAQ 0-20_1]:[iBAQ 0-20_3]])</f>
        <v>3</v>
      </c>
      <c r="Q192" s="6">
        <f>COUNT(表1_58[[#This Row],[iBAQ 30-40_1]:[iBAQ 30-40_3]])</f>
        <v>0</v>
      </c>
      <c r="R192" s="6">
        <f>COUNT(表1_58[[#This Row],[iBAQ 50-60_1]:[iBAQ 50-60_3]])</f>
        <v>0</v>
      </c>
      <c r="S192" s="8">
        <f>AVERAGE(表1_58[[#This Row],[iBAQ 0-20_1]:[iBAQ 0-20_3]])</f>
        <v>1609723.3333333333</v>
      </c>
      <c r="T192" s="8"/>
      <c r="U192" s="8"/>
      <c r="V192" s="8"/>
      <c r="W192" s="8"/>
      <c r="X192" s="8">
        <v>20</v>
      </c>
    </row>
    <row r="193" spans="1:24" ht="15.75">
      <c r="A193" s="6">
        <v>794</v>
      </c>
      <c r="B193" s="7" t="s">
        <v>1187</v>
      </c>
      <c r="C193" s="7" t="s">
        <v>2568</v>
      </c>
      <c r="D193" s="7" t="s">
        <v>3693</v>
      </c>
      <c r="E193" s="6">
        <v>1</v>
      </c>
      <c r="F193" s="6">
        <v>1</v>
      </c>
      <c r="G193" s="6"/>
      <c r="H193" s="6">
        <v>225440</v>
      </c>
      <c r="I193" s="6">
        <v>333210</v>
      </c>
      <c r="J193" s="6">
        <v>221290</v>
      </c>
      <c r="K193" s="6"/>
      <c r="L193" s="6">
        <v>561550</v>
      </c>
      <c r="M193" s="6"/>
      <c r="N193" s="6"/>
      <c r="O193" s="6"/>
      <c r="P193" s="6">
        <f>COUNT(表1_58[[#This Row],[iBAQ 0-20_1]:[iBAQ 0-20_3]])</f>
        <v>2</v>
      </c>
      <c r="Q193" s="6">
        <f>COUNT(表1_58[[#This Row],[iBAQ 30-40_1]:[iBAQ 30-40_3]])</f>
        <v>2</v>
      </c>
      <c r="R193" s="6">
        <f>COUNT(表1_58[[#This Row],[iBAQ 50-60_1]:[iBAQ 50-60_3]])</f>
        <v>0</v>
      </c>
      <c r="S193" s="8">
        <f>AVERAGE(表1_58[[#This Row],[iBAQ 0-20_1]:[iBAQ 0-20_3]])</f>
        <v>279325</v>
      </c>
      <c r="T193" s="8">
        <f>AVERAGE(表1_58[[#This Row],[iBAQ 30-40_1]:[iBAQ 30-40_3]])</f>
        <v>391420</v>
      </c>
      <c r="U193" s="8"/>
      <c r="V193" s="8"/>
      <c r="W193" s="8"/>
      <c r="X193" s="8">
        <v>20</v>
      </c>
    </row>
    <row r="194" spans="1:24" ht="15.75">
      <c r="A194" s="6">
        <v>801</v>
      </c>
      <c r="B194" s="7" t="s">
        <v>1317</v>
      </c>
      <c r="C194" s="7" t="s">
        <v>2752</v>
      </c>
      <c r="D194" s="7" t="s">
        <v>1747</v>
      </c>
      <c r="E194" s="6">
        <v>6</v>
      </c>
      <c r="F194" s="6">
        <v>2</v>
      </c>
      <c r="G194" s="6"/>
      <c r="H194" s="6">
        <v>510170</v>
      </c>
      <c r="I194" s="6">
        <v>519410</v>
      </c>
      <c r="J194" s="6">
        <v>850530</v>
      </c>
      <c r="K194" s="6"/>
      <c r="L194" s="6"/>
      <c r="M194" s="6"/>
      <c r="N194" s="6"/>
      <c r="O194" s="6"/>
      <c r="P194" s="6">
        <f>COUNT(表1_58[[#This Row],[iBAQ 0-20_1]:[iBAQ 0-20_3]])</f>
        <v>2</v>
      </c>
      <c r="Q194" s="6">
        <f>COUNT(表1_58[[#This Row],[iBAQ 30-40_1]:[iBAQ 30-40_3]])</f>
        <v>1</v>
      </c>
      <c r="R194" s="6">
        <f>COUNT(表1_58[[#This Row],[iBAQ 50-60_1]:[iBAQ 50-60_3]])</f>
        <v>0</v>
      </c>
      <c r="S194" s="8">
        <f>AVERAGE(表1_58[[#This Row],[iBAQ 0-20_1]:[iBAQ 0-20_3]])</f>
        <v>514790</v>
      </c>
      <c r="T194" s="8"/>
      <c r="U194" s="8"/>
      <c r="V194" s="8"/>
      <c r="W194" s="8"/>
      <c r="X194" s="8">
        <v>20</v>
      </c>
    </row>
    <row r="195" spans="1:24" ht="15.75">
      <c r="A195" s="6">
        <v>806</v>
      </c>
      <c r="B195" s="7" t="s">
        <v>1355</v>
      </c>
      <c r="C195" s="7" t="s">
        <v>2758</v>
      </c>
      <c r="D195" s="7" t="s">
        <v>1752</v>
      </c>
      <c r="E195" s="6">
        <v>1</v>
      </c>
      <c r="F195" s="6">
        <v>1</v>
      </c>
      <c r="G195" s="6">
        <v>651640</v>
      </c>
      <c r="H195" s="6"/>
      <c r="I195" s="6">
        <v>576130</v>
      </c>
      <c r="J195" s="6"/>
      <c r="K195" s="6"/>
      <c r="L195" s="6"/>
      <c r="M195" s="6"/>
      <c r="N195" s="6"/>
      <c r="O195" s="6"/>
      <c r="P195" s="6">
        <f>COUNT(表1_58[[#This Row],[iBAQ 0-20_1]:[iBAQ 0-20_3]])</f>
        <v>2</v>
      </c>
      <c r="Q195" s="6">
        <f>COUNT(表1_58[[#This Row],[iBAQ 30-40_1]:[iBAQ 30-40_3]])</f>
        <v>0</v>
      </c>
      <c r="R195" s="6">
        <f>COUNT(表1_58[[#This Row],[iBAQ 50-60_1]:[iBAQ 50-60_3]])</f>
        <v>0</v>
      </c>
      <c r="S195" s="8">
        <f>AVERAGE(表1_58[[#This Row],[iBAQ 0-20_1]:[iBAQ 0-20_3]])</f>
        <v>613885</v>
      </c>
      <c r="T195" s="8"/>
      <c r="U195" s="8"/>
      <c r="V195" s="8"/>
      <c r="W195" s="8"/>
      <c r="X195" s="8">
        <v>20</v>
      </c>
    </row>
    <row r="196" spans="1:24" ht="15.75">
      <c r="A196" s="6">
        <v>84</v>
      </c>
      <c r="B196" s="7" t="s">
        <v>1207</v>
      </c>
      <c r="C196" s="7" t="s">
        <v>2765</v>
      </c>
      <c r="D196" s="7" t="s">
        <v>1756</v>
      </c>
      <c r="E196" s="6">
        <v>2</v>
      </c>
      <c r="F196" s="6">
        <v>2</v>
      </c>
      <c r="G196" s="6">
        <v>263540</v>
      </c>
      <c r="H196" s="6">
        <v>534820</v>
      </c>
      <c r="I196" s="6">
        <v>346770</v>
      </c>
      <c r="J196" s="6"/>
      <c r="K196" s="6">
        <v>476180</v>
      </c>
      <c r="L196" s="6">
        <v>459530</v>
      </c>
      <c r="M196" s="6"/>
      <c r="N196" s="6"/>
      <c r="O196" s="6"/>
      <c r="P196" s="6">
        <f>COUNT(表1_58[[#This Row],[iBAQ 0-20_1]:[iBAQ 0-20_3]])</f>
        <v>3</v>
      </c>
      <c r="Q196" s="6">
        <f>COUNT(表1_58[[#This Row],[iBAQ 30-40_1]:[iBAQ 30-40_3]])</f>
        <v>2</v>
      </c>
      <c r="R196" s="6">
        <f>COUNT(表1_58[[#This Row],[iBAQ 50-60_1]:[iBAQ 50-60_3]])</f>
        <v>0</v>
      </c>
      <c r="S196" s="8">
        <f>AVERAGE(表1_58[[#This Row],[iBAQ 0-20_1]:[iBAQ 0-20_3]])</f>
        <v>381710</v>
      </c>
      <c r="T196" s="8">
        <f>AVERAGE(表1_58[[#This Row],[iBAQ 30-40_1]:[iBAQ 30-40_3]])</f>
        <v>467855</v>
      </c>
      <c r="U196" s="8"/>
      <c r="V196" s="8"/>
      <c r="W196" s="8"/>
      <c r="X196" s="8">
        <v>20</v>
      </c>
    </row>
    <row r="197" spans="1:24" ht="15.75">
      <c r="A197" s="6">
        <v>815</v>
      </c>
      <c r="B197" s="7" t="s">
        <v>1339</v>
      </c>
      <c r="C197" s="7" t="s">
        <v>2766</v>
      </c>
      <c r="D197" s="7" t="s">
        <v>3704</v>
      </c>
      <c r="E197" s="6">
        <v>2</v>
      </c>
      <c r="F197" s="6">
        <v>2</v>
      </c>
      <c r="G197" s="6"/>
      <c r="H197" s="6">
        <v>807170</v>
      </c>
      <c r="I197" s="6">
        <v>3653400</v>
      </c>
      <c r="J197" s="6"/>
      <c r="K197" s="6"/>
      <c r="L197" s="6"/>
      <c r="M197" s="6"/>
      <c r="N197" s="6"/>
      <c r="O197" s="6"/>
      <c r="P197" s="6">
        <f>COUNT(表1_58[[#This Row],[iBAQ 0-20_1]:[iBAQ 0-20_3]])</f>
        <v>2</v>
      </c>
      <c r="Q197" s="6">
        <f>COUNT(表1_58[[#This Row],[iBAQ 30-40_1]:[iBAQ 30-40_3]])</f>
        <v>0</v>
      </c>
      <c r="R197" s="6">
        <f>COUNT(表1_58[[#This Row],[iBAQ 50-60_1]:[iBAQ 50-60_3]])</f>
        <v>0</v>
      </c>
      <c r="S197" s="8">
        <f>AVERAGE(表1_58[[#This Row],[iBAQ 0-20_1]:[iBAQ 0-20_3]])</f>
        <v>2230285</v>
      </c>
      <c r="T197" s="8"/>
      <c r="U197" s="8"/>
      <c r="V197" s="8"/>
      <c r="W197" s="8"/>
      <c r="X197" s="8">
        <v>20</v>
      </c>
    </row>
    <row r="198" spans="1:24" ht="15.75">
      <c r="A198" s="6">
        <v>823</v>
      </c>
      <c r="B198" s="7" t="s">
        <v>1211</v>
      </c>
      <c r="C198" s="7" t="s">
        <v>2774</v>
      </c>
      <c r="D198" s="7" t="s">
        <v>1761</v>
      </c>
      <c r="E198" s="6">
        <v>1</v>
      </c>
      <c r="F198" s="6">
        <v>1</v>
      </c>
      <c r="G198" s="6"/>
      <c r="H198" s="6">
        <v>147030</v>
      </c>
      <c r="I198" s="6">
        <v>287790</v>
      </c>
      <c r="J198" s="6"/>
      <c r="K198" s="6">
        <v>322410</v>
      </c>
      <c r="L198" s="6">
        <v>439100</v>
      </c>
      <c r="M198" s="6"/>
      <c r="N198" s="6"/>
      <c r="O198" s="6"/>
      <c r="P198" s="6">
        <f>COUNT(表1_58[[#This Row],[iBAQ 0-20_1]:[iBAQ 0-20_3]])</f>
        <v>2</v>
      </c>
      <c r="Q198" s="6">
        <f>COUNT(表1_58[[#This Row],[iBAQ 30-40_1]:[iBAQ 30-40_3]])</f>
        <v>2</v>
      </c>
      <c r="R198" s="6">
        <f>COUNT(表1_58[[#This Row],[iBAQ 50-60_1]:[iBAQ 50-60_3]])</f>
        <v>0</v>
      </c>
      <c r="S198" s="8">
        <f>AVERAGE(表1_58[[#This Row],[iBAQ 0-20_1]:[iBAQ 0-20_3]])</f>
        <v>217410</v>
      </c>
      <c r="T198" s="8">
        <f>AVERAGE(表1_58[[#This Row],[iBAQ 30-40_1]:[iBAQ 30-40_3]])</f>
        <v>380755</v>
      </c>
      <c r="U198" s="8"/>
      <c r="V198" s="8"/>
      <c r="W198" s="8"/>
      <c r="X198" s="8">
        <v>20</v>
      </c>
    </row>
    <row r="199" spans="1:24" ht="15.75">
      <c r="A199" s="6">
        <v>53</v>
      </c>
      <c r="B199" s="7" t="s">
        <v>1163</v>
      </c>
      <c r="C199" s="7" t="s">
        <v>2778</v>
      </c>
      <c r="D199" s="7" t="s">
        <v>1764</v>
      </c>
      <c r="E199" s="6">
        <v>1</v>
      </c>
      <c r="F199" s="6">
        <v>1</v>
      </c>
      <c r="G199" s="6">
        <v>489350</v>
      </c>
      <c r="H199" s="6">
        <v>1695700</v>
      </c>
      <c r="I199" s="6">
        <v>1433200</v>
      </c>
      <c r="J199" s="6">
        <v>1078000</v>
      </c>
      <c r="K199" s="6">
        <v>1077000</v>
      </c>
      <c r="L199" s="6">
        <v>857720</v>
      </c>
      <c r="M199" s="6"/>
      <c r="N199" s="6"/>
      <c r="O199" s="6"/>
      <c r="P199" s="6">
        <f>COUNT(表1_58[[#This Row],[iBAQ 0-20_1]:[iBAQ 0-20_3]])</f>
        <v>3</v>
      </c>
      <c r="Q199" s="6">
        <f>COUNT(表1_58[[#This Row],[iBAQ 30-40_1]:[iBAQ 30-40_3]])</f>
        <v>3</v>
      </c>
      <c r="R199" s="6">
        <f>COUNT(表1_58[[#This Row],[iBAQ 50-60_1]:[iBAQ 50-60_3]])</f>
        <v>0</v>
      </c>
      <c r="S199" s="8">
        <f>AVERAGE(表1_58[[#This Row],[iBAQ 0-20_1]:[iBAQ 0-20_3]])</f>
        <v>1206083.3333333333</v>
      </c>
      <c r="T199" s="8">
        <f>AVERAGE(表1_58[[#This Row],[iBAQ 30-40_1]:[iBAQ 30-40_3]])</f>
        <v>1004240</v>
      </c>
      <c r="U199" s="8"/>
      <c r="V199" s="8"/>
      <c r="W199" s="8"/>
      <c r="X199" s="8">
        <v>20</v>
      </c>
    </row>
    <row r="200" spans="1:24" ht="15.75">
      <c r="A200" s="6">
        <v>48</v>
      </c>
      <c r="B200" s="7" t="s">
        <v>1069</v>
      </c>
      <c r="C200" s="7" t="s">
        <v>2779</v>
      </c>
      <c r="D200" s="7" t="s">
        <v>3710</v>
      </c>
      <c r="E200" s="6">
        <v>1</v>
      </c>
      <c r="F200" s="6">
        <v>1</v>
      </c>
      <c r="G200" s="6"/>
      <c r="H200" s="6">
        <v>7711200</v>
      </c>
      <c r="I200" s="6">
        <v>17667000</v>
      </c>
      <c r="J200" s="6">
        <v>10235000</v>
      </c>
      <c r="K200" s="6"/>
      <c r="L200" s="6">
        <v>12515000</v>
      </c>
      <c r="M200" s="6"/>
      <c r="N200" s="6"/>
      <c r="O200" s="6"/>
      <c r="P200" s="6">
        <f>COUNT(表1_58[[#This Row],[iBAQ 0-20_1]:[iBAQ 0-20_3]])</f>
        <v>2</v>
      </c>
      <c r="Q200" s="6">
        <f>COUNT(表1_58[[#This Row],[iBAQ 30-40_1]:[iBAQ 30-40_3]])</f>
        <v>2</v>
      </c>
      <c r="R200" s="6">
        <f>COUNT(表1_58[[#This Row],[iBAQ 50-60_1]:[iBAQ 50-60_3]])</f>
        <v>0</v>
      </c>
      <c r="S200" s="8">
        <f>AVERAGE(表1_58[[#This Row],[iBAQ 0-20_1]:[iBAQ 0-20_3]])</f>
        <v>12689100</v>
      </c>
      <c r="T200" s="8">
        <f>AVERAGE(表1_58[[#This Row],[iBAQ 30-40_1]:[iBAQ 30-40_3]])</f>
        <v>11375000</v>
      </c>
      <c r="U200" s="8"/>
      <c r="V200" s="8"/>
      <c r="W200" s="8"/>
      <c r="X200" s="8">
        <v>20</v>
      </c>
    </row>
    <row r="201" spans="1:24" ht="15.75">
      <c r="A201" s="6">
        <v>833</v>
      </c>
      <c r="B201" s="7" t="s">
        <v>1240</v>
      </c>
      <c r="C201" s="7" t="s">
        <v>2782</v>
      </c>
      <c r="D201" s="7" t="s">
        <v>1767</v>
      </c>
      <c r="E201" s="6">
        <v>2</v>
      </c>
      <c r="F201" s="6">
        <v>2</v>
      </c>
      <c r="G201" s="6">
        <v>117600</v>
      </c>
      <c r="H201" s="6"/>
      <c r="I201" s="6">
        <v>47062</v>
      </c>
      <c r="J201" s="6">
        <v>67999</v>
      </c>
      <c r="K201" s="6"/>
      <c r="L201" s="6">
        <v>95754</v>
      </c>
      <c r="M201" s="6"/>
      <c r="N201" s="6"/>
      <c r="O201" s="6"/>
      <c r="P201" s="6">
        <f>COUNT(表1_58[[#This Row],[iBAQ 0-20_1]:[iBAQ 0-20_3]])</f>
        <v>2</v>
      </c>
      <c r="Q201" s="6">
        <f>COUNT(表1_58[[#This Row],[iBAQ 30-40_1]:[iBAQ 30-40_3]])</f>
        <v>2</v>
      </c>
      <c r="R201" s="6">
        <f>COUNT(表1_58[[#This Row],[iBAQ 50-60_1]:[iBAQ 50-60_3]])</f>
        <v>0</v>
      </c>
      <c r="S201" s="8">
        <f>AVERAGE(表1_58[[#This Row],[iBAQ 0-20_1]:[iBAQ 0-20_3]])</f>
        <v>82331</v>
      </c>
      <c r="T201" s="8">
        <f>AVERAGE(表1_58[[#This Row],[iBAQ 30-40_1]:[iBAQ 30-40_3]])</f>
        <v>81876.5</v>
      </c>
      <c r="U201" s="8"/>
      <c r="V201" s="8"/>
      <c r="W201" s="8"/>
      <c r="X201" s="8">
        <v>20</v>
      </c>
    </row>
    <row r="202" spans="1:24" ht="15.75">
      <c r="A202" s="6">
        <v>860</v>
      </c>
      <c r="B202" s="7" t="s">
        <v>1249</v>
      </c>
      <c r="C202" s="7" t="s">
        <v>2805</v>
      </c>
      <c r="D202" s="7" t="s">
        <v>1778</v>
      </c>
      <c r="E202" s="6">
        <v>1</v>
      </c>
      <c r="F202" s="6">
        <v>1</v>
      </c>
      <c r="G202" s="6">
        <v>2110900</v>
      </c>
      <c r="H202" s="6">
        <v>3267400</v>
      </c>
      <c r="I202" s="6"/>
      <c r="J202" s="6"/>
      <c r="K202" s="6">
        <v>4795500</v>
      </c>
      <c r="L202" s="6"/>
      <c r="M202" s="6"/>
      <c r="N202" s="6"/>
      <c r="O202" s="6"/>
      <c r="P202" s="6">
        <f>COUNT(表1_58[[#This Row],[iBAQ 0-20_1]:[iBAQ 0-20_3]])</f>
        <v>2</v>
      </c>
      <c r="Q202" s="6">
        <f>COUNT(表1_58[[#This Row],[iBAQ 30-40_1]:[iBAQ 30-40_3]])</f>
        <v>1</v>
      </c>
      <c r="R202" s="6">
        <f>COUNT(表1_58[[#This Row],[iBAQ 50-60_1]:[iBAQ 50-60_3]])</f>
        <v>0</v>
      </c>
      <c r="S202" s="8">
        <f>AVERAGE(表1_58[[#This Row],[iBAQ 0-20_1]:[iBAQ 0-20_3]])</f>
        <v>2689150</v>
      </c>
      <c r="T202" s="8"/>
      <c r="U202" s="8"/>
      <c r="V202" s="8"/>
      <c r="W202" s="8"/>
      <c r="X202" s="8">
        <v>20</v>
      </c>
    </row>
    <row r="203" spans="1:24" ht="15.75">
      <c r="A203" s="6">
        <v>862</v>
      </c>
      <c r="B203" s="7" t="s">
        <v>1092</v>
      </c>
      <c r="C203" s="7" t="s">
        <v>2807</v>
      </c>
      <c r="D203" s="7" t="s">
        <v>3726</v>
      </c>
      <c r="E203" s="6">
        <v>5</v>
      </c>
      <c r="F203" s="6">
        <v>5</v>
      </c>
      <c r="G203" s="6">
        <v>888200</v>
      </c>
      <c r="H203" s="6">
        <v>912400</v>
      </c>
      <c r="I203" s="6">
        <v>1470000</v>
      </c>
      <c r="J203" s="6">
        <v>865360</v>
      </c>
      <c r="K203" s="6">
        <v>2054600</v>
      </c>
      <c r="L203" s="6">
        <v>3268500</v>
      </c>
      <c r="M203" s="6"/>
      <c r="N203" s="6"/>
      <c r="O203" s="6"/>
      <c r="P203" s="6">
        <f>COUNT(表1_58[[#This Row],[iBAQ 0-20_1]:[iBAQ 0-20_3]])</f>
        <v>3</v>
      </c>
      <c r="Q203" s="6">
        <f>COUNT(表1_58[[#This Row],[iBAQ 30-40_1]:[iBAQ 30-40_3]])</f>
        <v>3</v>
      </c>
      <c r="R203" s="6">
        <f>COUNT(表1_58[[#This Row],[iBAQ 50-60_1]:[iBAQ 50-60_3]])</f>
        <v>0</v>
      </c>
      <c r="S203" s="8">
        <f>AVERAGE(表1_58[[#This Row],[iBAQ 0-20_1]:[iBAQ 0-20_3]])</f>
        <v>1090200</v>
      </c>
      <c r="T203" s="8">
        <f>AVERAGE(表1_58[[#This Row],[iBAQ 30-40_1]:[iBAQ 30-40_3]])</f>
        <v>2062820</v>
      </c>
      <c r="U203" s="8"/>
      <c r="V203" s="8"/>
      <c r="W203" s="8"/>
      <c r="X203" s="8">
        <v>20</v>
      </c>
    </row>
    <row r="204" spans="1:24" ht="15.75">
      <c r="A204" s="6">
        <v>870</v>
      </c>
      <c r="B204" s="7" t="s">
        <v>1320</v>
      </c>
      <c r="C204" s="7" t="s">
        <v>2811</v>
      </c>
      <c r="D204" s="7" t="s">
        <v>3728</v>
      </c>
      <c r="E204" s="6">
        <v>2</v>
      </c>
      <c r="F204" s="6">
        <v>2</v>
      </c>
      <c r="G204" s="6">
        <v>217240</v>
      </c>
      <c r="H204" s="6">
        <v>778280</v>
      </c>
      <c r="I204" s="6"/>
      <c r="J204" s="6">
        <v>711280</v>
      </c>
      <c r="K204" s="6"/>
      <c r="L204" s="6"/>
      <c r="M204" s="6"/>
      <c r="N204" s="6"/>
      <c r="O204" s="6"/>
      <c r="P204" s="6">
        <f>COUNT(表1_58[[#This Row],[iBAQ 0-20_1]:[iBAQ 0-20_3]])</f>
        <v>2</v>
      </c>
      <c r="Q204" s="6">
        <f>COUNT(表1_58[[#This Row],[iBAQ 30-40_1]:[iBAQ 30-40_3]])</f>
        <v>1</v>
      </c>
      <c r="R204" s="6">
        <f>COUNT(表1_58[[#This Row],[iBAQ 50-60_1]:[iBAQ 50-60_3]])</f>
        <v>0</v>
      </c>
      <c r="S204" s="8">
        <f>AVERAGE(表1_58[[#This Row],[iBAQ 0-20_1]:[iBAQ 0-20_3]])</f>
        <v>497760</v>
      </c>
      <c r="T204" s="8"/>
      <c r="U204" s="8"/>
      <c r="V204" s="8"/>
      <c r="W204" s="8"/>
      <c r="X204" s="8">
        <v>20</v>
      </c>
    </row>
    <row r="205" spans="1:24" ht="15.75">
      <c r="A205" s="6">
        <v>878</v>
      </c>
      <c r="B205" s="7" t="s">
        <v>1242</v>
      </c>
      <c r="C205" s="7" t="s">
        <v>2818</v>
      </c>
      <c r="D205" s="7" t="s">
        <v>1784</v>
      </c>
      <c r="E205" s="6">
        <v>1</v>
      </c>
      <c r="F205" s="6">
        <v>1</v>
      </c>
      <c r="G205" s="6">
        <v>155330</v>
      </c>
      <c r="H205" s="6">
        <v>178620</v>
      </c>
      <c r="I205" s="6">
        <v>110380</v>
      </c>
      <c r="J205" s="6"/>
      <c r="K205" s="6"/>
      <c r="L205" s="6">
        <v>61024</v>
      </c>
      <c r="M205" s="6"/>
      <c r="N205" s="6"/>
      <c r="O205" s="6"/>
      <c r="P205" s="6">
        <f>COUNT(表1_58[[#This Row],[iBAQ 0-20_1]:[iBAQ 0-20_3]])</f>
        <v>3</v>
      </c>
      <c r="Q205" s="6">
        <f>COUNT(表1_58[[#This Row],[iBAQ 30-40_1]:[iBAQ 30-40_3]])</f>
        <v>1</v>
      </c>
      <c r="R205" s="6">
        <f>COUNT(表1_58[[#This Row],[iBAQ 50-60_1]:[iBAQ 50-60_3]])</f>
        <v>0</v>
      </c>
      <c r="S205" s="8">
        <f>AVERAGE(表1_58[[#This Row],[iBAQ 0-20_1]:[iBAQ 0-20_3]])</f>
        <v>148110</v>
      </c>
      <c r="T205" s="8"/>
      <c r="U205" s="8"/>
      <c r="V205" s="8"/>
      <c r="W205" s="8"/>
      <c r="X205" s="8">
        <v>20</v>
      </c>
    </row>
    <row r="206" spans="1:24" ht="15.75">
      <c r="A206" s="6">
        <v>880</v>
      </c>
      <c r="B206" s="7" t="s">
        <v>1091</v>
      </c>
      <c r="C206" s="7" t="s">
        <v>2820</v>
      </c>
      <c r="D206" s="7" t="s">
        <v>1785</v>
      </c>
      <c r="E206" s="6">
        <v>2</v>
      </c>
      <c r="F206" s="6">
        <v>1</v>
      </c>
      <c r="G206" s="6"/>
      <c r="H206" s="6">
        <v>1059600</v>
      </c>
      <c r="I206" s="6">
        <v>1467600</v>
      </c>
      <c r="J206" s="6">
        <v>1752200</v>
      </c>
      <c r="K206" s="6">
        <v>2650500</v>
      </c>
      <c r="L206" s="6">
        <v>3304300</v>
      </c>
      <c r="M206" s="6"/>
      <c r="N206" s="6"/>
      <c r="O206" s="6"/>
      <c r="P206" s="6">
        <f>COUNT(表1_58[[#This Row],[iBAQ 0-20_1]:[iBAQ 0-20_3]])</f>
        <v>2</v>
      </c>
      <c r="Q206" s="6">
        <f>COUNT(表1_58[[#This Row],[iBAQ 30-40_1]:[iBAQ 30-40_3]])</f>
        <v>3</v>
      </c>
      <c r="R206" s="6">
        <f>COUNT(表1_58[[#This Row],[iBAQ 50-60_1]:[iBAQ 50-60_3]])</f>
        <v>0</v>
      </c>
      <c r="S206" s="8">
        <f>AVERAGE(表1_58[[#This Row],[iBAQ 0-20_1]:[iBAQ 0-20_3]])</f>
        <v>1263600</v>
      </c>
      <c r="T206" s="8">
        <f>AVERAGE(表1_58[[#This Row],[iBAQ 30-40_1]:[iBAQ 30-40_3]])</f>
        <v>2569000</v>
      </c>
      <c r="U206" s="8"/>
      <c r="V206" s="8"/>
      <c r="W206" s="8"/>
      <c r="X206" s="8">
        <v>20</v>
      </c>
    </row>
    <row r="207" spans="1:24" ht="15.75">
      <c r="A207" s="6">
        <v>889</v>
      </c>
      <c r="B207" s="7" t="s">
        <v>1231</v>
      </c>
      <c r="C207" s="7" t="s">
        <v>2828</v>
      </c>
      <c r="D207" s="7" t="s">
        <v>1790</v>
      </c>
      <c r="E207" s="6">
        <v>4</v>
      </c>
      <c r="F207" s="6">
        <v>1</v>
      </c>
      <c r="G207" s="6">
        <v>241310</v>
      </c>
      <c r="H207" s="6"/>
      <c r="I207" s="6">
        <v>188770</v>
      </c>
      <c r="J207" s="6"/>
      <c r="K207" s="6"/>
      <c r="L207" s="6">
        <v>248750</v>
      </c>
      <c r="M207" s="6"/>
      <c r="N207" s="6"/>
      <c r="O207" s="6"/>
      <c r="P207" s="6">
        <f>COUNT(表1_58[[#This Row],[iBAQ 0-20_1]:[iBAQ 0-20_3]])</f>
        <v>2</v>
      </c>
      <c r="Q207" s="6">
        <f>COUNT(表1_58[[#This Row],[iBAQ 30-40_1]:[iBAQ 30-40_3]])</f>
        <v>1</v>
      </c>
      <c r="R207" s="6">
        <f>COUNT(表1_58[[#This Row],[iBAQ 50-60_1]:[iBAQ 50-60_3]])</f>
        <v>0</v>
      </c>
      <c r="S207" s="8">
        <f>AVERAGE(表1_58[[#This Row],[iBAQ 0-20_1]:[iBAQ 0-20_3]])</f>
        <v>215040</v>
      </c>
      <c r="T207" s="8"/>
      <c r="U207" s="8"/>
      <c r="V207" s="8"/>
      <c r="W207" s="8"/>
      <c r="X207" s="8">
        <v>20</v>
      </c>
    </row>
    <row r="208" spans="1:24" ht="15.75">
      <c r="A208" s="6">
        <v>904</v>
      </c>
      <c r="B208" s="7" t="s">
        <v>1311</v>
      </c>
      <c r="C208" s="7" t="s">
        <v>2837</v>
      </c>
      <c r="D208" s="7" t="s">
        <v>3740</v>
      </c>
      <c r="E208" s="6">
        <v>2</v>
      </c>
      <c r="F208" s="6">
        <v>2</v>
      </c>
      <c r="G208" s="6"/>
      <c r="H208" s="6">
        <v>943910</v>
      </c>
      <c r="I208" s="6">
        <v>1421500</v>
      </c>
      <c r="J208" s="6">
        <v>1187700</v>
      </c>
      <c r="K208" s="6"/>
      <c r="L208" s="6"/>
      <c r="M208" s="6"/>
      <c r="N208" s="6"/>
      <c r="O208" s="6"/>
      <c r="P208" s="6">
        <f>COUNT(表1_58[[#This Row],[iBAQ 0-20_1]:[iBAQ 0-20_3]])</f>
        <v>2</v>
      </c>
      <c r="Q208" s="6">
        <f>COUNT(表1_58[[#This Row],[iBAQ 30-40_1]:[iBAQ 30-40_3]])</f>
        <v>1</v>
      </c>
      <c r="R208" s="6">
        <f>COUNT(表1_58[[#This Row],[iBAQ 50-60_1]:[iBAQ 50-60_3]])</f>
        <v>0</v>
      </c>
      <c r="S208" s="8">
        <f>AVERAGE(表1_58[[#This Row],[iBAQ 0-20_1]:[iBAQ 0-20_3]])</f>
        <v>1182705</v>
      </c>
      <c r="T208" s="8"/>
      <c r="U208" s="8"/>
      <c r="V208" s="8"/>
      <c r="W208" s="8"/>
      <c r="X208" s="8">
        <v>20</v>
      </c>
    </row>
    <row r="209" spans="1:24" ht="15.75">
      <c r="A209" s="6">
        <v>911</v>
      </c>
      <c r="B209" s="7" t="s">
        <v>1309</v>
      </c>
      <c r="C209" s="7" t="s">
        <v>2843</v>
      </c>
      <c r="D209" s="7" t="s">
        <v>1800</v>
      </c>
      <c r="E209" s="6">
        <v>3</v>
      </c>
      <c r="F209" s="6">
        <v>1</v>
      </c>
      <c r="G209" s="6">
        <v>938590</v>
      </c>
      <c r="H209" s="6">
        <v>2337100</v>
      </c>
      <c r="I209" s="6"/>
      <c r="J209" s="6">
        <v>1549200</v>
      </c>
      <c r="K209" s="6"/>
      <c r="L209" s="6"/>
      <c r="M209" s="6"/>
      <c r="N209" s="6"/>
      <c r="O209" s="6"/>
      <c r="P209" s="6">
        <f>COUNT(表1_58[[#This Row],[iBAQ 0-20_1]:[iBAQ 0-20_3]])</f>
        <v>2</v>
      </c>
      <c r="Q209" s="6">
        <f>COUNT(表1_58[[#This Row],[iBAQ 30-40_1]:[iBAQ 30-40_3]])</f>
        <v>1</v>
      </c>
      <c r="R209" s="6">
        <f>COUNT(表1_58[[#This Row],[iBAQ 50-60_1]:[iBAQ 50-60_3]])</f>
        <v>0</v>
      </c>
      <c r="S209" s="8">
        <f>AVERAGE(表1_58[[#This Row],[iBAQ 0-20_1]:[iBAQ 0-20_3]])</f>
        <v>1637845</v>
      </c>
      <c r="T209" s="8"/>
      <c r="U209" s="8"/>
      <c r="V209" s="8"/>
      <c r="W209" s="8"/>
      <c r="X209" s="8">
        <v>20</v>
      </c>
    </row>
    <row r="210" spans="1:24" ht="15.75">
      <c r="A210" s="6">
        <v>929</v>
      </c>
      <c r="B210" s="7" t="s">
        <v>1136</v>
      </c>
      <c r="C210" s="7" t="s">
        <v>2282</v>
      </c>
      <c r="D210" s="7" t="s">
        <v>3749</v>
      </c>
      <c r="E210" s="6">
        <v>3</v>
      </c>
      <c r="F210" s="6">
        <v>3</v>
      </c>
      <c r="G210" s="6">
        <v>1427600</v>
      </c>
      <c r="H210" s="6">
        <v>1989500</v>
      </c>
      <c r="I210" s="6">
        <v>1795400</v>
      </c>
      <c r="J210" s="6">
        <v>1231900</v>
      </c>
      <c r="K210" s="6"/>
      <c r="L210" s="6">
        <v>1206400</v>
      </c>
      <c r="M210" s="6"/>
      <c r="N210" s="6"/>
      <c r="O210" s="6"/>
      <c r="P210" s="6">
        <f>COUNT(表1_58[[#This Row],[iBAQ 0-20_1]:[iBAQ 0-20_3]])</f>
        <v>3</v>
      </c>
      <c r="Q210" s="6">
        <f>COUNT(表1_58[[#This Row],[iBAQ 30-40_1]:[iBAQ 30-40_3]])</f>
        <v>2</v>
      </c>
      <c r="R210" s="6">
        <f>COUNT(表1_58[[#This Row],[iBAQ 50-60_1]:[iBAQ 50-60_3]])</f>
        <v>0</v>
      </c>
      <c r="S210" s="8">
        <f>AVERAGE(表1_58[[#This Row],[iBAQ 0-20_1]:[iBAQ 0-20_3]])</f>
        <v>1737500</v>
      </c>
      <c r="T210" s="8">
        <f>AVERAGE(表1_58[[#This Row],[iBAQ 30-40_1]:[iBAQ 30-40_3]])</f>
        <v>1219150</v>
      </c>
      <c r="U210" s="8"/>
      <c r="V210" s="8"/>
      <c r="W210" s="8"/>
      <c r="X210" s="8">
        <v>20</v>
      </c>
    </row>
    <row r="211" spans="1:24" ht="15.75">
      <c r="A211" s="6">
        <v>931</v>
      </c>
      <c r="B211" s="7" t="s">
        <v>1096</v>
      </c>
      <c r="C211" s="7" t="s">
        <v>2854</v>
      </c>
      <c r="D211" s="7" t="s">
        <v>1809</v>
      </c>
      <c r="E211" s="6">
        <v>3</v>
      </c>
      <c r="F211" s="6">
        <v>2</v>
      </c>
      <c r="G211" s="6">
        <v>1080200</v>
      </c>
      <c r="H211" s="6">
        <v>1271100</v>
      </c>
      <c r="I211" s="6">
        <v>1447100</v>
      </c>
      <c r="J211" s="6"/>
      <c r="K211" s="6">
        <v>2362800</v>
      </c>
      <c r="L211" s="6">
        <v>3022300</v>
      </c>
      <c r="M211" s="6"/>
      <c r="N211" s="6"/>
      <c r="O211" s="6"/>
      <c r="P211" s="6">
        <f>COUNT(表1_58[[#This Row],[iBAQ 0-20_1]:[iBAQ 0-20_3]])</f>
        <v>3</v>
      </c>
      <c r="Q211" s="6">
        <f>COUNT(表1_58[[#This Row],[iBAQ 30-40_1]:[iBAQ 30-40_3]])</f>
        <v>2</v>
      </c>
      <c r="R211" s="6">
        <f>COUNT(表1_58[[#This Row],[iBAQ 50-60_1]:[iBAQ 50-60_3]])</f>
        <v>0</v>
      </c>
      <c r="S211" s="8">
        <f>AVERAGE(表1_58[[#This Row],[iBAQ 0-20_1]:[iBAQ 0-20_3]])</f>
        <v>1266133.3333333333</v>
      </c>
      <c r="T211" s="8">
        <f>AVERAGE(表1_58[[#This Row],[iBAQ 30-40_1]:[iBAQ 30-40_3]])</f>
        <v>2692550</v>
      </c>
      <c r="U211" s="8"/>
      <c r="V211" s="8"/>
      <c r="W211" s="8"/>
      <c r="X211" s="8">
        <v>20</v>
      </c>
    </row>
    <row r="212" spans="1:24" ht="15.75">
      <c r="A212" s="6">
        <v>949</v>
      </c>
      <c r="B212" s="7" t="s">
        <v>1217</v>
      </c>
      <c r="C212" s="7" t="s">
        <v>2865</v>
      </c>
      <c r="D212" s="7" t="s">
        <v>3757</v>
      </c>
      <c r="E212" s="6">
        <v>1</v>
      </c>
      <c r="F212" s="6">
        <v>1</v>
      </c>
      <c r="G212" s="6">
        <v>516780</v>
      </c>
      <c r="H212" s="6">
        <v>818080</v>
      </c>
      <c r="I212" s="6"/>
      <c r="J212" s="6"/>
      <c r="K212" s="6">
        <v>1718100</v>
      </c>
      <c r="L212" s="6">
        <v>365540</v>
      </c>
      <c r="M212" s="6"/>
      <c r="N212" s="6"/>
      <c r="O212" s="6"/>
      <c r="P212" s="6">
        <f>COUNT(表1_58[[#This Row],[iBAQ 0-20_1]:[iBAQ 0-20_3]])</f>
        <v>2</v>
      </c>
      <c r="Q212" s="6">
        <f>COUNT(表1_58[[#This Row],[iBAQ 30-40_1]:[iBAQ 30-40_3]])</f>
        <v>2</v>
      </c>
      <c r="R212" s="6">
        <f>COUNT(表1_58[[#This Row],[iBAQ 50-60_1]:[iBAQ 50-60_3]])</f>
        <v>0</v>
      </c>
      <c r="S212" s="8">
        <f>AVERAGE(表1_58[[#This Row],[iBAQ 0-20_1]:[iBAQ 0-20_3]])</f>
        <v>667430</v>
      </c>
      <c r="T212" s="8">
        <f>AVERAGE(表1_58[[#This Row],[iBAQ 30-40_1]:[iBAQ 30-40_3]])</f>
        <v>1041820</v>
      </c>
      <c r="U212" s="8"/>
      <c r="V212" s="8"/>
      <c r="W212" s="8"/>
      <c r="X212" s="8">
        <v>20</v>
      </c>
    </row>
    <row r="213" spans="1:24" ht="15.75">
      <c r="A213" s="6">
        <v>963</v>
      </c>
      <c r="B213" s="7" t="s">
        <v>1271</v>
      </c>
      <c r="C213" s="7" t="s">
        <v>2876</v>
      </c>
      <c r="D213" s="7" t="s">
        <v>3766</v>
      </c>
      <c r="E213" s="6">
        <v>2</v>
      </c>
      <c r="F213" s="6">
        <v>2</v>
      </c>
      <c r="G213" s="6">
        <v>490550</v>
      </c>
      <c r="H213" s="6"/>
      <c r="I213" s="6">
        <v>2438200</v>
      </c>
      <c r="J213" s="6"/>
      <c r="K213" s="6">
        <v>910480</v>
      </c>
      <c r="L213" s="6"/>
      <c r="M213" s="6"/>
      <c r="N213" s="6"/>
      <c r="O213" s="6"/>
      <c r="P213" s="6">
        <f>COUNT(表1_58[[#This Row],[iBAQ 0-20_1]:[iBAQ 0-20_3]])</f>
        <v>2</v>
      </c>
      <c r="Q213" s="6">
        <f>COUNT(表1_58[[#This Row],[iBAQ 30-40_1]:[iBAQ 30-40_3]])</f>
        <v>1</v>
      </c>
      <c r="R213" s="6">
        <f>COUNT(表1_58[[#This Row],[iBAQ 50-60_1]:[iBAQ 50-60_3]])</f>
        <v>0</v>
      </c>
      <c r="S213" s="8">
        <f>AVERAGE(表1_58[[#This Row],[iBAQ 0-20_1]:[iBAQ 0-20_3]])</f>
        <v>1464375</v>
      </c>
      <c r="T213" s="8"/>
      <c r="U213" s="8"/>
      <c r="V213" s="8"/>
      <c r="W213" s="8"/>
      <c r="X213" s="8">
        <v>20</v>
      </c>
    </row>
    <row r="214" spans="1:24" ht="15.75">
      <c r="A214" s="6">
        <v>991</v>
      </c>
      <c r="B214" s="7" t="s">
        <v>1327</v>
      </c>
      <c r="C214" s="7" t="s">
        <v>2897</v>
      </c>
      <c r="D214" s="7" t="s">
        <v>1833</v>
      </c>
      <c r="E214" s="6">
        <v>1</v>
      </c>
      <c r="F214" s="6">
        <v>1</v>
      </c>
      <c r="G214" s="6"/>
      <c r="H214" s="6">
        <v>120940</v>
      </c>
      <c r="I214" s="6">
        <v>366780</v>
      </c>
      <c r="J214" s="6">
        <v>479440</v>
      </c>
      <c r="K214" s="6"/>
      <c r="L214" s="6"/>
      <c r="M214" s="6"/>
      <c r="N214" s="6"/>
      <c r="O214" s="6"/>
      <c r="P214" s="6">
        <f>COUNT(表1_58[[#This Row],[iBAQ 0-20_1]:[iBAQ 0-20_3]])</f>
        <v>2</v>
      </c>
      <c r="Q214" s="6">
        <f>COUNT(表1_58[[#This Row],[iBAQ 30-40_1]:[iBAQ 30-40_3]])</f>
        <v>1</v>
      </c>
      <c r="R214" s="6">
        <f>COUNT(表1_58[[#This Row],[iBAQ 50-60_1]:[iBAQ 50-60_3]])</f>
        <v>0</v>
      </c>
      <c r="S214" s="8">
        <f>AVERAGE(表1_58[[#This Row],[iBAQ 0-20_1]:[iBAQ 0-20_3]])</f>
        <v>243860</v>
      </c>
      <c r="T214" s="8"/>
      <c r="U214" s="8"/>
      <c r="V214" s="8"/>
      <c r="W214" s="8"/>
      <c r="X214" s="8">
        <v>20</v>
      </c>
    </row>
    <row r="215" spans="1:24" ht="15.75">
      <c r="A215" s="6">
        <v>1003</v>
      </c>
      <c r="B215" s="7" t="s">
        <v>1124</v>
      </c>
      <c r="C215" s="7" t="s">
        <v>2907</v>
      </c>
      <c r="D215" s="7" t="s">
        <v>1841</v>
      </c>
      <c r="E215" s="6">
        <v>1</v>
      </c>
      <c r="F215" s="6">
        <v>1</v>
      </c>
      <c r="G215" s="6">
        <v>2729700</v>
      </c>
      <c r="H215" s="6">
        <v>1206300</v>
      </c>
      <c r="I215" s="6">
        <v>1220000</v>
      </c>
      <c r="J215" s="6">
        <v>1037300</v>
      </c>
      <c r="K215" s="6"/>
      <c r="L215" s="6">
        <v>1542700</v>
      </c>
      <c r="M215" s="6"/>
      <c r="N215" s="6"/>
      <c r="O215" s="6"/>
      <c r="P215" s="6">
        <f>COUNT(表1_58[[#This Row],[iBAQ 0-20_1]:[iBAQ 0-20_3]])</f>
        <v>3</v>
      </c>
      <c r="Q215" s="6">
        <f>COUNT(表1_58[[#This Row],[iBAQ 30-40_1]:[iBAQ 30-40_3]])</f>
        <v>2</v>
      </c>
      <c r="R215" s="6">
        <f>COUNT(表1_58[[#This Row],[iBAQ 50-60_1]:[iBAQ 50-60_3]])</f>
        <v>0</v>
      </c>
      <c r="S215" s="8">
        <f>AVERAGE(表1_58[[#This Row],[iBAQ 0-20_1]:[iBAQ 0-20_3]])</f>
        <v>1718666.6666666667</v>
      </c>
      <c r="T215" s="8">
        <f>AVERAGE(表1_58[[#This Row],[iBAQ 30-40_1]:[iBAQ 30-40_3]])</f>
        <v>1290000</v>
      </c>
      <c r="U215" s="8"/>
      <c r="V215" s="8"/>
      <c r="W215" s="8"/>
      <c r="X215" s="8">
        <v>20</v>
      </c>
    </row>
    <row r="216" spans="1:24" ht="15.75">
      <c r="A216" s="6">
        <v>1016</v>
      </c>
      <c r="B216" s="7" t="s">
        <v>1347</v>
      </c>
      <c r="C216" s="7" t="s">
        <v>2573</v>
      </c>
      <c r="D216" s="7" t="s">
        <v>3784</v>
      </c>
      <c r="E216" s="6">
        <v>2</v>
      </c>
      <c r="F216" s="6">
        <v>2</v>
      </c>
      <c r="G216" s="6">
        <v>1051400</v>
      </c>
      <c r="H216" s="6">
        <v>404500</v>
      </c>
      <c r="I216" s="6">
        <v>988550</v>
      </c>
      <c r="J216" s="6"/>
      <c r="K216" s="6"/>
      <c r="L216" s="6"/>
      <c r="M216" s="6"/>
      <c r="N216" s="6"/>
      <c r="O216" s="6"/>
      <c r="P216" s="6">
        <f>COUNT(表1_58[[#This Row],[iBAQ 0-20_1]:[iBAQ 0-20_3]])</f>
        <v>3</v>
      </c>
      <c r="Q216" s="6">
        <f>COUNT(表1_58[[#This Row],[iBAQ 30-40_1]:[iBAQ 30-40_3]])</f>
        <v>0</v>
      </c>
      <c r="R216" s="6">
        <f>COUNT(表1_58[[#This Row],[iBAQ 50-60_1]:[iBAQ 50-60_3]])</f>
        <v>0</v>
      </c>
      <c r="S216" s="8">
        <f>AVERAGE(表1_58[[#This Row],[iBAQ 0-20_1]:[iBAQ 0-20_3]])</f>
        <v>814816.66666666663</v>
      </c>
      <c r="T216" s="8"/>
      <c r="U216" s="8"/>
      <c r="V216" s="8"/>
      <c r="W216" s="8"/>
      <c r="X216" s="8">
        <v>20</v>
      </c>
    </row>
    <row r="217" spans="1:24" ht="15.75">
      <c r="A217" s="6">
        <v>1017</v>
      </c>
      <c r="B217" s="7" t="s">
        <v>1203</v>
      </c>
      <c r="C217" s="7" t="s">
        <v>2921</v>
      </c>
      <c r="D217" s="7" t="s">
        <v>1851</v>
      </c>
      <c r="E217" s="6">
        <v>1</v>
      </c>
      <c r="F217" s="6">
        <v>1</v>
      </c>
      <c r="G217" s="6"/>
      <c r="H217" s="6">
        <v>304760</v>
      </c>
      <c r="I217" s="6">
        <v>353150</v>
      </c>
      <c r="J217" s="6">
        <v>580030</v>
      </c>
      <c r="K217" s="6">
        <v>429430</v>
      </c>
      <c r="L217" s="6">
        <v>484980</v>
      </c>
      <c r="M217" s="6"/>
      <c r="N217" s="6"/>
      <c r="O217" s="6"/>
      <c r="P217" s="6">
        <f>COUNT(表1_58[[#This Row],[iBAQ 0-20_1]:[iBAQ 0-20_3]])</f>
        <v>2</v>
      </c>
      <c r="Q217" s="6">
        <f>COUNT(表1_58[[#This Row],[iBAQ 30-40_1]:[iBAQ 30-40_3]])</f>
        <v>3</v>
      </c>
      <c r="R217" s="6">
        <f>COUNT(表1_58[[#This Row],[iBAQ 50-60_1]:[iBAQ 50-60_3]])</f>
        <v>0</v>
      </c>
      <c r="S217" s="8">
        <f>AVERAGE(表1_58[[#This Row],[iBAQ 0-20_1]:[iBAQ 0-20_3]])</f>
        <v>328955</v>
      </c>
      <c r="T217" s="8">
        <f>AVERAGE(表1_58[[#This Row],[iBAQ 30-40_1]:[iBAQ 30-40_3]])</f>
        <v>498146.66666666669</v>
      </c>
      <c r="U217" s="8"/>
      <c r="V217" s="8"/>
      <c r="W217" s="8"/>
      <c r="X217" s="8">
        <v>20</v>
      </c>
    </row>
    <row r="218" spans="1:24" ht="15.75">
      <c r="A218" s="6">
        <v>1062</v>
      </c>
      <c r="B218" s="7" t="s">
        <v>1313</v>
      </c>
      <c r="C218" s="7" t="s">
        <v>2959</v>
      </c>
      <c r="D218" s="7" t="s">
        <v>3804</v>
      </c>
      <c r="E218" s="6">
        <v>1</v>
      </c>
      <c r="F218" s="6">
        <v>1</v>
      </c>
      <c r="G218" s="6"/>
      <c r="H218" s="6">
        <v>860450</v>
      </c>
      <c r="I218" s="6">
        <v>932760</v>
      </c>
      <c r="J218" s="6">
        <v>1053500</v>
      </c>
      <c r="K218" s="6"/>
      <c r="L218" s="6"/>
      <c r="M218" s="6"/>
      <c r="N218" s="6"/>
      <c r="O218" s="6"/>
      <c r="P218" s="6">
        <f>COUNT(表1_58[[#This Row],[iBAQ 0-20_1]:[iBAQ 0-20_3]])</f>
        <v>2</v>
      </c>
      <c r="Q218" s="6">
        <f>COUNT(表1_58[[#This Row],[iBAQ 30-40_1]:[iBAQ 30-40_3]])</f>
        <v>1</v>
      </c>
      <c r="R218" s="6">
        <f>COUNT(表1_58[[#This Row],[iBAQ 50-60_1]:[iBAQ 50-60_3]])</f>
        <v>0</v>
      </c>
      <c r="S218" s="8">
        <f>AVERAGE(表1_58[[#This Row],[iBAQ 0-20_1]:[iBAQ 0-20_3]])</f>
        <v>896605</v>
      </c>
      <c r="T218" s="8"/>
      <c r="U218" s="8"/>
      <c r="V218" s="8"/>
      <c r="W218" s="8"/>
      <c r="X218" s="8">
        <v>20</v>
      </c>
    </row>
    <row r="219" spans="1:24" ht="15.75">
      <c r="A219" s="6">
        <v>1064</v>
      </c>
      <c r="B219" s="7" t="s">
        <v>1160</v>
      </c>
      <c r="C219" s="7" t="s">
        <v>2962</v>
      </c>
      <c r="D219" s="7" t="s">
        <v>1879</v>
      </c>
      <c r="E219" s="6">
        <v>4</v>
      </c>
      <c r="F219" s="6">
        <v>4</v>
      </c>
      <c r="G219" s="6"/>
      <c r="H219" s="6">
        <v>3260900</v>
      </c>
      <c r="I219" s="6">
        <v>449430</v>
      </c>
      <c r="J219" s="6">
        <v>856800</v>
      </c>
      <c r="K219" s="6"/>
      <c r="L219" s="6">
        <v>890220</v>
      </c>
      <c r="M219" s="6"/>
      <c r="N219" s="6"/>
      <c r="O219" s="6"/>
      <c r="P219" s="6">
        <f>COUNT(表1_58[[#This Row],[iBAQ 0-20_1]:[iBAQ 0-20_3]])</f>
        <v>2</v>
      </c>
      <c r="Q219" s="6">
        <f>COUNT(表1_58[[#This Row],[iBAQ 30-40_1]:[iBAQ 30-40_3]])</f>
        <v>2</v>
      </c>
      <c r="R219" s="6">
        <f>COUNT(表1_58[[#This Row],[iBAQ 50-60_1]:[iBAQ 50-60_3]])</f>
        <v>0</v>
      </c>
      <c r="S219" s="8">
        <f>AVERAGE(表1_58[[#This Row],[iBAQ 0-20_1]:[iBAQ 0-20_3]])</f>
        <v>1855165</v>
      </c>
      <c r="T219" s="8">
        <f>AVERAGE(表1_58[[#This Row],[iBAQ 30-40_1]:[iBAQ 30-40_3]])</f>
        <v>873510</v>
      </c>
      <c r="U219" s="8"/>
      <c r="V219" s="8"/>
      <c r="W219" s="8"/>
      <c r="X219" s="8">
        <v>20</v>
      </c>
    </row>
    <row r="220" spans="1:24" ht="15.75">
      <c r="A220" s="6">
        <v>1071</v>
      </c>
      <c r="B220" s="7" t="s">
        <v>1135</v>
      </c>
      <c r="C220" s="7" t="s">
        <v>2968</v>
      </c>
      <c r="D220" s="7" t="s">
        <v>1883</v>
      </c>
      <c r="E220" s="6">
        <v>3</v>
      </c>
      <c r="F220" s="6">
        <v>3</v>
      </c>
      <c r="G220" s="6">
        <v>590220</v>
      </c>
      <c r="H220" s="6"/>
      <c r="I220" s="6">
        <v>966990</v>
      </c>
      <c r="J220" s="6"/>
      <c r="K220" s="6">
        <v>965710</v>
      </c>
      <c r="L220" s="6">
        <v>1278500</v>
      </c>
      <c r="M220" s="6"/>
      <c r="N220" s="6"/>
      <c r="O220" s="6"/>
      <c r="P220" s="6">
        <f>COUNT(表1_58[[#This Row],[iBAQ 0-20_1]:[iBAQ 0-20_3]])</f>
        <v>2</v>
      </c>
      <c r="Q220" s="6">
        <f>COUNT(表1_58[[#This Row],[iBAQ 30-40_1]:[iBAQ 30-40_3]])</f>
        <v>2</v>
      </c>
      <c r="R220" s="6">
        <f>COUNT(表1_58[[#This Row],[iBAQ 50-60_1]:[iBAQ 50-60_3]])</f>
        <v>0</v>
      </c>
      <c r="S220" s="8">
        <f>AVERAGE(表1_58[[#This Row],[iBAQ 0-20_1]:[iBAQ 0-20_3]])</f>
        <v>778605</v>
      </c>
      <c r="T220" s="8">
        <f>AVERAGE(表1_58[[#This Row],[iBAQ 30-40_1]:[iBAQ 30-40_3]])</f>
        <v>1122105</v>
      </c>
      <c r="U220" s="8"/>
      <c r="V220" s="8"/>
      <c r="W220" s="8"/>
      <c r="X220" s="8">
        <v>20</v>
      </c>
    </row>
    <row r="221" spans="1:24" ht="15.75">
      <c r="A221" s="6">
        <v>1083</v>
      </c>
      <c r="B221" s="7" t="s">
        <v>1171</v>
      </c>
      <c r="C221" s="7" t="s">
        <v>2976</v>
      </c>
      <c r="D221" s="7" t="s">
        <v>1887</v>
      </c>
      <c r="E221" s="6">
        <v>1</v>
      </c>
      <c r="F221" s="6">
        <v>1</v>
      </c>
      <c r="G221" s="6"/>
      <c r="H221" s="6">
        <v>662400</v>
      </c>
      <c r="I221" s="6">
        <v>1217800</v>
      </c>
      <c r="J221" s="6">
        <v>740560</v>
      </c>
      <c r="K221" s="6">
        <v>1110600</v>
      </c>
      <c r="L221" s="6">
        <v>688800</v>
      </c>
      <c r="M221" s="6"/>
      <c r="N221" s="6"/>
      <c r="O221" s="6"/>
      <c r="P221" s="6">
        <f>COUNT(表1_58[[#This Row],[iBAQ 0-20_1]:[iBAQ 0-20_3]])</f>
        <v>2</v>
      </c>
      <c r="Q221" s="6">
        <f>COUNT(表1_58[[#This Row],[iBAQ 30-40_1]:[iBAQ 30-40_3]])</f>
        <v>3</v>
      </c>
      <c r="R221" s="6">
        <f>COUNT(表1_58[[#This Row],[iBAQ 50-60_1]:[iBAQ 50-60_3]])</f>
        <v>0</v>
      </c>
      <c r="S221" s="8">
        <f>AVERAGE(表1_58[[#This Row],[iBAQ 0-20_1]:[iBAQ 0-20_3]])</f>
        <v>940100</v>
      </c>
      <c r="T221" s="8">
        <f>AVERAGE(表1_58[[#This Row],[iBAQ 30-40_1]:[iBAQ 30-40_3]])</f>
        <v>846653.33333333337</v>
      </c>
      <c r="U221" s="8"/>
      <c r="V221" s="8"/>
      <c r="W221" s="8"/>
      <c r="X221" s="8">
        <v>20</v>
      </c>
    </row>
    <row r="222" spans="1:24" ht="15.75">
      <c r="A222" s="6">
        <v>1088</v>
      </c>
      <c r="B222" s="7" t="s">
        <v>1220</v>
      </c>
      <c r="C222" s="7" t="s">
        <v>2980</v>
      </c>
      <c r="D222" s="7" t="s">
        <v>3816</v>
      </c>
      <c r="E222" s="6">
        <v>3</v>
      </c>
      <c r="F222" s="6">
        <v>3</v>
      </c>
      <c r="G222" s="6"/>
      <c r="H222" s="6">
        <v>780300</v>
      </c>
      <c r="I222" s="6">
        <v>2175300</v>
      </c>
      <c r="J222" s="6">
        <v>135380</v>
      </c>
      <c r="K222" s="6">
        <v>414590</v>
      </c>
      <c r="L222" s="6">
        <v>347110</v>
      </c>
      <c r="M222" s="6"/>
      <c r="N222" s="6"/>
      <c r="O222" s="6"/>
      <c r="P222" s="6">
        <f>COUNT(表1_58[[#This Row],[iBAQ 0-20_1]:[iBAQ 0-20_3]])</f>
        <v>2</v>
      </c>
      <c r="Q222" s="6">
        <f>COUNT(表1_58[[#This Row],[iBAQ 30-40_1]:[iBAQ 30-40_3]])</f>
        <v>3</v>
      </c>
      <c r="R222" s="6">
        <f>COUNT(表1_58[[#This Row],[iBAQ 50-60_1]:[iBAQ 50-60_3]])</f>
        <v>0</v>
      </c>
      <c r="S222" s="8">
        <f>AVERAGE(表1_58[[#This Row],[iBAQ 0-20_1]:[iBAQ 0-20_3]])</f>
        <v>1477800</v>
      </c>
      <c r="T222" s="8">
        <f>AVERAGE(表1_58[[#This Row],[iBAQ 30-40_1]:[iBAQ 30-40_3]])</f>
        <v>299026.66666666669</v>
      </c>
      <c r="U222" s="8"/>
      <c r="V222" s="8"/>
      <c r="W222" s="8"/>
      <c r="X222" s="8">
        <v>20</v>
      </c>
    </row>
    <row r="223" spans="1:24" ht="15.75">
      <c r="A223" s="6">
        <v>508</v>
      </c>
      <c r="B223" s="7" t="s">
        <v>1086</v>
      </c>
      <c r="C223" s="7" t="s">
        <v>2269</v>
      </c>
      <c r="D223" s="7" t="s">
        <v>3821</v>
      </c>
      <c r="E223" s="6">
        <v>4</v>
      </c>
      <c r="F223" s="6">
        <v>2</v>
      </c>
      <c r="G223" s="6"/>
      <c r="H223" s="6">
        <v>4173400</v>
      </c>
      <c r="I223" s="6">
        <v>4647100</v>
      </c>
      <c r="J223" s="6">
        <v>10226000</v>
      </c>
      <c r="K223" s="6">
        <v>8723600</v>
      </c>
      <c r="L223" s="6">
        <v>3699200</v>
      </c>
      <c r="M223" s="6"/>
      <c r="N223" s="6"/>
      <c r="O223" s="6"/>
      <c r="P223" s="6">
        <f>COUNT(表1_58[[#This Row],[iBAQ 0-20_1]:[iBAQ 0-20_3]])</f>
        <v>2</v>
      </c>
      <c r="Q223" s="6">
        <f>COUNT(表1_58[[#This Row],[iBAQ 30-40_1]:[iBAQ 30-40_3]])</f>
        <v>3</v>
      </c>
      <c r="R223" s="6">
        <f>COUNT(表1_58[[#This Row],[iBAQ 50-60_1]:[iBAQ 50-60_3]])</f>
        <v>0</v>
      </c>
      <c r="S223" s="8">
        <f>AVERAGE(表1_58[[#This Row],[iBAQ 0-20_1]:[iBAQ 0-20_3]])</f>
        <v>4410250</v>
      </c>
      <c r="T223" s="8">
        <f>AVERAGE(表1_58[[#This Row],[iBAQ 30-40_1]:[iBAQ 30-40_3]])</f>
        <v>7549600</v>
      </c>
      <c r="U223" s="8"/>
      <c r="V223" s="8"/>
      <c r="W223" s="8"/>
      <c r="X223" s="8">
        <v>20</v>
      </c>
    </row>
    <row r="224" spans="1:24" ht="15.75">
      <c r="A224" s="6">
        <v>626</v>
      </c>
      <c r="B224" s="7" t="s">
        <v>1117</v>
      </c>
      <c r="C224" s="7" t="s">
        <v>3018</v>
      </c>
      <c r="D224" s="7" t="s">
        <v>1921</v>
      </c>
      <c r="E224" s="6">
        <v>2</v>
      </c>
      <c r="F224" s="6">
        <v>2</v>
      </c>
      <c r="G224" s="6">
        <v>6694100</v>
      </c>
      <c r="H224" s="6">
        <v>1682800</v>
      </c>
      <c r="I224" s="6">
        <v>1741500</v>
      </c>
      <c r="J224" s="6">
        <v>2043300</v>
      </c>
      <c r="K224" s="6">
        <v>1803500</v>
      </c>
      <c r="L224" s="6">
        <v>1933000</v>
      </c>
      <c r="M224" s="6"/>
      <c r="N224" s="6"/>
      <c r="O224" s="6"/>
      <c r="P224" s="6">
        <f>COUNT(表1_58[[#This Row],[iBAQ 0-20_1]:[iBAQ 0-20_3]])</f>
        <v>3</v>
      </c>
      <c r="Q224" s="6">
        <f>COUNT(表1_58[[#This Row],[iBAQ 30-40_1]:[iBAQ 30-40_3]])</f>
        <v>3</v>
      </c>
      <c r="R224" s="6">
        <f>COUNT(表1_58[[#This Row],[iBAQ 50-60_1]:[iBAQ 50-60_3]])</f>
        <v>0</v>
      </c>
      <c r="S224" s="8">
        <f>AVERAGE(表1_58[[#This Row],[iBAQ 0-20_1]:[iBAQ 0-20_3]])</f>
        <v>3372800</v>
      </c>
      <c r="T224" s="8">
        <f>AVERAGE(表1_58[[#This Row],[iBAQ 30-40_1]:[iBAQ 30-40_3]])</f>
        <v>1926600</v>
      </c>
      <c r="U224" s="8"/>
      <c r="V224" s="8"/>
      <c r="W224" s="8"/>
      <c r="X224" s="8">
        <v>20</v>
      </c>
    </row>
    <row r="225" spans="1:24" ht="15.75">
      <c r="A225" s="6">
        <v>1140</v>
      </c>
      <c r="B225" s="7" t="s">
        <v>1364</v>
      </c>
      <c r="C225" s="7" t="s">
        <v>3020</v>
      </c>
      <c r="D225" s="7" t="s">
        <v>1923</v>
      </c>
      <c r="E225" s="6">
        <v>2</v>
      </c>
      <c r="F225" s="6">
        <v>2</v>
      </c>
      <c r="G225" s="6">
        <v>6179500</v>
      </c>
      <c r="H225" s="6">
        <v>10395000</v>
      </c>
      <c r="I225" s="6"/>
      <c r="J225" s="6"/>
      <c r="K225" s="6"/>
      <c r="L225" s="6"/>
      <c r="M225" s="6"/>
      <c r="N225" s="6"/>
      <c r="O225" s="6"/>
      <c r="P225" s="6">
        <f>COUNT(表1_58[[#This Row],[iBAQ 0-20_1]:[iBAQ 0-20_3]])</f>
        <v>2</v>
      </c>
      <c r="Q225" s="6">
        <f>COUNT(表1_58[[#This Row],[iBAQ 30-40_1]:[iBAQ 30-40_3]])</f>
        <v>0</v>
      </c>
      <c r="R225" s="6">
        <f>COUNT(表1_58[[#This Row],[iBAQ 50-60_1]:[iBAQ 50-60_3]])</f>
        <v>0</v>
      </c>
      <c r="S225" s="8">
        <f>AVERAGE(表1_58[[#This Row],[iBAQ 0-20_1]:[iBAQ 0-20_3]])</f>
        <v>8287250</v>
      </c>
      <c r="T225" s="8"/>
      <c r="U225" s="8"/>
      <c r="V225" s="8"/>
      <c r="W225" s="8"/>
      <c r="X225" s="8">
        <v>20</v>
      </c>
    </row>
    <row r="226" spans="1:24" ht="15.75">
      <c r="A226" s="6">
        <v>1162</v>
      </c>
      <c r="B226" s="7" t="s">
        <v>1109</v>
      </c>
      <c r="C226" s="7" t="s">
        <v>3037</v>
      </c>
      <c r="D226" s="7" t="s">
        <v>1936</v>
      </c>
      <c r="E226" s="6">
        <v>6</v>
      </c>
      <c r="F226" s="6">
        <v>1</v>
      </c>
      <c r="G226" s="6">
        <v>1547400</v>
      </c>
      <c r="H226" s="6">
        <v>2916900</v>
      </c>
      <c r="I226" s="6">
        <v>2102400</v>
      </c>
      <c r="J226" s="6">
        <v>2146100</v>
      </c>
      <c r="K226" s="6">
        <v>1469400</v>
      </c>
      <c r="L226" s="6">
        <v>2275800</v>
      </c>
      <c r="M226" s="6"/>
      <c r="N226" s="6"/>
      <c r="O226" s="6"/>
      <c r="P226" s="6">
        <f>COUNT(表1_58[[#This Row],[iBAQ 0-20_1]:[iBAQ 0-20_3]])</f>
        <v>3</v>
      </c>
      <c r="Q226" s="6">
        <f>COUNT(表1_58[[#This Row],[iBAQ 30-40_1]:[iBAQ 30-40_3]])</f>
        <v>3</v>
      </c>
      <c r="R226" s="6">
        <f>COUNT(表1_58[[#This Row],[iBAQ 50-60_1]:[iBAQ 50-60_3]])</f>
        <v>0</v>
      </c>
      <c r="S226" s="8">
        <f>AVERAGE(表1_58[[#This Row],[iBAQ 0-20_1]:[iBAQ 0-20_3]])</f>
        <v>2188900</v>
      </c>
      <c r="T226" s="8">
        <f>AVERAGE(表1_58[[#This Row],[iBAQ 30-40_1]:[iBAQ 30-40_3]])</f>
        <v>1963766.6666666667</v>
      </c>
      <c r="U226" s="8"/>
      <c r="V226" s="8"/>
      <c r="W226" s="8"/>
      <c r="X226" s="8">
        <v>20</v>
      </c>
    </row>
    <row r="227" spans="1:24" ht="15.75">
      <c r="A227" s="6">
        <v>1165</v>
      </c>
      <c r="B227" s="7" t="s">
        <v>1305</v>
      </c>
      <c r="C227" s="7" t="s">
        <v>3040</v>
      </c>
      <c r="D227" s="7" t="s">
        <v>3836</v>
      </c>
      <c r="E227" s="6">
        <v>2</v>
      </c>
      <c r="F227" s="6">
        <v>2</v>
      </c>
      <c r="G227" s="6">
        <v>3099200</v>
      </c>
      <c r="H227" s="6"/>
      <c r="I227" s="6">
        <v>1881700</v>
      </c>
      <c r="J227" s="6">
        <v>2479000</v>
      </c>
      <c r="K227" s="6"/>
      <c r="L227" s="6"/>
      <c r="M227" s="6"/>
      <c r="N227" s="6"/>
      <c r="O227" s="6"/>
      <c r="P227" s="6">
        <f>COUNT(表1_58[[#This Row],[iBAQ 0-20_1]:[iBAQ 0-20_3]])</f>
        <v>2</v>
      </c>
      <c r="Q227" s="6">
        <f>COUNT(表1_58[[#This Row],[iBAQ 30-40_1]:[iBAQ 30-40_3]])</f>
        <v>1</v>
      </c>
      <c r="R227" s="6">
        <f>COUNT(表1_58[[#This Row],[iBAQ 50-60_1]:[iBAQ 50-60_3]])</f>
        <v>0</v>
      </c>
      <c r="S227" s="8">
        <f>AVERAGE(表1_58[[#This Row],[iBAQ 0-20_1]:[iBAQ 0-20_3]])</f>
        <v>2490450</v>
      </c>
      <c r="T227" s="8"/>
      <c r="U227" s="8"/>
      <c r="V227" s="8"/>
      <c r="W227" s="8"/>
      <c r="X227" s="8">
        <v>20</v>
      </c>
    </row>
    <row r="228" spans="1:24" ht="15.75">
      <c r="A228" s="6">
        <v>906</v>
      </c>
      <c r="B228" s="7" t="s">
        <v>1256</v>
      </c>
      <c r="C228" s="7" t="s">
        <v>3052</v>
      </c>
      <c r="D228" s="7" t="s">
        <v>1946</v>
      </c>
      <c r="E228" s="6">
        <v>1</v>
      </c>
      <c r="F228" s="6">
        <v>1</v>
      </c>
      <c r="G228" s="6">
        <v>400680</v>
      </c>
      <c r="H228" s="6">
        <v>657070</v>
      </c>
      <c r="I228" s="6">
        <v>578570</v>
      </c>
      <c r="J228" s="6">
        <v>1269600</v>
      </c>
      <c r="K228" s="6">
        <v>1933300</v>
      </c>
      <c r="L228" s="6"/>
      <c r="M228" s="6"/>
      <c r="N228" s="6"/>
      <c r="O228" s="6"/>
      <c r="P228" s="6">
        <f>COUNT(表1_58[[#This Row],[iBAQ 0-20_1]:[iBAQ 0-20_3]])</f>
        <v>3</v>
      </c>
      <c r="Q228" s="6">
        <f>COUNT(表1_58[[#This Row],[iBAQ 30-40_1]:[iBAQ 30-40_3]])</f>
        <v>2</v>
      </c>
      <c r="R228" s="6">
        <f>COUNT(表1_58[[#This Row],[iBAQ 50-60_1]:[iBAQ 50-60_3]])</f>
        <v>0</v>
      </c>
      <c r="S228" s="8">
        <f>AVERAGE(表1_58[[#This Row],[iBAQ 0-20_1]:[iBAQ 0-20_3]])</f>
        <v>545440</v>
      </c>
      <c r="T228" s="8">
        <f>AVERAGE(表1_58[[#This Row],[iBAQ 30-40_1]:[iBAQ 30-40_3]])</f>
        <v>1601450</v>
      </c>
      <c r="U228" s="8"/>
      <c r="V228" s="8"/>
      <c r="W228" s="8"/>
      <c r="X228" s="8">
        <v>20</v>
      </c>
    </row>
    <row r="229" spans="1:24" ht="15.75">
      <c r="A229" s="6">
        <v>341</v>
      </c>
      <c r="B229" s="7" t="s">
        <v>1071</v>
      </c>
      <c r="C229" s="7" t="s">
        <v>3062</v>
      </c>
      <c r="D229" s="7" t="s">
        <v>1956</v>
      </c>
      <c r="E229" s="6">
        <v>3</v>
      </c>
      <c r="F229" s="6">
        <v>3</v>
      </c>
      <c r="G229" s="6"/>
      <c r="H229" s="6">
        <v>4300400</v>
      </c>
      <c r="I229" s="6">
        <v>8166800</v>
      </c>
      <c r="J229" s="6">
        <v>2976700</v>
      </c>
      <c r="K229" s="6">
        <v>529540</v>
      </c>
      <c r="L229" s="6">
        <v>10198000</v>
      </c>
      <c r="M229" s="6"/>
      <c r="N229" s="6"/>
      <c r="O229" s="6"/>
      <c r="P229" s="6">
        <f>COUNT(表1_58[[#This Row],[iBAQ 0-20_1]:[iBAQ 0-20_3]])</f>
        <v>2</v>
      </c>
      <c r="Q229" s="6">
        <f>COUNT(表1_58[[#This Row],[iBAQ 30-40_1]:[iBAQ 30-40_3]])</f>
        <v>3</v>
      </c>
      <c r="R229" s="6">
        <f>COUNT(表1_58[[#This Row],[iBAQ 50-60_1]:[iBAQ 50-60_3]])</f>
        <v>0</v>
      </c>
      <c r="S229" s="8">
        <f>AVERAGE(表1_58[[#This Row],[iBAQ 0-20_1]:[iBAQ 0-20_3]])</f>
        <v>6233600</v>
      </c>
      <c r="T229" s="8">
        <f>AVERAGE(表1_58[[#This Row],[iBAQ 30-40_1]:[iBAQ 30-40_3]])</f>
        <v>4568080</v>
      </c>
      <c r="U229" s="8"/>
      <c r="V229" s="8"/>
      <c r="W229" s="8"/>
      <c r="X229" s="8">
        <v>20</v>
      </c>
    </row>
    <row r="230" spans="1:24" ht="15.75">
      <c r="A230" s="6">
        <v>1196</v>
      </c>
      <c r="B230" s="7" t="s">
        <v>1272</v>
      </c>
      <c r="C230" s="7" t="s">
        <v>3071</v>
      </c>
      <c r="D230" s="7" t="s">
        <v>1960</v>
      </c>
      <c r="E230" s="6">
        <v>4</v>
      </c>
      <c r="F230" s="6">
        <v>3</v>
      </c>
      <c r="G230" s="6">
        <v>759200</v>
      </c>
      <c r="H230" s="6"/>
      <c r="I230" s="6">
        <v>591470</v>
      </c>
      <c r="J230" s="6"/>
      <c r="K230" s="6">
        <v>896300</v>
      </c>
      <c r="L230" s="6"/>
      <c r="M230" s="6"/>
      <c r="N230" s="6"/>
      <c r="O230" s="6"/>
      <c r="P230" s="6">
        <f>COUNT(表1_58[[#This Row],[iBAQ 0-20_1]:[iBAQ 0-20_3]])</f>
        <v>2</v>
      </c>
      <c r="Q230" s="6">
        <f>COUNT(表1_58[[#This Row],[iBAQ 30-40_1]:[iBAQ 30-40_3]])</f>
        <v>1</v>
      </c>
      <c r="R230" s="6">
        <f>COUNT(表1_58[[#This Row],[iBAQ 50-60_1]:[iBAQ 50-60_3]])</f>
        <v>0</v>
      </c>
      <c r="S230" s="8">
        <f>AVERAGE(表1_58[[#This Row],[iBAQ 0-20_1]:[iBAQ 0-20_3]])</f>
        <v>675335</v>
      </c>
      <c r="T230" s="8"/>
      <c r="U230" s="8"/>
      <c r="V230" s="8"/>
      <c r="W230" s="8"/>
      <c r="X230" s="8">
        <v>20</v>
      </c>
    </row>
    <row r="231" spans="1:24" ht="15.75">
      <c r="A231" s="6">
        <v>304</v>
      </c>
      <c r="B231" s="7" t="s">
        <v>1344</v>
      </c>
      <c r="C231" s="7" t="s">
        <v>3077</v>
      </c>
      <c r="D231" s="7" t="s">
        <v>3850</v>
      </c>
      <c r="E231" s="6">
        <v>1</v>
      </c>
      <c r="F231" s="6">
        <v>1</v>
      </c>
      <c r="G231" s="6"/>
      <c r="H231" s="6">
        <v>1010000</v>
      </c>
      <c r="I231" s="6">
        <v>1905700</v>
      </c>
      <c r="J231" s="6"/>
      <c r="K231" s="6"/>
      <c r="L231" s="6"/>
      <c r="M231" s="6"/>
      <c r="N231" s="6"/>
      <c r="O231" s="6"/>
      <c r="P231" s="6">
        <f>COUNT(表1_58[[#This Row],[iBAQ 0-20_1]:[iBAQ 0-20_3]])</f>
        <v>2</v>
      </c>
      <c r="Q231" s="6">
        <f>COUNT(表1_58[[#This Row],[iBAQ 30-40_1]:[iBAQ 30-40_3]])</f>
        <v>0</v>
      </c>
      <c r="R231" s="6">
        <f>COUNT(表1_58[[#This Row],[iBAQ 50-60_1]:[iBAQ 50-60_3]])</f>
        <v>0</v>
      </c>
      <c r="S231" s="8">
        <f>AVERAGE(表1_58[[#This Row],[iBAQ 0-20_1]:[iBAQ 0-20_3]])</f>
        <v>1457850</v>
      </c>
      <c r="T231" s="8"/>
      <c r="U231" s="8"/>
      <c r="V231" s="8"/>
      <c r="W231" s="8"/>
      <c r="X231" s="8">
        <v>20</v>
      </c>
    </row>
    <row r="232" spans="1:24" ht="15.75">
      <c r="A232" s="6">
        <v>1201</v>
      </c>
      <c r="B232" s="7" t="s">
        <v>1068</v>
      </c>
      <c r="C232" s="7" t="s">
        <v>3078</v>
      </c>
      <c r="D232" s="7" t="s">
        <v>1965</v>
      </c>
      <c r="E232" s="6">
        <v>1</v>
      </c>
      <c r="F232" s="6">
        <v>1</v>
      </c>
      <c r="G232" s="6">
        <v>13004000</v>
      </c>
      <c r="H232" s="6"/>
      <c r="I232" s="6">
        <v>18929000</v>
      </c>
      <c r="J232" s="6"/>
      <c r="K232" s="6">
        <v>12748000</v>
      </c>
      <c r="L232" s="6">
        <v>14559000</v>
      </c>
      <c r="M232" s="6"/>
      <c r="N232" s="6"/>
      <c r="O232" s="6"/>
      <c r="P232" s="6">
        <f>COUNT(表1_58[[#This Row],[iBAQ 0-20_1]:[iBAQ 0-20_3]])</f>
        <v>2</v>
      </c>
      <c r="Q232" s="6">
        <f>COUNT(表1_58[[#This Row],[iBAQ 30-40_1]:[iBAQ 30-40_3]])</f>
        <v>2</v>
      </c>
      <c r="R232" s="6">
        <f>COUNT(表1_58[[#This Row],[iBAQ 50-60_1]:[iBAQ 50-60_3]])</f>
        <v>0</v>
      </c>
      <c r="S232" s="8">
        <f>AVERAGE(表1_58[[#This Row],[iBAQ 0-20_1]:[iBAQ 0-20_3]])</f>
        <v>15966500</v>
      </c>
      <c r="T232" s="8">
        <f>AVERAGE(表1_58[[#This Row],[iBAQ 30-40_1]:[iBAQ 30-40_3]])</f>
        <v>13653500</v>
      </c>
      <c r="U232" s="8"/>
      <c r="V232" s="8"/>
      <c r="W232" s="8"/>
      <c r="X232" s="8">
        <v>20</v>
      </c>
    </row>
    <row r="233" spans="1:24" ht="15.75">
      <c r="A233" s="6">
        <v>1214</v>
      </c>
      <c r="B233" s="7" t="s">
        <v>1166</v>
      </c>
      <c r="C233" s="7" t="s">
        <v>3085</v>
      </c>
      <c r="D233" s="7" t="s">
        <v>3858</v>
      </c>
      <c r="E233" s="6">
        <v>3</v>
      </c>
      <c r="F233" s="6">
        <v>3</v>
      </c>
      <c r="G233" s="6">
        <v>310190</v>
      </c>
      <c r="H233" s="6">
        <v>272560</v>
      </c>
      <c r="I233" s="6">
        <v>146160</v>
      </c>
      <c r="J233" s="6"/>
      <c r="K233" s="6"/>
      <c r="L233" s="6">
        <v>783800</v>
      </c>
      <c r="M233" s="6"/>
      <c r="N233" s="6"/>
      <c r="O233" s="6"/>
      <c r="P233" s="6">
        <f>COUNT(表1_58[[#This Row],[iBAQ 0-20_1]:[iBAQ 0-20_3]])</f>
        <v>3</v>
      </c>
      <c r="Q233" s="6">
        <f>COUNT(表1_58[[#This Row],[iBAQ 30-40_1]:[iBAQ 30-40_3]])</f>
        <v>1</v>
      </c>
      <c r="R233" s="6">
        <f>COUNT(表1_58[[#This Row],[iBAQ 50-60_1]:[iBAQ 50-60_3]])</f>
        <v>0</v>
      </c>
      <c r="S233" s="8">
        <f>AVERAGE(表1_58[[#This Row],[iBAQ 0-20_1]:[iBAQ 0-20_3]])</f>
        <v>242970</v>
      </c>
      <c r="T233" s="8"/>
      <c r="U233" s="8"/>
      <c r="V233" s="8"/>
      <c r="W233" s="8"/>
      <c r="X233" s="8">
        <v>20</v>
      </c>
    </row>
    <row r="234" spans="1:24" ht="15.75">
      <c r="A234" s="6">
        <v>1237</v>
      </c>
      <c r="B234" s="7" t="s">
        <v>1165</v>
      </c>
      <c r="C234" s="7" t="s">
        <v>2344</v>
      </c>
      <c r="D234" s="7" t="s">
        <v>3864</v>
      </c>
      <c r="E234" s="6">
        <v>7</v>
      </c>
      <c r="F234" s="6">
        <v>1</v>
      </c>
      <c r="G234" s="6">
        <v>1132400</v>
      </c>
      <c r="H234" s="6">
        <v>392600</v>
      </c>
      <c r="I234" s="6">
        <v>801310</v>
      </c>
      <c r="J234" s="6">
        <v>302180</v>
      </c>
      <c r="K234" s="6">
        <v>359520</v>
      </c>
      <c r="L234" s="6">
        <v>805910</v>
      </c>
      <c r="M234" s="6"/>
      <c r="N234" s="6"/>
      <c r="O234" s="6"/>
      <c r="P234" s="6">
        <f>COUNT(表1_58[[#This Row],[iBAQ 0-20_1]:[iBAQ 0-20_3]])</f>
        <v>3</v>
      </c>
      <c r="Q234" s="6">
        <f>COUNT(表1_58[[#This Row],[iBAQ 30-40_1]:[iBAQ 30-40_3]])</f>
        <v>3</v>
      </c>
      <c r="R234" s="6">
        <f>COUNT(表1_58[[#This Row],[iBAQ 50-60_1]:[iBAQ 50-60_3]])</f>
        <v>0</v>
      </c>
      <c r="S234" s="8">
        <f>AVERAGE(表1_58[[#This Row],[iBAQ 0-20_1]:[iBAQ 0-20_3]])</f>
        <v>775436.66666666663</v>
      </c>
      <c r="T234" s="8">
        <f>AVERAGE(表1_58[[#This Row],[iBAQ 30-40_1]:[iBAQ 30-40_3]])</f>
        <v>489203.33333333331</v>
      </c>
      <c r="U234" s="8"/>
      <c r="V234" s="8"/>
      <c r="W234" s="8"/>
      <c r="X234" s="8">
        <v>20</v>
      </c>
    </row>
    <row r="235" spans="1:24" ht="15.75">
      <c r="A235" s="6">
        <v>1242</v>
      </c>
      <c r="B235" s="7" t="s">
        <v>1142</v>
      </c>
      <c r="C235" s="7" t="s">
        <v>3106</v>
      </c>
      <c r="D235" s="7" t="s">
        <v>1989</v>
      </c>
      <c r="E235" s="6">
        <v>1</v>
      </c>
      <c r="F235" s="6">
        <v>1</v>
      </c>
      <c r="G235" s="6">
        <v>1227000</v>
      </c>
      <c r="H235" s="6">
        <v>951520</v>
      </c>
      <c r="I235" s="6">
        <v>1526400</v>
      </c>
      <c r="J235" s="6">
        <v>1651800</v>
      </c>
      <c r="K235" s="6">
        <v>1640000</v>
      </c>
      <c r="L235" s="6">
        <v>1111600</v>
      </c>
      <c r="M235" s="6"/>
      <c r="N235" s="6"/>
      <c r="O235" s="6"/>
      <c r="P235" s="6">
        <f>COUNT(表1_58[[#This Row],[iBAQ 0-20_1]:[iBAQ 0-20_3]])</f>
        <v>3</v>
      </c>
      <c r="Q235" s="6">
        <f>COUNT(表1_58[[#This Row],[iBAQ 30-40_1]:[iBAQ 30-40_3]])</f>
        <v>3</v>
      </c>
      <c r="R235" s="6">
        <f>COUNT(表1_58[[#This Row],[iBAQ 50-60_1]:[iBAQ 50-60_3]])</f>
        <v>0</v>
      </c>
      <c r="S235" s="8">
        <f>AVERAGE(表1_58[[#This Row],[iBAQ 0-20_1]:[iBAQ 0-20_3]])</f>
        <v>1234973.3333333333</v>
      </c>
      <c r="T235" s="8">
        <f>AVERAGE(表1_58[[#This Row],[iBAQ 30-40_1]:[iBAQ 30-40_3]])</f>
        <v>1467800</v>
      </c>
      <c r="U235" s="8"/>
      <c r="V235" s="8"/>
      <c r="W235" s="8"/>
      <c r="X235" s="8">
        <v>20</v>
      </c>
    </row>
    <row r="236" spans="1:24" ht="15.75">
      <c r="A236" s="6">
        <v>968</v>
      </c>
      <c r="B236" s="7" t="s">
        <v>1131</v>
      </c>
      <c r="C236" s="7" t="s">
        <v>3110</v>
      </c>
      <c r="D236" s="7" t="s">
        <v>1992</v>
      </c>
      <c r="E236" s="6">
        <v>1</v>
      </c>
      <c r="F236" s="6">
        <v>1</v>
      </c>
      <c r="G236" s="6">
        <v>1035200</v>
      </c>
      <c r="H236" s="6">
        <v>1581800</v>
      </c>
      <c r="I236" s="6">
        <v>1613800</v>
      </c>
      <c r="J236" s="6">
        <v>1715900</v>
      </c>
      <c r="K236" s="6"/>
      <c r="L236" s="6">
        <v>1371100</v>
      </c>
      <c r="M236" s="6"/>
      <c r="N236" s="6"/>
      <c r="O236" s="6"/>
      <c r="P236" s="6">
        <f>COUNT(表1_58[[#This Row],[iBAQ 0-20_1]:[iBAQ 0-20_3]])</f>
        <v>3</v>
      </c>
      <c r="Q236" s="6">
        <f>COUNT(表1_58[[#This Row],[iBAQ 30-40_1]:[iBAQ 30-40_3]])</f>
        <v>2</v>
      </c>
      <c r="R236" s="6">
        <f>COUNT(表1_58[[#This Row],[iBAQ 50-60_1]:[iBAQ 50-60_3]])</f>
        <v>0</v>
      </c>
      <c r="S236" s="8">
        <f>AVERAGE(表1_58[[#This Row],[iBAQ 0-20_1]:[iBAQ 0-20_3]])</f>
        <v>1410266.6666666667</v>
      </c>
      <c r="T236" s="8">
        <f>AVERAGE(表1_58[[#This Row],[iBAQ 30-40_1]:[iBAQ 30-40_3]])</f>
        <v>1543500</v>
      </c>
      <c r="U236" s="8"/>
      <c r="V236" s="8"/>
      <c r="W236" s="8"/>
      <c r="X236" s="8">
        <v>20</v>
      </c>
    </row>
    <row r="237" spans="1:24" ht="15.75">
      <c r="A237" s="6">
        <v>1251</v>
      </c>
      <c r="B237" s="7" t="s">
        <v>1329</v>
      </c>
      <c r="C237" s="7" t="s">
        <v>2956</v>
      </c>
      <c r="D237" s="7" t="s">
        <v>3871</v>
      </c>
      <c r="E237" s="6">
        <v>2</v>
      </c>
      <c r="F237" s="6">
        <v>2</v>
      </c>
      <c r="G237" s="6">
        <v>772250</v>
      </c>
      <c r="H237" s="6"/>
      <c r="I237" s="6">
        <v>1152600</v>
      </c>
      <c r="J237" s="6">
        <v>445090</v>
      </c>
      <c r="K237" s="6"/>
      <c r="L237" s="6"/>
      <c r="M237" s="6"/>
      <c r="N237" s="6"/>
      <c r="O237" s="6"/>
      <c r="P237" s="6">
        <f>COUNT(表1_58[[#This Row],[iBAQ 0-20_1]:[iBAQ 0-20_3]])</f>
        <v>2</v>
      </c>
      <c r="Q237" s="6">
        <f>COUNT(表1_58[[#This Row],[iBAQ 30-40_1]:[iBAQ 30-40_3]])</f>
        <v>1</v>
      </c>
      <c r="R237" s="6">
        <f>COUNT(表1_58[[#This Row],[iBAQ 50-60_1]:[iBAQ 50-60_3]])</f>
        <v>0</v>
      </c>
      <c r="S237" s="8">
        <f>AVERAGE(表1_58[[#This Row],[iBAQ 0-20_1]:[iBAQ 0-20_3]])</f>
        <v>962425</v>
      </c>
      <c r="T237" s="8"/>
      <c r="U237" s="8"/>
      <c r="V237" s="8"/>
      <c r="W237" s="8"/>
      <c r="X237" s="8">
        <v>20</v>
      </c>
    </row>
    <row r="238" spans="1:24" ht="15.75">
      <c r="A238" s="6">
        <v>1269</v>
      </c>
      <c r="B238" s="7" t="s">
        <v>1132</v>
      </c>
      <c r="C238" s="7" t="s">
        <v>3124</v>
      </c>
      <c r="D238" s="7" t="s">
        <v>2004</v>
      </c>
      <c r="E238" s="6">
        <v>2</v>
      </c>
      <c r="F238" s="6">
        <v>2</v>
      </c>
      <c r="G238" s="6">
        <v>788850</v>
      </c>
      <c r="H238" s="6">
        <v>592860</v>
      </c>
      <c r="I238" s="6"/>
      <c r="J238" s="6"/>
      <c r="K238" s="6">
        <v>1198300</v>
      </c>
      <c r="L238" s="6">
        <v>1355000</v>
      </c>
      <c r="M238" s="6"/>
      <c r="N238" s="6"/>
      <c r="O238" s="6"/>
      <c r="P238" s="6">
        <f>COUNT(表1_58[[#This Row],[iBAQ 0-20_1]:[iBAQ 0-20_3]])</f>
        <v>2</v>
      </c>
      <c r="Q238" s="6">
        <f>COUNT(表1_58[[#This Row],[iBAQ 30-40_1]:[iBAQ 30-40_3]])</f>
        <v>2</v>
      </c>
      <c r="R238" s="6">
        <f>COUNT(表1_58[[#This Row],[iBAQ 50-60_1]:[iBAQ 50-60_3]])</f>
        <v>0</v>
      </c>
      <c r="S238" s="8">
        <f>AVERAGE(表1_58[[#This Row],[iBAQ 0-20_1]:[iBAQ 0-20_3]])</f>
        <v>690855</v>
      </c>
      <c r="T238" s="8">
        <f>AVERAGE(表1_58[[#This Row],[iBAQ 30-40_1]:[iBAQ 30-40_3]])</f>
        <v>1276650</v>
      </c>
      <c r="U238" s="8"/>
      <c r="V238" s="8"/>
      <c r="W238" s="8"/>
      <c r="X238" s="8">
        <v>20</v>
      </c>
    </row>
    <row r="239" spans="1:24" ht="15.75">
      <c r="A239" s="6">
        <v>1280</v>
      </c>
      <c r="B239" s="7" t="s">
        <v>1360</v>
      </c>
      <c r="C239" s="7" t="s">
        <v>3136</v>
      </c>
      <c r="D239" s="7" t="s">
        <v>2011</v>
      </c>
      <c r="E239" s="6">
        <v>1</v>
      </c>
      <c r="F239" s="6">
        <v>1</v>
      </c>
      <c r="G239" s="6">
        <v>319870</v>
      </c>
      <c r="H239" s="6"/>
      <c r="I239" s="6">
        <v>379370</v>
      </c>
      <c r="J239" s="6"/>
      <c r="K239" s="6"/>
      <c r="L239" s="6"/>
      <c r="M239" s="6"/>
      <c r="N239" s="6"/>
      <c r="O239" s="6"/>
      <c r="P239" s="6">
        <f>COUNT(表1_58[[#This Row],[iBAQ 0-20_1]:[iBAQ 0-20_3]])</f>
        <v>2</v>
      </c>
      <c r="Q239" s="6">
        <f>COUNT(表1_58[[#This Row],[iBAQ 30-40_1]:[iBAQ 30-40_3]])</f>
        <v>0</v>
      </c>
      <c r="R239" s="6">
        <f>COUNT(表1_58[[#This Row],[iBAQ 50-60_1]:[iBAQ 50-60_3]])</f>
        <v>0</v>
      </c>
      <c r="S239" s="8">
        <f>AVERAGE(表1_58[[#This Row],[iBAQ 0-20_1]:[iBAQ 0-20_3]])</f>
        <v>349620</v>
      </c>
      <c r="T239" s="8"/>
      <c r="U239" s="8"/>
      <c r="V239" s="8"/>
      <c r="W239" s="8"/>
      <c r="X239" s="8">
        <v>20</v>
      </c>
    </row>
    <row r="240" spans="1:24" ht="15.75">
      <c r="A240" s="6">
        <v>1302</v>
      </c>
      <c r="B240" s="7" t="s">
        <v>1288</v>
      </c>
      <c r="C240" s="7" t="s">
        <v>3152</v>
      </c>
      <c r="D240" s="7" t="s">
        <v>2024</v>
      </c>
      <c r="E240" s="6">
        <v>1</v>
      </c>
      <c r="F240" s="6">
        <v>1</v>
      </c>
      <c r="G240" s="6">
        <v>51530000</v>
      </c>
      <c r="H240" s="6">
        <v>2757100</v>
      </c>
      <c r="I240" s="6">
        <v>1619600</v>
      </c>
      <c r="J240" s="6">
        <v>990790</v>
      </c>
      <c r="K240" s="6">
        <v>427460</v>
      </c>
      <c r="L240" s="6"/>
      <c r="M240" s="6"/>
      <c r="N240" s="6"/>
      <c r="O240" s="6"/>
      <c r="P240" s="6">
        <f>COUNT(表1_58[[#This Row],[iBAQ 0-20_1]:[iBAQ 0-20_3]])</f>
        <v>3</v>
      </c>
      <c r="Q240" s="6">
        <f>COUNT(表1_58[[#This Row],[iBAQ 30-40_1]:[iBAQ 30-40_3]])</f>
        <v>2</v>
      </c>
      <c r="R240" s="6">
        <f>COUNT(表1_58[[#This Row],[iBAQ 50-60_1]:[iBAQ 50-60_3]])</f>
        <v>0</v>
      </c>
      <c r="S240" s="8">
        <f>AVERAGE(表1_58[[#This Row],[iBAQ 0-20_1]:[iBAQ 0-20_3]])</f>
        <v>18635566.666666668</v>
      </c>
      <c r="T240" s="8">
        <f>AVERAGE(表1_58[[#This Row],[iBAQ 30-40_1]:[iBAQ 30-40_3]])</f>
        <v>709125</v>
      </c>
      <c r="U240" s="8"/>
      <c r="V240" s="8"/>
      <c r="W240" s="8"/>
      <c r="X240" s="8">
        <v>20</v>
      </c>
    </row>
    <row r="241" spans="1:24" ht="15.75">
      <c r="A241" s="6">
        <v>1321</v>
      </c>
      <c r="B241" s="7" t="s">
        <v>1264</v>
      </c>
      <c r="C241" s="7" t="s">
        <v>3170</v>
      </c>
      <c r="D241" s="7" t="s">
        <v>3901</v>
      </c>
      <c r="E241" s="6">
        <v>9</v>
      </c>
      <c r="F241" s="6">
        <v>2</v>
      </c>
      <c r="G241" s="6"/>
      <c r="H241" s="6">
        <v>751240</v>
      </c>
      <c r="I241" s="6">
        <v>746000</v>
      </c>
      <c r="J241" s="6"/>
      <c r="K241" s="6">
        <v>1084500</v>
      </c>
      <c r="L241" s="6"/>
      <c r="M241" s="6"/>
      <c r="N241" s="6"/>
      <c r="O241" s="6"/>
      <c r="P241" s="6">
        <f>COUNT(表1_58[[#This Row],[iBAQ 0-20_1]:[iBAQ 0-20_3]])</f>
        <v>2</v>
      </c>
      <c r="Q241" s="6">
        <f>COUNT(表1_58[[#This Row],[iBAQ 30-40_1]:[iBAQ 30-40_3]])</f>
        <v>1</v>
      </c>
      <c r="R241" s="6">
        <f>COUNT(表1_58[[#This Row],[iBAQ 50-60_1]:[iBAQ 50-60_3]])</f>
        <v>0</v>
      </c>
      <c r="S241" s="8">
        <f>AVERAGE(表1_58[[#This Row],[iBAQ 0-20_1]:[iBAQ 0-20_3]])</f>
        <v>748620</v>
      </c>
      <c r="T241" s="8"/>
      <c r="U241" s="8"/>
      <c r="V241" s="8"/>
      <c r="W241" s="8"/>
      <c r="X241" s="8">
        <v>20</v>
      </c>
    </row>
    <row r="242" spans="1:24" ht="15.75">
      <c r="A242" s="6">
        <v>1337</v>
      </c>
      <c r="B242" s="7" t="s">
        <v>1374</v>
      </c>
      <c r="C242" s="7" t="s">
        <v>3183</v>
      </c>
      <c r="D242" s="7" t="s">
        <v>2047</v>
      </c>
      <c r="E242" s="6">
        <v>2</v>
      </c>
      <c r="F242" s="6">
        <v>2</v>
      </c>
      <c r="G242" s="6">
        <v>1073500</v>
      </c>
      <c r="H242" s="6">
        <v>650650</v>
      </c>
      <c r="I242" s="6"/>
      <c r="J242" s="6"/>
      <c r="K242" s="6"/>
      <c r="L242" s="6"/>
      <c r="M242" s="6"/>
      <c r="N242" s="6"/>
      <c r="O242" s="6"/>
      <c r="P242" s="6">
        <f>COUNT(表1_58[[#This Row],[iBAQ 0-20_1]:[iBAQ 0-20_3]])</f>
        <v>2</v>
      </c>
      <c r="Q242" s="6">
        <f>COUNT(表1_58[[#This Row],[iBAQ 30-40_1]:[iBAQ 30-40_3]])</f>
        <v>0</v>
      </c>
      <c r="R242" s="6">
        <f>COUNT(表1_58[[#This Row],[iBAQ 50-60_1]:[iBAQ 50-60_3]])</f>
        <v>0</v>
      </c>
      <c r="S242" s="8">
        <f>AVERAGE(表1_58[[#This Row],[iBAQ 0-20_1]:[iBAQ 0-20_3]])</f>
        <v>862075</v>
      </c>
      <c r="T242" s="8"/>
      <c r="U242" s="8"/>
      <c r="V242" s="8"/>
      <c r="W242" s="8"/>
      <c r="X242" s="8">
        <v>20</v>
      </c>
    </row>
    <row r="243" spans="1:24" ht="15.75">
      <c r="A243" s="6">
        <v>1343</v>
      </c>
      <c r="B243" s="7" t="s">
        <v>1243</v>
      </c>
      <c r="C243" s="7" t="s">
        <v>3187</v>
      </c>
      <c r="D243" s="7" t="s">
        <v>2050</v>
      </c>
      <c r="E243" s="6">
        <v>3</v>
      </c>
      <c r="F243" s="6">
        <v>3</v>
      </c>
      <c r="G243" s="6">
        <v>86701</v>
      </c>
      <c r="H243" s="6">
        <v>63109</v>
      </c>
      <c r="I243" s="6"/>
      <c r="J243" s="6">
        <v>135340</v>
      </c>
      <c r="K243" s="6"/>
      <c r="L243" s="6">
        <v>54068</v>
      </c>
      <c r="M243" s="6"/>
      <c r="N243" s="6"/>
      <c r="O243" s="6"/>
      <c r="P243" s="6">
        <f>COUNT(表1_58[[#This Row],[iBAQ 0-20_1]:[iBAQ 0-20_3]])</f>
        <v>2</v>
      </c>
      <c r="Q243" s="6">
        <f>COUNT(表1_58[[#This Row],[iBAQ 30-40_1]:[iBAQ 30-40_3]])</f>
        <v>2</v>
      </c>
      <c r="R243" s="6">
        <f>COUNT(表1_58[[#This Row],[iBAQ 50-60_1]:[iBAQ 50-60_3]])</f>
        <v>0</v>
      </c>
      <c r="S243" s="8">
        <f>AVERAGE(表1_58[[#This Row],[iBAQ 0-20_1]:[iBAQ 0-20_3]])</f>
        <v>74905</v>
      </c>
      <c r="T243" s="8">
        <f>AVERAGE(表1_58[[#This Row],[iBAQ 30-40_1]:[iBAQ 30-40_3]])</f>
        <v>94704</v>
      </c>
      <c r="U243" s="8"/>
      <c r="V243" s="8"/>
      <c r="W243" s="8"/>
      <c r="X243" s="8">
        <v>20</v>
      </c>
    </row>
    <row r="244" spans="1:24" ht="15.75">
      <c r="A244" s="6">
        <v>1346</v>
      </c>
      <c r="B244" s="7" t="s">
        <v>1072</v>
      </c>
      <c r="C244" s="7" t="s">
        <v>3190</v>
      </c>
      <c r="D244" s="7" t="s">
        <v>3911</v>
      </c>
      <c r="E244" s="6">
        <v>2</v>
      </c>
      <c r="F244" s="6">
        <v>2</v>
      </c>
      <c r="G244" s="6">
        <v>1652700</v>
      </c>
      <c r="H244" s="6"/>
      <c r="I244" s="6">
        <v>4771000</v>
      </c>
      <c r="J244" s="6"/>
      <c r="K244" s="6"/>
      <c r="L244" s="6">
        <v>9197900</v>
      </c>
      <c r="M244" s="6"/>
      <c r="N244" s="6"/>
      <c r="O244" s="6"/>
      <c r="P244" s="6">
        <f>COUNT(表1_58[[#This Row],[iBAQ 0-20_1]:[iBAQ 0-20_3]])</f>
        <v>2</v>
      </c>
      <c r="Q244" s="6">
        <f>COUNT(表1_58[[#This Row],[iBAQ 30-40_1]:[iBAQ 30-40_3]])</f>
        <v>1</v>
      </c>
      <c r="R244" s="6">
        <f>COUNT(表1_58[[#This Row],[iBAQ 50-60_1]:[iBAQ 50-60_3]])</f>
        <v>0</v>
      </c>
      <c r="S244" s="8">
        <f>AVERAGE(表1_58[[#This Row],[iBAQ 0-20_1]:[iBAQ 0-20_3]])</f>
        <v>3211850</v>
      </c>
      <c r="T244" s="8"/>
      <c r="U244" s="8"/>
      <c r="V244" s="8"/>
      <c r="W244" s="8"/>
      <c r="X244" s="8">
        <v>20</v>
      </c>
    </row>
    <row r="245" spans="1:24" ht="15.75">
      <c r="A245" s="6">
        <v>367</v>
      </c>
      <c r="B245" s="7" t="s">
        <v>1085</v>
      </c>
      <c r="C245" s="7" t="s">
        <v>3191</v>
      </c>
      <c r="D245" s="7" t="s">
        <v>3912</v>
      </c>
      <c r="E245" s="6">
        <v>1</v>
      </c>
      <c r="F245" s="6">
        <v>1</v>
      </c>
      <c r="G245" s="6">
        <v>3498100</v>
      </c>
      <c r="H245" s="6">
        <v>4096900</v>
      </c>
      <c r="I245" s="6">
        <v>4178400</v>
      </c>
      <c r="J245" s="6">
        <v>3239600</v>
      </c>
      <c r="K245" s="6">
        <v>2874200</v>
      </c>
      <c r="L245" s="6">
        <v>3960500</v>
      </c>
      <c r="M245" s="6"/>
      <c r="N245" s="6"/>
      <c r="O245" s="6"/>
      <c r="P245" s="6">
        <f>COUNT(表1_58[[#This Row],[iBAQ 0-20_1]:[iBAQ 0-20_3]])</f>
        <v>3</v>
      </c>
      <c r="Q245" s="6">
        <f>COUNT(表1_58[[#This Row],[iBAQ 30-40_1]:[iBAQ 30-40_3]])</f>
        <v>3</v>
      </c>
      <c r="R245" s="6">
        <f>COUNT(表1_58[[#This Row],[iBAQ 50-60_1]:[iBAQ 50-60_3]])</f>
        <v>0</v>
      </c>
      <c r="S245" s="8">
        <f>AVERAGE(表1_58[[#This Row],[iBAQ 0-20_1]:[iBAQ 0-20_3]])</f>
        <v>3924466.6666666665</v>
      </c>
      <c r="T245" s="8">
        <f>AVERAGE(表1_58[[#This Row],[iBAQ 30-40_1]:[iBAQ 30-40_3]])</f>
        <v>3358100</v>
      </c>
      <c r="U245" s="8"/>
      <c r="V245" s="8"/>
      <c r="W245" s="8"/>
      <c r="X245" s="8">
        <v>20</v>
      </c>
    </row>
    <row r="246" spans="1:24" ht="15.75">
      <c r="A246" s="6">
        <v>1351</v>
      </c>
      <c r="B246" s="7" t="s">
        <v>1113</v>
      </c>
      <c r="C246" s="7" t="s">
        <v>3197</v>
      </c>
      <c r="D246" s="7" t="s">
        <v>2056</v>
      </c>
      <c r="E246" s="6">
        <v>3</v>
      </c>
      <c r="F246" s="6">
        <v>3</v>
      </c>
      <c r="G246" s="6">
        <v>1518000</v>
      </c>
      <c r="H246" s="6">
        <v>1134900</v>
      </c>
      <c r="I246" s="6"/>
      <c r="J246" s="6">
        <v>2323200</v>
      </c>
      <c r="K246" s="6"/>
      <c r="L246" s="6">
        <v>2041000</v>
      </c>
      <c r="M246" s="6"/>
      <c r="N246" s="6"/>
      <c r="O246" s="6"/>
      <c r="P246" s="6">
        <f>COUNT(表1_58[[#This Row],[iBAQ 0-20_1]:[iBAQ 0-20_3]])</f>
        <v>2</v>
      </c>
      <c r="Q246" s="6">
        <f>COUNT(表1_58[[#This Row],[iBAQ 30-40_1]:[iBAQ 30-40_3]])</f>
        <v>2</v>
      </c>
      <c r="R246" s="6">
        <f>COUNT(表1_58[[#This Row],[iBAQ 50-60_1]:[iBAQ 50-60_3]])</f>
        <v>0</v>
      </c>
      <c r="S246" s="8">
        <f>AVERAGE(表1_58[[#This Row],[iBAQ 0-20_1]:[iBAQ 0-20_3]])</f>
        <v>1326450</v>
      </c>
      <c r="T246" s="8">
        <f>AVERAGE(表1_58[[#This Row],[iBAQ 30-40_1]:[iBAQ 30-40_3]])</f>
        <v>2182100</v>
      </c>
      <c r="U246" s="8"/>
      <c r="V246" s="8"/>
      <c r="W246" s="8"/>
      <c r="X246" s="8">
        <v>20</v>
      </c>
    </row>
    <row r="247" spans="1:24" ht="15.75">
      <c r="A247" s="6">
        <v>1357</v>
      </c>
      <c r="B247" s="7" t="s">
        <v>1127</v>
      </c>
      <c r="C247" s="7" t="s">
        <v>3203</v>
      </c>
      <c r="D247" s="7" t="s">
        <v>2061</v>
      </c>
      <c r="E247" s="6">
        <v>1</v>
      </c>
      <c r="F247" s="6">
        <v>1</v>
      </c>
      <c r="G247" s="6">
        <v>724290</v>
      </c>
      <c r="H247" s="6">
        <v>1183800</v>
      </c>
      <c r="I247" s="6">
        <v>859980</v>
      </c>
      <c r="J247" s="6">
        <v>1881600</v>
      </c>
      <c r="K247" s="6"/>
      <c r="L247" s="6">
        <v>1508900</v>
      </c>
      <c r="M247" s="6"/>
      <c r="N247" s="6"/>
      <c r="O247" s="6"/>
      <c r="P247" s="6">
        <f>COUNT(表1_58[[#This Row],[iBAQ 0-20_1]:[iBAQ 0-20_3]])</f>
        <v>3</v>
      </c>
      <c r="Q247" s="6">
        <f>COUNT(表1_58[[#This Row],[iBAQ 30-40_1]:[iBAQ 30-40_3]])</f>
        <v>2</v>
      </c>
      <c r="R247" s="6">
        <f>COUNT(表1_58[[#This Row],[iBAQ 50-60_1]:[iBAQ 50-60_3]])</f>
        <v>0</v>
      </c>
      <c r="S247" s="8">
        <f>AVERAGE(表1_58[[#This Row],[iBAQ 0-20_1]:[iBAQ 0-20_3]])</f>
        <v>922690</v>
      </c>
      <c r="T247" s="8">
        <f>AVERAGE(表1_58[[#This Row],[iBAQ 30-40_1]:[iBAQ 30-40_3]])</f>
        <v>1695250</v>
      </c>
      <c r="U247" s="8"/>
      <c r="V247" s="8"/>
      <c r="W247" s="8"/>
      <c r="X247" s="8">
        <v>20</v>
      </c>
    </row>
    <row r="248" spans="1:24" ht="15.75">
      <c r="A248" s="6">
        <v>1361</v>
      </c>
      <c r="B248" s="7" t="s">
        <v>1146</v>
      </c>
      <c r="C248" s="7" t="s">
        <v>3207</v>
      </c>
      <c r="D248" s="7" t="s">
        <v>3918</v>
      </c>
      <c r="E248" s="6">
        <v>2</v>
      </c>
      <c r="F248" s="6">
        <v>2</v>
      </c>
      <c r="G248" s="6">
        <v>266920</v>
      </c>
      <c r="H248" s="6">
        <v>1022100</v>
      </c>
      <c r="I248" s="6"/>
      <c r="J248" s="6"/>
      <c r="K248" s="6"/>
      <c r="L248" s="6">
        <v>1093500</v>
      </c>
      <c r="M248" s="6"/>
      <c r="N248" s="6"/>
      <c r="O248" s="6"/>
      <c r="P248" s="6">
        <f>COUNT(表1_58[[#This Row],[iBAQ 0-20_1]:[iBAQ 0-20_3]])</f>
        <v>2</v>
      </c>
      <c r="Q248" s="6">
        <f>COUNT(表1_58[[#This Row],[iBAQ 30-40_1]:[iBAQ 30-40_3]])</f>
        <v>1</v>
      </c>
      <c r="R248" s="6">
        <f>COUNT(表1_58[[#This Row],[iBAQ 50-60_1]:[iBAQ 50-60_3]])</f>
        <v>0</v>
      </c>
      <c r="S248" s="8">
        <f>AVERAGE(表1_58[[#This Row],[iBAQ 0-20_1]:[iBAQ 0-20_3]])</f>
        <v>644510</v>
      </c>
      <c r="T248" s="8"/>
      <c r="U248" s="8"/>
      <c r="V248" s="8"/>
      <c r="W248" s="8"/>
      <c r="X248" s="8">
        <v>20</v>
      </c>
    </row>
    <row r="249" spans="1:24" ht="15.75">
      <c r="A249" s="6">
        <v>1101</v>
      </c>
      <c r="B249" s="7" t="s">
        <v>1079</v>
      </c>
      <c r="C249" s="7" t="s">
        <v>3218</v>
      </c>
      <c r="D249" s="7" t="s">
        <v>2070</v>
      </c>
      <c r="E249" s="6">
        <v>1</v>
      </c>
      <c r="F249" s="6">
        <v>1</v>
      </c>
      <c r="G249" s="6">
        <v>2324500</v>
      </c>
      <c r="H249" s="6"/>
      <c r="I249" s="6">
        <v>3930600</v>
      </c>
      <c r="J249" s="6"/>
      <c r="K249" s="6">
        <v>955740</v>
      </c>
      <c r="L249" s="6">
        <v>4848000</v>
      </c>
      <c r="M249" s="6"/>
      <c r="N249" s="6"/>
      <c r="O249" s="6"/>
      <c r="P249" s="6">
        <f>COUNT(表1_58[[#This Row],[iBAQ 0-20_1]:[iBAQ 0-20_3]])</f>
        <v>2</v>
      </c>
      <c r="Q249" s="6">
        <f>COUNT(表1_58[[#This Row],[iBAQ 30-40_1]:[iBAQ 30-40_3]])</f>
        <v>2</v>
      </c>
      <c r="R249" s="6">
        <f>COUNT(表1_58[[#This Row],[iBAQ 50-60_1]:[iBAQ 50-60_3]])</f>
        <v>0</v>
      </c>
      <c r="S249" s="8">
        <f>AVERAGE(表1_58[[#This Row],[iBAQ 0-20_1]:[iBAQ 0-20_3]])</f>
        <v>3127550</v>
      </c>
      <c r="T249" s="8">
        <f>AVERAGE(表1_58[[#This Row],[iBAQ 30-40_1]:[iBAQ 30-40_3]])</f>
        <v>2901870</v>
      </c>
      <c r="U249" s="8"/>
      <c r="V249" s="8"/>
      <c r="W249" s="8"/>
      <c r="X249" s="8">
        <v>20</v>
      </c>
    </row>
    <row r="250" spans="1:24" ht="15.75">
      <c r="A250" s="6">
        <v>1382</v>
      </c>
      <c r="B250" s="7" t="s">
        <v>1066</v>
      </c>
      <c r="C250" s="7" t="s">
        <v>3229</v>
      </c>
      <c r="D250" s="7" t="s">
        <v>3931</v>
      </c>
      <c r="E250" s="6">
        <v>4</v>
      </c>
      <c r="F250" s="6">
        <v>2</v>
      </c>
      <c r="G250" s="6">
        <v>5965500</v>
      </c>
      <c r="H250" s="6">
        <v>15908000</v>
      </c>
      <c r="I250" s="6">
        <v>14628000</v>
      </c>
      <c r="J250" s="6">
        <v>24584000</v>
      </c>
      <c r="K250" s="6">
        <v>6878600</v>
      </c>
      <c r="L250" s="6">
        <v>19352000</v>
      </c>
      <c r="M250" s="6"/>
      <c r="N250" s="6"/>
      <c r="O250" s="6"/>
      <c r="P250" s="6">
        <f>COUNT(表1_58[[#This Row],[iBAQ 0-20_1]:[iBAQ 0-20_3]])</f>
        <v>3</v>
      </c>
      <c r="Q250" s="6">
        <f>COUNT(表1_58[[#This Row],[iBAQ 30-40_1]:[iBAQ 30-40_3]])</f>
        <v>3</v>
      </c>
      <c r="R250" s="6">
        <f>COUNT(表1_58[[#This Row],[iBAQ 50-60_1]:[iBAQ 50-60_3]])</f>
        <v>0</v>
      </c>
      <c r="S250" s="8">
        <f>AVERAGE(表1_58[[#This Row],[iBAQ 0-20_1]:[iBAQ 0-20_3]])</f>
        <v>12167166.666666666</v>
      </c>
      <c r="T250" s="8">
        <f>AVERAGE(表1_58[[#This Row],[iBAQ 30-40_1]:[iBAQ 30-40_3]])</f>
        <v>16938200</v>
      </c>
      <c r="U250" s="8"/>
      <c r="V250" s="8"/>
      <c r="W250" s="8"/>
      <c r="X250" s="8">
        <v>20</v>
      </c>
    </row>
    <row r="251" spans="1:24" ht="15.75">
      <c r="A251" s="6">
        <v>1387</v>
      </c>
      <c r="B251" s="7" t="s">
        <v>1412</v>
      </c>
      <c r="C251" s="7" t="s">
        <v>3233</v>
      </c>
      <c r="D251" s="7" t="s">
        <v>3933</v>
      </c>
      <c r="E251" s="6">
        <v>2</v>
      </c>
      <c r="F251" s="6">
        <v>2</v>
      </c>
      <c r="G251" s="6"/>
      <c r="H251" s="6">
        <v>294420</v>
      </c>
      <c r="I251" s="6">
        <v>433940</v>
      </c>
      <c r="J251" s="6"/>
      <c r="K251" s="6"/>
      <c r="L251" s="6">
        <v>169290</v>
      </c>
      <c r="M251" s="6"/>
      <c r="N251" s="6"/>
      <c r="O251" s="6"/>
      <c r="P251" s="6">
        <f>COUNT(表1_58[[#This Row],[iBAQ 0-20_1]:[iBAQ 0-20_3]])</f>
        <v>2</v>
      </c>
      <c r="Q251" s="6">
        <f>COUNT(表1_58[[#This Row],[iBAQ 30-40_1]:[iBAQ 30-40_3]])</f>
        <v>1</v>
      </c>
      <c r="R251" s="6">
        <f>COUNT(表1_58[[#This Row],[iBAQ 50-60_1]:[iBAQ 50-60_3]])</f>
        <v>0</v>
      </c>
      <c r="S251" s="8">
        <f>AVERAGE(表1_58[[#This Row],[iBAQ 0-20_1]:[iBAQ 0-20_3]])</f>
        <v>364180</v>
      </c>
      <c r="T251" s="8"/>
      <c r="U251" s="8"/>
      <c r="V251" s="8"/>
      <c r="W251" s="8"/>
      <c r="X251" s="8">
        <v>20</v>
      </c>
    </row>
    <row r="252" spans="1:24" ht="15.75">
      <c r="A252" s="6">
        <v>1115</v>
      </c>
      <c r="B252" s="7" t="s">
        <v>1349</v>
      </c>
      <c r="C252" s="7" t="s">
        <v>2473</v>
      </c>
      <c r="D252" s="7" t="s">
        <v>3936</v>
      </c>
      <c r="E252" s="6">
        <v>4</v>
      </c>
      <c r="F252" s="6">
        <v>1</v>
      </c>
      <c r="G252" s="6">
        <v>1062900</v>
      </c>
      <c r="H252" s="6"/>
      <c r="I252" s="6">
        <v>868660</v>
      </c>
      <c r="J252" s="6"/>
      <c r="K252" s="6"/>
      <c r="L252" s="6"/>
      <c r="M252" s="6"/>
      <c r="N252" s="6"/>
      <c r="O252" s="6"/>
      <c r="P252" s="6">
        <f>COUNT(表1_58[[#This Row],[iBAQ 0-20_1]:[iBAQ 0-20_3]])</f>
        <v>2</v>
      </c>
      <c r="Q252" s="6">
        <f>COUNT(表1_58[[#This Row],[iBAQ 30-40_1]:[iBAQ 30-40_3]])</f>
        <v>0</v>
      </c>
      <c r="R252" s="6">
        <f>COUNT(表1_58[[#This Row],[iBAQ 50-60_1]:[iBAQ 50-60_3]])</f>
        <v>0</v>
      </c>
      <c r="S252" s="8">
        <f>AVERAGE(表1_58[[#This Row],[iBAQ 0-20_1]:[iBAQ 0-20_3]])</f>
        <v>965780</v>
      </c>
      <c r="T252" s="8"/>
      <c r="U252" s="8"/>
      <c r="V252" s="8"/>
      <c r="W252" s="8"/>
      <c r="X252" s="8">
        <v>20</v>
      </c>
    </row>
    <row r="253" spans="1:24" ht="15.75">
      <c r="A253" s="6">
        <v>1407</v>
      </c>
      <c r="B253" s="7" t="s">
        <v>1116</v>
      </c>
      <c r="C253" s="7" t="s">
        <v>3248</v>
      </c>
      <c r="D253" s="7" t="s">
        <v>2090</v>
      </c>
      <c r="E253" s="6">
        <v>1</v>
      </c>
      <c r="F253" s="6">
        <v>1</v>
      </c>
      <c r="G253" s="6">
        <v>1903700</v>
      </c>
      <c r="H253" s="6">
        <v>3060500</v>
      </c>
      <c r="I253" s="6">
        <v>2646400</v>
      </c>
      <c r="J253" s="6">
        <v>4187000</v>
      </c>
      <c r="K253" s="6">
        <v>2604400</v>
      </c>
      <c r="L253" s="6">
        <v>1986900</v>
      </c>
      <c r="M253" s="6"/>
      <c r="N253" s="6"/>
      <c r="O253" s="6"/>
      <c r="P253" s="6">
        <f>COUNT(表1_58[[#This Row],[iBAQ 0-20_1]:[iBAQ 0-20_3]])</f>
        <v>3</v>
      </c>
      <c r="Q253" s="6">
        <f>COUNT(表1_58[[#This Row],[iBAQ 30-40_1]:[iBAQ 30-40_3]])</f>
        <v>3</v>
      </c>
      <c r="R253" s="6">
        <f>COUNT(表1_58[[#This Row],[iBAQ 50-60_1]:[iBAQ 50-60_3]])</f>
        <v>0</v>
      </c>
      <c r="S253" s="8">
        <f>AVERAGE(表1_58[[#This Row],[iBAQ 0-20_1]:[iBAQ 0-20_3]])</f>
        <v>2536866.6666666665</v>
      </c>
      <c r="T253" s="8">
        <f>AVERAGE(表1_58[[#This Row],[iBAQ 30-40_1]:[iBAQ 30-40_3]])</f>
        <v>2926100</v>
      </c>
      <c r="U253" s="8"/>
      <c r="V253" s="8"/>
      <c r="W253" s="8"/>
      <c r="X253" s="8">
        <v>20</v>
      </c>
    </row>
    <row r="254" spans="1:24" ht="15.75">
      <c r="A254" s="6">
        <v>491</v>
      </c>
      <c r="B254" s="7" t="s">
        <v>1248</v>
      </c>
      <c r="C254" s="7" t="s">
        <v>3277</v>
      </c>
      <c r="D254" s="7" t="s">
        <v>3956</v>
      </c>
      <c r="E254" s="6">
        <v>2</v>
      </c>
      <c r="F254" s="6">
        <v>2</v>
      </c>
      <c r="G254" s="6"/>
      <c r="H254" s="6">
        <v>25399000</v>
      </c>
      <c r="I254" s="6">
        <v>19574000</v>
      </c>
      <c r="J254" s="6"/>
      <c r="K254" s="6">
        <v>5211100</v>
      </c>
      <c r="L254" s="6"/>
      <c r="M254" s="6"/>
      <c r="N254" s="6"/>
      <c r="O254" s="6"/>
      <c r="P254" s="6">
        <f>COUNT(表1_58[[#This Row],[iBAQ 0-20_1]:[iBAQ 0-20_3]])</f>
        <v>2</v>
      </c>
      <c r="Q254" s="6">
        <f>COUNT(表1_58[[#This Row],[iBAQ 30-40_1]:[iBAQ 30-40_3]])</f>
        <v>1</v>
      </c>
      <c r="R254" s="6">
        <f>COUNT(表1_58[[#This Row],[iBAQ 50-60_1]:[iBAQ 50-60_3]])</f>
        <v>0</v>
      </c>
      <c r="S254" s="8">
        <f>AVERAGE(表1_58[[#This Row],[iBAQ 0-20_1]:[iBAQ 0-20_3]])</f>
        <v>22486500</v>
      </c>
      <c r="T254" s="8"/>
      <c r="U254" s="8"/>
      <c r="V254" s="8"/>
      <c r="W254" s="8"/>
      <c r="X254" s="8">
        <v>20</v>
      </c>
    </row>
    <row r="255" spans="1:24" ht="15.75">
      <c r="A255" s="6">
        <v>1440</v>
      </c>
      <c r="B255" s="7" t="s">
        <v>1235</v>
      </c>
      <c r="C255" s="7" t="s">
        <v>3281</v>
      </c>
      <c r="D255" s="7" t="s">
        <v>3958</v>
      </c>
      <c r="E255" s="6">
        <v>3</v>
      </c>
      <c r="F255" s="6">
        <v>3</v>
      </c>
      <c r="G255" s="6"/>
      <c r="H255" s="6">
        <v>1660100</v>
      </c>
      <c r="I255" s="6">
        <v>775590</v>
      </c>
      <c r="J255" s="6">
        <v>573780</v>
      </c>
      <c r="K255" s="6">
        <v>1523300</v>
      </c>
      <c r="L255" s="6">
        <v>183290</v>
      </c>
      <c r="M255" s="6"/>
      <c r="N255" s="6"/>
      <c r="O255" s="6"/>
      <c r="P255" s="6">
        <f>COUNT(表1_58[[#This Row],[iBAQ 0-20_1]:[iBAQ 0-20_3]])</f>
        <v>2</v>
      </c>
      <c r="Q255" s="6">
        <f>COUNT(表1_58[[#This Row],[iBAQ 30-40_1]:[iBAQ 30-40_3]])</f>
        <v>3</v>
      </c>
      <c r="R255" s="6">
        <f>COUNT(表1_58[[#This Row],[iBAQ 50-60_1]:[iBAQ 50-60_3]])</f>
        <v>0</v>
      </c>
      <c r="S255" s="8">
        <f>AVERAGE(表1_58[[#This Row],[iBAQ 0-20_1]:[iBAQ 0-20_3]])</f>
        <v>1217845</v>
      </c>
      <c r="T255" s="8">
        <f>AVERAGE(表1_58[[#This Row],[iBAQ 30-40_1]:[iBAQ 30-40_3]])</f>
        <v>760123.33333333337</v>
      </c>
      <c r="U255" s="8"/>
      <c r="V255" s="8"/>
      <c r="W255" s="8"/>
      <c r="X255" s="8">
        <v>20</v>
      </c>
    </row>
    <row r="256" spans="1:24" ht="15.75">
      <c r="A256" s="6">
        <v>995</v>
      </c>
      <c r="B256" s="7" t="s">
        <v>1314</v>
      </c>
      <c r="C256" s="7" t="s">
        <v>3294</v>
      </c>
      <c r="D256" s="7" t="s">
        <v>3966</v>
      </c>
      <c r="E256" s="6">
        <v>2</v>
      </c>
      <c r="F256" s="6">
        <v>2</v>
      </c>
      <c r="G256" s="6">
        <v>2107600</v>
      </c>
      <c r="H256" s="6"/>
      <c r="I256" s="6">
        <v>1810400</v>
      </c>
      <c r="J256" s="6">
        <v>1047300</v>
      </c>
      <c r="K256" s="6"/>
      <c r="L256" s="6"/>
      <c r="M256" s="6"/>
      <c r="N256" s="6"/>
      <c r="O256" s="6"/>
      <c r="P256" s="6">
        <f>COUNT(表1_58[[#This Row],[iBAQ 0-20_1]:[iBAQ 0-20_3]])</f>
        <v>2</v>
      </c>
      <c r="Q256" s="6">
        <f>COUNT(表1_58[[#This Row],[iBAQ 30-40_1]:[iBAQ 30-40_3]])</f>
        <v>1</v>
      </c>
      <c r="R256" s="6">
        <f>COUNT(表1_58[[#This Row],[iBAQ 50-60_1]:[iBAQ 50-60_3]])</f>
        <v>0</v>
      </c>
      <c r="S256" s="8">
        <f>AVERAGE(表1_58[[#This Row],[iBAQ 0-20_1]:[iBAQ 0-20_3]])</f>
        <v>1959000</v>
      </c>
      <c r="T256" s="8"/>
      <c r="U256" s="8"/>
      <c r="V256" s="8"/>
      <c r="W256" s="8"/>
      <c r="X256" s="8">
        <v>20</v>
      </c>
    </row>
    <row r="257" spans="1:24" ht="15.75">
      <c r="A257" s="6">
        <v>1462</v>
      </c>
      <c r="B257" s="7" t="s">
        <v>1167</v>
      </c>
      <c r="C257" s="7" t="s">
        <v>3303</v>
      </c>
      <c r="D257" s="7" t="s">
        <v>2122</v>
      </c>
      <c r="E257" s="6">
        <v>3</v>
      </c>
      <c r="F257" s="6">
        <v>3</v>
      </c>
      <c r="G257" s="6">
        <v>310030</v>
      </c>
      <c r="H257" s="6"/>
      <c r="I257" s="6">
        <v>397170</v>
      </c>
      <c r="J257" s="6">
        <v>413170</v>
      </c>
      <c r="K257" s="6">
        <v>524800</v>
      </c>
      <c r="L257" s="6">
        <v>779450</v>
      </c>
      <c r="M257" s="6"/>
      <c r="N257" s="6"/>
      <c r="O257" s="6"/>
      <c r="P257" s="6">
        <f>COUNT(表1_58[[#This Row],[iBAQ 0-20_1]:[iBAQ 0-20_3]])</f>
        <v>2</v>
      </c>
      <c r="Q257" s="6">
        <f>COUNT(表1_58[[#This Row],[iBAQ 30-40_1]:[iBAQ 30-40_3]])</f>
        <v>3</v>
      </c>
      <c r="R257" s="6">
        <f>COUNT(表1_58[[#This Row],[iBAQ 50-60_1]:[iBAQ 50-60_3]])</f>
        <v>0</v>
      </c>
      <c r="S257" s="8">
        <f>AVERAGE(表1_58[[#This Row],[iBAQ 0-20_1]:[iBAQ 0-20_3]])</f>
        <v>353600</v>
      </c>
      <c r="T257" s="8">
        <f>AVERAGE(表1_58[[#This Row],[iBAQ 30-40_1]:[iBAQ 30-40_3]])</f>
        <v>572473.33333333337</v>
      </c>
      <c r="U257" s="8"/>
      <c r="V257" s="8"/>
      <c r="W257" s="8"/>
      <c r="X257" s="8">
        <v>20</v>
      </c>
    </row>
    <row r="258" spans="1:24" ht="15.75">
      <c r="A258" s="6">
        <v>1490</v>
      </c>
      <c r="B258" s="7" t="s">
        <v>1134</v>
      </c>
      <c r="C258" s="7" t="s">
        <v>2956</v>
      </c>
      <c r="D258" s="7" t="s">
        <v>3985</v>
      </c>
      <c r="E258" s="6">
        <v>2</v>
      </c>
      <c r="F258" s="6">
        <v>1</v>
      </c>
      <c r="G258" s="6">
        <v>664650</v>
      </c>
      <c r="H258" s="6">
        <v>1301700</v>
      </c>
      <c r="I258" s="6">
        <v>2795100</v>
      </c>
      <c r="J258" s="6">
        <v>1925100</v>
      </c>
      <c r="K258" s="6">
        <v>2116300</v>
      </c>
      <c r="L258" s="6">
        <v>1323100</v>
      </c>
      <c r="M258" s="6"/>
      <c r="N258" s="6"/>
      <c r="O258" s="6"/>
      <c r="P258" s="6">
        <f>COUNT(表1_58[[#This Row],[iBAQ 0-20_1]:[iBAQ 0-20_3]])</f>
        <v>3</v>
      </c>
      <c r="Q258" s="6">
        <f>COUNT(表1_58[[#This Row],[iBAQ 30-40_1]:[iBAQ 30-40_3]])</f>
        <v>3</v>
      </c>
      <c r="R258" s="6">
        <f>COUNT(表1_58[[#This Row],[iBAQ 50-60_1]:[iBAQ 50-60_3]])</f>
        <v>0</v>
      </c>
      <c r="S258" s="8">
        <f>AVERAGE(表1_58[[#This Row],[iBAQ 0-20_1]:[iBAQ 0-20_3]])</f>
        <v>1587150</v>
      </c>
      <c r="T258" s="8">
        <f>AVERAGE(表1_58[[#This Row],[iBAQ 30-40_1]:[iBAQ 30-40_3]])</f>
        <v>1788166.6666666667</v>
      </c>
      <c r="U258" s="8"/>
      <c r="V258" s="8"/>
      <c r="W258" s="8"/>
      <c r="X258" s="8">
        <v>20</v>
      </c>
    </row>
    <row r="259" spans="1:24" ht="15.75">
      <c r="A259" s="6">
        <v>1511</v>
      </c>
      <c r="B259" s="7" t="s">
        <v>1089</v>
      </c>
      <c r="C259" s="7" t="s">
        <v>3349</v>
      </c>
      <c r="D259" s="7" t="s">
        <v>4001</v>
      </c>
      <c r="E259" s="6">
        <v>2</v>
      </c>
      <c r="F259" s="6">
        <v>2</v>
      </c>
      <c r="G259" s="6">
        <v>1617400</v>
      </c>
      <c r="H259" s="6"/>
      <c r="I259" s="6">
        <v>1896700</v>
      </c>
      <c r="J259" s="6"/>
      <c r="K259" s="6"/>
      <c r="L259" s="6">
        <v>3474400</v>
      </c>
      <c r="M259" s="6"/>
      <c r="N259" s="6"/>
      <c r="O259" s="6"/>
      <c r="P259" s="6">
        <f>COUNT(表1_58[[#This Row],[iBAQ 0-20_1]:[iBAQ 0-20_3]])</f>
        <v>2</v>
      </c>
      <c r="Q259" s="6">
        <f>COUNT(表1_58[[#This Row],[iBAQ 30-40_1]:[iBAQ 30-40_3]])</f>
        <v>1</v>
      </c>
      <c r="R259" s="6">
        <f>COUNT(表1_58[[#This Row],[iBAQ 50-60_1]:[iBAQ 50-60_3]])</f>
        <v>0</v>
      </c>
      <c r="S259" s="8">
        <f>AVERAGE(表1_58[[#This Row],[iBAQ 0-20_1]:[iBAQ 0-20_3]])</f>
        <v>1757050</v>
      </c>
      <c r="T259" s="8"/>
      <c r="U259" s="8"/>
      <c r="V259" s="8"/>
      <c r="W259" s="8"/>
      <c r="X259" s="8">
        <v>20</v>
      </c>
    </row>
    <row r="260" spans="1:24" ht="15.75">
      <c r="A260" s="6">
        <v>1538</v>
      </c>
      <c r="B260" s="7" t="s">
        <v>1358</v>
      </c>
      <c r="C260" s="7" t="s">
        <v>3375</v>
      </c>
      <c r="D260" s="7" t="s">
        <v>2161</v>
      </c>
      <c r="E260" s="6">
        <v>2</v>
      </c>
      <c r="F260" s="6">
        <v>2</v>
      </c>
      <c r="G260" s="6">
        <v>522230</v>
      </c>
      <c r="H260" s="6">
        <v>529020</v>
      </c>
      <c r="I260" s="6">
        <v>406690</v>
      </c>
      <c r="J260" s="6"/>
      <c r="K260" s="6"/>
      <c r="L260" s="6"/>
      <c r="M260" s="6"/>
      <c r="N260" s="6"/>
      <c r="O260" s="6"/>
      <c r="P260" s="6">
        <f>COUNT(表1_58[[#This Row],[iBAQ 0-20_1]:[iBAQ 0-20_3]])</f>
        <v>3</v>
      </c>
      <c r="Q260" s="6">
        <f>COUNT(表1_58[[#This Row],[iBAQ 30-40_1]:[iBAQ 30-40_3]])</f>
        <v>0</v>
      </c>
      <c r="R260" s="6">
        <f>COUNT(表1_58[[#This Row],[iBAQ 50-60_1]:[iBAQ 50-60_3]])</f>
        <v>0</v>
      </c>
      <c r="S260" s="8">
        <f>AVERAGE(表1_58[[#This Row],[iBAQ 0-20_1]:[iBAQ 0-20_3]])</f>
        <v>485980</v>
      </c>
      <c r="T260" s="8"/>
      <c r="U260" s="8"/>
      <c r="V260" s="8"/>
      <c r="W260" s="8"/>
      <c r="X260" s="8">
        <v>20</v>
      </c>
    </row>
    <row r="261" spans="1:24" ht="15.75">
      <c r="A261" s="6">
        <v>134</v>
      </c>
      <c r="B261" s="7" t="s">
        <v>1152</v>
      </c>
      <c r="C261" s="7" t="s">
        <v>3383</v>
      </c>
      <c r="D261" s="7" t="s">
        <v>4022</v>
      </c>
      <c r="E261" s="6">
        <v>3</v>
      </c>
      <c r="F261" s="6">
        <v>3</v>
      </c>
      <c r="G261" s="6">
        <v>616140</v>
      </c>
      <c r="H261" s="6"/>
      <c r="I261" s="6">
        <v>626350</v>
      </c>
      <c r="J261" s="6">
        <v>652600</v>
      </c>
      <c r="K261" s="6"/>
      <c r="L261" s="6">
        <v>1012000</v>
      </c>
      <c r="M261" s="6"/>
      <c r="N261" s="6"/>
      <c r="O261" s="6"/>
      <c r="P261" s="6">
        <f>COUNT(表1_58[[#This Row],[iBAQ 0-20_1]:[iBAQ 0-20_3]])</f>
        <v>2</v>
      </c>
      <c r="Q261" s="6">
        <f>COUNT(表1_58[[#This Row],[iBAQ 30-40_1]:[iBAQ 30-40_3]])</f>
        <v>2</v>
      </c>
      <c r="R261" s="6">
        <f>COUNT(表1_58[[#This Row],[iBAQ 50-60_1]:[iBAQ 50-60_3]])</f>
        <v>0</v>
      </c>
      <c r="S261" s="8">
        <f>AVERAGE(表1_58[[#This Row],[iBAQ 0-20_1]:[iBAQ 0-20_3]])</f>
        <v>621245</v>
      </c>
      <c r="T261" s="8">
        <f>AVERAGE(表1_58[[#This Row],[iBAQ 30-40_1]:[iBAQ 30-40_3]])</f>
        <v>832300</v>
      </c>
      <c r="U261" s="8"/>
      <c r="V261" s="8"/>
      <c r="W261" s="8"/>
      <c r="X261" s="8">
        <v>20</v>
      </c>
    </row>
    <row r="262" spans="1:24" ht="15.75">
      <c r="A262" s="6">
        <v>1562</v>
      </c>
      <c r="B262" s="7" t="s">
        <v>1276</v>
      </c>
      <c r="C262" s="7" t="s">
        <v>3397</v>
      </c>
      <c r="D262" s="7" t="s">
        <v>2174</v>
      </c>
      <c r="E262" s="6">
        <v>5</v>
      </c>
      <c r="F262" s="6">
        <v>5</v>
      </c>
      <c r="G262" s="6">
        <v>3101500</v>
      </c>
      <c r="H262" s="6">
        <v>2043200</v>
      </c>
      <c r="I262" s="6"/>
      <c r="J262" s="6">
        <v>761920</v>
      </c>
      <c r="K262" s="6">
        <v>782860</v>
      </c>
      <c r="L262" s="6"/>
      <c r="M262" s="6"/>
      <c r="N262" s="6"/>
      <c r="O262" s="6"/>
      <c r="P262" s="6">
        <f>COUNT(表1_58[[#This Row],[iBAQ 0-20_1]:[iBAQ 0-20_3]])</f>
        <v>2</v>
      </c>
      <c r="Q262" s="6">
        <f>COUNT(表1_58[[#This Row],[iBAQ 30-40_1]:[iBAQ 30-40_3]])</f>
        <v>2</v>
      </c>
      <c r="R262" s="6">
        <f>COUNT(表1_58[[#This Row],[iBAQ 50-60_1]:[iBAQ 50-60_3]])</f>
        <v>0</v>
      </c>
      <c r="S262" s="8">
        <f>AVERAGE(表1_58[[#This Row],[iBAQ 0-20_1]:[iBAQ 0-20_3]])</f>
        <v>2572350</v>
      </c>
      <c r="T262" s="8">
        <f>AVERAGE(表1_58[[#This Row],[iBAQ 30-40_1]:[iBAQ 30-40_3]])</f>
        <v>772390</v>
      </c>
      <c r="U262" s="8"/>
      <c r="V262" s="8"/>
      <c r="W262" s="8"/>
      <c r="X262" s="8">
        <v>20</v>
      </c>
    </row>
    <row r="263" spans="1:24" ht="15.75">
      <c r="A263" s="6">
        <v>1573</v>
      </c>
      <c r="B263" s="7" t="s">
        <v>1065</v>
      </c>
      <c r="C263" s="7" t="s">
        <v>3404</v>
      </c>
      <c r="D263" s="7" t="s">
        <v>2178</v>
      </c>
      <c r="E263" s="6">
        <v>3</v>
      </c>
      <c r="F263" s="6">
        <v>3</v>
      </c>
      <c r="G263" s="6">
        <v>1745700</v>
      </c>
      <c r="H263" s="6"/>
      <c r="I263" s="6">
        <v>5079300</v>
      </c>
      <c r="J263" s="6">
        <v>5451600</v>
      </c>
      <c r="K263" s="6">
        <v>30065000</v>
      </c>
      <c r="L263" s="6">
        <v>39547000</v>
      </c>
      <c r="M263" s="6"/>
      <c r="N263" s="6"/>
      <c r="O263" s="6"/>
      <c r="P263" s="6">
        <f>COUNT(表1_58[[#This Row],[iBAQ 0-20_1]:[iBAQ 0-20_3]])</f>
        <v>2</v>
      </c>
      <c r="Q263" s="6">
        <f>COUNT(表1_58[[#This Row],[iBAQ 30-40_1]:[iBAQ 30-40_3]])</f>
        <v>3</v>
      </c>
      <c r="R263" s="6">
        <f>COUNT(表1_58[[#This Row],[iBAQ 50-60_1]:[iBAQ 50-60_3]])</f>
        <v>0</v>
      </c>
      <c r="S263" s="8">
        <f>AVERAGE(表1_58[[#This Row],[iBAQ 0-20_1]:[iBAQ 0-20_3]])</f>
        <v>3412500</v>
      </c>
      <c r="T263" s="8">
        <f>AVERAGE(表1_58[[#This Row],[iBAQ 30-40_1]:[iBAQ 30-40_3]])</f>
        <v>25021200</v>
      </c>
      <c r="U263" s="8"/>
      <c r="V263" s="8"/>
      <c r="W263" s="8"/>
      <c r="X263" s="8">
        <v>20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D1391"/>
  <sheetViews>
    <sheetView zoomScaleNormal="100" workbookViewId="0">
      <selection activeCell="B20" sqref="B20"/>
    </sheetView>
  </sheetViews>
  <sheetFormatPr defaultRowHeight="15"/>
  <cols>
    <col min="1" max="1" width="9.28515625" style="3" bestFit="1" customWidth="1"/>
    <col min="2" max="2" width="21.42578125" style="5" customWidth="1"/>
    <col min="3" max="3" width="23" style="5" customWidth="1"/>
    <col min="4" max="4" width="34.42578125" style="5" customWidth="1"/>
    <col min="5" max="5" width="8.7109375" style="3" customWidth="1"/>
    <col min="6" max="6" width="8.42578125" style="3" customWidth="1"/>
    <col min="7" max="7" width="8.7109375" style="3" customWidth="1"/>
    <col min="8" max="8" width="9.28515625" style="3" customWidth="1"/>
    <col min="9" max="9" width="8.7109375" style="3" customWidth="1"/>
    <col min="10" max="15" width="9.42578125" style="3" customWidth="1"/>
    <col min="16" max="18" width="9.28515625" style="3" bestFit="1" customWidth="1"/>
    <col min="19" max="19" width="11.7109375" style="3" customWidth="1"/>
    <col min="20" max="20" width="12" style="3" customWidth="1"/>
    <col min="21" max="21" width="13.7109375" style="3" bestFit="1" customWidth="1"/>
    <col min="22" max="22" width="8.42578125" style="3" customWidth="1"/>
    <col min="23" max="23" width="7.5703125" style="3" customWidth="1"/>
    <col min="24" max="24" width="10.140625" style="3" customWidth="1"/>
    <col min="25" max="26" width="9.28515625" style="3" bestFit="1" customWidth="1"/>
    <col min="27" max="27" width="10.140625" style="3" customWidth="1"/>
    <col min="28" max="29" width="9.28515625" style="3" bestFit="1" customWidth="1"/>
    <col min="30" max="30" width="11.42578125" style="3" customWidth="1"/>
    <col min="31" max="16384" width="9.140625" style="3"/>
  </cols>
  <sheetData>
    <row r="1" spans="1:30" s="2" customFormat="1" ht="41.25" customHeight="1">
      <c r="A1" s="1" t="s">
        <v>0</v>
      </c>
      <c r="B1" s="1" t="s">
        <v>1</v>
      </c>
      <c r="C1" s="1" t="s">
        <v>4037</v>
      </c>
      <c r="D1" s="1" t="s">
        <v>1419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1395</v>
      </c>
      <c r="Q1" s="1" t="s">
        <v>1396</v>
      </c>
      <c r="R1" s="1" t="s">
        <v>1397</v>
      </c>
      <c r="S1" s="1" t="s">
        <v>1398</v>
      </c>
      <c r="T1" s="1" t="s">
        <v>1399</v>
      </c>
      <c r="U1" s="1" t="s">
        <v>1400</v>
      </c>
      <c r="V1" s="1" t="s">
        <v>1401</v>
      </c>
      <c r="W1" s="1" t="s">
        <v>1402</v>
      </c>
      <c r="X1" s="1" t="s">
        <v>1407</v>
      </c>
      <c r="Y1" s="1" t="s">
        <v>1403</v>
      </c>
      <c r="Z1" s="1" t="s">
        <v>1404</v>
      </c>
      <c r="AA1" s="1" t="s">
        <v>1409</v>
      </c>
      <c r="AB1" s="1" t="s">
        <v>1405</v>
      </c>
      <c r="AC1" s="1" t="s">
        <v>1406</v>
      </c>
      <c r="AD1" s="1" t="s">
        <v>1410</v>
      </c>
    </row>
    <row r="2" spans="1:30" ht="15.75">
      <c r="A2" s="6">
        <v>35</v>
      </c>
      <c r="B2" s="7" t="s">
        <v>1139</v>
      </c>
      <c r="C2" s="7" t="s">
        <v>2188</v>
      </c>
      <c r="D2" s="7" t="s">
        <v>3415</v>
      </c>
      <c r="E2" s="6">
        <v>1</v>
      </c>
      <c r="F2" s="6">
        <v>1</v>
      </c>
      <c r="G2" s="6">
        <v>629780</v>
      </c>
      <c r="H2" s="6">
        <v>517730</v>
      </c>
      <c r="I2" s="6"/>
      <c r="J2" s="6"/>
      <c r="K2" s="6">
        <v>665810</v>
      </c>
      <c r="L2" s="6">
        <v>1179500</v>
      </c>
      <c r="M2" s="6"/>
      <c r="N2" s="6"/>
      <c r="O2" s="6"/>
      <c r="P2" s="6">
        <f>COUNT(表1_5[[#This Row],[iBAQ 0-20_1]:[iBAQ 0-20_3]])</f>
        <v>2</v>
      </c>
      <c r="Q2" s="6">
        <f>COUNT(表1_5[[#This Row],[iBAQ 30-40_1]:[iBAQ 30-40_3]])</f>
        <v>2</v>
      </c>
      <c r="R2" s="6">
        <f>COUNT(表1_5[[#This Row],[iBAQ 50-60_1]:[iBAQ 50-60_3]])</f>
        <v>0</v>
      </c>
      <c r="S2" s="8">
        <f>AVERAGE(表1_5[[#This Row],[iBAQ 0-20_1]:[iBAQ 0-20_3]])</f>
        <v>573755</v>
      </c>
      <c r="T2" s="8">
        <f>AVERAGE(表1_5[[#This Row],[iBAQ 30-40_1]:[iBAQ 30-40_3]])</f>
        <v>922655</v>
      </c>
      <c r="U2" s="8"/>
      <c r="V2" s="8">
        <f>表1_5[[#This Row],[Average 40]]/表1_5[[#This Row],[Average 20]]</f>
        <v>1.6080992758233044</v>
      </c>
      <c r="W2" s="8">
        <f>TTEST(表1_5[[#This Row],[iBAQ 0-20_1]:[iBAQ 0-20_3]],表1_5[[#This Row],[iBAQ 30-40_1]:[iBAQ 30-40_3]],2,2)</f>
        <v>0.31568173659144494</v>
      </c>
      <c r="X2" s="8"/>
      <c r="Y2" s="8"/>
      <c r="Z2" s="8"/>
      <c r="AA2" s="8">
        <v>40</v>
      </c>
      <c r="AB2" s="8"/>
      <c r="AC2" s="8"/>
      <c r="AD2" s="8">
        <v>20</v>
      </c>
    </row>
    <row r="3" spans="1:30" ht="15.75">
      <c r="A3" s="6">
        <v>36</v>
      </c>
      <c r="B3" s="7" t="s">
        <v>1120</v>
      </c>
      <c r="C3" s="7" t="s">
        <v>2189</v>
      </c>
      <c r="D3" s="7" t="s">
        <v>3416</v>
      </c>
      <c r="E3" s="6">
        <v>2</v>
      </c>
      <c r="F3" s="6">
        <v>2</v>
      </c>
      <c r="G3" s="6"/>
      <c r="H3" s="6"/>
      <c r="I3" s="6">
        <v>1527500</v>
      </c>
      <c r="J3" s="6"/>
      <c r="K3" s="6">
        <v>1195500</v>
      </c>
      <c r="L3" s="6">
        <v>1698000</v>
      </c>
      <c r="M3" s="6"/>
      <c r="N3" s="6"/>
      <c r="O3" s="6"/>
      <c r="P3" s="6">
        <f>COUNT(表1_5[[#This Row],[iBAQ 0-20_1]:[iBAQ 0-20_3]])</f>
        <v>1</v>
      </c>
      <c r="Q3" s="6">
        <f>COUNT(表1_5[[#This Row],[iBAQ 30-40_1]:[iBAQ 30-40_3]])</f>
        <v>2</v>
      </c>
      <c r="R3" s="6">
        <f>COUNT(表1_5[[#This Row],[iBAQ 50-60_1]:[iBAQ 50-60_3]])</f>
        <v>0</v>
      </c>
      <c r="S3" s="8"/>
      <c r="T3" s="8">
        <f>AVERAGE(表1_5[[#This Row],[iBAQ 30-40_1]:[iBAQ 30-40_3]])</f>
        <v>1446750</v>
      </c>
      <c r="U3" s="8"/>
      <c r="V3" s="8"/>
      <c r="W3" s="8"/>
      <c r="X3" s="8"/>
      <c r="Y3" s="8"/>
      <c r="Z3" s="8"/>
      <c r="AA3" s="8">
        <v>40</v>
      </c>
      <c r="AB3" s="8"/>
      <c r="AC3" s="8"/>
      <c r="AD3" s="8"/>
    </row>
    <row r="4" spans="1:30" ht="15.75">
      <c r="A4" s="6">
        <v>38</v>
      </c>
      <c r="B4" s="7" t="s">
        <v>1278</v>
      </c>
      <c r="C4" s="7" t="s">
        <v>2190</v>
      </c>
      <c r="D4" s="7" t="s">
        <v>3417</v>
      </c>
      <c r="E4" s="6">
        <v>2</v>
      </c>
      <c r="F4" s="6">
        <v>2</v>
      </c>
      <c r="G4" s="6">
        <v>1128400</v>
      </c>
      <c r="H4" s="6">
        <v>963040</v>
      </c>
      <c r="I4" s="6"/>
      <c r="J4" s="6">
        <v>913050</v>
      </c>
      <c r="K4" s="6">
        <v>737410</v>
      </c>
      <c r="L4" s="6"/>
      <c r="M4" s="6"/>
      <c r="N4" s="6"/>
      <c r="O4" s="6"/>
      <c r="P4" s="6">
        <f>COUNT(表1_5[[#This Row],[iBAQ 0-20_1]:[iBAQ 0-20_3]])</f>
        <v>2</v>
      </c>
      <c r="Q4" s="6">
        <f>COUNT(表1_5[[#This Row],[iBAQ 30-40_1]:[iBAQ 30-40_3]])</f>
        <v>2</v>
      </c>
      <c r="R4" s="6">
        <f>COUNT(表1_5[[#This Row],[iBAQ 50-60_1]:[iBAQ 50-60_3]])</f>
        <v>0</v>
      </c>
      <c r="S4" s="8">
        <f>AVERAGE(表1_5[[#This Row],[iBAQ 0-20_1]:[iBAQ 0-20_3]])</f>
        <v>1045720</v>
      </c>
      <c r="T4" s="8">
        <f>AVERAGE(表1_5[[#This Row],[iBAQ 30-40_1]:[iBAQ 30-40_3]])</f>
        <v>825230</v>
      </c>
      <c r="U4" s="8"/>
      <c r="V4" s="8">
        <f>表1_5[[#This Row],[Average 40]]/表1_5[[#This Row],[Average 20]]</f>
        <v>0.78915005928929349</v>
      </c>
      <c r="W4" s="8">
        <f>TTEST(表1_5[[#This Row],[iBAQ 0-20_1]:[iBAQ 0-20_3]],表1_5[[#This Row],[iBAQ 30-40_1]:[iBAQ 30-40_3]],2,2)</f>
        <v>0.2090601992156641</v>
      </c>
      <c r="X4" s="8"/>
      <c r="Y4" s="8"/>
      <c r="Z4" s="8"/>
      <c r="AA4" s="8">
        <v>40</v>
      </c>
      <c r="AB4" s="8"/>
      <c r="AC4" s="8"/>
      <c r="AD4" s="8">
        <v>20</v>
      </c>
    </row>
    <row r="5" spans="1:30" ht="15.75">
      <c r="A5" s="6">
        <v>42</v>
      </c>
      <c r="B5" s="7" t="s">
        <v>1234</v>
      </c>
      <c r="C5" s="7" t="s">
        <v>2192</v>
      </c>
      <c r="D5" s="7" t="s">
        <v>1421</v>
      </c>
      <c r="E5" s="6">
        <v>3</v>
      </c>
      <c r="F5" s="6">
        <v>3</v>
      </c>
      <c r="G5" s="6"/>
      <c r="H5" s="6"/>
      <c r="I5" s="6"/>
      <c r="J5" s="6">
        <v>111900</v>
      </c>
      <c r="K5" s="6">
        <v>186200</v>
      </c>
      <c r="L5" s="6">
        <v>191860</v>
      </c>
      <c r="M5" s="6"/>
      <c r="N5" s="6"/>
      <c r="O5" s="6"/>
      <c r="P5" s="6">
        <f>COUNT(表1_5[[#This Row],[iBAQ 0-20_1]:[iBAQ 0-20_3]])</f>
        <v>0</v>
      </c>
      <c r="Q5" s="6">
        <f>COUNT(表1_5[[#This Row],[iBAQ 30-40_1]:[iBAQ 30-40_3]])</f>
        <v>3</v>
      </c>
      <c r="R5" s="6">
        <f>COUNT(表1_5[[#This Row],[iBAQ 50-60_1]:[iBAQ 50-60_3]])</f>
        <v>0</v>
      </c>
      <c r="S5" s="8"/>
      <c r="T5" s="8">
        <f>AVERAGE(表1_5[[#This Row],[iBAQ 30-40_1]:[iBAQ 30-40_3]])</f>
        <v>163320</v>
      </c>
      <c r="U5" s="8"/>
      <c r="V5" s="8"/>
      <c r="W5" s="8"/>
      <c r="X5" s="8">
        <v>40</v>
      </c>
      <c r="Y5" s="8"/>
      <c r="Z5" s="8"/>
      <c r="AA5" s="8">
        <v>40</v>
      </c>
      <c r="AB5" s="8"/>
      <c r="AC5" s="8"/>
      <c r="AD5" s="8"/>
    </row>
    <row r="6" spans="1:30" ht="15.75">
      <c r="A6" s="6">
        <v>61</v>
      </c>
      <c r="B6" s="7" t="s">
        <v>1140</v>
      </c>
      <c r="C6" s="7" t="s">
        <v>2206</v>
      </c>
      <c r="D6" s="7" t="s">
        <v>3425</v>
      </c>
      <c r="E6" s="6">
        <v>4</v>
      </c>
      <c r="F6" s="6">
        <v>4</v>
      </c>
      <c r="G6" s="6">
        <v>1964700</v>
      </c>
      <c r="H6" s="6">
        <v>950040</v>
      </c>
      <c r="I6" s="6">
        <v>4389500</v>
      </c>
      <c r="J6" s="6">
        <v>2052400</v>
      </c>
      <c r="K6" s="6">
        <v>952440</v>
      </c>
      <c r="L6" s="6">
        <v>1175300</v>
      </c>
      <c r="M6" s="6"/>
      <c r="N6" s="6"/>
      <c r="O6" s="6"/>
      <c r="P6" s="6">
        <f>COUNT(表1_5[[#This Row],[iBAQ 0-20_1]:[iBAQ 0-20_3]])</f>
        <v>3</v>
      </c>
      <c r="Q6" s="6">
        <f>COUNT(表1_5[[#This Row],[iBAQ 30-40_1]:[iBAQ 30-40_3]])</f>
        <v>3</v>
      </c>
      <c r="R6" s="6">
        <f>COUNT(表1_5[[#This Row],[iBAQ 50-60_1]:[iBAQ 50-60_3]])</f>
        <v>0</v>
      </c>
      <c r="S6" s="8">
        <f>AVERAGE(表1_5[[#This Row],[iBAQ 0-20_1]:[iBAQ 0-20_3]])</f>
        <v>2434746.6666666665</v>
      </c>
      <c r="T6" s="8">
        <f>AVERAGE(表1_5[[#This Row],[iBAQ 30-40_1]:[iBAQ 30-40_3]])</f>
        <v>1393380</v>
      </c>
      <c r="U6" s="8"/>
      <c r="V6" s="8">
        <f>表1_5[[#This Row],[Average 40]]/表1_5[[#This Row],[Average 20]]</f>
        <v>0.57228951951195473</v>
      </c>
      <c r="W6" s="8">
        <f>TTEST(表1_5[[#This Row],[iBAQ 0-20_1]:[iBAQ 0-20_3]],表1_5[[#This Row],[iBAQ 30-40_1]:[iBAQ 30-40_3]],2,2)</f>
        <v>0.38720058492107812</v>
      </c>
      <c r="X6" s="8"/>
      <c r="Y6" s="8"/>
      <c r="Z6" s="8"/>
      <c r="AA6" s="8">
        <v>40</v>
      </c>
      <c r="AB6" s="8"/>
      <c r="AC6" s="8"/>
      <c r="AD6" s="8">
        <v>20</v>
      </c>
    </row>
    <row r="7" spans="1:30" ht="15.75">
      <c r="A7" s="6">
        <v>67</v>
      </c>
      <c r="B7" s="7" t="s">
        <v>1154</v>
      </c>
      <c r="C7" s="7" t="s">
        <v>2209</v>
      </c>
      <c r="D7" s="7" t="s">
        <v>1428</v>
      </c>
      <c r="E7" s="6">
        <v>3</v>
      </c>
      <c r="F7" s="6">
        <v>3</v>
      </c>
      <c r="G7" s="6">
        <v>2685800</v>
      </c>
      <c r="H7" s="6"/>
      <c r="I7" s="6">
        <v>2254800</v>
      </c>
      <c r="J7" s="6">
        <v>2070100</v>
      </c>
      <c r="K7" s="6"/>
      <c r="L7" s="6">
        <v>1001900</v>
      </c>
      <c r="M7" s="6"/>
      <c r="N7" s="6"/>
      <c r="O7" s="6"/>
      <c r="P7" s="6">
        <f>COUNT(表1_5[[#This Row],[iBAQ 0-20_1]:[iBAQ 0-20_3]])</f>
        <v>2</v>
      </c>
      <c r="Q7" s="6">
        <f>COUNT(表1_5[[#This Row],[iBAQ 30-40_1]:[iBAQ 30-40_3]])</f>
        <v>2</v>
      </c>
      <c r="R7" s="6">
        <f>COUNT(表1_5[[#This Row],[iBAQ 50-60_1]:[iBAQ 50-60_3]])</f>
        <v>0</v>
      </c>
      <c r="S7" s="8">
        <f>AVERAGE(表1_5[[#This Row],[iBAQ 0-20_1]:[iBAQ 0-20_3]])</f>
        <v>2470300</v>
      </c>
      <c r="T7" s="8">
        <f>AVERAGE(表1_5[[#This Row],[iBAQ 30-40_1]:[iBAQ 30-40_3]])</f>
        <v>1536000</v>
      </c>
      <c r="U7" s="8"/>
      <c r="V7" s="8">
        <f>表1_5[[#This Row],[Average 40]]/表1_5[[#This Row],[Average 20]]</f>
        <v>0.6217868275108287</v>
      </c>
      <c r="W7" s="8">
        <f>TTEST(表1_5[[#This Row],[iBAQ 0-20_1]:[iBAQ 0-20_3]],表1_5[[#This Row],[iBAQ 30-40_1]:[iBAQ 30-40_3]],2,2)</f>
        <v>0.24621908419999494</v>
      </c>
      <c r="X7" s="8"/>
      <c r="Y7" s="8"/>
      <c r="Z7" s="8"/>
      <c r="AA7" s="8">
        <v>40</v>
      </c>
      <c r="AB7" s="8"/>
      <c r="AC7" s="8"/>
      <c r="AD7" s="8">
        <v>20</v>
      </c>
    </row>
    <row r="8" spans="1:30" ht="15.75">
      <c r="A8" s="6">
        <v>101</v>
      </c>
      <c r="B8" s="7" t="s">
        <v>1221</v>
      </c>
      <c r="C8" s="7" t="s">
        <v>2232</v>
      </c>
      <c r="D8" s="7" t="s">
        <v>3443</v>
      </c>
      <c r="E8" s="6">
        <v>3</v>
      </c>
      <c r="F8" s="6">
        <v>3</v>
      </c>
      <c r="G8" s="6">
        <v>321800</v>
      </c>
      <c r="H8" s="6">
        <v>656470</v>
      </c>
      <c r="I8" s="6">
        <v>410420</v>
      </c>
      <c r="J8" s="6"/>
      <c r="K8" s="6">
        <v>585250</v>
      </c>
      <c r="L8" s="6">
        <v>335000</v>
      </c>
      <c r="M8" s="6"/>
      <c r="N8" s="6"/>
      <c r="O8" s="6"/>
      <c r="P8" s="6">
        <f>COUNT(表1_5[[#This Row],[iBAQ 0-20_1]:[iBAQ 0-20_3]])</f>
        <v>3</v>
      </c>
      <c r="Q8" s="6">
        <f>COUNT(表1_5[[#This Row],[iBAQ 30-40_1]:[iBAQ 30-40_3]])</f>
        <v>2</v>
      </c>
      <c r="R8" s="6">
        <f>COUNT(表1_5[[#This Row],[iBAQ 50-60_1]:[iBAQ 50-60_3]])</f>
        <v>0</v>
      </c>
      <c r="S8" s="8">
        <f>AVERAGE(表1_5[[#This Row],[iBAQ 0-20_1]:[iBAQ 0-20_3]])</f>
        <v>462896.66666666669</v>
      </c>
      <c r="T8" s="8">
        <f>AVERAGE(表1_5[[#This Row],[iBAQ 30-40_1]:[iBAQ 30-40_3]])</f>
        <v>460125</v>
      </c>
      <c r="U8" s="8"/>
      <c r="V8" s="8">
        <f>表1_5[[#This Row],[Average 40]]/表1_5[[#This Row],[Average 20]]</f>
        <v>0.99401234256745563</v>
      </c>
      <c r="W8" s="8">
        <f>TTEST(表1_5[[#This Row],[iBAQ 0-20_1]:[iBAQ 0-20_3]],表1_5[[#This Row],[iBAQ 30-40_1]:[iBAQ 30-40_3]],2,2)</f>
        <v>0.98721702289685753</v>
      </c>
      <c r="X8" s="8"/>
      <c r="Y8" s="8"/>
      <c r="Z8" s="8"/>
      <c r="AA8" s="8">
        <v>40</v>
      </c>
      <c r="AB8" s="8"/>
      <c r="AC8" s="8"/>
      <c r="AD8" s="8">
        <v>20</v>
      </c>
    </row>
    <row r="9" spans="1:30" ht="15.75">
      <c r="A9" s="6">
        <v>109</v>
      </c>
      <c r="B9" s="7" t="s">
        <v>1250</v>
      </c>
      <c r="C9" s="7" t="s">
        <v>2239</v>
      </c>
      <c r="D9" s="7" t="s">
        <v>1444</v>
      </c>
      <c r="E9" s="6">
        <v>2</v>
      </c>
      <c r="F9" s="6">
        <v>2</v>
      </c>
      <c r="G9" s="6"/>
      <c r="H9" s="6"/>
      <c r="I9" s="6"/>
      <c r="J9" s="6">
        <v>2635500</v>
      </c>
      <c r="K9" s="6">
        <v>4577800</v>
      </c>
      <c r="L9" s="6"/>
      <c r="M9" s="6"/>
      <c r="N9" s="6"/>
      <c r="O9" s="6"/>
      <c r="P9" s="6">
        <f>COUNT(表1_5[[#This Row],[iBAQ 0-20_1]:[iBAQ 0-20_3]])</f>
        <v>0</v>
      </c>
      <c r="Q9" s="6">
        <f>COUNT(表1_5[[#This Row],[iBAQ 30-40_1]:[iBAQ 30-40_3]])</f>
        <v>2</v>
      </c>
      <c r="R9" s="6">
        <f>COUNT(表1_5[[#This Row],[iBAQ 50-60_1]:[iBAQ 50-60_3]])</f>
        <v>0</v>
      </c>
      <c r="S9" s="8"/>
      <c r="T9" s="8">
        <f>AVERAGE(表1_5[[#This Row],[iBAQ 30-40_1]:[iBAQ 30-40_3]])</f>
        <v>3606650</v>
      </c>
      <c r="U9" s="8"/>
      <c r="V9" s="8"/>
      <c r="W9" s="8"/>
      <c r="X9" s="8">
        <v>40</v>
      </c>
      <c r="Y9" s="8"/>
      <c r="Z9" s="8"/>
      <c r="AA9" s="8">
        <v>40</v>
      </c>
      <c r="AB9" s="8"/>
      <c r="AC9" s="8"/>
      <c r="AD9" s="8"/>
    </row>
    <row r="10" spans="1:30" ht="15.75">
      <c r="A10" s="6">
        <v>125</v>
      </c>
      <c r="B10" s="7" t="s">
        <v>1156</v>
      </c>
      <c r="C10" s="7" t="s">
        <v>2251</v>
      </c>
      <c r="D10" s="7" t="s">
        <v>3448</v>
      </c>
      <c r="E10" s="6">
        <v>1</v>
      </c>
      <c r="F10" s="6">
        <v>1</v>
      </c>
      <c r="G10" s="6">
        <v>1008700</v>
      </c>
      <c r="H10" s="6">
        <v>900990</v>
      </c>
      <c r="I10" s="6">
        <v>1377300</v>
      </c>
      <c r="J10" s="6">
        <v>895100</v>
      </c>
      <c r="K10" s="6">
        <v>902740</v>
      </c>
      <c r="L10" s="6">
        <v>972990</v>
      </c>
      <c r="M10" s="6"/>
      <c r="N10" s="6"/>
      <c r="O10" s="6"/>
      <c r="P10" s="6">
        <f>COUNT(表1_5[[#This Row],[iBAQ 0-20_1]:[iBAQ 0-20_3]])</f>
        <v>3</v>
      </c>
      <c r="Q10" s="6">
        <f>COUNT(表1_5[[#This Row],[iBAQ 30-40_1]:[iBAQ 30-40_3]])</f>
        <v>3</v>
      </c>
      <c r="R10" s="6">
        <f>COUNT(表1_5[[#This Row],[iBAQ 50-60_1]:[iBAQ 50-60_3]])</f>
        <v>0</v>
      </c>
      <c r="S10" s="8">
        <f>AVERAGE(表1_5[[#This Row],[iBAQ 0-20_1]:[iBAQ 0-20_3]])</f>
        <v>1095663.3333333333</v>
      </c>
      <c r="T10" s="8">
        <f>AVERAGE(表1_5[[#This Row],[iBAQ 30-40_1]:[iBAQ 30-40_3]])</f>
        <v>923610</v>
      </c>
      <c r="U10" s="8"/>
      <c r="V10" s="8">
        <f>表1_5[[#This Row],[Average 40]]/表1_5[[#This Row],[Average 20]]</f>
        <v>0.84296879515909695</v>
      </c>
      <c r="W10" s="8">
        <f>TTEST(表1_5[[#This Row],[iBAQ 0-20_1]:[iBAQ 0-20_3]],表1_5[[#This Row],[iBAQ 30-40_1]:[iBAQ 30-40_3]],2,2)</f>
        <v>0.3048685543188927</v>
      </c>
      <c r="X10" s="8"/>
      <c r="Y10" s="8"/>
      <c r="Z10" s="8"/>
      <c r="AA10" s="8">
        <v>40</v>
      </c>
      <c r="AB10" s="8"/>
      <c r="AC10" s="8"/>
      <c r="AD10" s="8">
        <v>20</v>
      </c>
    </row>
    <row r="11" spans="1:30" ht="15.75">
      <c r="A11" s="6">
        <v>150</v>
      </c>
      <c r="B11" s="7" t="s">
        <v>1121</v>
      </c>
      <c r="C11" s="7" t="s">
        <v>2265</v>
      </c>
      <c r="D11" s="7" t="s">
        <v>3456</v>
      </c>
      <c r="E11" s="6">
        <v>1</v>
      </c>
      <c r="F11" s="6">
        <v>1</v>
      </c>
      <c r="G11" s="6"/>
      <c r="H11" s="6"/>
      <c r="I11" s="6"/>
      <c r="J11" s="6">
        <v>734100</v>
      </c>
      <c r="K11" s="6">
        <v>857940</v>
      </c>
      <c r="L11" s="6">
        <v>1658400</v>
      </c>
      <c r="M11" s="6"/>
      <c r="N11" s="6"/>
      <c r="O11" s="6"/>
      <c r="P11" s="6">
        <f>COUNT(表1_5[[#This Row],[iBAQ 0-20_1]:[iBAQ 0-20_3]])</f>
        <v>0</v>
      </c>
      <c r="Q11" s="6">
        <f>COUNT(表1_5[[#This Row],[iBAQ 30-40_1]:[iBAQ 30-40_3]])</f>
        <v>3</v>
      </c>
      <c r="R11" s="6">
        <f>COUNT(表1_5[[#This Row],[iBAQ 50-60_1]:[iBAQ 50-60_3]])</f>
        <v>0</v>
      </c>
      <c r="S11" s="8"/>
      <c r="T11" s="8">
        <f>AVERAGE(表1_5[[#This Row],[iBAQ 30-40_1]:[iBAQ 30-40_3]])</f>
        <v>1083480</v>
      </c>
      <c r="U11" s="8"/>
      <c r="V11" s="8"/>
      <c r="W11" s="8"/>
      <c r="X11" s="8">
        <v>40</v>
      </c>
      <c r="Y11" s="8"/>
      <c r="Z11" s="8"/>
      <c r="AA11" s="8">
        <v>40</v>
      </c>
      <c r="AB11" s="8"/>
      <c r="AC11" s="8"/>
      <c r="AD11" s="8"/>
    </row>
    <row r="12" spans="1:30" ht="15.75">
      <c r="A12" s="6">
        <v>152</v>
      </c>
      <c r="B12" s="7" t="s">
        <v>1078</v>
      </c>
      <c r="C12" s="7" t="s">
        <v>2267</v>
      </c>
      <c r="D12" s="7" t="s">
        <v>1460</v>
      </c>
      <c r="E12" s="6">
        <v>1</v>
      </c>
      <c r="F12" s="6">
        <v>1</v>
      </c>
      <c r="G12" s="6"/>
      <c r="H12" s="6">
        <v>1483900</v>
      </c>
      <c r="I12" s="6"/>
      <c r="J12" s="6">
        <v>4467400</v>
      </c>
      <c r="K12" s="6">
        <v>4138800</v>
      </c>
      <c r="L12" s="6">
        <v>4993900</v>
      </c>
      <c r="M12" s="6"/>
      <c r="N12" s="6"/>
      <c r="O12" s="6"/>
      <c r="P12" s="6">
        <f>COUNT(表1_5[[#This Row],[iBAQ 0-20_1]:[iBAQ 0-20_3]])</f>
        <v>1</v>
      </c>
      <c r="Q12" s="6">
        <f>COUNT(表1_5[[#This Row],[iBAQ 30-40_1]:[iBAQ 30-40_3]])</f>
        <v>3</v>
      </c>
      <c r="R12" s="6">
        <f>COUNT(表1_5[[#This Row],[iBAQ 50-60_1]:[iBAQ 50-60_3]])</f>
        <v>0</v>
      </c>
      <c r="S12" s="8"/>
      <c r="T12" s="8">
        <f>AVERAGE(表1_5[[#This Row],[iBAQ 30-40_1]:[iBAQ 30-40_3]])</f>
        <v>4533366.666666667</v>
      </c>
      <c r="U12" s="8"/>
      <c r="V12" s="8"/>
      <c r="W12" s="8"/>
      <c r="X12" s="8"/>
      <c r="Y12" s="8"/>
      <c r="Z12" s="8"/>
      <c r="AA12" s="8">
        <v>40</v>
      </c>
      <c r="AB12" s="8"/>
      <c r="AC12" s="8"/>
      <c r="AD12" s="8"/>
    </row>
    <row r="13" spans="1:30" ht="15.75">
      <c r="A13" s="6">
        <v>180</v>
      </c>
      <c r="B13" s="7" t="s">
        <v>1149</v>
      </c>
      <c r="C13" s="7" t="s">
        <v>2289</v>
      </c>
      <c r="D13" s="7" t="s">
        <v>3468</v>
      </c>
      <c r="E13" s="6">
        <v>1</v>
      </c>
      <c r="F13" s="6">
        <v>1</v>
      </c>
      <c r="G13" s="6"/>
      <c r="H13" s="6">
        <v>1377000</v>
      </c>
      <c r="I13" s="6"/>
      <c r="J13" s="6">
        <v>2255500</v>
      </c>
      <c r="K13" s="6">
        <v>1024400</v>
      </c>
      <c r="L13" s="6">
        <v>1029900</v>
      </c>
      <c r="M13" s="6"/>
      <c r="N13" s="6"/>
      <c r="O13" s="6"/>
      <c r="P13" s="6">
        <f>COUNT(表1_5[[#This Row],[iBAQ 0-20_1]:[iBAQ 0-20_3]])</f>
        <v>1</v>
      </c>
      <c r="Q13" s="6">
        <f>COUNT(表1_5[[#This Row],[iBAQ 30-40_1]:[iBAQ 30-40_3]])</f>
        <v>3</v>
      </c>
      <c r="R13" s="6">
        <f>COUNT(表1_5[[#This Row],[iBAQ 50-60_1]:[iBAQ 50-60_3]])</f>
        <v>0</v>
      </c>
      <c r="S13" s="8"/>
      <c r="T13" s="8">
        <f>AVERAGE(表1_5[[#This Row],[iBAQ 30-40_1]:[iBAQ 30-40_3]])</f>
        <v>1436600</v>
      </c>
      <c r="U13" s="8"/>
      <c r="V13" s="8"/>
      <c r="W13" s="8"/>
      <c r="X13" s="8"/>
      <c r="Y13" s="8"/>
      <c r="Z13" s="8"/>
      <c r="AA13" s="8">
        <v>40</v>
      </c>
      <c r="AB13" s="8"/>
      <c r="AC13" s="8"/>
      <c r="AD13" s="8"/>
    </row>
    <row r="14" spans="1:30" ht="15.75">
      <c r="A14" s="6">
        <v>186</v>
      </c>
      <c r="B14" s="7" t="s">
        <v>1270</v>
      </c>
      <c r="C14" s="7" t="s">
        <v>2294</v>
      </c>
      <c r="D14" s="7" t="s">
        <v>3471</v>
      </c>
      <c r="E14" s="6">
        <v>1</v>
      </c>
      <c r="F14" s="6">
        <v>1</v>
      </c>
      <c r="G14" s="6">
        <v>1029300</v>
      </c>
      <c r="H14" s="6"/>
      <c r="I14" s="6">
        <v>1288400</v>
      </c>
      <c r="J14" s="6">
        <v>1193500</v>
      </c>
      <c r="K14" s="6">
        <v>932180</v>
      </c>
      <c r="L14" s="6"/>
      <c r="M14" s="6"/>
      <c r="N14" s="6"/>
      <c r="O14" s="6"/>
      <c r="P14" s="6">
        <f>COUNT(表1_5[[#This Row],[iBAQ 0-20_1]:[iBAQ 0-20_3]])</f>
        <v>2</v>
      </c>
      <c r="Q14" s="6">
        <f>COUNT(表1_5[[#This Row],[iBAQ 30-40_1]:[iBAQ 30-40_3]])</f>
        <v>2</v>
      </c>
      <c r="R14" s="6">
        <f>COUNT(表1_5[[#This Row],[iBAQ 50-60_1]:[iBAQ 50-60_3]])</f>
        <v>0</v>
      </c>
      <c r="S14" s="8">
        <f>AVERAGE(表1_5[[#This Row],[iBAQ 0-20_1]:[iBAQ 0-20_3]])</f>
        <v>1158850</v>
      </c>
      <c r="T14" s="8">
        <f>AVERAGE(表1_5[[#This Row],[iBAQ 30-40_1]:[iBAQ 30-40_3]])</f>
        <v>1062840</v>
      </c>
      <c r="U14" s="8"/>
      <c r="V14" s="8">
        <f>表1_5[[#This Row],[Average 40]]/表1_5[[#This Row],[Average 20]]</f>
        <v>0.91715062346291587</v>
      </c>
      <c r="W14" s="8">
        <f>TTEST(表1_5[[#This Row],[iBAQ 0-20_1]:[iBAQ 0-20_3]],表1_5[[#This Row],[iBAQ 30-40_1]:[iBAQ 30-40_3]],2,2)</f>
        <v>0.65384299054324591</v>
      </c>
      <c r="X14" s="8"/>
      <c r="Y14" s="8"/>
      <c r="Z14" s="8"/>
      <c r="AA14" s="8">
        <v>40</v>
      </c>
      <c r="AB14" s="8"/>
      <c r="AC14" s="8"/>
      <c r="AD14" s="8">
        <v>20</v>
      </c>
    </row>
    <row r="15" spans="1:30" ht="15.75">
      <c r="A15" s="6">
        <v>201</v>
      </c>
      <c r="B15" s="7" t="s">
        <v>1238</v>
      </c>
      <c r="C15" s="7" t="s">
        <v>2302</v>
      </c>
      <c r="D15" s="7" t="s">
        <v>1478</v>
      </c>
      <c r="E15" s="6">
        <v>1</v>
      </c>
      <c r="F15" s="6">
        <v>1</v>
      </c>
      <c r="G15" s="6"/>
      <c r="H15" s="6">
        <v>168030</v>
      </c>
      <c r="I15" s="6"/>
      <c r="J15" s="6">
        <v>168290</v>
      </c>
      <c r="K15" s="6"/>
      <c r="L15" s="6">
        <v>156650</v>
      </c>
      <c r="M15" s="6"/>
      <c r="N15" s="6"/>
      <c r="O15" s="6"/>
      <c r="P15" s="6">
        <f>COUNT(表1_5[[#This Row],[iBAQ 0-20_1]:[iBAQ 0-20_3]])</f>
        <v>1</v>
      </c>
      <c r="Q15" s="6">
        <f>COUNT(表1_5[[#This Row],[iBAQ 30-40_1]:[iBAQ 30-40_3]])</f>
        <v>2</v>
      </c>
      <c r="R15" s="6">
        <f>COUNT(表1_5[[#This Row],[iBAQ 50-60_1]:[iBAQ 50-60_3]])</f>
        <v>0</v>
      </c>
      <c r="S15" s="8"/>
      <c r="T15" s="8">
        <f>AVERAGE(表1_5[[#This Row],[iBAQ 30-40_1]:[iBAQ 30-40_3]])</f>
        <v>162470</v>
      </c>
      <c r="U15" s="8"/>
      <c r="V15" s="8"/>
      <c r="W15" s="8"/>
      <c r="X15" s="8"/>
      <c r="Y15" s="8"/>
      <c r="Z15" s="8"/>
      <c r="AA15" s="8">
        <v>40</v>
      </c>
      <c r="AB15" s="8"/>
      <c r="AC15" s="8"/>
      <c r="AD15" s="8"/>
    </row>
    <row r="16" spans="1:30" ht="15.75">
      <c r="A16" s="6">
        <v>222</v>
      </c>
      <c r="B16" s="7" t="s">
        <v>1161</v>
      </c>
      <c r="C16" s="7" t="s">
        <v>2314</v>
      </c>
      <c r="D16" s="7" t="s">
        <v>3482</v>
      </c>
      <c r="E16" s="6">
        <v>6</v>
      </c>
      <c r="F16" s="6">
        <v>6</v>
      </c>
      <c r="G16" s="6"/>
      <c r="H16" s="6">
        <v>200350</v>
      </c>
      <c r="I16" s="6">
        <v>578420</v>
      </c>
      <c r="J16" s="6">
        <v>634460</v>
      </c>
      <c r="K16" s="6"/>
      <c r="L16" s="6">
        <v>863400</v>
      </c>
      <c r="M16" s="6"/>
      <c r="N16" s="6"/>
      <c r="O16" s="6"/>
      <c r="P16" s="6">
        <f>COUNT(表1_5[[#This Row],[iBAQ 0-20_1]:[iBAQ 0-20_3]])</f>
        <v>2</v>
      </c>
      <c r="Q16" s="6">
        <f>COUNT(表1_5[[#This Row],[iBAQ 30-40_1]:[iBAQ 30-40_3]])</f>
        <v>2</v>
      </c>
      <c r="R16" s="6">
        <f>COUNT(表1_5[[#This Row],[iBAQ 50-60_1]:[iBAQ 50-60_3]])</f>
        <v>0</v>
      </c>
      <c r="S16" s="8">
        <f>AVERAGE(表1_5[[#This Row],[iBAQ 0-20_1]:[iBAQ 0-20_3]])</f>
        <v>389385</v>
      </c>
      <c r="T16" s="8">
        <f>AVERAGE(表1_5[[#This Row],[iBAQ 30-40_1]:[iBAQ 30-40_3]])</f>
        <v>748930</v>
      </c>
      <c r="U16" s="8"/>
      <c r="V16" s="8">
        <f>表1_5[[#This Row],[Average 40]]/表1_5[[#This Row],[Average 20]]</f>
        <v>1.9233663340909384</v>
      </c>
      <c r="W16" s="8">
        <f>TTEST(表1_5[[#This Row],[iBAQ 0-20_1]:[iBAQ 0-20_3]],表1_5[[#This Row],[iBAQ 30-40_1]:[iBAQ 30-40_3]],2,2)</f>
        <v>0.24527239488483132</v>
      </c>
      <c r="X16" s="8"/>
      <c r="Y16" s="8"/>
      <c r="Z16" s="8"/>
      <c r="AA16" s="8">
        <v>40</v>
      </c>
      <c r="AB16" s="8"/>
      <c r="AC16" s="8"/>
      <c r="AD16" s="8">
        <v>20</v>
      </c>
    </row>
    <row r="17" spans="1:30" ht="15.75">
      <c r="A17" s="6">
        <v>224</v>
      </c>
      <c r="B17" s="7" t="s">
        <v>1087</v>
      </c>
      <c r="C17" s="7" t="s">
        <v>2316</v>
      </c>
      <c r="D17" s="7" t="s">
        <v>1487</v>
      </c>
      <c r="E17" s="6">
        <v>1</v>
      </c>
      <c r="F17" s="6">
        <v>1</v>
      </c>
      <c r="G17" s="6"/>
      <c r="H17" s="6"/>
      <c r="I17" s="6"/>
      <c r="J17" s="6">
        <v>1889200</v>
      </c>
      <c r="K17" s="6"/>
      <c r="L17" s="6">
        <v>3586200</v>
      </c>
      <c r="M17" s="6"/>
      <c r="N17" s="6"/>
      <c r="O17" s="6"/>
      <c r="P17" s="6">
        <f>COUNT(表1_5[[#This Row],[iBAQ 0-20_1]:[iBAQ 0-20_3]])</f>
        <v>0</v>
      </c>
      <c r="Q17" s="6">
        <f>COUNT(表1_5[[#This Row],[iBAQ 30-40_1]:[iBAQ 30-40_3]])</f>
        <v>2</v>
      </c>
      <c r="R17" s="6">
        <f>COUNT(表1_5[[#This Row],[iBAQ 50-60_1]:[iBAQ 50-60_3]])</f>
        <v>0</v>
      </c>
      <c r="S17" s="8"/>
      <c r="T17" s="8">
        <f>AVERAGE(表1_5[[#This Row],[iBAQ 30-40_1]:[iBAQ 30-40_3]])</f>
        <v>2737700</v>
      </c>
      <c r="U17" s="8"/>
      <c r="V17" s="8"/>
      <c r="W17" s="8"/>
      <c r="X17" s="8">
        <v>40</v>
      </c>
      <c r="Y17" s="8"/>
      <c r="Z17" s="8"/>
      <c r="AA17" s="8">
        <v>40</v>
      </c>
      <c r="AB17" s="8"/>
      <c r="AC17" s="8"/>
      <c r="AD17" s="8"/>
    </row>
    <row r="18" spans="1:30" ht="15.75">
      <c r="A18" s="6">
        <v>250</v>
      </c>
      <c r="B18" s="7" t="s">
        <v>1229</v>
      </c>
      <c r="C18" s="7" t="s">
        <v>2333</v>
      </c>
      <c r="D18" s="7" t="s">
        <v>1501</v>
      </c>
      <c r="E18" s="6">
        <v>3</v>
      </c>
      <c r="F18" s="6">
        <v>3</v>
      </c>
      <c r="G18" s="6">
        <v>231270</v>
      </c>
      <c r="H18" s="6"/>
      <c r="I18" s="6">
        <v>230820</v>
      </c>
      <c r="J18" s="6"/>
      <c r="K18" s="6">
        <v>212510</v>
      </c>
      <c r="L18" s="6">
        <v>254160</v>
      </c>
      <c r="M18" s="6"/>
      <c r="N18" s="6"/>
      <c r="O18" s="6"/>
      <c r="P18" s="6">
        <f>COUNT(表1_5[[#This Row],[iBAQ 0-20_1]:[iBAQ 0-20_3]])</f>
        <v>2</v>
      </c>
      <c r="Q18" s="6">
        <f>COUNT(表1_5[[#This Row],[iBAQ 30-40_1]:[iBAQ 30-40_3]])</f>
        <v>2</v>
      </c>
      <c r="R18" s="6">
        <f>COUNT(表1_5[[#This Row],[iBAQ 50-60_1]:[iBAQ 50-60_3]])</f>
        <v>0</v>
      </c>
      <c r="S18" s="8">
        <f>AVERAGE(表1_5[[#This Row],[iBAQ 0-20_1]:[iBAQ 0-20_3]])</f>
        <v>231045</v>
      </c>
      <c r="T18" s="8">
        <f>AVERAGE(表1_5[[#This Row],[iBAQ 30-40_1]:[iBAQ 30-40_3]])</f>
        <v>233335</v>
      </c>
      <c r="U18" s="8"/>
      <c r="V18" s="8">
        <f>表1_5[[#This Row],[Average 40]]/表1_5[[#This Row],[Average 20]]</f>
        <v>1.0099114891038543</v>
      </c>
      <c r="W18" s="8">
        <f>TTEST(表1_5[[#This Row],[iBAQ 0-20_1]:[iBAQ 0-20_3]],表1_5[[#This Row],[iBAQ 30-40_1]:[iBAQ 30-40_3]],2,2)</f>
        <v>0.92248221544906728</v>
      </c>
      <c r="X18" s="8"/>
      <c r="Y18" s="8"/>
      <c r="Z18" s="8"/>
      <c r="AA18" s="8">
        <v>40</v>
      </c>
      <c r="AB18" s="8"/>
      <c r="AC18" s="8"/>
      <c r="AD18" s="8">
        <v>20</v>
      </c>
    </row>
    <row r="19" spans="1:30" ht="15.75">
      <c r="A19" s="6">
        <v>275</v>
      </c>
      <c r="B19" s="7" t="s">
        <v>1185</v>
      </c>
      <c r="C19" s="7" t="s">
        <v>2349</v>
      </c>
      <c r="D19" s="7" t="s">
        <v>3499</v>
      </c>
      <c r="E19" s="6">
        <v>1</v>
      </c>
      <c r="F19" s="6">
        <v>1</v>
      </c>
      <c r="G19" s="6">
        <v>393290</v>
      </c>
      <c r="H19" s="6">
        <v>633840</v>
      </c>
      <c r="I19" s="6">
        <v>436930</v>
      </c>
      <c r="J19" s="6">
        <v>1164300</v>
      </c>
      <c r="K19" s="6">
        <v>1298500</v>
      </c>
      <c r="L19" s="6">
        <v>594260</v>
      </c>
      <c r="M19" s="6"/>
      <c r="N19" s="6"/>
      <c r="O19" s="6"/>
      <c r="P19" s="6">
        <f>COUNT(表1_5[[#This Row],[iBAQ 0-20_1]:[iBAQ 0-20_3]])</f>
        <v>3</v>
      </c>
      <c r="Q19" s="6">
        <f>COUNT(表1_5[[#This Row],[iBAQ 30-40_1]:[iBAQ 30-40_3]])</f>
        <v>3</v>
      </c>
      <c r="R19" s="6">
        <f>COUNT(表1_5[[#This Row],[iBAQ 50-60_1]:[iBAQ 50-60_3]])</f>
        <v>0</v>
      </c>
      <c r="S19" s="8">
        <f>AVERAGE(表1_5[[#This Row],[iBAQ 0-20_1]:[iBAQ 0-20_3]])</f>
        <v>488020</v>
      </c>
      <c r="T19" s="8">
        <f>AVERAGE(表1_5[[#This Row],[iBAQ 30-40_1]:[iBAQ 30-40_3]])</f>
        <v>1019020</v>
      </c>
      <c r="U19" s="8"/>
      <c r="V19" s="8">
        <f>表1_5[[#This Row],[Average 40]]/表1_5[[#This Row],[Average 20]]</f>
        <v>2.0880701610589729</v>
      </c>
      <c r="W19" s="8">
        <f>TTEST(表1_5[[#This Row],[iBAQ 0-20_1]:[iBAQ 0-20_3]],表1_5[[#This Row],[iBAQ 30-40_1]:[iBAQ 30-40_3]],2,2)</f>
        <v>8.0535245295933949E-2</v>
      </c>
      <c r="X19" s="8"/>
      <c r="Y19" s="8"/>
      <c r="Z19" s="8"/>
      <c r="AA19" s="8">
        <v>40</v>
      </c>
      <c r="AB19" s="8"/>
      <c r="AC19" s="8"/>
      <c r="AD19" s="8">
        <v>20</v>
      </c>
    </row>
    <row r="20" spans="1:30" ht="15.75">
      <c r="A20" s="6">
        <v>126</v>
      </c>
      <c r="B20" s="7" t="s">
        <v>1193</v>
      </c>
      <c r="C20" s="7" t="s">
        <v>2355</v>
      </c>
      <c r="D20" s="7" t="s">
        <v>1508</v>
      </c>
      <c r="E20" s="6">
        <v>1</v>
      </c>
      <c r="F20" s="6">
        <v>1</v>
      </c>
      <c r="G20" s="6">
        <v>443030</v>
      </c>
      <c r="H20" s="6">
        <v>939340</v>
      </c>
      <c r="I20" s="6">
        <v>2072100</v>
      </c>
      <c r="J20" s="6">
        <v>797530</v>
      </c>
      <c r="K20" s="6">
        <v>667390</v>
      </c>
      <c r="L20" s="6">
        <v>534420</v>
      </c>
      <c r="M20" s="6"/>
      <c r="N20" s="6"/>
      <c r="O20" s="6"/>
      <c r="P20" s="6">
        <f>COUNT(表1_5[[#This Row],[iBAQ 0-20_1]:[iBAQ 0-20_3]])</f>
        <v>3</v>
      </c>
      <c r="Q20" s="6">
        <f>COUNT(表1_5[[#This Row],[iBAQ 30-40_1]:[iBAQ 30-40_3]])</f>
        <v>3</v>
      </c>
      <c r="R20" s="6">
        <f>COUNT(表1_5[[#This Row],[iBAQ 50-60_1]:[iBAQ 50-60_3]])</f>
        <v>0</v>
      </c>
      <c r="S20" s="8">
        <f>AVERAGE(表1_5[[#This Row],[iBAQ 0-20_1]:[iBAQ 0-20_3]])</f>
        <v>1151490</v>
      </c>
      <c r="T20" s="8">
        <f>AVERAGE(表1_5[[#This Row],[iBAQ 30-40_1]:[iBAQ 30-40_3]])</f>
        <v>666446.66666666663</v>
      </c>
      <c r="U20" s="8"/>
      <c r="V20" s="8">
        <f>表1_5[[#This Row],[Average 40]]/表1_5[[#This Row],[Average 20]]</f>
        <v>0.57876895732196254</v>
      </c>
      <c r="W20" s="8">
        <f>TTEST(表1_5[[#This Row],[iBAQ 0-20_1]:[iBAQ 0-20_3]],表1_5[[#This Row],[iBAQ 30-40_1]:[iBAQ 30-40_3]],2,2)</f>
        <v>0.37653957624479578</v>
      </c>
      <c r="X20" s="8"/>
      <c r="Y20" s="8"/>
      <c r="Z20" s="8"/>
      <c r="AA20" s="8">
        <v>40</v>
      </c>
      <c r="AB20" s="8"/>
      <c r="AC20" s="8"/>
      <c r="AD20" s="8">
        <v>20</v>
      </c>
    </row>
    <row r="21" spans="1:30" ht="15.75">
      <c r="A21" s="6">
        <v>296</v>
      </c>
      <c r="B21" s="7" t="s">
        <v>1200</v>
      </c>
      <c r="C21" s="7" t="s">
        <v>2224</v>
      </c>
      <c r="D21" s="7" t="s">
        <v>3507</v>
      </c>
      <c r="E21" s="6">
        <v>2</v>
      </c>
      <c r="F21" s="6">
        <v>2</v>
      </c>
      <c r="G21" s="6"/>
      <c r="H21" s="6"/>
      <c r="I21" s="6"/>
      <c r="J21" s="6"/>
      <c r="K21" s="6">
        <v>447470</v>
      </c>
      <c r="L21" s="6">
        <v>490090</v>
      </c>
      <c r="M21" s="6"/>
      <c r="N21" s="6"/>
      <c r="O21" s="6"/>
      <c r="P21" s="6">
        <f>COUNT(表1_5[[#This Row],[iBAQ 0-20_1]:[iBAQ 0-20_3]])</f>
        <v>0</v>
      </c>
      <c r="Q21" s="6">
        <f>COUNT(表1_5[[#This Row],[iBAQ 30-40_1]:[iBAQ 30-40_3]])</f>
        <v>2</v>
      </c>
      <c r="R21" s="6">
        <f>COUNT(表1_5[[#This Row],[iBAQ 50-60_1]:[iBAQ 50-60_3]])</f>
        <v>0</v>
      </c>
      <c r="S21" s="8"/>
      <c r="T21" s="8">
        <f>AVERAGE(表1_5[[#This Row],[iBAQ 30-40_1]:[iBAQ 30-40_3]])</f>
        <v>468780</v>
      </c>
      <c r="U21" s="8"/>
      <c r="V21" s="8"/>
      <c r="W21" s="8"/>
      <c r="X21" s="8">
        <v>40</v>
      </c>
      <c r="Y21" s="8"/>
      <c r="Z21" s="8"/>
      <c r="AA21" s="8">
        <v>40</v>
      </c>
      <c r="AB21" s="8"/>
      <c r="AC21" s="8"/>
      <c r="AD21" s="8"/>
    </row>
    <row r="22" spans="1:30" ht="15.75">
      <c r="A22" s="6">
        <v>307</v>
      </c>
      <c r="B22" s="7" t="s">
        <v>1126</v>
      </c>
      <c r="C22" s="7" t="s">
        <v>2375</v>
      </c>
      <c r="D22" s="7" t="s">
        <v>1521</v>
      </c>
      <c r="E22" s="6">
        <v>2</v>
      </c>
      <c r="F22" s="6">
        <v>2</v>
      </c>
      <c r="G22" s="6"/>
      <c r="H22" s="6">
        <v>2822100</v>
      </c>
      <c r="I22" s="6"/>
      <c r="J22" s="6">
        <v>914980</v>
      </c>
      <c r="K22" s="6"/>
      <c r="L22" s="6">
        <v>1517200</v>
      </c>
      <c r="M22" s="6"/>
      <c r="N22" s="6"/>
      <c r="O22" s="6"/>
      <c r="P22" s="6">
        <f>COUNT(表1_5[[#This Row],[iBAQ 0-20_1]:[iBAQ 0-20_3]])</f>
        <v>1</v>
      </c>
      <c r="Q22" s="6">
        <f>COUNT(表1_5[[#This Row],[iBAQ 30-40_1]:[iBAQ 30-40_3]])</f>
        <v>2</v>
      </c>
      <c r="R22" s="6">
        <f>COUNT(表1_5[[#This Row],[iBAQ 50-60_1]:[iBAQ 50-60_3]])</f>
        <v>0</v>
      </c>
      <c r="S22" s="8"/>
      <c r="T22" s="8">
        <f>AVERAGE(表1_5[[#This Row],[iBAQ 30-40_1]:[iBAQ 30-40_3]])</f>
        <v>1216090</v>
      </c>
      <c r="U22" s="8"/>
      <c r="V22" s="8"/>
      <c r="W22" s="8"/>
      <c r="X22" s="8"/>
      <c r="Y22" s="8"/>
      <c r="Z22" s="8"/>
      <c r="AA22" s="8">
        <v>40</v>
      </c>
      <c r="AB22" s="8"/>
      <c r="AC22" s="8"/>
      <c r="AD22" s="8"/>
    </row>
    <row r="23" spans="1:30" ht="15.75">
      <c r="A23" s="6">
        <v>321</v>
      </c>
      <c r="B23" s="7" t="s">
        <v>1197</v>
      </c>
      <c r="C23" s="7" t="s">
        <v>2386</v>
      </c>
      <c r="D23" s="7" t="s">
        <v>1527</v>
      </c>
      <c r="E23" s="6">
        <v>6</v>
      </c>
      <c r="F23" s="6">
        <v>1</v>
      </c>
      <c r="G23" s="6"/>
      <c r="H23" s="6"/>
      <c r="I23" s="6">
        <v>600710</v>
      </c>
      <c r="J23" s="6">
        <v>193680</v>
      </c>
      <c r="K23" s="6">
        <v>298600</v>
      </c>
      <c r="L23" s="6">
        <v>503890</v>
      </c>
      <c r="M23" s="6"/>
      <c r="N23" s="6"/>
      <c r="O23" s="6"/>
      <c r="P23" s="6">
        <f>COUNT(表1_5[[#This Row],[iBAQ 0-20_1]:[iBAQ 0-20_3]])</f>
        <v>1</v>
      </c>
      <c r="Q23" s="6">
        <f>COUNT(表1_5[[#This Row],[iBAQ 30-40_1]:[iBAQ 30-40_3]])</f>
        <v>3</v>
      </c>
      <c r="R23" s="6">
        <f>COUNT(表1_5[[#This Row],[iBAQ 50-60_1]:[iBAQ 50-60_3]])</f>
        <v>0</v>
      </c>
      <c r="S23" s="8"/>
      <c r="T23" s="8">
        <f>AVERAGE(表1_5[[#This Row],[iBAQ 30-40_1]:[iBAQ 30-40_3]])</f>
        <v>332056.66666666669</v>
      </c>
      <c r="U23" s="8"/>
      <c r="V23" s="8"/>
      <c r="W23" s="8"/>
      <c r="X23" s="8"/>
      <c r="Y23" s="8"/>
      <c r="Z23" s="8"/>
      <c r="AA23" s="8">
        <v>40</v>
      </c>
      <c r="AB23" s="8"/>
      <c r="AC23" s="8"/>
      <c r="AD23" s="8"/>
    </row>
    <row r="24" spans="1:30" ht="15.75">
      <c r="A24" s="6">
        <v>334</v>
      </c>
      <c r="B24" s="7" t="s">
        <v>1201</v>
      </c>
      <c r="C24" s="7" t="s">
        <v>2397</v>
      </c>
      <c r="D24" s="7" t="s">
        <v>1533</v>
      </c>
      <c r="E24" s="6">
        <v>1</v>
      </c>
      <c r="F24" s="6">
        <v>1</v>
      </c>
      <c r="G24" s="6">
        <v>2356400</v>
      </c>
      <c r="H24" s="6"/>
      <c r="I24" s="6">
        <v>1599300</v>
      </c>
      <c r="J24" s="6">
        <v>1192700</v>
      </c>
      <c r="K24" s="6">
        <v>2404800</v>
      </c>
      <c r="L24" s="6">
        <v>489610</v>
      </c>
      <c r="M24" s="6"/>
      <c r="N24" s="6"/>
      <c r="O24" s="6"/>
      <c r="P24" s="6">
        <f>COUNT(表1_5[[#This Row],[iBAQ 0-20_1]:[iBAQ 0-20_3]])</f>
        <v>2</v>
      </c>
      <c r="Q24" s="6">
        <f>COUNT(表1_5[[#This Row],[iBAQ 30-40_1]:[iBAQ 30-40_3]])</f>
        <v>3</v>
      </c>
      <c r="R24" s="6">
        <f>COUNT(表1_5[[#This Row],[iBAQ 50-60_1]:[iBAQ 50-60_3]])</f>
        <v>0</v>
      </c>
      <c r="S24" s="8">
        <f>AVERAGE(表1_5[[#This Row],[iBAQ 0-20_1]:[iBAQ 0-20_3]])</f>
        <v>1977850</v>
      </c>
      <c r="T24" s="8">
        <f>AVERAGE(表1_5[[#This Row],[iBAQ 30-40_1]:[iBAQ 30-40_3]])</f>
        <v>1362370</v>
      </c>
      <c r="U24" s="8"/>
      <c r="V24" s="8">
        <f>表1_5[[#This Row],[Average 40]]/表1_5[[#This Row],[Average 20]]</f>
        <v>0.68881361073893366</v>
      </c>
      <c r="W24" s="8">
        <f>TTEST(表1_5[[#This Row],[iBAQ 0-20_1]:[iBAQ 0-20_3]],表1_5[[#This Row],[iBAQ 30-40_1]:[iBAQ 30-40_3]],2,2)</f>
        <v>0.48525762644696091</v>
      </c>
      <c r="X24" s="8"/>
      <c r="Y24" s="8"/>
      <c r="Z24" s="8"/>
      <c r="AA24" s="8">
        <v>40</v>
      </c>
      <c r="AB24" s="8"/>
      <c r="AC24" s="8"/>
      <c r="AD24" s="8">
        <v>20</v>
      </c>
    </row>
    <row r="25" spans="1:30" ht="15.75">
      <c r="A25" s="6">
        <v>346</v>
      </c>
      <c r="B25" s="7" t="s">
        <v>1083</v>
      </c>
      <c r="C25" s="7" t="s">
        <v>2404</v>
      </c>
      <c r="D25" s="7" t="s">
        <v>3525</v>
      </c>
      <c r="E25" s="6">
        <v>3</v>
      </c>
      <c r="F25" s="6">
        <v>2</v>
      </c>
      <c r="G25" s="6">
        <v>418720</v>
      </c>
      <c r="H25" s="6">
        <v>523020</v>
      </c>
      <c r="I25" s="6">
        <v>681600</v>
      </c>
      <c r="J25" s="6">
        <v>1117800</v>
      </c>
      <c r="K25" s="6">
        <v>949070</v>
      </c>
      <c r="L25" s="6">
        <v>4237300</v>
      </c>
      <c r="M25" s="6"/>
      <c r="N25" s="6"/>
      <c r="O25" s="6"/>
      <c r="P25" s="6">
        <f>COUNT(表1_5[[#This Row],[iBAQ 0-20_1]:[iBAQ 0-20_3]])</f>
        <v>3</v>
      </c>
      <c r="Q25" s="6">
        <f>COUNT(表1_5[[#This Row],[iBAQ 30-40_1]:[iBAQ 30-40_3]])</f>
        <v>3</v>
      </c>
      <c r="R25" s="6">
        <f>COUNT(表1_5[[#This Row],[iBAQ 50-60_1]:[iBAQ 50-60_3]])</f>
        <v>0</v>
      </c>
      <c r="S25" s="8">
        <f>AVERAGE(表1_5[[#This Row],[iBAQ 0-20_1]:[iBAQ 0-20_3]])</f>
        <v>541113.33333333337</v>
      </c>
      <c r="T25" s="8">
        <f>AVERAGE(表1_5[[#This Row],[iBAQ 30-40_1]:[iBAQ 30-40_3]])</f>
        <v>2101390</v>
      </c>
      <c r="U25" s="8"/>
      <c r="V25" s="8">
        <f>表1_5[[#This Row],[Average 40]]/表1_5[[#This Row],[Average 20]]</f>
        <v>3.883456330774822</v>
      </c>
      <c r="W25" s="8">
        <f>TTEST(表1_5[[#This Row],[iBAQ 0-20_1]:[iBAQ 0-20_3]],表1_5[[#This Row],[iBAQ 30-40_1]:[iBAQ 30-40_3]],2,2)</f>
        <v>0.21916468004241835</v>
      </c>
      <c r="X25" s="8"/>
      <c r="Y25" s="8"/>
      <c r="Z25" s="8"/>
      <c r="AA25" s="8">
        <v>40</v>
      </c>
      <c r="AB25" s="8"/>
      <c r="AC25" s="8"/>
      <c r="AD25" s="8">
        <v>20</v>
      </c>
    </row>
    <row r="26" spans="1:30" ht="15.75">
      <c r="A26" s="6">
        <v>379</v>
      </c>
      <c r="B26" s="7" t="s">
        <v>1233</v>
      </c>
      <c r="C26" s="7" t="s">
        <v>2426</v>
      </c>
      <c r="D26" s="7" t="s">
        <v>1543</v>
      </c>
      <c r="E26" s="6">
        <v>1</v>
      </c>
      <c r="F26" s="6">
        <v>1</v>
      </c>
      <c r="G26" s="6">
        <v>134380</v>
      </c>
      <c r="H26" s="6"/>
      <c r="I26" s="6"/>
      <c r="J26" s="6"/>
      <c r="K26" s="6">
        <v>260880</v>
      </c>
      <c r="L26" s="6">
        <v>195850</v>
      </c>
      <c r="M26" s="6"/>
      <c r="N26" s="6"/>
      <c r="O26" s="6"/>
      <c r="P26" s="6">
        <f>COUNT(表1_5[[#This Row],[iBAQ 0-20_1]:[iBAQ 0-20_3]])</f>
        <v>1</v>
      </c>
      <c r="Q26" s="6">
        <f>COUNT(表1_5[[#This Row],[iBAQ 30-40_1]:[iBAQ 30-40_3]])</f>
        <v>2</v>
      </c>
      <c r="R26" s="6">
        <f>COUNT(表1_5[[#This Row],[iBAQ 50-60_1]:[iBAQ 50-60_3]])</f>
        <v>0</v>
      </c>
      <c r="S26" s="8"/>
      <c r="T26" s="8">
        <f>AVERAGE(表1_5[[#This Row],[iBAQ 30-40_1]:[iBAQ 30-40_3]])</f>
        <v>228365</v>
      </c>
      <c r="U26" s="8"/>
      <c r="V26" s="8"/>
      <c r="W26" s="8"/>
      <c r="X26" s="8"/>
      <c r="Y26" s="8"/>
      <c r="Z26" s="8"/>
      <c r="AA26" s="8">
        <v>40</v>
      </c>
      <c r="AB26" s="8"/>
      <c r="AC26" s="8"/>
      <c r="AD26" s="8"/>
    </row>
    <row r="27" spans="1:30" ht="15.75">
      <c r="A27" s="6">
        <v>383</v>
      </c>
      <c r="B27" s="7" t="s">
        <v>1177</v>
      </c>
      <c r="C27" s="7" t="s">
        <v>2190</v>
      </c>
      <c r="D27" s="7" t="s">
        <v>3545</v>
      </c>
      <c r="E27" s="6">
        <v>2</v>
      </c>
      <c r="F27" s="6">
        <v>2</v>
      </c>
      <c r="G27" s="6"/>
      <c r="H27" s="6"/>
      <c r="I27" s="6"/>
      <c r="J27" s="6">
        <v>504820</v>
      </c>
      <c r="K27" s="6"/>
      <c r="L27" s="6">
        <v>648080</v>
      </c>
      <c r="M27" s="6"/>
      <c r="N27" s="6"/>
      <c r="O27" s="6"/>
      <c r="P27" s="6">
        <f>COUNT(表1_5[[#This Row],[iBAQ 0-20_1]:[iBAQ 0-20_3]])</f>
        <v>0</v>
      </c>
      <c r="Q27" s="6">
        <f>COUNT(表1_5[[#This Row],[iBAQ 30-40_1]:[iBAQ 30-40_3]])</f>
        <v>2</v>
      </c>
      <c r="R27" s="6">
        <f>COUNT(表1_5[[#This Row],[iBAQ 50-60_1]:[iBAQ 50-60_3]])</f>
        <v>0</v>
      </c>
      <c r="S27" s="8"/>
      <c r="T27" s="8">
        <f>AVERAGE(表1_5[[#This Row],[iBAQ 30-40_1]:[iBAQ 30-40_3]])</f>
        <v>576450</v>
      </c>
      <c r="U27" s="8"/>
      <c r="V27" s="8"/>
      <c r="W27" s="8"/>
      <c r="X27" s="8">
        <v>40</v>
      </c>
      <c r="Y27" s="8"/>
      <c r="Z27" s="8"/>
      <c r="AA27" s="8">
        <v>40</v>
      </c>
      <c r="AB27" s="8"/>
      <c r="AC27" s="8"/>
      <c r="AD27" s="8"/>
    </row>
    <row r="28" spans="1:30" ht="15.75">
      <c r="A28" s="6">
        <v>410</v>
      </c>
      <c r="B28" s="7" t="s">
        <v>1215</v>
      </c>
      <c r="C28" s="7" t="s">
        <v>2444</v>
      </c>
      <c r="D28" s="7" t="s">
        <v>3556</v>
      </c>
      <c r="E28" s="6">
        <v>12</v>
      </c>
      <c r="F28" s="6">
        <v>2</v>
      </c>
      <c r="G28" s="6"/>
      <c r="H28" s="6">
        <v>483590</v>
      </c>
      <c r="I28" s="6"/>
      <c r="J28" s="6"/>
      <c r="K28" s="6">
        <v>418830</v>
      </c>
      <c r="L28" s="6">
        <v>388670</v>
      </c>
      <c r="M28" s="6"/>
      <c r="N28" s="6"/>
      <c r="O28" s="6"/>
      <c r="P28" s="6">
        <f>COUNT(表1_5[[#This Row],[iBAQ 0-20_1]:[iBAQ 0-20_3]])</f>
        <v>1</v>
      </c>
      <c r="Q28" s="6">
        <f>COUNT(表1_5[[#This Row],[iBAQ 30-40_1]:[iBAQ 30-40_3]])</f>
        <v>2</v>
      </c>
      <c r="R28" s="6">
        <f>COUNT(表1_5[[#This Row],[iBAQ 50-60_1]:[iBAQ 50-60_3]])</f>
        <v>0</v>
      </c>
      <c r="S28" s="8"/>
      <c r="T28" s="8">
        <f>AVERAGE(表1_5[[#This Row],[iBAQ 30-40_1]:[iBAQ 30-40_3]])</f>
        <v>403750</v>
      </c>
      <c r="U28" s="8"/>
      <c r="V28" s="8"/>
      <c r="W28" s="8"/>
      <c r="X28" s="8"/>
      <c r="Y28" s="8"/>
      <c r="Z28" s="8"/>
      <c r="AA28" s="8">
        <v>40</v>
      </c>
      <c r="AB28" s="8"/>
      <c r="AC28" s="8"/>
      <c r="AD28" s="8"/>
    </row>
    <row r="29" spans="1:30" ht="15.75">
      <c r="A29" s="6">
        <v>476</v>
      </c>
      <c r="B29" s="7" t="s">
        <v>1067</v>
      </c>
      <c r="C29" s="7" t="s">
        <v>2488</v>
      </c>
      <c r="D29" s="7" t="s">
        <v>1580</v>
      </c>
      <c r="E29" s="6">
        <v>2</v>
      </c>
      <c r="F29" s="6">
        <v>2</v>
      </c>
      <c r="G29" s="6"/>
      <c r="H29" s="6"/>
      <c r="I29" s="6">
        <v>1952100</v>
      </c>
      <c r="J29" s="6">
        <v>6960100</v>
      </c>
      <c r="K29" s="6">
        <v>5970800</v>
      </c>
      <c r="L29" s="6">
        <v>14723000</v>
      </c>
      <c r="M29" s="6"/>
      <c r="N29" s="6"/>
      <c r="O29" s="6"/>
      <c r="P29" s="6">
        <f>COUNT(表1_5[[#This Row],[iBAQ 0-20_1]:[iBAQ 0-20_3]])</f>
        <v>1</v>
      </c>
      <c r="Q29" s="6">
        <f>COUNT(表1_5[[#This Row],[iBAQ 30-40_1]:[iBAQ 30-40_3]])</f>
        <v>3</v>
      </c>
      <c r="R29" s="6">
        <f>COUNT(表1_5[[#This Row],[iBAQ 50-60_1]:[iBAQ 50-60_3]])</f>
        <v>0</v>
      </c>
      <c r="S29" s="8"/>
      <c r="T29" s="8">
        <f>AVERAGE(表1_5[[#This Row],[iBAQ 30-40_1]:[iBAQ 30-40_3]])</f>
        <v>9217966.666666666</v>
      </c>
      <c r="U29" s="8"/>
      <c r="V29" s="8"/>
      <c r="W29" s="8"/>
      <c r="X29" s="8"/>
      <c r="Y29" s="8"/>
      <c r="Z29" s="8"/>
      <c r="AA29" s="8">
        <v>40</v>
      </c>
      <c r="AB29" s="8"/>
      <c r="AC29" s="8"/>
      <c r="AD29" s="8"/>
    </row>
    <row r="30" spans="1:30" ht="15.75">
      <c r="A30" s="6">
        <v>483</v>
      </c>
      <c r="B30" s="7" t="s">
        <v>1144</v>
      </c>
      <c r="C30" s="7" t="s">
        <v>2493</v>
      </c>
      <c r="D30" s="7" t="s">
        <v>1584</v>
      </c>
      <c r="E30" s="6">
        <v>1</v>
      </c>
      <c r="F30" s="6">
        <v>1</v>
      </c>
      <c r="G30" s="6">
        <v>585300</v>
      </c>
      <c r="H30" s="6"/>
      <c r="I30" s="6">
        <v>1174100</v>
      </c>
      <c r="J30" s="6"/>
      <c r="K30" s="6">
        <v>1410600</v>
      </c>
      <c r="L30" s="6">
        <v>1107800</v>
      </c>
      <c r="M30" s="6"/>
      <c r="N30" s="6"/>
      <c r="O30" s="6"/>
      <c r="P30" s="6">
        <f>COUNT(表1_5[[#This Row],[iBAQ 0-20_1]:[iBAQ 0-20_3]])</f>
        <v>2</v>
      </c>
      <c r="Q30" s="6">
        <f>COUNT(表1_5[[#This Row],[iBAQ 30-40_1]:[iBAQ 30-40_3]])</f>
        <v>2</v>
      </c>
      <c r="R30" s="6">
        <f>COUNT(表1_5[[#This Row],[iBAQ 50-60_1]:[iBAQ 50-60_3]])</f>
        <v>0</v>
      </c>
      <c r="S30" s="8">
        <f>AVERAGE(表1_5[[#This Row],[iBAQ 0-20_1]:[iBAQ 0-20_3]])</f>
        <v>879700</v>
      </c>
      <c r="T30" s="8">
        <f>AVERAGE(表1_5[[#This Row],[iBAQ 30-40_1]:[iBAQ 30-40_3]])</f>
        <v>1259200</v>
      </c>
      <c r="U30" s="8"/>
      <c r="V30" s="8">
        <f>表1_5[[#This Row],[Average 40]]/表1_5[[#This Row],[Average 20]]</f>
        <v>1.4313970671819938</v>
      </c>
      <c r="W30" s="8">
        <f>TTEST(表1_5[[#This Row],[iBAQ 0-20_1]:[iBAQ 0-20_3]],表1_5[[#This Row],[iBAQ 30-40_1]:[iBAQ 30-40_3]],2,2)</f>
        <v>0.37029848089332962</v>
      </c>
      <c r="X30" s="8"/>
      <c r="Y30" s="8"/>
      <c r="Z30" s="8"/>
      <c r="AA30" s="8">
        <v>40</v>
      </c>
      <c r="AB30" s="8"/>
      <c r="AC30" s="8"/>
      <c r="AD30" s="8">
        <v>20</v>
      </c>
    </row>
    <row r="31" spans="1:30" ht="15.75">
      <c r="A31" s="6">
        <v>488</v>
      </c>
      <c r="B31" s="7" t="s">
        <v>1285</v>
      </c>
      <c r="C31" s="7" t="s">
        <v>2496</v>
      </c>
      <c r="D31" s="7" t="s">
        <v>1586</v>
      </c>
      <c r="E31" s="6">
        <v>1</v>
      </c>
      <c r="F31" s="6">
        <v>1</v>
      </c>
      <c r="G31" s="6">
        <v>156150</v>
      </c>
      <c r="H31" s="6">
        <v>183870</v>
      </c>
      <c r="I31" s="6"/>
      <c r="J31" s="6">
        <v>453020</v>
      </c>
      <c r="K31" s="6">
        <v>466190</v>
      </c>
      <c r="L31" s="6"/>
      <c r="M31" s="6"/>
      <c r="N31" s="6"/>
      <c r="O31" s="6"/>
      <c r="P31" s="6">
        <f>COUNT(表1_5[[#This Row],[iBAQ 0-20_1]:[iBAQ 0-20_3]])</f>
        <v>2</v>
      </c>
      <c r="Q31" s="6">
        <f>COUNT(表1_5[[#This Row],[iBAQ 30-40_1]:[iBAQ 30-40_3]])</f>
        <v>2</v>
      </c>
      <c r="R31" s="6">
        <f>COUNT(表1_5[[#This Row],[iBAQ 50-60_1]:[iBAQ 50-60_3]])</f>
        <v>0</v>
      </c>
      <c r="S31" s="8">
        <f>AVERAGE(表1_5[[#This Row],[iBAQ 0-20_1]:[iBAQ 0-20_3]])</f>
        <v>170010</v>
      </c>
      <c r="T31" s="8">
        <f>AVERAGE(表1_5[[#This Row],[iBAQ 30-40_1]:[iBAQ 30-40_3]])</f>
        <v>459605</v>
      </c>
      <c r="U31" s="8"/>
      <c r="V31" s="8">
        <f>表1_5[[#This Row],[Average 40]]/表1_5[[#This Row],[Average 20]]</f>
        <v>2.7033998000117641</v>
      </c>
      <c r="W31" s="8">
        <f>TTEST(表1_5[[#This Row],[iBAQ 0-20_1]:[iBAQ 0-20_3]],表1_5[[#This Row],[iBAQ 30-40_1]:[iBAQ 30-40_3]],2,2)</f>
        <v>2.7958513470123982E-3</v>
      </c>
      <c r="X31" s="8" t="s">
        <v>1408</v>
      </c>
      <c r="Y31" s="8"/>
      <c r="Z31" s="8"/>
      <c r="AA31" s="8">
        <v>40</v>
      </c>
      <c r="AB31" s="8"/>
      <c r="AC31" s="8"/>
      <c r="AD31" s="8">
        <v>20</v>
      </c>
    </row>
    <row r="32" spans="1:30" ht="15.75">
      <c r="A32" s="6">
        <v>39</v>
      </c>
      <c r="B32" s="7" t="s">
        <v>1226</v>
      </c>
      <c r="C32" s="7" t="s">
        <v>2497</v>
      </c>
      <c r="D32" s="7" t="s">
        <v>1587</v>
      </c>
      <c r="E32" s="6">
        <v>1</v>
      </c>
      <c r="F32" s="6">
        <v>1</v>
      </c>
      <c r="G32" s="6">
        <v>207470</v>
      </c>
      <c r="H32" s="6">
        <v>203150</v>
      </c>
      <c r="I32" s="6">
        <v>324670</v>
      </c>
      <c r="J32" s="6"/>
      <c r="K32" s="6">
        <v>261790</v>
      </c>
      <c r="L32" s="6">
        <v>264120</v>
      </c>
      <c r="M32" s="6"/>
      <c r="N32" s="6"/>
      <c r="O32" s="6"/>
      <c r="P32" s="6">
        <f>COUNT(表1_5[[#This Row],[iBAQ 0-20_1]:[iBAQ 0-20_3]])</f>
        <v>3</v>
      </c>
      <c r="Q32" s="6">
        <f>COUNT(表1_5[[#This Row],[iBAQ 30-40_1]:[iBAQ 30-40_3]])</f>
        <v>2</v>
      </c>
      <c r="R32" s="6">
        <f>COUNT(表1_5[[#This Row],[iBAQ 50-60_1]:[iBAQ 50-60_3]])</f>
        <v>0</v>
      </c>
      <c r="S32" s="8">
        <f>AVERAGE(表1_5[[#This Row],[iBAQ 0-20_1]:[iBAQ 0-20_3]])</f>
        <v>245096.66666666666</v>
      </c>
      <c r="T32" s="8">
        <f>AVERAGE(表1_5[[#This Row],[iBAQ 30-40_1]:[iBAQ 30-40_3]])</f>
        <v>262955</v>
      </c>
      <c r="U32" s="8"/>
      <c r="V32" s="8">
        <f>表1_5[[#This Row],[Average 40]]/表1_5[[#This Row],[Average 20]]</f>
        <v>1.0728624080294851</v>
      </c>
      <c r="W32" s="8">
        <f>TTEST(表1_5[[#This Row],[iBAQ 0-20_1]:[iBAQ 0-20_3]],表1_5[[#This Row],[iBAQ 30-40_1]:[iBAQ 30-40_3]],2,2)</f>
        <v>0.75119441873416126</v>
      </c>
      <c r="X32" s="8"/>
      <c r="Y32" s="8"/>
      <c r="Z32" s="8"/>
      <c r="AA32" s="8">
        <v>40</v>
      </c>
      <c r="AB32" s="8"/>
      <c r="AC32" s="8"/>
      <c r="AD32" s="8">
        <v>20</v>
      </c>
    </row>
    <row r="33" spans="1:30" ht="15.75">
      <c r="A33" s="6">
        <v>490</v>
      </c>
      <c r="B33" s="7" t="s">
        <v>1098</v>
      </c>
      <c r="C33" s="7" t="s">
        <v>2499</v>
      </c>
      <c r="D33" s="7" t="s">
        <v>1588</v>
      </c>
      <c r="E33" s="6">
        <v>2</v>
      </c>
      <c r="F33" s="6">
        <v>2</v>
      </c>
      <c r="G33" s="6">
        <v>522170</v>
      </c>
      <c r="H33" s="6">
        <v>2153500</v>
      </c>
      <c r="I33" s="6">
        <v>2766600</v>
      </c>
      <c r="J33" s="6">
        <v>1391700</v>
      </c>
      <c r="K33" s="6">
        <v>1750400</v>
      </c>
      <c r="L33" s="6">
        <v>2963400</v>
      </c>
      <c r="M33" s="6"/>
      <c r="N33" s="6"/>
      <c r="O33" s="6"/>
      <c r="P33" s="6">
        <f>COUNT(表1_5[[#This Row],[iBAQ 0-20_1]:[iBAQ 0-20_3]])</f>
        <v>3</v>
      </c>
      <c r="Q33" s="6">
        <f>COUNT(表1_5[[#This Row],[iBAQ 30-40_1]:[iBAQ 30-40_3]])</f>
        <v>3</v>
      </c>
      <c r="R33" s="6">
        <f>COUNT(表1_5[[#This Row],[iBAQ 50-60_1]:[iBAQ 50-60_3]])</f>
        <v>0</v>
      </c>
      <c r="S33" s="8">
        <f>AVERAGE(表1_5[[#This Row],[iBAQ 0-20_1]:[iBAQ 0-20_3]])</f>
        <v>1814090</v>
      </c>
      <c r="T33" s="8">
        <f>AVERAGE(表1_5[[#This Row],[iBAQ 30-40_1]:[iBAQ 30-40_3]])</f>
        <v>2035166.6666666667</v>
      </c>
      <c r="U33" s="8"/>
      <c r="V33" s="8">
        <f>表1_5[[#This Row],[Average 40]]/表1_5[[#This Row],[Average 20]]</f>
        <v>1.121866427060767</v>
      </c>
      <c r="W33" s="8">
        <f>TTEST(表1_5[[#This Row],[iBAQ 0-20_1]:[iBAQ 0-20_3]],表1_5[[#This Row],[iBAQ 30-40_1]:[iBAQ 30-40_3]],2,2)</f>
        <v>0.8011323719554706</v>
      </c>
      <c r="X33" s="8"/>
      <c r="Y33" s="8"/>
      <c r="Z33" s="8"/>
      <c r="AA33" s="8">
        <v>40</v>
      </c>
      <c r="AB33" s="8"/>
      <c r="AC33" s="8"/>
      <c r="AD33" s="8">
        <v>20</v>
      </c>
    </row>
    <row r="34" spans="1:30" ht="15.75">
      <c r="A34" s="6">
        <v>504</v>
      </c>
      <c r="B34" s="7" t="s">
        <v>1162</v>
      </c>
      <c r="C34" s="7" t="s">
        <v>2506</v>
      </c>
      <c r="D34" s="7" t="s">
        <v>1592</v>
      </c>
      <c r="E34" s="6">
        <v>1</v>
      </c>
      <c r="F34" s="6">
        <v>1</v>
      </c>
      <c r="G34" s="6">
        <v>1389000</v>
      </c>
      <c r="H34" s="6">
        <v>513030</v>
      </c>
      <c r="I34" s="6">
        <v>992200</v>
      </c>
      <c r="J34" s="6">
        <v>382500</v>
      </c>
      <c r="K34" s="6">
        <v>632940</v>
      </c>
      <c r="L34" s="6">
        <v>863310</v>
      </c>
      <c r="M34" s="6"/>
      <c r="N34" s="6"/>
      <c r="O34" s="6"/>
      <c r="P34" s="6">
        <f>COUNT(表1_5[[#This Row],[iBAQ 0-20_1]:[iBAQ 0-20_3]])</f>
        <v>3</v>
      </c>
      <c r="Q34" s="6">
        <f>COUNT(表1_5[[#This Row],[iBAQ 30-40_1]:[iBAQ 30-40_3]])</f>
        <v>3</v>
      </c>
      <c r="R34" s="6">
        <f>COUNT(表1_5[[#This Row],[iBAQ 50-60_1]:[iBAQ 50-60_3]])</f>
        <v>0</v>
      </c>
      <c r="S34" s="8">
        <f>AVERAGE(表1_5[[#This Row],[iBAQ 0-20_1]:[iBAQ 0-20_3]])</f>
        <v>964743.33333333337</v>
      </c>
      <c r="T34" s="8">
        <f>AVERAGE(表1_5[[#This Row],[iBAQ 30-40_1]:[iBAQ 30-40_3]])</f>
        <v>626250</v>
      </c>
      <c r="U34" s="8"/>
      <c r="V34" s="8">
        <f>表1_5[[#This Row],[Average 40]]/表1_5[[#This Row],[Average 20]]</f>
        <v>0.64913638515252758</v>
      </c>
      <c r="W34" s="8">
        <f>TTEST(表1_5[[#This Row],[iBAQ 0-20_1]:[iBAQ 0-20_3]],表1_5[[#This Row],[iBAQ 30-40_1]:[iBAQ 30-40_3]],2,2)</f>
        <v>0.30622080359013915</v>
      </c>
      <c r="X34" s="8"/>
      <c r="Y34" s="8"/>
      <c r="Z34" s="8"/>
      <c r="AA34" s="8">
        <v>40</v>
      </c>
      <c r="AB34" s="8"/>
      <c r="AC34" s="8"/>
      <c r="AD34" s="8">
        <v>20</v>
      </c>
    </row>
    <row r="35" spans="1:30" ht="15.75">
      <c r="A35" s="6">
        <v>530</v>
      </c>
      <c r="B35" s="7" t="s">
        <v>1291</v>
      </c>
      <c r="C35" s="7" t="s">
        <v>2526</v>
      </c>
      <c r="D35" s="7" t="s">
        <v>3592</v>
      </c>
      <c r="E35" s="6">
        <v>7</v>
      </c>
      <c r="F35" s="6">
        <v>1</v>
      </c>
      <c r="G35" s="6"/>
      <c r="H35" s="6"/>
      <c r="I35" s="6"/>
      <c r="J35" s="6">
        <v>424270</v>
      </c>
      <c r="K35" s="6">
        <v>373790</v>
      </c>
      <c r="L35" s="6"/>
      <c r="M35" s="6"/>
      <c r="N35" s="6"/>
      <c r="O35" s="6"/>
      <c r="P35" s="6">
        <f>COUNT(表1_5[[#This Row],[iBAQ 0-20_1]:[iBAQ 0-20_3]])</f>
        <v>0</v>
      </c>
      <c r="Q35" s="6">
        <f>COUNT(表1_5[[#This Row],[iBAQ 30-40_1]:[iBAQ 30-40_3]])</f>
        <v>2</v>
      </c>
      <c r="R35" s="6">
        <f>COUNT(表1_5[[#This Row],[iBAQ 50-60_1]:[iBAQ 50-60_3]])</f>
        <v>0</v>
      </c>
      <c r="S35" s="8"/>
      <c r="T35" s="8">
        <f>AVERAGE(表1_5[[#This Row],[iBAQ 30-40_1]:[iBAQ 30-40_3]])</f>
        <v>399030</v>
      </c>
      <c r="U35" s="8"/>
      <c r="V35" s="8"/>
      <c r="W35" s="8"/>
      <c r="X35" s="8">
        <v>40</v>
      </c>
      <c r="Y35" s="8"/>
      <c r="Z35" s="8"/>
      <c r="AA35" s="8">
        <v>40</v>
      </c>
      <c r="AB35" s="8"/>
      <c r="AC35" s="8"/>
      <c r="AD35" s="8"/>
    </row>
    <row r="36" spans="1:30" ht="15.75">
      <c r="A36" s="6">
        <v>541</v>
      </c>
      <c r="B36" s="7" t="s">
        <v>1186</v>
      </c>
      <c r="C36" s="7" t="s">
        <v>2536</v>
      </c>
      <c r="D36" s="7" t="s">
        <v>3599</v>
      </c>
      <c r="E36" s="6">
        <v>2</v>
      </c>
      <c r="F36" s="6">
        <v>2</v>
      </c>
      <c r="G36" s="6"/>
      <c r="H36" s="6"/>
      <c r="I36" s="6"/>
      <c r="J36" s="6">
        <v>2615900</v>
      </c>
      <c r="K36" s="6"/>
      <c r="L36" s="6">
        <v>564670</v>
      </c>
      <c r="M36" s="6"/>
      <c r="N36" s="6"/>
      <c r="O36" s="6"/>
      <c r="P36" s="6">
        <f>COUNT(表1_5[[#This Row],[iBAQ 0-20_1]:[iBAQ 0-20_3]])</f>
        <v>0</v>
      </c>
      <c r="Q36" s="6">
        <f>COUNT(表1_5[[#This Row],[iBAQ 30-40_1]:[iBAQ 30-40_3]])</f>
        <v>2</v>
      </c>
      <c r="R36" s="6">
        <f>COUNT(表1_5[[#This Row],[iBAQ 50-60_1]:[iBAQ 50-60_3]])</f>
        <v>0</v>
      </c>
      <c r="S36" s="8"/>
      <c r="T36" s="8">
        <f>AVERAGE(表1_5[[#This Row],[iBAQ 30-40_1]:[iBAQ 30-40_3]])</f>
        <v>1590285</v>
      </c>
      <c r="U36" s="8"/>
      <c r="V36" s="8"/>
      <c r="W36" s="8"/>
      <c r="X36" s="8">
        <v>40</v>
      </c>
      <c r="Y36" s="8"/>
      <c r="Z36" s="8"/>
      <c r="AA36" s="8">
        <v>40</v>
      </c>
      <c r="AB36" s="8"/>
      <c r="AC36" s="8"/>
      <c r="AD36" s="8"/>
    </row>
    <row r="37" spans="1:30" ht="15.75">
      <c r="A37" s="6">
        <v>564</v>
      </c>
      <c r="B37" s="7" t="s">
        <v>1230</v>
      </c>
      <c r="C37" s="7" t="s">
        <v>2553</v>
      </c>
      <c r="D37" s="7" t="s">
        <v>1620</v>
      </c>
      <c r="E37" s="6">
        <v>2</v>
      </c>
      <c r="F37" s="6">
        <v>2</v>
      </c>
      <c r="G37" s="6"/>
      <c r="H37" s="6">
        <v>117250</v>
      </c>
      <c r="I37" s="6"/>
      <c r="J37" s="6">
        <v>170400</v>
      </c>
      <c r="K37" s="6">
        <v>205870</v>
      </c>
      <c r="L37" s="6">
        <v>253960</v>
      </c>
      <c r="M37" s="6"/>
      <c r="N37" s="6"/>
      <c r="O37" s="6"/>
      <c r="P37" s="6">
        <f>COUNT(表1_5[[#This Row],[iBAQ 0-20_1]:[iBAQ 0-20_3]])</f>
        <v>1</v>
      </c>
      <c r="Q37" s="6">
        <f>COUNT(表1_5[[#This Row],[iBAQ 30-40_1]:[iBAQ 30-40_3]])</f>
        <v>3</v>
      </c>
      <c r="R37" s="6">
        <f>COUNT(表1_5[[#This Row],[iBAQ 50-60_1]:[iBAQ 50-60_3]])</f>
        <v>0</v>
      </c>
      <c r="S37" s="8"/>
      <c r="T37" s="8">
        <f>AVERAGE(表1_5[[#This Row],[iBAQ 30-40_1]:[iBAQ 30-40_3]])</f>
        <v>210076.66666666666</v>
      </c>
      <c r="U37" s="8"/>
      <c r="V37" s="8"/>
      <c r="W37" s="8"/>
      <c r="X37" s="8"/>
      <c r="Y37" s="8"/>
      <c r="Z37" s="8"/>
      <c r="AA37" s="8">
        <v>40</v>
      </c>
      <c r="AB37" s="8"/>
      <c r="AC37" s="8"/>
      <c r="AD37" s="8"/>
    </row>
    <row r="38" spans="1:30" ht="15.75">
      <c r="A38" s="6">
        <v>569</v>
      </c>
      <c r="B38" s="7" t="s">
        <v>1287</v>
      </c>
      <c r="C38" s="7" t="s">
        <v>2556</v>
      </c>
      <c r="D38" s="7" t="s">
        <v>3606</v>
      </c>
      <c r="E38" s="6">
        <v>3</v>
      </c>
      <c r="F38" s="6">
        <v>1</v>
      </c>
      <c r="G38" s="6"/>
      <c r="H38" s="6"/>
      <c r="I38" s="6"/>
      <c r="J38" s="6">
        <v>510370</v>
      </c>
      <c r="K38" s="6">
        <v>435880</v>
      </c>
      <c r="L38" s="6"/>
      <c r="M38" s="6"/>
      <c r="N38" s="6"/>
      <c r="O38" s="6"/>
      <c r="P38" s="6">
        <f>COUNT(表1_5[[#This Row],[iBAQ 0-20_1]:[iBAQ 0-20_3]])</f>
        <v>0</v>
      </c>
      <c r="Q38" s="6">
        <f>COUNT(表1_5[[#This Row],[iBAQ 30-40_1]:[iBAQ 30-40_3]])</f>
        <v>2</v>
      </c>
      <c r="R38" s="6">
        <f>COUNT(表1_5[[#This Row],[iBAQ 50-60_1]:[iBAQ 50-60_3]])</f>
        <v>0</v>
      </c>
      <c r="S38" s="8"/>
      <c r="T38" s="8">
        <f>AVERAGE(表1_5[[#This Row],[iBAQ 30-40_1]:[iBAQ 30-40_3]])</f>
        <v>473125</v>
      </c>
      <c r="U38" s="8"/>
      <c r="V38" s="8"/>
      <c r="W38" s="8"/>
      <c r="X38" s="8">
        <v>40</v>
      </c>
      <c r="Y38" s="8"/>
      <c r="Z38" s="8"/>
      <c r="AA38" s="8">
        <v>40</v>
      </c>
      <c r="AB38" s="8"/>
      <c r="AC38" s="8"/>
      <c r="AD38" s="8"/>
    </row>
    <row r="39" spans="1:30" ht="15.75">
      <c r="A39" s="6">
        <v>578</v>
      </c>
      <c r="B39" s="7" t="s">
        <v>1195</v>
      </c>
      <c r="C39" s="7" t="s">
        <v>2561</v>
      </c>
      <c r="D39" s="7" t="s">
        <v>1625</v>
      </c>
      <c r="E39" s="6">
        <v>1</v>
      </c>
      <c r="F39" s="6">
        <v>1</v>
      </c>
      <c r="G39" s="6">
        <v>575720</v>
      </c>
      <c r="H39" s="6">
        <v>207860</v>
      </c>
      <c r="I39" s="6">
        <v>419860</v>
      </c>
      <c r="J39" s="6">
        <v>216230</v>
      </c>
      <c r="K39" s="6">
        <v>155590</v>
      </c>
      <c r="L39" s="6">
        <v>525210</v>
      </c>
      <c r="M39" s="6"/>
      <c r="N39" s="6"/>
      <c r="O39" s="6"/>
      <c r="P39" s="6">
        <f>COUNT(表1_5[[#This Row],[iBAQ 0-20_1]:[iBAQ 0-20_3]])</f>
        <v>3</v>
      </c>
      <c r="Q39" s="6">
        <f>COUNT(表1_5[[#This Row],[iBAQ 30-40_1]:[iBAQ 30-40_3]])</f>
        <v>3</v>
      </c>
      <c r="R39" s="6">
        <f>COUNT(表1_5[[#This Row],[iBAQ 50-60_1]:[iBAQ 50-60_3]])</f>
        <v>0</v>
      </c>
      <c r="S39" s="8">
        <f>AVERAGE(表1_5[[#This Row],[iBAQ 0-20_1]:[iBAQ 0-20_3]])</f>
        <v>401146.66666666669</v>
      </c>
      <c r="T39" s="8">
        <f>AVERAGE(表1_5[[#This Row],[iBAQ 30-40_1]:[iBAQ 30-40_3]])</f>
        <v>299010</v>
      </c>
      <c r="U39" s="8"/>
      <c r="V39" s="8">
        <f>表1_5[[#This Row],[Average 40]]/表1_5[[#This Row],[Average 20]]</f>
        <v>0.74538822043475372</v>
      </c>
      <c r="W39" s="8">
        <f>TTEST(表1_5[[#This Row],[iBAQ 0-20_1]:[iBAQ 0-20_3]],表1_5[[#This Row],[iBAQ 30-40_1]:[iBAQ 30-40_3]],2,2)</f>
        <v>0.5493693910326809</v>
      </c>
      <c r="X39" s="8"/>
      <c r="Y39" s="8"/>
      <c r="Z39" s="8"/>
      <c r="AA39" s="8">
        <v>40</v>
      </c>
      <c r="AB39" s="8"/>
      <c r="AC39" s="8"/>
      <c r="AD39" s="8">
        <v>20</v>
      </c>
    </row>
    <row r="40" spans="1:30" ht="15.75">
      <c r="A40" s="6">
        <v>607</v>
      </c>
      <c r="B40" s="7" t="s">
        <v>1281</v>
      </c>
      <c r="C40" s="7" t="s">
        <v>2583</v>
      </c>
      <c r="D40" s="7" t="s">
        <v>1638</v>
      </c>
      <c r="E40" s="6">
        <v>2</v>
      </c>
      <c r="F40" s="6">
        <v>2</v>
      </c>
      <c r="G40" s="6"/>
      <c r="H40" s="6"/>
      <c r="I40" s="6"/>
      <c r="J40" s="6">
        <v>369030</v>
      </c>
      <c r="K40" s="6">
        <v>558940</v>
      </c>
      <c r="L40" s="6"/>
      <c r="M40" s="6"/>
      <c r="N40" s="6"/>
      <c r="O40" s="6"/>
      <c r="P40" s="6">
        <f>COUNT(表1_5[[#This Row],[iBAQ 0-20_1]:[iBAQ 0-20_3]])</f>
        <v>0</v>
      </c>
      <c r="Q40" s="6">
        <f>COUNT(表1_5[[#This Row],[iBAQ 30-40_1]:[iBAQ 30-40_3]])</f>
        <v>2</v>
      </c>
      <c r="R40" s="6">
        <f>COUNT(表1_5[[#This Row],[iBAQ 50-60_1]:[iBAQ 50-60_3]])</f>
        <v>0</v>
      </c>
      <c r="S40" s="8"/>
      <c r="T40" s="8">
        <f>AVERAGE(表1_5[[#This Row],[iBAQ 30-40_1]:[iBAQ 30-40_3]])</f>
        <v>463985</v>
      </c>
      <c r="U40" s="8"/>
      <c r="V40" s="8"/>
      <c r="W40" s="8"/>
      <c r="X40" s="8">
        <v>40</v>
      </c>
      <c r="Y40" s="8"/>
      <c r="Z40" s="8"/>
      <c r="AA40" s="8">
        <v>40</v>
      </c>
      <c r="AB40" s="8"/>
      <c r="AC40" s="8"/>
      <c r="AD40" s="8"/>
    </row>
    <row r="41" spans="1:30" ht="15.75">
      <c r="A41" s="6">
        <v>608</v>
      </c>
      <c r="B41" s="7" t="s">
        <v>1169</v>
      </c>
      <c r="C41" s="7" t="s">
        <v>2584</v>
      </c>
      <c r="D41" s="7" t="s">
        <v>1639</v>
      </c>
      <c r="E41" s="6">
        <v>2</v>
      </c>
      <c r="F41" s="6">
        <v>2</v>
      </c>
      <c r="G41" s="6"/>
      <c r="H41" s="6">
        <v>577050</v>
      </c>
      <c r="I41" s="6">
        <v>474530</v>
      </c>
      <c r="J41" s="6">
        <v>716370</v>
      </c>
      <c r="K41" s="6">
        <v>701760</v>
      </c>
      <c r="L41" s="6">
        <v>748100</v>
      </c>
      <c r="M41" s="6"/>
      <c r="N41" s="6"/>
      <c r="O41" s="6"/>
      <c r="P41" s="6">
        <f>COUNT(表1_5[[#This Row],[iBAQ 0-20_1]:[iBAQ 0-20_3]])</f>
        <v>2</v>
      </c>
      <c r="Q41" s="6">
        <f>COUNT(表1_5[[#This Row],[iBAQ 30-40_1]:[iBAQ 30-40_3]])</f>
        <v>3</v>
      </c>
      <c r="R41" s="6">
        <f>COUNT(表1_5[[#This Row],[iBAQ 50-60_1]:[iBAQ 50-60_3]])</f>
        <v>0</v>
      </c>
      <c r="S41" s="8">
        <f>AVERAGE(表1_5[[#This Row],[iBAQ 0-20_1]:[iBAQ 0-20_3]])</f>
        <v>525790</v>
      </c>
      <c r="T41" s="8">
        <f>AVERAGE(表1_5[[#This Row],[iBAQ 30-40_1]:[iBAQ 30-40_3]])</f>
        <v>722076.66666666663</v>
      </c>
      <c r="U41" s="8"/>
      <c r="V41" s="8">
        <f>表1_5[[#This Row],[Average 40]]/表1_5[[#This Row],[Average 20]]</f>
        <v>1.3733176109600156</v>
      </c>
      <c r="W41" s="8">
        <f>TTEST(表1_5[[#This Row],[iBAQ 0-20_1]:[iBAQ 0-20_3]],表1_5[[#This Row],[iBAQ 30-40_1]:[iBAQ 30-40_3]],2,2)</f>
        <v>1.8610096036135296E-2</v>
      </c>
      <c r="X41" s="8"/>
      <c r="Y41" s="8"/>
      <c r="Z41" s="8"/>
      <c r="AA41" s="8">
        <v>40</v>
      </c>
      <c r="AB41" s="8"/>
      <c r="AC41" s="8"/>
      <c r="AD41" s="8">
        <v>20</v>
      </c>
    </row>
    <row r="42" spans="1:30" ht="15.75">
      <c r="A42" s="6">
        <v>617</v>
      </c>
      <c r="B42" s="7" t="s">
        <v>1093</v>
      </c>
      <c r="C42" s="7" t="s">
        <v>2590</v>
      </c>
      <c r="D42" s="7" t="s">
        <v>1643</v>
      </c>
      <c r="E42" s="6">
        <v>2</v>
      </c>
      <c r="F42" s="6">
        <v>2</v>
      </c>
      <c r="G42" s="6"/>
      <c r="H42" s="6"/>
      <c r="I42" s="6">
        <v>428230</v>
      </c>
      <c r="J42" s="6">
        <v>1633400</v>
      </c>
      <c r="K42" s="6">
        <v>3005100</v>
      </c>
      <c r="L42" s="6">
        <v>3187000</v>
      </c>
      <c r="M42" s="6"/>
      <c r="N42" s="6"/>
      <c r="O42" s="6"/>
      <c r="P42" s="6">
        <f>COUNT(表1_5[[#This Row],[iBAQ 0-20_1]:[iBAQ 0-20_3]])</f>
        <v>1</v>
      </c>
      <c r="Q42" s="6">
        <f>COUNT(表1_5[[#This Row],[iBAQ 30-40_1]:[iBAQ 30-40_3]])</f>
        <v>3</v>
      </c>
      <c r="R42" s="6">
        <f>COUNT(表1_5[[#This Row],[iBAQ 50-60_1]:[iBAQ 50-60_3]])</f>
        <v>0</v>
      </c>
      <c r="S42" s="8"/>
      <c r="T42" s="8">
        <f>AVERAGE(表1_5[[#This Row],[iBAQ 30-40_1]:[iBAQ 30-40_3]])</f>
        <v>2608500</v>
      </c>
      <c r="U42" s="8"/>
      <c r="V42" s="8"/>
      <c r="W42" s="8"/>
      <c r="X42" s="8"/>
      <c r="Y42" s="8"/>
      <c r="Z42" s="8"/>
      <c r="AA42" s="8">
        <v>40</v>
      </c>
      <c r="AB42" s="8"/>
      <c r="AC42" s="8"/>
      <c r="AD42" s="8"/>
    </row>
    <row r="43" spans="1:30" ht="15.75">
      <c r="A43" s="6">
        <v>622</v>
      </c>
      <c r="B43" s="7" t="s">
        <v>1283</v>
      </c>
      <c r="C43" s="7" t="s">
        <v>2594</v>
      </c>
      <c r="D43" s="7" t="s">
        <v>1646</v>
      </c>
      <c r="E43" s="6">
        <v>2</v>
      </c>
      <c r="F43" s="6">
        <v>2</v>
      </c>
      <c r="G43" s="6">
        <v>36796</v>
      </c>
      <c r="H43" s="6"/>
      <c r="I43" s="6">
        <v>336140</v>
      </c>
      <c r="J43" s="6">
        <v>525850</v>
      </c>
      <c r="K43" s="6">
        <v>532020</v>
      </c>
      <c r="L43" s="6"/>
      <c r="M43" s="6"/>
      <c r="N43" s="6"/>
      <c r="O43" s="6"/>
      <c r="P43" s="6">
        <f>COUNT(表1_5[[#This Row],[iBAQ 0-20_1]:[iBAQ 0-20_3]])</f>
        <v>2</v>
      </c>
      <c r="Q43" s="6">
        <f>COUNT(表1_5[[#This Row],[iBAQ 30-40_1]:[iBAQ 30-40_3]])</f>
        <v>2</v>
      </c>
      <c r="R43" s="6">
        <f>COUNT(表1_5[[#This Row],[iBAQ 50-60_1]:[iBAQ 50-60_3]])</f>
        <v>0</v>
      </c>
      <c r="S43" s="8">
        <f>AVERAGE(表1_5[[#This Row],[iBAQ 0-20_1]:[iBAQ 0-20_3]])</f>
        <v>186468</v>
      </c>
      <c r="T43" s="8">
        <f>AVERAGE(表1_5[[#This Row],[iBAQ 30-40_1]:[iBAQ 30-40_3]])</f>
        <v>528935</v>
      </c>
      <c r="U43" s="8"/>
      <c r="V43" s="8">
        <f>表1_5[[#This Row],[Average 40]]/表1_5[[#This Row],[Average 20]]</f>
        <v>2.8365993092648605</v>
      </c>
      <c r="W43" s="8">
        <f>TTEST(表1_5[[#This Row],[iBAQ 0-20_1]:[iBAQ 0-20_3]],表1_5[[#This Row],[iBAQ 30-40_1]:[iBAQ 30-40_3]],2,2)</f>
        <v>0.14941238205543739</v>
      </c>
      <c r="X43" s="8"/>
      <c r="Y43" s="8"/>
      <c r="Z43" s="8"/>
      <c r="AA43" s="8">
        <v>40</v>
      </c>
      <c r="AB43" s="8"/>
      <c r="AC43" s="8"/>
      <c r="AD43" s="8">
        <v>20</v>
      </c>
    </row>
    <row r="44" spans="1:30" ht="15.75">
      <c r="A44" s="6">
        <v>633</v>
      </c>
      <c r="B44" s="7" t="s">
        <v>1104</v>
      </c>
      <c r="C44" s="7" t="s">
        <v>2602</v>
      </c>
      <c r="D44" s="7" t="s">
        <v>1653</v>
      </c>
      <c r="E44" s="6">
        <v>4</v>
      </c>
      <c r="F44" s="6">
        <v>3</v>
      </c>
      <c r="G44" s="6">
        <v>2744200</v>
      </c>
      <c r="H44" s="6"/>
      <c r="I44" s="6">
        <v>2504200</v>
      </c>
      <c r="J44" s="6">
        <v>1385100</v>
      </c>
      <c r="K44" s="6">
        <v>745930</v>
      </c>
      <c r="L44" s="6">
        <v>2514900</v>
      </c>
      <c r="M44" s="6"/>
      <c r="N44" s="6"/>
      <c r="O44" s="6"/>
      <c r="P44" s="6">
        <f>COUNT(表1_5[[#This Row],[iBAQ 0-20_1]:[iBAQ 0-20_3]])</f>
        <v>2</v>
      </c>
      <c r="Q44" s="6">
        <f>COUNT(表1_5[[#This Row],[iBAQ 30-40_1]:[iBAQ 30-40_3]])</f>
        <v>3</v>
      </c>
      <c r="R44" s="6">
        <f>COUNT(表1_5[[#This Row],[iBAQ 50-60_1]:[iBAQ 50-60_3]])</f>
        <v>0</v>
      </c>
      <c r="S44" s="8">
        <f>AVERAGE(表1_5[[#This Row],[iBAQ 0-20_1]:[iBAQ 0-20_3]])</f>
        <v>2624200</v>
      </c>
      <c r="T44" s="8">
        <f>AVERAGE(表1_5[[#This Row],[iBAQ 30-40_1]:[iBAQ 30-40_3]])</f>
        <v>1548643.3333333333</v>
      </c>
      <c r="U44" s="8"/>
      <c r="V44" s="8">
        <f>表1_5[[#This Row],[Average 40]]/表1_5[[#This Row],[Average 20]]</f>
        <v>0.59013921703122219</v>
      </c>
      <c r="W44" s="8">
        <f>TTEST(表1_5[[#This Row],[iBAQ 0-20_1]:[iBAQ 0-20_3]],表1_5[[#This Row],[iBAQ 30-40_1]:[iBAQ 30-40_3]],2,2)</f>
        <v>0.20861598935540621</v>
      </c>
      <c r="X44" s="8"/>
      <c r="Y44" s="8"/>
      <c r="Z44" s="8"/>
      <c r="AA44" s="8">
        <v>40</v>
      </c>
      <c r="AB44" s="8"/>
      <c r="AC44" s="8"/>
      <c r="AD44" s="8">
        <v>20</v>
      </c>
    </row>
    <row r="45" spans="1:30" ht="15.75">
      <c r="A45" s="6">
        <v>241</v>
      </c>
      <c r="B45" s="7" t="s">
        <v>1107</v>
      </c>
      <c r="C45" s="7" t="s">
        <v>2607</v>
      </c>
      <c r="D45" s="7" t="s">
        <v>1656</v>
      </c>
      <c r="E45" s="6">
        <v>3</v>
      </c>
      <c r="F45" s="6">
        <v>3</v>
      </c>
      <c r="G45" s="6">
        <v>486520</v>
      </c>
      <c r="H45" s="6"/>
      <c r="I45" s="6">
        <v>1313900</v>
      </c>
      <c r="J45" s="6">
        <v>1100100</v>
      </c>
      <c r="K45" s="6">
        <v>1820900</v>
      </c>
      <c r="L45" s="6">
        <v>2442300</v>
      </c>
      <c r="M45" s="6"/>
      <c r="N45" s="6"/>
      <c r="O45" s="6"/>
      <c r="P45" s="6">
        <f>COUNT(表1_5[[#This Row],[iBAQ 0-20_1]:[iBAQ 0-20_3]])</f>
        <v>2</v>
      </c>
      <c r="Q45" s="6">
        <f>COUNT(表1_5[[#This Row],[iBAQ 30-40_1]:[iBAQ 30-40_3]])</f>
        <v>3</v>
      </c>
      <c r="R45" s="6">
        <f>COUNT(表1_5[[#This Row],[iBAQ 50-60_1]:[iBAQ 50-60_3]])</f>
        <v>0</v>
      </c>
      <c r="S45" s="8">
        <f>AVERAGE(表1_5[[#This Row],[iBAQ 0-20_1]:[iBAQ 0-20_3]])</f>
        <v>900210</v>
      </c>
      <c r="T45" s="8">
        <f>AVERAGE(表1_5[[#This Row],[iBAQ 30-40_1]:[iBAQ 30-40_3]])</f>
        <v>1787766.6666666667</v>
      </c>
      <c r="U45" s="8"/>
      <c r="V45" s="8">
        <f>表1_5[[#This Row],[Average 40]]/表1_5[[#This Row],[Average 20]]</f>
        <v>1.985944020469298</v>
      </c>
      <c r="W45" s="8">
        <f>TTEST(表1_5[[#This Row],[iBAQ 0-20_1]:[iBAQ 0-20_3]],表1_5[[#This Row],[iBAQ 30-40_1]:[iBAQ 30-40_3]],2,2)</f>
        <v>0.22832737369723233</v>
      </c>
      <c r="X45" s="8"/>
      <c r="Y45" s="8"/>
      <c r="Z45" s="8"/>
      <c r="AA45" s="8">
        <v>40</v>
      </c>
      <c r="AB45" s="8"/>
      <c r="AC45" s="8"/>
      <c r="AD45" s="8">
        <v>20</v>
      </c>
    </row>
    <row r="46" spans="1:30" ht="15.75">
      <c r="A46" s="6">
        <v>643</v>
      </c>
      <c r="B46" s="7" t="s">
        <v>1218</v>
      </c>
      <c r="C46" s="7" t="s">
        <v>2615</v>
      </c>
      <c r="D46" s="7" t="s">
        <v>1664</v>
      </c>
      <c r="E46" s="6">
        <v>5</v>
      </c>
      <c r="F46" s="6">
        <v>5</v>
      </c>
      <c r="G46" s="6"/>
      <c r="H46" s="6">
        <v>183550</v>
      </c>
      <c r="I46" s="6">
        <v>231510</v>
      </c>
      <c r="J46" s="6"/>
      <c r="K46" s="6">
        <v>351000</v>
      </c>
      <c r="L46" s="6">
        <v>364740</v>
      </c>
      <c r="M46" s="6"/>
      <c r="N46" s="6"/>
      <c r="O46" s="6"/>
      <c r="P46" s="6">
        <f>COUNT(表1_5[[#This Row],[iBAQ 0-20_1]:[iBAQ 0-20_3]])</f>
        <v>2</v>
      </c>
      <c r="Q46" s="6">
        <f>COUNT(表1_5[[#This Row],[iBAQ 30-40_1]:[iBAQ 30-40_3]])</f>
        <v>2</v>
      </c>
      <c r="R46" s="6">
        <f>COUNT(表1_5[[#This Row],[iBAQ 50-60_1]:[iBAQ 50-60_3]])</f>
        <v>0</v>
      </c>
      <c r="S46" s="8">
        <f>AVERAGE(表1_5[[#This Row],[iBAQ 0-20_1]:[iBAQ 0-20_3]])</f>
        <v>207530</v>
      </c>
      <c r="T46" s="8">
        <f>AVERAGE(表1_5[[#This Row],[iBAQ 30-40_1]:[iBAQ 30-40_3]])</f>
        <v>357870</v>
      </c>
      <c r="U46" s="8"/>
      <c r="V46" s="8">
        <f>表1_5[[#This Row],[Average 40]]/表1_5[[#This Row],[Average 20]]</f>
        <v>1.7244253842817905</v>
      </c>
      <c r="W46" s="8">
        <f>TTEST(表1_5[[#This Row],[iBAQ 0-20_1]:[iBAQ 0-20_3]],表1_5[[#This Row],[iBAQ 30-40_1]:[iBAQ 30-40_3]],2,2)</f>
        <v>2.644295984623871E-2</v>
      </c>
      <c r="X46" s="8"/>
      <c r="Y46" s="8"/>
      <c r="Z46" s="8"/>
      <c r="AA46" s="8">
        <v>40</v>
      </c>
      <c r="AB46" s="8"/>
      <c r="AC46" s="8"/>
      <c r="AD46" s="8">
        <v>20</v>
      </c>
    </row>
    <row r="47" spans="1:30" ht="15.75">
      <c r="A47" s="6">
        <v>651</v>
      </c>
      <c r="B47" s="7" t="s">
        <v>1202</v>
      </c>
      <c r="C47" s="7" t="s">
        <v>2622</v>
      </c>
      <c r="D47" s="7" t="s">
        <v>1669</v>
      </c>
      <c r="E47" s="6">
        <v>3</v>
      </c>
      <c r="F47" s="6">
        <v>3</v>
      </c>
      <c r="G47" s="6"/>
      <c r="H47" s="6"/>
      <c r="I47" s="6"/>
      <c r="J47" s="6"/>
      <c r="K47" s="6">
        <v>743850</v>
      </c>
      <c r="L47" s="6">
        <v>488720</v>
      </c>
      <c r="M47" s="6"/>
      <c r="N47" s="6"/>
      <c r="O47" s="6"/>
      <c r="P47" s="6">
        <f>COUNT(表1_5[[#This Row],[iBAQ 0-20_1]:[iBAQ 0-20_3]])</f>
        <v>0</v>
      </c>
      <c r="Q47" s="6">
        <f>COUNT(表1_5[[#This Row],[iBAQ 30-40_1]:[iBAQ 30-40_3]])</f>
        <v>2</v>
      </c>
      <c r="R47" s="6">
        <f>COUNT(表1_5[[#This Row],[iBAQ 50-60_1]:[iBAQ 50-60_3]])</f>
        <v>0</v>
      </c>
      <c r="S47" s="8"/>
      <c r="T47" s="8">
        <f>AVERAGE(表1_5[[#This Row],[iBAQ 30-40_1]:[iBAQ 30-40_3]])</f>
        <v>616285</v>
      </c>
      <c r="U47" s="8"/>
      <c r="V47" s="8"/>
      <c r="W47" s="8"/>
      <c r="X47" s="8">
        <v>40</v>
      </c>
      <c r="Y47" s="8"/>
      <c r="Z47" s="8"/>
      <c r="AA47" s="8">
        <v>40</v>
      </c>
      <c r="AB47" s="8"/>
      <c r="AC47" s="8"/>
      <c r="AD47" s="8"/>
    </row>
    <row r="48" spans="1:30" ht="15.75">
      <c r="A48" s="6">
        <v>658</v>
      </c>
      <c r="B48" s="7" t="s">
        <v>1214</v>
      </c>
      <c r="C48" s="7" t="s">
        <v>2629</v>
      </c>
      <c r="D48" s="7" t="s">
        <v>1672</v>
      </c>
      <c r="E48" s="6">
        <v>2</v>
      </c>
      <c r="F48" s="6">
        <v>2</v>
      </c>
      <c r="G48" s="6"/>
      <c r="H48" s="6"/>
      <c r="I48" s="6"/>
      <c r="J48" s="6">
        <v>244240</v>
      </c>
      <c r="K48" s="6"/>
      <c r="L48" s="6">
        <v>390820</v>
      </c>
      <c r="M48" s="6"/>
      <c r="N48" s="6"/>
      <c r="O48" s="6"/>
      <c r="P48" s="6">
        <f>COUNT(表1_5[[#This Row],[iBAQ 0-20_1]:[iBAQ 0-20_3]])</f>
        <v>0</v>
      </c>
      <c r="Q48" s="6">
        <f>COUNT(表1_5[[#This Row],[iBAQ 30-40_1]:[iBAQ 30-40_3]])</f>
        <v>2</v>
      </c>
      <c r="R48" s="6">
        <f>COUNT(表1_5[[#This Row],[iBAQ 50-60_1]:[iBAQ 50-60_3]])</f>
        <v>0</v>
      </c>
      <c r="S48" s="8"/>
      <c r="T48" s="8">
        <f>AVERAGE(表1_5[[#This Row],[iBAQ 30-40_1]:[iBAQ 30-40_3]])</f>
        <v>317530</v>
      </c>
      <c r="U48" s="8"/>
      <c r="V48" s="8"/>
      <c r="W48" s="8"/>
      <c r="X48" s="8">
        <v>40</v>
      </c>
      <c r="Y48" s="8"/>
      <c r="Z48" s="8"/>
      <c r="AA48" s="8">
        <v>40</v>
      </c>
      <c r="AB48" s="8"/>
      <c r="AC48" s="8"/>
      <c r="AD48" s="8"/>
    </row>
    <row r="49" spans="1:30" ht="15.75">
      <c r="A49" s="6">
        <v>661</v>
      </c>
      <c r="B49" s="7" t="s">
        <v>1112</v>
      </c>
      <c r="C49" s="7" t="s">
        <v>2605</v>
      </c>
      <c r="D49" s="7" t="s">
        <v>3635</v>
      </c>
      <c r="E49" s="6">
        <v>2</v>
      </c>
      <c r="F49" s="6">
        <v>2</v>
      </c>
      <c r="G49" s="6">
        <v>3718300</v>
      </c>
      <c r="H49" s="6"/>
      <c r="I49" s="6">
        <v>2566100</v>
      </c>
      <c r="J49" s="6">
        <v>1153200</v>
      </c>
      <c r="K49" s="6">
        <v>2328200</v>
      </c>
      <c r="L49" s="6">
        <v>2081800</v>
      </c>
      <c r="M49" s="6"/>
      <c r="N49" s="6"/>
      <c r="O49" s="6"/>
      <c r="P49" s="6">
        <f>COUNT(表1_5[[#This Row],[iBAQ 0-20_1]:[iBAQ 0-20_3]])</f>
        <v>2</v>
      </c>
      <c r="Q49" s="6">
        <f>COUNT(表1_5[[#This Row],[iBAQ 30-40_1]:[iBAQ 30-40_3]])</f>
        <v>3</v>
      </c>
      <c r="R49" s="6">
        <f>COUNT(表1_5[[#This Row],[iBAQ 50-60_1]:[iBAQ 50-60_3]])</f>
        <v>0</v>
      </c>
      <c r="S49" s="8">
        <f>AVERAGE(表1_5[[#This Row],[iBAQ 0-20_1]:[iBAQ 0-20_3]])</f>
        <v>3142200</v>
      </c>
      <c r="T49" s="8">
        <f>AVERAGE(表1_5[[#This Row],[iBAQ 30-40_1]:[iBAQ 30-40_3]])</f>
        <v>1854400</v>
      </c>
      <c r="U49" s="8"/>
      <c r="V49" s="8">
        <f>表1_5[[#This Row],[Average 40]]/表1_5[[#This Row],[Average 20]]</f>
        <v>0.59015976067723253</v>
      </c>
      <c r="W49" s="8">
        <f>TTEST(表1_5[[#This Row],[iBAQ 0-20_1]:[iBAQ 0-20_3]],表1_5[[#This Row],[iBAQ 30-40_1]:[iBAQ 30-40_3]],2,2)</f>
        <v>0.13377455156251092</v>
      </c>
      <c r="X49" s="8"/>
      <c r="Y49" s="8"/>
      <c r="Z49" s="8"/>
      <c r="AA49" s="8">
        <v>40</v>
      </c>
      <c r="AB49" s="8"/>
      <c r="AC49" s="8"/>
      <c r="AD49" s="8">
        <v>20</v>
      </c>
    </row>
    <row r="50" spans="1:30" ht="15.75">
      <c r="A50" s="6">
        <v>676</v>
      </c>
      <c r="B50" s="7" t="s">
        <v>1174</v>
      </c>
      <c r="C50" s="7" t="s">
        <v>2645</v>
      </c>
      <c r="D50" s="7" t="s">
        <v>1682</v>
      </c>
      <c r="E50" s="6">
        <v>2</v>
      </c>
      <c r="F50" s="6">
        <v>2</v>
      </c>
      <c r="G50" s="6"/>
      <c r="H50" s="6"/>
      <c r="I50" s="6">
        <v>567900</v>
      </c>
      <c r="J50" s="6">
        <v>567960</v>
      </c>
      <c r="K50" s="6"/>
      <c r="L50" s="6">
        <v>669240</v>
      </c>
      <c r="M50" s="6"/>
      <c r="N50" s="6"/>
      <c r="O50" s="6"/>
      <c r="P50" s="6">
        <f>COUNT(表1_5[[#This Row],[iBAQ 0-20_1]:[iBAQ 0-20_3]])</f>
        <v>1</v>
      </c>
      <c r="Q50" s="6">
        <f>COUNT(表1_5[[#This Row],[iBAQ 30-40_1]:[iBAQ 30-40_3]])</f>
        <v>2</v>
      </c>
      <c r="R50" s="6">
        <f>COUNT(表1_5[[#This Row],[iBAQ 50-60_1]:[iBAQ 50-60_3]])</f>
        <v>0</v>
      </c>
      <c r="S50" s="8"/>
      <c r="T50" s="8">
        <f>AVERAGE(表1_5[[#This Row],[iBAQ 30-40_1]:[iBAQ 30-40_3]])</f>
        <v>618600</v>
      </c>
      <c r="U50" s="8"/>
      <c r="V50" s="8"/>
      <c r="W50" s="8"/>
      <c r="X50" s="8"/>
      <c r="Y50" s="8"/>
      <c r="Z50" s="8"/>
      <c r="AA50" s="8">
        <v>40</v>
      </c>
      <c r="AB50" s="8"/>
      <c r="AC50" s="8"/>
      <c r="AD50" s="8"/>
    </row>
    <row r="51" spans="1:30" ht="15.75">
      <c r="A51" s="6">
        <v>680</v>
      </c>
      <c r="B51" s="7" t="s">
        <v>1239</v>
      </c>
      <c r="C51" s="7" t="s">
        <v>2648</v>
      </c>
      <c r="D51" s="7" t="s">
        <v>1685</v>
      </c>
      <c r="E51" s="6">
        <v>1</v>
      </c>
      <c r="F51" s="6">
        <v>1</v>
      </c>
      <c r="G51" s="6">
        <v>333610</v>
      </c>
      <c r="H51" s="6">
        <v>324380</v>
      </c>
      <c r="I51" s="6">
        <v>247740</v>
      </c>
      <c r="J51" s="6"/>
      <c r="K51" s="6">
        <v>597490</v>
      </c>
      <c r="L51" s="6">
        <v>142680</v>
      </c>
      <c r="M51" s="6"/>
      <c r="N51" s="6"/>
      <c r="O51" s="6"/>
      <c r="P51" s="6">
        <f>COUNT(表1_5[[#This Row],[iBAQ 0-20_1]:[iBAQ 0-20_3]])</f>
        <v>3</v>
      </c>
      <c r="Q51" s="6">
        <f>COUNT(表1_5[[#This Row],[iBAQ 30-40_1]:[iBAQ 30-40_3]])</f>
        <v>2</v>
      </c>
      <c r="R51" s="6">
        <f>COUNT(表1_5[[#This Row],[iBAQ 50-60_1]:[iBAQ 50-60_3]])</f>
        <v>0</v>
      </c>
      <c r="S51" s="8">
        <f>AVERAGE(表1_5[[#This Row],[iBAQ 0-20_1]:[iBAQ 0-20_3]])</f>
        <v>301910</v>
      </c>
      <c r="T51" s="8">
        <f>AVERAGE(表1_5[[#This Row],[iBAQ 30-40_1]:[iBAQ 30-40_3]])</f>
        <v>370085</v>
      </c>
      <c r="U51" s="8"/>
      <c r="V51" s="8">
        <f>表1_5[[#This Row],[Average 40]]/表1_5[[#This Row],[Average 20]]</f>
        <v>1.2258123281772715</v>
      </c>
      <c r="W51" s="8">
        <f>TTEST(表1_5[[#This Row],[iBAQ 0-20_1]:[iBAQ 0-20_3]],表1_5[[#This Row],[iBAQ 30-40_1]:[iBAQ 30-40_3]],2,2)</f>
        <v>0.72001933911378802</v>
      </c>
      <c r="X51" s="8"/>
      <c r="Y51" s="8"/>
      <c r="Z51" s="8"/>
      <c r="AA51" s="8">
        <v>40</v>
      </c>
      <c r="AB51" s="8"/>
      <c r="AC51" s="8"/>
      <c r="AD51" s="8">
        <v>20</v>
      </c>
    </row>
    <row r="52" spans="1:30" ht="15.75">
      <c r="A52" s="6">
        <v>684</v>
      </c>
      <c r="B52" s="7" t="s">
        <v>1168</v>
      </c>
      <c r="C52" s="7" t="s">
        <v>2651</v>
      </c>
      <c r="D52" s="7" t="s">
        <v>1688</v>
      </c>
      <c r="E52" s="6">
        <v>1</v>
      </c>
      <c r="F52" s="6">
        <v>1</v>
      </c>
      <c r="G52" s="6"/>
      <c r="H52" s="6"/>
      <c r="I52" s="6"/>
      <c r="J52" s="6"/>
      <c r="K52" s="6">
        <v>558790</v>
      </c>
      <c r="L52" s="6">
        <v>760190</v>
      </c>
      <c r="M52" s="6"/>
      <c r="N52" s="6"/>
      <c r="O52" s="6"/>
      <c r="P52" s="6">
        <f>COUNT(表1_5[[#This Row],[iBAQ 0-20_1]:[iBAQ 0-20_3]])</f>
        <v>0</v>
      </c>
      <c r="Q52" s="6">
        <f>COUNT(表1_5[[#This Row],[iBAQ 30-40_1]:[iBAQ 30-40_3]])</f>
        <v>2</v>
      </c>
      <c r="R52" s="6">
        <f>COUNT(表1_5[[#This Row],[iBAQ 50-60_1]:[iBAQ 50-60_3]])</f>
        <v>0</v>
      </c>
      <c r="S52" s="8"/>
      <c r="T52" s="8">
        <f>AVERAGE(表1_5[[#This Row],[iBAQ 30-40_1]:[iBAQ 30-40_3]])</f>
        <v>659490</v>
      </c>
      <c r="U52" s="8"/>
      <c r="V52" s="8"/>
      <c r="W52" s="8"/>
      <c r="X52" s="8">
        <v>40</v>
      </c>
      <c r="Y52" s="8"/>
      <c r="Z52" s="8"/>
      <c r="AA52" s="8">
        <v>40</v>
      </c>
      <c r="AB52" s="8"/>
      <c r="AC52" s="8"/>
      <c r="AD52" s="8"/>
    </row>
    <row r="53" spans="1:30" ht="15.75">
      <c r="A53" s="6">
        <v>685</v>
      </c>
      <c r="B53" s="7" t="s">
        <v>1267</v>
      </c>
      <c r="C53" s="7" t="s">
        <v>2652</v>
      </c>
      <c r="D53" s="7" t="s">
        <v>1689</v>
      </c>
      <c r="E53" s="6">
        <v>2</v>
      </c>
      <c r="F53" s="6">
        <v>2</v>
      </c>
      <c r="G53" s="6"/>
      <c r="H53" s="6"/>
      <c r="I53" s="6">
        <v>691040</v>
      </c>
      <c r="J53" s="6">
        <v>774170</v>
      </c>
      <c r="K53" s="6">
        <v>1033700</v>
      </c>
      <c r="L53" s="6"/>
      <c r="M53" s="6"/>
      <c r="N53" s="6"/>
      <c r="O53" s="6"/>
      <c r="P53" s="6">
        <f>COUNT(表1_5[[#This Row],[iBAQ 0-20_1]:[iBAQ 0-20_3]])</f>
        <v>1</v>
      </c>
      <c r="Q53" s="6">
        <f>COUNT(表1_5[[#This Row],[iBAQ 30-40_1]:[iBAQ 30-40_3]])</f>
        <v>2</v>
      </c>
      <c r="R53" s="6">
        <f>COUNT(表1_5[[#This Row],[iBAQ 50-60_1]:[iBAQ 50-60_3]])</f>
        <v>0</v>
      </c>
      <c r="S53" s="8"/>
      <c r="T53" s="8">
        <f>AVERAGE(表1_5[[#This Row],[iBAQ 30-40_1]:[iBAQ 30-40_3]])</f>
        <v>903935</v>
      </c>
      <c r="U53" s="8"/>
      <c r="V53" s="8"/>
      <c r="W53" s="8"/>
      <c r="X53" s="8"/>
      <c r="Y53" s="8"/>
      <c r="Z53" s="8"/>
      <c r="AA53" s="8">
        <v>40</v>
      </c>
      <c r="AB53" s="8"/>
      <c r="AC53" s="8"/>
      <c r="AD53" s="8"/>
    </row>
    <row r="54" spans="1:30" ht="15.75">
      <c r="A54" s="6">
        <v>691</v>
      </c>
      <c r="B54" s="7" t="s">
        <v>1077</v>
      </c>
      <c r="C54" s="7" t="s">
        <v>2656</v>
      </c>
      <c r="D54" s="7" t="s">
        <v>1692</v>
      </c>
      <c r="E54" s="6">
        <v>2</v>
      </c>
      <c r="F54" s="6">
        <v>2</v>
      </c>
      <c r="G54" s="6"/>
      <c r="H54" s="6"/>
      <c r="I54" s="6"/>
      <c r="J54" s="6">
        <v>9983100</v>
      </c>
      <c r="K54" s="6">
        <v>11074000</v>
      </c>
      <c r="L54" s="6">
        <v>5809500</v>
      </c>
      <c r="M54" s="6"/>
      <c r="N54" s="6"/>
      <c r="O54" s="6"/>
      <c r="P54" s="6">
        <f>COUNT(表1_5[[#This Row],[iBAQ 0-20_1]:[iBAQ 0-20_3]])</f>
        <v>0</v>
      </c>
      <c r="Q54" s="6">
        <f>COUNT(表1_5[[#This Row],[iBAQ 30-40_1]:[iBAQ 30-40_3]])</f>
        <v>3</v>
      </c>
      <c r="R54" s="6">
        <f>COUNT(表1_5[[#This Row],[iBAQ 50-60_1]:[iBAQ 50-60_3]])</f>
        <v>0</v>
      </c>
      <c r="S54" s="8"/>
      <c r="T54" s="8">
        <f>AVERAGE(表1_5[[#This Row],[iBAQ 30-40_1]:[iBAQ 30-40_3]])</f>
        <v>8955533.333333334</v>
      </c>
      <c r="U54" s="8"/>
      <c r="V54" s="8"/>
      <c r="W54" s="8"/>
      <c r="X54" s="8">
        <v>40</v>
      </c>
      <c r="Y54" s="8"/>
      <c r="Z54" s="8"/>
      <c r="AA54" s="8">
        <v>40</v>
      </c>
      <c r="AB54" s="8"/>
      <c r="AC54" s="8"/>
      <c r="AD54" s="8"/>
    </row>
    <row r="55" spans="1:30" ht="15.75">
      <c r="A55" s="6">
        <v>696</v>
      </c>
      <c r="B55" s="7" t="s">
        <v>1232</v>
      </c>
      <c r="C55" s="7" t="s">
        <v>2660</v>
      </c>
      <c r="D55" s="7" t="s">
        <v>1695</v>
      </c>
      <c r="E55" s="6">
        <v>4</v>
      </c>
      <c r="F55" s="6">
        <v>1</v>
      </c>
      <c r="G55" s="6">
        <v>260100</v>
      </c>
      <c r="H55" s="6">
        <v>355120</v>
      </c>
      <c r="I55" s="6">
        <v>298750</v>
      </c>
      <c r="J55" s="6">
        <v>248530</v>
      </c>
      <c r="K55" s="6">
        <v>392490</v>
      </c>
      <c r="L55" s="6">
        <v>244710</v>
      </c>
      <c r="M55" s="6"/>
      <c r="N55" s="6"/>
      <c r="O55" s="6"/>
      <c r="P55" s="6">
        <f>COUNT(表1_5[[#This Row],[iBAQ 0-20_1]:[iBAQ 0-20_3]])</f>
        <v>3</v>
      </c>
      <c r="Q55" s="6">
        <f>COUNT(表1_5[[#This Row],[iBAQ 30-40_1]:[iBAQ 30-40_3]])</f>
        <v>3</v>
      </c>
      <c r="R55" s="6">
        <f>COUNT(表1_5[[#This Row],[iBAQ 50-60_1]:[iBAQ 50-60_3]])</f>
        <v>0</v>
      </c>
      <c r="S55" s="8">
        <f>AVERAGE(表1_5[[#This Row],[iBAQ 0-20_1]:[iBAQ 0-20_3]])</f>
        <v>304656.66666666669</v>
      </c>
      <c r="T55" s="8">
        <f>AVERAGE(表1_5[[#This Row],[iBAQ 30-40_1]:[iBAQ 30-40_3]])</f>
        <v>295243.33333333331</v>
      </c>
      <c r="U55" s="8"/>
      <c r="V55" s="8">
        <f>表1_5[[#This Row],[Average 40]]/表1_5[[#This Row],[Average 20]]</f>
        <v>0.96910183047583609</v>
      </c>
      <c r="W55" s="8">
        <f>TTEST(表1_5[[#This Row],[iBAQ 0-20_1]:[iBAQ 0-20_3]],表1_5[[#This Row],[iBAQ 30-40_1]:[iBAQ 30-40_3]],2,2)</f>
        <v>0.87447852617293143</v>
      </c>
      <c r="X55" s="8"/>
      <c r="Y55" s="8"/>
      <c r="Z55" s="8"/>
      <c r="AA55" s="8">
        <v>40</v>
      </c>
      <c r="AB55" s="8"/>
      <c r="AC55" s="8"/>
      <c r="AD55" s="8">
        <v>20</v>
      </c>
    </row>
    <row r="56" spans="1:30" ht="15.75">
      <c r="A56" s="6">
        <v>718</v>
      </c>
      <c r="B56" s="7" t="s">
        <v>1244</v>
      </c>
      <c r="C56" s="7" t="s">
        <v>2681</v>
      </c>
      <c r="D56" s="7" t="s">
        <v>1710</v>
      </c>
      <c r="E56" s="6">
        <v>3</v>
      </c>
      <c r="F56" s="6">
        <v>3</v>
      </c>
      <c r="G56" s="6"/>
      <c r="H56" s="6">
        <v>55982</v>
      </c>
      <c r="I56" s="6">
        <v>128590</v>
      </c>
      <c r="J56" s="6">
        <v>45706</v>
      </c>
      <c r="K56" s="6">
        <v>46522</v>
      </c>
      <c r="L56" s="6">
        <v>43333</v>
      </c>
      <c r="M56" s="6"/>
      <c r="N56" s="6"/>
      <c r="O56" s="6"/>
      <c r="P56" s="6">
        <f>COUNT(表1_5[[#This Row],[iBAQ 0-20_1]:[iBAQ 0-20_3]])</f>
        <v>2</v>
      </c>
      <c r="Q56" s="6">
        <f>COUNT(表1_5[[#This Row],[iBAQ 30-40_1]:[iBAQ 30-40_3]])</f>
        <v>3</v>
      </c>
      <c r="R56" s="6">
        <f>COUNT(表1_5[[#This Row],[iBAQ 50-60_1]:[iBAQ 50-60_3]])</f>
        <v>0</v>
      </c>
      <c r="S56" s="8">
        <f>AVERAGE(表1_5[[#This Row],[iBAQ 0-20_1]:[iBAQ 0-20_3]])</f>
        <v>92286</v>
      </c>
      <c r="T56" s="8">
        <f>AVERAGE(表1_5[[#This Row],[iBAQ 30-40_1]:[iBAQ 30-40_3]])</f>
        <v>45187</v>
      </c>
      <c r="U56" s="8"/>
      <c r="V56" s="8">
        <f>表1_5[[#This Row],[Average 40]]/表1_5[[#This Row],[Average 20]]</f>
        <v>0.48964089894458529</v>
      </c>
      <c r="W56" s="8">
        <f>TTEST(表1_5[[#This Row],[iBAQ 0-20_1]:[iBAQ 0-20_3]],表1_5[[#This Row],[iBAQ 30-40_1]:[iBAQ 30-40_3]],2,2)</f>
        <v>0.18046033870156439</v>
      </c>
      <c r="X56" s="8"/>
      <c r="Y56" s="8"/>
      <c r="Z56" s="8"/>
      <c r="AA56" s="8">
        <v>40</v>
      </c>
      <c r="AB56" s="8"/>
      <c r="AC56" s="8"/>
      <c r="AD56" s="8">
        <v>20</v>
      </c>
    </row>
    <row r="57" spans="1:30" ht="15.75">
      <c r="A57" s="6">
        <v>719</v>
      </c>
      <c r="B57" s="7" t="s">
        <v>1212</v>
      </c>
      <c r="C57" s="7" t="s">
        <v>2682</v>
      </c>
      <c r="D57" s="7" t="s">
        <v>1711</v>
      </c>
      <c r="E57" s="6">
        <v>2</v>
      </c>
      <c r="F57" s="6">
        <v>2</v>
      </c>
      <c r="G57" s="6"/>
      <c r="H57" s="6">
        <v>428220</v>
      </c>
      <c r="I57" s="6"/>
      <c r="J57" s="6"/>
      <c r="K57" s="6">
        <v>624120</v>
      </c>
      <c r="L57" s="6">
        <v>420850</v>
      </c>
      <c r="M57" s="6"/>
      <c r="N57" s="6"/>
      <c r="O57" s="6"/>
      <c r="P57" s="6">
        <f>COUNT(表1_5[[#This Row],[iBAQ 0-20_1]:[iBAQ 0-20_3]])</f>
        <v>1</v>
      </c>
      <c r="Q57" s="6">
        <f>COUNT(表1_5[[#This Row],[iBAQ 30-40_1]:[iBAQ 30-40_3]])</f>
        <v>2</v>
      </c>
      <c r="R57" s="6">
        <f>COUNT(表1_5[[#This Row],[iBAQ 50-60_1]:[iBAQ 50-60_3]])</f>
        <v>0</v>
      </c>
      <c r="S57" s="8"/>
      <c r="T57" s="8">
        <f>AVERAGE(表1_5[[#This Row],[iBAQ 30-40_1]:[iBAQ 30-40_3]])</f>
        <v>522485</v>
      </c>
      <c r="U57" s="8"/>
      <c r="V57" s="8"/>
      <c r="W57" s="8"/>
      <c r="X57" s="8"/>
      <c r="Y57" s="8"/>
      <c r="Z57" s="8"/>
      <c r="AA57" s="8">
        <v>40</v>
      </c>
      <c r="AB57" s="8"/>
      <c r="AC57" s="8"/>
      <c r="AD57" s="8"/>
    </row>
    <row r="58" spans="1:30" ht="15.75">
      <c r="A58" s="6">
        <v>739</v>
      </c>
      <c r="B58" s="7" t="s">
        <v>1076</v>
      </c>
      <c r="C58" s="7" t="s">
        <v>2224</v>
      </c>
      <c r="D58" s="7" t="s">
        <v>3662</v>
      </c>
      <c r="E58" s="6">
        <v>2</v>
      </c>
      <c r="F58" s="6">
        <v>1</v>
      </c>
      <c r="G58" s="6"/>
      <c r="H58" s="6"/>
      <c r="I58" s="6"/>
      <c r="J58" s="6"/>
      <c r="K58" s="6">
        <v>8236300</v>
      </c>
      <c r="L58" s="6">
        <v>7192700</v>
      </c>
      <c r="M58" s="6"/>
      <c r="N58" s="6"/>
      <c r="O58" s="6"/>
      <c r="P58" s="6">
        <f>COUNT(表1_5[[#This Row],[iBAQ 0-20_1]:[iBAQ 0-20_3]])</f>
        <v>0</v>
      </c>
      <c r="Q58" s="6">
        <f>COUNT(表1_5[[#This Row],[iBAQ 30-40_1]:[iBAQ 30-40_3]])</f>
        <v>2</v>
      </c>
      <c r="R58" s="6">
        <f>COUNT(表1_5[[#This Row],[iBAQ 50-60_1]:[iBAQ 50-60_3]])</f>
        <v>0</v>
      </c>
      <c r="S58" s="8"/>
      <c r="T58" s="8">
        <f>AVERAGE(表1_5[[#This Row],[iBAQ 30-40_1]:[iBAQ 30-40_3]])</f>
        <v>7714500</v>
      </c>
      <c r="U58" s="8"/>
      <c r="V58" s="8"/>
      <c r="W58" s="8"/>
      <c r="X58" s="8">
        <v>40</v>
      </c>
      <c r="Y58" s="8"/>
      <c r="Z58" s="8"/>
      <c r="AA58" s="8">
        <v>40</v>
      </c>
      <c r="AB58" s="8"/>
      <c r="AC58" s="8"/>
      <c r="AD58" s="8"/>
    </row>
    <row r="59" spans="1:30" ht="15.75">
      <c r="A59" s="6">
        <v>747</v>
      </c>
      <c r="B59" s="7" t="s">
        <v>1228</v>
      </c>
      <c r="C59" s="7" t="s">
        <v>2706</v>
      </c>
      <c r="D59" s="7" t="s">
        <v>3667</v>
      </c>
      <c r="E59" s="6">
        <v>2</v>
      </c>
      <c r="F59" s="6">
        <v>2</v>
      </c>
      <c r="G59" s="6"/>
      <c r="H59" s="6">
        <v>273850</v>
      </c>
      <c r="I59" s="6"/>
      <c r="J59" s="6">
        <v>413390</v>
      </c>
      <c r="K59" s="6">
        <v>686800</v>
      </c>
      <c r="L59" s="6">
        <v>255320</v>
      </c>
      <c r="M59" s="6"/>
      <c r="N59" s="6"/>
      <c r="O59" s="6"/>
      <c r="P59" s="6">
        <f>COUNT(表1_5[[#This Row],[iBAQ 0-20_1]:[iBAQ 0-20_3]])</f>
        <v>1</v>
      </c>
      <c r="Q59" s="6">
        <f>COUNT(表1_5[[#This Row],[iBAQ 30-40_1]:[iBAQ 30-40_3]])</f>
        <v>3</v>
      </c>
      <c r="R59" s="6">
        <f>COUNT(表1_5[[#This Row],[iBAQ 50-60_1]:[iBAQ 50-60_3]])</f>
        <v>0</v>
      </c>
      <c r="S59" s="8"/>
      <c r="T59" s="8">
        <f>AVERAGE(表1_5[[#This Row],[iBAQ 30-40_1]:[iBAQ 30-40_3]])</f>
        <v>451836.66666666669</v>
      </c>
      <c r="U59" s="8"/>
      <c r="V59" s="8"/>
      <c r="W59" s="8"/>
      <c r="X59" s="8"/>
      <c r="Y59" s="8"/>
      <c r="Z59" s="8"/>
      <c r="AA59" s="8">
        <v>40</v>
      </c>
      <c r="AB59" s="8"/>
      <c r="AC59" s="8"/>
      <c r="AD59" s="8"/>
    </row>
    <row r="60" spans="1:30" ht="15.75">
      <c r="A60" s="6">
        <v>750</v>
      </c>
      <c r="B60" s="7" t="s">
        <v>1119</v>
      </c>
      <c r="C60" s="7" t="s">
        <v>2708</v>
      </c>
      <c r="D60" s="7" t="s">
        <v>1728</v>
      </c>
      <c r="E60" s="6">
        <v>2</v>
      </c>
      <c r="F60" s="6">
        <v>1</v>
      </c>
      <c r="G60" s="6"/>
      <c r="H60" s="6"/>
      <c r="I60" s="6"/>
      <c r="J60" s="6">
        <v>548720</v>
      </c>
      <c r="K60" s="6">
        <v>1524700</v>
      </c>
      <c r="L60" s="6">
        <v>1790800</v>
      </c>
      <c r="M60" s="6"/>
      <c r="N60" s="6"/>
      <c r="O60" s="6"/>
      <c r="P60" s="6">
        <f>COUNT(表1_5[[#This Row],[iBAQ 0-20_1]:[iBAQ 0-20_3]])</f>
        <v>0</v>
      </c>
      <c r="Q60" s="6">
        <f>COUNT(表1_5[[#This Row],[iBAQ 30-40_1]:[iBAQ 30-40_3]])</f>
        <v>3</v>
      </c>
      <c r="R60" s="6">
        <f>COUNT(表1_5[[#This Row],[iBAQ 50-60_1]:[iBAQ 50-60_3]])</f>
        <v>0</v>
      </c>
      <c r="S60" s="8"/>
      <c r="T60" s="8">
        <f>AVERAGE(表1_5[[#This Row],[iBAQ 30-40_1]:[iBAQ 30-40_3]])</f>
        <v>1288073.3333333333</v>
      </c>
      <c r="U60" s="8"/>
      <c r="V60" s="8"/>
      <c r="W60" s="8"/>
      <c r="X60" s="8">
        <v>40</v>
      </c>
      <c r="Y60" s="8"/>
      <c r="Z60" s="8"/>
      <c r="AA60" s="8">
        <v>40</v>
      </c>
      <c r="AB60" s="8"/>
      <c r="AC60" s="8"/>
      <c r="AD60" s="8"/>
    </row>
    <row r="61" spans="1:30" ht="15.75">
      <c r="A61" s="6">
        <v>751</v>
      </c>
      <c r="B61" s="7" t="s">
        <v>1273</v>
      </c>
      <c r="C61" s="7" t="s">
        <v>2709</v>
      </c>
      <c r="D61" s="7" t="s">
        <v>3669</v>
      </c>
      <c r="E61" s="6">
        <v>2</v>
      </c>
      <c r="F61" s="6">
        <v>2</v>
      </c>
      <c r="G61" s="6"/>
      <c r="H61" s="6"/>
      <c r="I61" s="6"/>
      <c r="J61" s="6">
        <v>660530</v>
      </c>
      <c r="K61" s="6">
        <v>868110</v>
      </c>
      <c r="L61" s="6"/>
      <c r="M61" s="6"/>
      <c r="N61" s="6"/>
      <c r="O61" s="6"/>
      <c r="P61" s="6">
        <f>COUNT(表1_5[[#This Row],[iBAQ 0-20_1]:[iBAQ 0-20_3]])</f>
        <v>0</v>
      </c>
      <c r="Q61" s="6">
        <f>COUNT(表1_5[[#This Row],[iBAQ 30-40_1]:[iBAQ 30-40_3]])</f>
        <v>2</v>
      </c>
      <c r="R61" s="6">
        <f>COUNT(表1_5[[#This Row],[iBAQ 50-60_1]:[iBAQ 50-60_3]])</f>
        <v>0</v>
      </c>
      <c r="S61" s="8"/>
      <c r="T61" s="8">
        <f>AVERAGE(表1_5[[#This Row],[iBAQ 30-40_1]:[iBAQ 30-40_3]])</f>
        <v>764320</v>
      </c>
      <c r="U61" s="8"/>
      <c r="V61" s="8"/>
      <c r="W61" s="8"/>
      <c r="X61" s="8">
        <v>40</v>
      </c>
      <c r="Y61" s="8"/>
      <c r="Z61" s="8"/>
      <c r="AA61" s="8">
        <v>40</v>
      </c>
      <c r="AB61" s="8"/>
      <c r="AC61" s="8"/>
      <c r="AD61" s="8"/>
    </row>
    <row r="62" spans="1:30" ht="15.75">
      <c r="A62" s="6">
        <v>752</v>
      </c>
      <c r="B62" s="7" t="s">
        <v>1088</v>
      </c>
      <c r="C62" s="7" t="s">
        <v>2710</v>
      </c>
      <c r="D62" s="7" t="s">
        <v>1729</v>
      </c>
      <c r="E62" s="6">
        <v>2</v>
      </c>
      <c r="F62" s="6">
        <v>2</v>
      </c>
      <c r="G62" s="6"/>
      <c r="H62" s="6">
        <v>889550</v>
      </c>
      <c r="I62" s="6">
        <v>1379300</v>
      </c>
      <c r="J62" s="6">
        <v>499470</v>
      </c>
      <c r="K62" s="6">
        <v>1043300</v>
      </c>
      <c r="L62" s="6">
        <v>3558700</v>
      </c>
      <c r="M62" s="6"/>
      <c r="N62" s="6"/>
      <c r="O62" s="6"/>
      <c r="P62" s="6">
        <f>COUNT(表1_5[[#This Row],[iBAQ 0-20_1]:[iBAQ 0-20_3]])</f>
        <v>2</v>
      </c>
      <c r="Q62" s="6">
        <f>COUNT(表1_5[[#This Row],[iBAQ 30-40_1]:[iBAQ 30-40_3]])</f>
        <v>3</v>
      </c>
      <c r="R62" s="6">
        <f>COUNT(表1_5[[#This Row],[iBAQ 50-60_1]:[iBAQ 50-60_3]])</f>
        <v>0</v>
      </c>
      <c r="S62" s="8">
        <f>AVERAGE(表1_5[[#This Row],[iBAQ 0-20_1]:[iBAQ 0-20_3]])</f>
        <v>1134425</v>
      </c>
      <c r="T62" s="8">
        <f>AVERAGE(表1_5[[#This Row],[iBAQ 30-40_1]:[iBAQ 30-40_3]])</f>
        <v>1700490</v>
      </c>
      <c r="U62" s="8"/>
      <c r="V62" s="8">
        <f>表1_5[[#This Row],[Average 40]]/表1_5[[#This Row],[Average 20]]</f>
        <v>1.4989884743372193</v>
      </c>
      <c r="W62" s="8">
        <f>TTEST(表1_5[[#This Row],[iBAQ 0-20_1]:[iBAQ 0-20_3]],表1_5[[#This Row],[iBAQ 30-40_1]:[iBAQ 30-40_3]],2,2)</f>
        <v>0.67668913017187626</v>
      </c>
      <c r="X62" s="8"/>
      <c r="Y62" s="8"/>
      <c r="Z62" s="8"/>
      <c r="AA62" s="8">
        <v>40</v>
      </c>
      <c r="AB62" s="8"/>
      <c r="AC62" s="8"/>
      <c r="AD62" s="8">
        <v>20</v>
      </c>
    </row>
    <row r="63" spans="1:30" ht="15.75">
      <c r="A63" s="6">
        <v>754</v>
      </c>
      <c r="B63" s="7" t="s">
        <v>1106</v>
      </c>
      <c r="C63" s="7" t="s">
        <v>2711</v>
      </c>
      <c r="D63" s="7" t="s">
        <v>1730</v>
      </c>
      <c r="E63" s="6">
        <v>2</v>
      </c>
      <c r="F63" s="6">
        <v>1</v>
      </c>
      <c r="G63" s="6"/>
      <c r="H63" s="6">
        <v>2324000</v>
      </c>
      <c r="I63" s="6">
        <v>1965700</v>
      </c>
      <c r="J63" s="6">
        <v>2645800</v>
      </c>
      <c r="K63" s="6">
        <v>1996100</v>
      </c>
      <c r="L63" s="6">
        <v>2448500</v>
      </c>
      <c r="M63" s="6"/>
      <c r="N63" s="6"/>
      <c r="O63" s="6"/>
      <c r="P63" s="6">
        <f>COUNT(表1_5[[#This Row],[iBAQ 0-20_1]:[iBAQ 0-20_3]])</f>
        <v>2</v>
      </c>
      <c r="Q63" s="6">
        <f>COUNT(表1_5[[#This Row],[iBAQ 30-40_1]:[iBAQ 30-40_3]])</f>
        <v>3</v>
      </c>
      <c r="R63" s="6">
        <f>COUNT(表1_5[[#This Row],[iBAQ 50-60_1]:[iBAQ 50-60_3]])</f>
        <v>0</v>
      </c>
      <c r="S63" s="8">
        <f>AVERAGE(表1_5[[#This Row],[iBAQ 0-20_1]:[iBAQ 0-20_3]])</f>
        <v>2144850</v>
      </c>
      <c r="T63" s="8">
        <f>AVERAGE(表1_5[[#This Row],[iBAQ 30-40_1]:[iBAQ 30-40_3]])</f>
        <v>2363466.6666666665</v>
      </c>
      <c r="U63" s="8"/>
      <c r="V63" s="8">
        <f>表1_5[[#This Row],[Average 40]]/表1_5[[#This Row],[Average 20]]</f>
        <v>1.1019263196338516</v>
      </c>
      <c r="W63" s="8">
        <f>TTEST(表1_5[[#This Row],[iBAQ 0-20_1]:[iBAQ 0-20_3]],表1_5[[#This Row],[iBAQ 30-40_1]:[iBAQ 30-40_3]],2,2)</f>
        <v>0.49456346944520246</v>
      </c>
      <c r="X63" s="8"/>
      <c r="Y63" s="8"/>
      <c r="Z63" s="8"/>
      <c r="AA63" s="8">
        <v>40</v>
      </c>
      <c r="AB63" s="8"/>
      <c r="AC63" s="8"/>
      <c r="AD63" s="8">
        <v>20</v>
      </c>
    </row>
    <row r="64" spans="1:30" ht="15.75">
      <c r="A64" s="6">
        <v>755</v>
      </c>
      <c r="B64" s="7" t="s">
        <v>1206</v>
      </c>
      <c r="C64" s="7" t="s">
        <v>2712</v>
      </c>
      <c r="D64" s="7" t="s">
        <v>3671</v>
      </c>
      <c r="E64" s="6">
        <v>2</v>
      </c>
      <c r="F64" s="6">
        <v>1</v>
      </c>
      <c r="G64" s="6"/>
      <c r="H64" s="6"/>
      <c r="I64" s="6"/>
      <c r="J64" s="6">
        <v>474240</v>
      </c>
      <c r="K64" s="6"/>
      <c r="L64" s="6">
        <v>470790</v>
      </c>
      <c r="M64" s="6"/>
      <c r="N64" s="6"/>
      <c r="O64" s="6"/>
      <c r="P64" s="6">
        <f>COUNT(表1_5[[#This Row],[iBAQ 0-20_1]:[iBAQ 0-20_3]])</f>
        <v>0</v>
      </c>
      <c r="Q64" s="6">
        <f>COUNT(表1_5[[#This Row],[iBAQ 30-40_1]:[iBAQ 30-40_3]])</f>
        <v>2</v>
      </c>
      <c r="R64" s="6">
        <f>COUNT(表1_5[[#This Row],[iBAQ 50-60_1]:[iBAQ 50-60_3]])</f>
        <v>0</v>
      </c>
      <c r="S64" s="8"/>
      <c r="T64" s="8">
        <f>AVERAGE(表1_5[[#This Row],[iBAQ 30-40_1]:[iBAQ 30-40_3]])</f>
        <v>472515</v>
      </c>
      <c r="U64" s="8"/>
      <c r="V64" s="8"/>
      <c r="W64" s="8"/>
      <c r="X64" s="8">
        <v>40</v>
      </c>
      <c r="Y64" s="8"/>
      <c r="Z64" s="8"/>
      <c r="AA64" s="8">
        <v>40</v>
      </c>
      <c r="AB64" s="8"/>
      <c r="AC64" s="8"/>
      <c r="AD64" s="8"/>
    </row>
    <row r="65" spans="1:30" ht="15.75">
      <c r="A65" s="6">
        <v>757</v>
      </c>
      <c r="B65" s="7" t="s">
        <v>1209</v>
      </c>
      <c r="C65" s="7" t="s">
        <v>2714</v>
      </c>
      <c r="D65" s="7" t="s">
        <v>1732</v>
      </c>
      <c r="E65" s="6">
        <v>1</v>
      </c>
      <c r="F65" s="6">
        <v>1</v>
      </c>
      <c r="G65" s="6">
        <v>381970</v>
      </c>
      <c r="H65" s="6"/>
      <c r="I65" s="6">
        <v>702870</v>
      </c>
      <c r="J65" s="6">
        <v>435820</v>
      </c>
      <c r="K65" s="6"/>
      <c r="L65" s="6">
        <v>445120</v>
      </c>
      <c r="M65" s="6"/>
      <c r="N65" s="6"/>
      <c r="O65" s="6"/>
      <c r="P65" s="6">
        <f>COUNT(表1_5[[#This Row],[iBAQ 0-20_1]:[iBAQ 0-20_3]])</f>
        <v>2</v>
      </c>
      <c r="Q65" s="6">
        <f>COUNT(表1_5[[#This Row],[iBAQ 30-40_1]:[iBAQ 30-40_3]])</f>
        <v>2</v>
      </c>
      <c r="R65" s="6">
        <f>COUNT(表1_5[[#This Row],[iBAQ 50-60_1]:[iBAQ 50-60_3]])</f>
        <v>0</v>
      </c>
      <c r="S65" s="8">
        <f>AVERAGE(表1_5[[#This Row],[iBAQ 0-20_1]:[iBAQ 0-20_3]])</f>
        <v>542420</v>
      </c>
      <c r="T65" s="8">
        <f>AVERAGE(表1_5[[#This Row],[iBAQ 30-40_1]:[iBAQ 30-40_3]])</f>
        <v>440470</v>
      </c>
      <c r="U65" s="8"/>
      <c r="V65" s="8">
        <f>表1_5[[#This Row],[Average 40]]/表1_5[[#This Row],[Average 20]]</f>
        <v>0.81204601600235982</v>
      </c>
      <c r="W65" s="8">
        <f>TTEST(表1_5[[#This Row],[iBAQ 0-20_1]:[iBAQ 0-20_3]],表1_5[[#This Row],[iBAQ 30-40_1]:[iBAQ 30-40_3]],2,2)</f>
        <v>0.59031257322511632</v>
      </c>
      <c r="X65" s="8"/>
      <c r="Y65" s="8"/>
      <c r="Z65" s="8"/>
      <c r="AA65" s="8">
        <v>40</v>
      </c>
      <c r="AB65" s="8"/>
      <c r="AC65" s="8"/>
      <c r="AD65" s="8">
        <v>20</v>
      </c>
    </row>
    <row r="66" spans="1:30" ht="15.75">
      <c r="A66" s="6">
        <v>768</v>
      </c>
      <c r="B66" s="7" t="s">
        <v>1266</v>
      </c>
      <c r="C66" s="7" t="s">
        <v>2724</v>
      </c>
      <c r="D66" s="7" t="s">
        <v>1735</v>
      </c>
      <c r="E66" s="6">
        <v>1</v>
      </c>
      <c r="F66" s="6">
        <v>1</v>
      </c>
      <c r="G66" s="6"/>
      <c r="H66" s="6"/>
      <c r="I66" s="6">
        <v>621300</v>
      </c>
      <c r="J66" s="6">
        <v>1300500</v>
      </c>
      <c r="K66" s="6">
        <v>1046100</v>
      </c>
      <c r="L66" s="6"/>
      <c r="M66" s="6"/>
      <c r="N66" s="6"/>
      <c r="O66" s="6"/>
      <c r="P66" s="6">
        <f>COUNT(表1_5[[#This Row],[iBAQ 0-20_1]:[iBAQ 0-20_3]])</f>
        <v>1</v>
      </c>
      <c r="Q66" s="6">
        <f>COUNT(表1_5[[#This Row],[iBAQ 30-40_1]:[iBAQ 30-40_3]])</f>
        <v>2</v>
      </c>
      <c r="R66" s="6">
        <f>COUNT(表1_5[[#This Row],[iBAQ 50-60_1]:[iBAQ 50-60_3]])</f>
        <v>0</v>
      </c>
      <c r="S66" s="8"/>
      <c r="T66" s="8">
        <f>AVERAGE(表1_5[[#This Row],[iBAQ 30-40_1]:[iBAQ 30-40_3]])</f>
        <v>1173300</v>
      </c>
      <c r="U66" s="8"/>
      <c r="V66" s="8"/>
      <c r="W66" s="8"/>
      <c r="X66" s="8"/>
      <c r="Y66" s="8"/>
      <c r="Z66" s="8"/>
      <c r="AA66" s="8">
        <v>40</v>
      </c>
      <c r="AB66" s="8"/>
      <c r="AC66" s="8"/>
      <c r="AD66" s="8"/>
    </row>
    <row r="67" spans="1:30" ht="15.75">
      <c r="A67" s="6">
        <v>769</v>
      </c>
      <c r="B67" s="7" t="s">
        <v>1216</v>
      </c>
      <c r="C67" s="7" t="s">
        <v>2725</v>
      </c>
      <c r="D67" s="7" t="s">
        <v>3679</v>
      </c>
      <c r="E67" s="6">
        <v>1</v>
      </c>
      <c r="F67" s="6">
        <v>1</v>
      </c>
      <c r="G67" s="6"/>
      <c r="H67" s="6"/>
      <c r="I67" s="6"/>
      <c r="J67" s="6">
        <v>375830</v>
      </c>
      <c r="K67" s="6">
        <v>268210</v>
      </c>
      <c r="L67" s="6">
        <v>374090</v>
      </c>
      <c r="M67" s="6"/>
      <c r="N67" s="6"/>
      <c r="O67" s="6"/>
      <c r="P67" s="6">
        <f>COUNT(表1_5[[#This Row],[iBAQ 0-20_1]:[iBAQ 0-20_3]])</f>
        <v>0</v>
      </c>
      <c r="Q67" s="6">
        <f>COUNT(表1_5[[#This Row],[iBAQ 30-40_1]:[iBAQ 30-40_3]])</f>
        <v>3</v>
      </c>
      <c r="R67" s="6">
        <f>COUNT(表1_5[[#This Row],[iBAQ 50-60_1]:[iBAQ 50-60_3]])</f>
        <v>0</v>
      </c>
      <c r="S67" s="8"/>
      <c r="T67" s="8">
        <f>AVERAGE(表1_5[[#This Row],[iBAQ 30-40_1]:[iBAQ 30-40_3]])</f>
        <v>339376.66666666669</v>
      </c>
      <c r="U67" s="8"/>
      <c r="V67" s="8"/>
      <c r="W67" s="8"/>
      <c r="X67" s="8">
        <v>40</v>
      </c>
      <c r="Y67" s="8"/>
      <c r="Z67" s="8"/>
      <c r="AA67" s="8">
        <v>40</v>
      </c>
      <c r="AB67" s="8"/>
      <c r="AC67" s="8"/>
      <c r="AD67" s="8"/>
    </row>
    <row r="68" spans="1:30" ht="15.75">
      <c r="A68" s="6">
        <v>775</v>
      </c>
      <c r="B68" s="7" t="s">
        <v>1175</v>
      </c>
      <c r="C68" s="7" t="s">
        <v>2731</v>
      </c>
      <c r="D68" s="7" t="s">
        <v>3682</v>
      </c>
      <c r="E68" s="6">
        <v>1</v>
      </c>
      <c r="F68" s="6">
        <v>1</v>
      </c>
      <c r="G68" s="6"/>
      <c r="H68" s="6"/>
      <c r="I68" s="6">
        <v>480680</v>
      </c>
      <c r="J68" s="6">
        <v>652560</v>
      </c>
      <c r="K68" s="6">
        <v>650420</v>
      </c>
      <c r="L68" s="6">
        <v>665040</v>
      </c>
      <c r="M68" s="6"/>
      <c r="N68" s="6"/>
      <c r="O68" s="6"/>
      <c r="P68" s="6">
        <f>COUNT(表1_5[[#This Row],[iBAQ 0-20_1]:[iBAQ 0-20_3]])</f>
        <v>1</v>
      </c>
      <c r="Q68" s="6">
        <f>COUNT(表1_5[[#This Row],[iBAQ 30-40_1]:[iBAQ 30-40_3]])</f>
        <v>3</v>
      </c>
      <c r="R68" s="6">
        <f>COUNT(表1_5[[#This Row],[iBAQ 50-60_1]:[iBAQ 50-60_3]])</f>
        <v>0</v>
      </c>
      <c r="S68" s="8"/>
      <c r="T68" s="8">
        <f>AVERAGE(表1_5[[#This Row],[iBAQ 30-40_1]:[iBAQ 30-40_3]])</f>
        <v>656006.66666666663</v>
      </c>
      <c r="U68" s="8"/>
      <c r="V68" s="8"/>
      <c r="W68" s="8"/>
      <c r="X68" s="8"/>
      <c r="Y68" s="8"/>
      <c r="Z68" s="8"/>
      <c r="AA68" s="8">
        <v>40</v>
      </c>
      <c r="AB68" s="8"/>
      <c r="AC68" s="8"/>
      <c r="AD68" s="8"/>
    </row>
    <row r="69" spans="1:30" ht="15.75">
      <c r="A69" s="6">
        <v>778</v>
      </c>
      <c r="B69" s="7" t="s">
        <v>1070</v>
      </c>
      <c r="C69" s="7" t="s">
        <v>2734</v>
      </c>
      <c r="D69" s="7" t="s">
        <v>1740</v>
      </c>
      <c r="E69" s="6">
        <v>2</v>
      </c>
      <c r="F69" s="6">
        <v>2</v>
      </c>
      <c r="G69" s="6"/>
      <c r="H69" s="6"/>
      <c r="I69" s="6"/>
      <c r="J69" s="6">
        <v>3029500</v>
      </c>
      <c r="K69" s="6"/>
      <c r="L69" s="6">
        <v>12358000</v>
      </c>
      <c r="M69" s="6"/>
      <c r="N69" s="6"/>
      <c r="O69" s="6"/>
      <c r="P69" s="6">
        <f>COUNT(表1_5[[#This Row],[iBAQ 0-20_1]:[iBAQ 0-20_3]])</f>
        <v>0</v>
      </c>
      <c r="Q69" s="6">
        <f>COUNT(表1_5[[#This Row],[iBAQ 30-40_1]:[iBAQ 30-40_3]])</f>
        <v>2</v>
      </c>
      <c r="R69" s="6">
        <f>COUNT(表1_5[[#This Row],[iBAQ 50-60_1]:[iBAQ 50-60_3]])</f>
        <v>0</v>
      </c>
      <c r="S69" s="8"/>
      <c r="T69" s="8">
        <f>AVERAGE(表1_5[[#This Row],[iBAQ 30-40_1]:[iBAQ 30-40_3]])</f>
        <v>7693750</v>
      </c>
      <c r="U69" s="8"/>
      <c r="V69" s="8"/>
      <c r="W69" s="8"/>
      <c r="X69" s="8">
        <v>40</v>
      </c>
      <c r="Y69" s="8"/>
      <c r="Z69" s="8"/>
      <c r="AA69" s="8">
        <v>40</v>
      </c>
      <c r="AB69" s="8"/>
      <c r="AC69" s="8"/>
      <c r="AD69" s="8"/>
    </row>
    <row r="70" spans="1:30" ht="15.75">
      <c r="A70" s="6">
        <v>782</v>
      </c>
      <c r="B70" s="7" t="s">
        <v>1184</v>
      </c>
      <c r="C70" s="7" t="s">
        <v>2738</v>
      </c>
      <c r="D70" s="7" t="s">
        <v>3686</v>
      </c>
      <c r="E70" s="6">
        <v>4</v>
      </c>
      <c r="F70" s="6">
        <v>4</v>
      </c>
      <c r="G70" s="6"/>
      <c r="H70" s="6"/>
      <c r="I70" s="6"/>
      <c r="J70" s="6"/>
      <c r="K70" s="6">
        <v>818270</v>
      </c>
      <c r="L70" s="6">
        <v>599250</v>
      </c>
      <c r="M70" s="6"/>
      <c r="N70" s="6"/>
      <c r="O70" s="6"/>
      <c r="P70" s="6">
        <f>COUNT(表1_5[[#This Row],[iBAQ 0-20_1]:[iBAQ 0-20_3]])</f>
        <v>0</v>
      </c>
      <c r="Q70" s="6">
        <f>COUNT(表1_5[[#This Row],[iBAQ 30-40_1]:[iBAQ 30-40_3]])</f>
        <v>2</v>
      </c>
      <c r="R70" s="6">
        <f>COUNT(表1_5[[#This Row],[iBAQ 50-60_1]:[iBAQ 50-60_3]])</f>
        <v>0</v>
      </c>
      <c r="S70" s="8"/>
      <c r="T70" s="8">
        <f>AVERAGE(表1_5[[#This Row],[iBAQ 30-40_1]:[iBAQ 30-40_3]])</f>
        <v>708760</v>
      </c>
      <c r="U70" s="8"/>
      <c r="V70" s="8"/>
      <c r="W70" s="8"/>
      <c r="X70" s="8">
        <v>40</v>
      </c>
      <c r="Y70" s="8"/>
      <c r="Z70" s="8"/>
      <c r="AA70" s="8">
        <v>40</v>
      </c>
      <c r="AB70" s="8"/>
      <c r="AC70" s="8"/>
      <c r="AD70" s="8"/>
    </row>
    <row r="71" spans="1:30" ht="15.75">
      <c r="A71" s="6">
        <v>131</v>
      </c>
      <c r="B71" s="7" t="s">
        <v>1258</v>
      </c>
      <c r="C71" s="7" t="s">
        <v>2744</v>
      </c>
      <c r="D71" s="7" t="s">
        <v>3690</v>
      </c>
      <c r="E71" s="6">
        <v>1</v>
      </c>
      <c r="F71" s="6">
        <v>1</v>
      </c>
      <c r="G71" s="6"/>
      <c r="H71" s="6"/>
      <c r="I71" s="6"/>
      <c r="J71" s="6">
        <v>1193200</v>
      </c>
      <c r="K71" s="6">
        <v>1636400</v>
      </c>
      <c r="L71" s="6"/>
      <c r="M71" s="6"/>
      <c r="N71" s="6"/>
      <c r="O71" s="6"/>
      <c r="P71" s="6">
        <f>COUNT(表1_5[[#This Row],[iBAQ 0-20_1]:[iBAQ 0-20_3]])</f>
        <v>0</v>
      </c>
      <c r="Q71" s="6">
        <f>COUNT(表1_5[[#This Row],[iBAQ 30-40_1]:[iBAQ 30-40_3]])</f>
        <v>2</v>
      </c>
      <c r="R71" s="6">
        <f>COUNT(表1_5[[#This Row],[iBAQ 50-60_1]:[iBAQ 50-60_3]])</f>
        <v>0</v>
      </c>
      <c r="S71" s="8"/>
      <c r="T71" s="8">
        <f>AVERAGE(表1_5[[#This Row],[iBAQ 30-40_1]:[iBAQ 30-40_3]])</f>
        <v>1414800</v>
      </c>
      <c r="U71" s="8"/>
      <c r="V71" s="8"/>
      <c r="W71" s="8"/>
      <c r="X71" s="8">
        <v>40</v>
      </c>
      <c r="Y71" s="8"/>
      <c r="Z71" s="8"/>
      <c r="AA71" s="8">
        <v>40</v>
      </c>
      <c r="AB71" s="8"/>
      <c r="AC71" s="8"/>
      <c r="AD71" s="8"/>
    </row>
    <row r="72" spans="1:30" ht="15.75">
      <c r="A72" s="6">
        <v>794</v>
      </c>
      <c r="B72" s="7" t="s">
        <v>1187</v>
      </c>
      <c r="C72" s="7" t="s">
        <v>2568</v>
      </c>
      <c r="D72" s="7" t="s">
        <v>3693</v>
      </c>
      <c r="E72" s="6">
        <v>1</v>
      </c>
      <c r="F72" s="6">
        <v>1</v>
      </c>
      <c r="G72" s="6"/>
      <c r="H72" s="6">
        <v>225440</v>
      </c>
      <c r="I72" s="6">
        <v>333210</v>
      </c>
      <c r="J72" s="6">
        <v>221290</v>
      </c>
      <c r="K72" s="6"/>
      <c r="L72" s="6">
        <v>561550</v>
      </c>
      <c r="M72" s="6"/>
      <c r="N72" s="6"/>
      <c r="O72" s="6"/>
      <c r="P72" s="6">
        <f>COUNT(表1_5[[#This Row],[iBAQ 0-20_1]:[iBAQ 0-20_3]])</f>
        <v>2</v>
      </c>
      <c r="Q72" s="6">
        <f>COUNT(表1_5[[#This Row],[iBAQ 30-40_1]:[iBAQ 30-40_3]])</f>
        <v>2</v>
      </c>
      <c r="R72" s="6">
        <f>COUNT(表1_5[[#This Row],[iBAQ 50-60_1]:[iBAQ 50-60_3]])</f>
        <v>0</v>
      </c>
      <c r="S72" s="8">
        <f>AVERAGE(表1_5[[#This Row],[iBAQ 0-20_1]:[iBAQ 0-20_3]])</f>
        <v>279325</v>
      </c>
      <c r="T72" s="8">
        <f>AVERAGE(表1_5[[#This Row],[iBAQ 30-40_1]:[iBAQ 30-40_3]])</f>
        <v>391420</v>
      </c>
      <c r="U72" s="8"/>
      <c r="V72" s="8">
        <f>表1_5[[#This Row],[Average 40]]/表1_5[[#This Row],[Average 20]]</f>
        <v>1.4013067215609059</v>
      </c>
      <c r="W72" s="8">
        <f>TTEST(表1_5[[#This Row],[iBAQ 0-20_1]:[iBAQ 0-20_3]],表1_5[[#This Row],[iBAQ 30-40_1]:[iBAQ 30-40_3]],2,2)</f>
        <v>0.5940848584947318</v>
      </c>
      <c r="X72" s="8"/>
      <c r="Y72" s="8"/>
      <c r="Z72" s="8"/>
      <c r="AA72" s="8">
        <v>40</v>
      </c>
      <c r="AB72" s="8"/>
      <c r="AC72" s="8"/>
      <c r="AD72" s="8">
        <v>20</v>
      </c>
    </row>
    <row r="73" spans="1:30" ht="15.75">
      <c r="A73" s="6">
        <v>812</v>
      </c>
      <c r="B73" s="7" t="s">
        <v>1222</v>
      </c>
      <c r="C73" s="7" t="s">
        <v>2763</v>
      </c>
      <c r="D73" s="7" t="s">
        <v>1754</v>
      </c>
      <c r="E73" s="6">
        <v>2</v>
      </c>
      <c r="F73" s="6">
        <v>2</v>
      </c>
      <c r="G73" s="6"/>
      <c r="H73" s="6"/>
      <c r="I73" s="6"/>
      <c r="J73" s="6">
        <v>216620</v>
      </c>
      <c r="K73" s="6"/>
      <c r="L73" s="6">
        <v>309150</v>
      </c>
      <c r="M73" s="6"/>
      <c r="N73" s="6"/>
      <c r="O73" s="6"/>
      <c r="P73" s="6">
        <f>COUNT(表1_5[[#This Row],[iBAQ 0-20_1]:[iBAQ 0-20_3]])</f>
        <v>0</v>
      </c>
      <c r="Q73" s="6">
        <f>COUNT(表1_5[[#This Row],[iBAQ 30-40_1]:[iBAQ 30-40_3]])</f>
        <v>2</v>
      </c>
      <c r="R73" s="6">
        <f>COUNT(表1_5[[#This Row],[iBAQ 50-60_1]:[iBAQ 50-60_3]])</f>
        <v>0</v>
      </c>
      <c r="S73" s="8"/>
      <c r="T73" s="8">
        <f>AVERAGE(表1_5[[#This Row],[iBAQ 30-40_1]:[iBAQ 30-40_3]])</f>
        <v>262885</v>
      </c>
      <c r="U73" s="8"/>
      <c r="V73" s="8"/>
      <c r="W73" s="8"/>
      <c r="X73" s="8">
        <v>40</v>
      </c>
      <c r="Y73" s="8"/>
      <c r="Z73" s="8"/>
      <c r="AA73" s="8">
        <v>40</v>
      </c>
      <c r="AB73" s="8"/>
      <c r="AC73" s="8"/>
      <c r="AD73" s="8"/>
    </row>
    <row r="74" spans="1:30" ht="15.75">
      <c r="A74" s="6">
        <v>84</v>
      </c>
      <c r="B74" s="7" t="s">
        <v>1207</v>
      </c>
      <c r="C74" s="7" t="s">
        <v>2765</v>
      </c>
      <c r="D74" s="7" t="s">
        <v>1756</v>
      </c>
      <c r="E74" s="6">
        <v>2</v>
      </c>
      <c r="F74" s="6">
        <v>2</v>
      </c>
      <c r="G74" s="6">
        <v>263540</v>
      </c>
      <c r="H74" s="6">
        <v>534820</v>
      </c>
      <c r="I74" s="6">
        <v>346770</v>
      </c>
      <c r="J74" s="6"/>
      <c r="K74" s="6">
        <v>476180</v>
      </c>
      <c r="L74" s="6">
        <v>459530</v>
      </c>
      <c r="M74" s="6"/>
      <c r="N74" s="6"/>
      <c r="O74" s="6"/>
      <c r="P74" s="6">
        <f>COUNT(表1_5[[#This Row],[iBAQ 0-20_1]:[iBAQ 0-20_3]])</f>
        <v>3</v>
      </c>
      <c r="Q74" s="6">
        <f>COUNT(表1_5[[#This Row],[iBAQ 30-40_1]:[iBAQ 30-40_3]])</f>
        <v>2</v>
      </c>
      <c r="R74" s="6">
        <f>COUNT(表1_5[[#This Row],[iBAQ 50-60_1]:[iBAQ 50-60_3]])</f>
        <v>0</v>
      </c>
      <c r="S74" s="8">
        <f>AVERAGE(表1_5[[#This Row],[iBAQ 0-20_1]:[iBAQ 0-20_3]])</f>
        <v>381710</v>
      </c>
      <c r="T74" s="8">
        <f>AVERAGE(表1_5[[#This Row],[iBAQ 30-40_1]:[iBAQ 30-40_3]])</f>
        <v>467855</v>
      </c>
      <c r="U74" s="8"/>
      <c r="V74" s="8">
        <f>表1_5[[#This Row],[Average 40]]/表1_5[[#This Row],[Average 20]]</f>
        <v>1.2256818003196144</v>
      </c>
      <c r="W74" s="8">
        <f>TTEST(表1_5[[#This Row],[iBAQ 0-20_1]:[iBAQ 0-20_3]],表1_5[[#This Row],[iBAQ 30-40_1]:[iBAQ 30-40_3]],2,2)</f>
        <v>0.4673453562751701</v>
      </c>
      <c r="X74" s="8"/>
      <c r="Y74" s="8"/>
      <c r="Z74" s="8"/>
      <c r="AA74" s="8">
        <v>40</v>
      </c>
      <c r="AB74" s="8"/>
      <c r="AC74" s="8"/>
      <c r="AD74" s="8">
        <v>20</v>
      </c>
    </row>
    <row r="75" spans="1:30" ht="15.75">
      <c r="A75" s="6">
        <v>816</v>
      </c>
      <c r="B75" s="7" t="s">
        <v>1198</v>
      </c>
      <c r="C75" s="7" t="s">
        <v>2767</v>
      </c>
      <c r="D75" s="7" t="s">
        <v>1757</v>
      </c>
      <c r="E75" s="6">
        <v>1</v>
      </c>
      <c r="F75" s="6">
        <v>1</v>
      </c>
      <c r="G75" s="6"/>
      <c r="H75" s="6"/>
      <c r="I75" s="6"/>
      <c r="J75" s="6">
        <v>3312000</v>
      </c>
      <c r="K75" s="6"/>
      <c r="L75" s="6">
        <v>503720</v>
      </c>
      <c r="M75" s="6"/>
      <c r="N75" s="6"/>
      <c r="O75" s="6"/>
      <c r="P75" s="6">
        <f>COUNT(表1_5[[#This Row],[iBAQ 0-20_1]:[iBAQ 0-20_3]])</f>
        <v>0</v>
      </c>
      <c r="Q75" s="6">
        <f>COUNT(表1_5[[#This Row],[iBAQ 30-40_1]:[iBAQ 30-40_3]])</f>
        <v>2</v>
      </c>
      <c r="R75" s="6">
        <f>COUNT(表1_5[[#This Row],[iBAQ 50-60_1]:[iBAQ 50-60_3]])</f>
        <v>0</v>
      </c>
      <c r="S75" s="8"/>
      <c r="T75" s="8">
        <f>AVERAGE(表1_5[[#This Row],[iBAQ 30-40_1]:[iBAQ 30-40_3]])</f>
        <v>1907860</v>
      </c>
      <c r="U75" s="8"/>
      <c r="V75" s="8"/>
      <c r="W75" s="8"/>
      <c r="X75" s="8">
        <v>40</v>
      </c>
      <c r="Y75" s="8"/>
      <c r="Z75" s="8"/>
      <c r="AA75" s="8">
        <v>40</v>
      </c>
      <c r="AB75" s="8"/>
      <c r="AC75" s="8"/>
      <c r="AD75" s="8"/>
    </row>
    <row r="76" spans="1:30" ht="15.75">
      <c r="A76" s="6">
        <v>823</v>
      </c>
      <c r="B76" s="7" t="s">
        <v>1211</v>
      </c>
      <c r="C76" s="7" t="s">
        <v>2774</v>
      </c>
      <c r="D76" s="7" t="s">
        <v>1761</v>
      </c>
      <c r="E76" s="6">
        <v>1</v>
      </c>
      <c r="F76" s="6">
        <v>1</v>
      </c>
      <c r="G76" s="6"/>
      <c r="H76" s="6">
        <v>147030</v>
      </c>
      <c r="I76" s="6">
        <v>287790</v>
      </c>
      <c r="J76" s="6"/>
      <c r="K76" s="6">
        <v>322410</v>
      </c>
      <c r="L76" s="6">
        <v>439100</v>
      </c>
      <c r="M76" s="6"/>
      <c r="N76" s="6"/>
      <c r="O76" s="6"/>
      <c r="P76" s="6">
        <f>COUNT(表1_5[[#This Row],[iBAQ 0-20_1]:[iBAQ 0-20_3]])</f>
        <v>2</v>
      </c>
      <c r="Q76" s="6">
        <f>COUNT(表1_5[[#This Row],[iBAQ 30-40_1]:[iBAQ 30-40_3]])</f>
        <v>2</v>
      </c>
      <c r="R76" s="6">
        <f>COUNT(表1_5[[#This Row],[iBAQ 50-60_1]:[iBAQ 50-60_3]])</f>
        <v>0</v>
      </c>
      <c r="S76" s="8">
        <f>AVERAGE(表1_5[[#This Row],[iBAQ 0-20_1]:[iBAQ 0-20_3]])</f>
        <v>217410</v>
      </c>
      <c r="T76" s="8">
        <f>AVERAGE(表1_5[[#This Row],[iBAQ 30-40_1]:[iBAQ 30-40_3]])</f>
        <v>380755</v>
      </c>
      <c r="U76" s="8"/>
      <c r="V76" s="8">
        <f>表1_5[[#This Row],[Average 40]]/表1_5[[#This Row],[Average 20]]</f>
        <v>1.7513223862747804</v>
      </c>
      <c r="W76" s="8">
        <f>TTEST(表1_5[[#This Row],[iBAQ 0-20_1]:[iBAQ 0-20_3]],表1_5[[#This Row],[iBAQ 30-40_1]:[iBAQ 30-40_3]],2,2)</f>
        <v>0.21588779570839867</v>
      </c>
      <c r="X76" s="8"/>
      <c r="Y76" s="8"/>
      <c r="Z76" s="8"/>
      <c r="AA76" s="8">
        <v>40</v>
      </c>
      <c r="AB76" s="8"/>
      <c r="AC76" s="8"/>
      <c r="AD76" s="8">
        <v>20</v>
      </c>
    </row>
    <row r="77" spans="1:30" ht="15.75">
      <c r="A77" s="6">
        <v>53</v>
      </c>
      <c r="B77" s="7" t="s">
        <v>1163</v>
      </c>
      <c r="C77" s="7" t="s">
        <v>2778</v>
      </c>
      <c r="D77" s="7" t="s">
        <v>1764</v>
      </c>
      <c r="E77" s="6">
        <v>1</v>
      </c>
      <c r="F77" s="6">
        <v>1</v>
      </c>
      <c r="G77" s="6">
        <v>489350</v>
      </c>
      <c r="H77" s="6">
        <v>1695700</v>
      </c>
      <c r="I77" s="6">
        <v>1433200</v>
      </c>
      <c r="J77" s="6">
        <v>1078000</v>
      </c>
      <c r="K77" s="6">
        <v>1077000</v>
      </c>
      <c r="L77" s="6">
        <v>857720</v>
      </c>
      <c r="M77" s="6"/>
      <c r="N77" s="6"/>
      <c r="O77" s="6"/>
      <c r="P77" s="6">
        <f>COUNT(表1_5[[#This Row],[iBAQ 0-20_1]:[iBAQ 0-20_3]])</f>
        <v>3</v>
      </c>
      <c r="Q77" s="6">
        <f>COUNT(表1_5[[#This Row],[iBAQ 30-40_1]:[iBAQ 30-40_3]])</f>
        <v>3</v>
      </c>
      <c r="R77" s="6">
        <f>COUNT(表1_5[[#This Row],[iBAQ 50-60_1]:[iBAQ 50-60_3]])</f>
        <v>0</v>
      </c>
      <c r="S77" s="8">
        <f>AVERAGE(表1_5[[#This Row],[iBAQ 0-20_1]:[iBAQ 0-20_3]])</f>
        <v>1206083.3333333333</v>
      </c>
      <c r="T77" s="8">
        <f>AVERAGE(表1_5[[#This Row],[iBAQ 30-40_1]:[iBAQ 30-40_3]])</f>
        <v>1004240</v>
      </c>
      <c r="U77" s="8"/>
      <c r="V77" s="8">
        <f>表1_5[[#This Row],[Average 40]]/表1_5[[#This Row],[Average 20]]</f>
        <v>0.83264561597457343</v>
      </c>
      <c r="W77" s="8">
        <f>TTEST(表1_5[[#This Row],[iBAQ 0-20_1]:[iBAQ 0-20_3]],表1_5[[#This Row],[iBAQ 30-40_1]:[iBAQ 30-40_3]],2,2)</f>
        <v>0.61763977523692404</v>
      </c>
      <c r="X77" s="8"/>
      <c r="Y77" s="8"/>
      <c r="Z77" s="8"/>
      <c r="AA77" s="8">
        <v>40</v>
      </c>
      <c r="AB77" s="8"/>
      <c r="AC77" s="8"/>
      <c r="AD77" s="8">
        <v>20</v>
      </c>
    </row>
    <row r="78" spans="1:30" ht="15.75">
      <c r="A78" s="6">
        <v>48</v>
      </c>
      <c r="B78" s="7" t="s">
        <v>1069</v>
      </c>
      <c r="C78" s="7" t="s">
        <v>2779</v>
      </c>
      <c r="D78" s="7" t="s">
        <v>3710</v>
      </c>
      <c r="E78" s="6">
        <v>1</v>
      </c>
      <c r="F78" s="6">
        <v>1</v>
      </c>
      <c r="G78" s="6"/>
      <c r="H78" s="6">
        <v>7711200</v>
      </c>
      <c r="I78" s="6">
        <v>17667000</v>
      </c>
      <c r="J78" s="6">
        <v>10235000</v>
      </c>
      <c r="K78" s="6"/>
      <c r="L78" s="6">
        <v>12515000</v>
      </c>
      <c r="M78" s="6"/>
      <c r="N78" s="6"/>
      <c r="O78" s="6"/>
      <c r="P78" s="6">
        <f>COUNT(表1_5[[#This Row],[iBAQ 0-20_1]:[iBAQ 0-20_3]])</f>
        <v>2</v>
      </c>
      <c r="Q78" s="6">
        <f>COUNT(表1_5[[#This Row],[iBAQ 30-40_1]:[iBAQ 30-40_3]])</f>
        <v>2</v>
      </c>
      <c r="R78" s="6">
        <f>COUNT(表1_5[[#This Row],[iBAQ 50-60_1]:[iBAQ 50-60_3]])</f>
        <v>0</v>
      </c>
      <c r="S78" s="8">
        <f>AVERAGE(表1_5[[#This Row],[iBAQ 0-20_1]:[iBAQ 0-20_3]])</f>
        <v>12689100</v>
      </c>
      <c r="T78" s="8">
        <f>AVERAGE(表1_5[[#This Row],[iBAQ 30-40_1]:[iBAQ 30-40_3]])</f>
        <v>11375000</v>
      </c>
      <c r="U78" s="8"/>
      <c r="V78" s="8">
        <f>表1_5[[#This Row],[Average 40]]/表1_5[[#This Row],[Average 20]]</f>
        <v>0.89643867571380165</v>
      </c>
      <c r="W78" s="8">
        <f>TTEST(表1_5[[#This Row],[iBAQ 0-20_1]:[iBAQ 0-20_3]],表1_5[[#This Row],[iBAQ 30-40_1]:[iBAQ 30-40_3]],2,2)</f>
        <v>0.82098297804972464</v>
      </c>
      <c r="X78" s="8"/>
      <c r="Y78" s="8"/>
      <c r="Z78" s="8"/>
      <c r="AA78" s="8">
        <v>40</v>
      </c>
      <c r="AB78" s="8"/>
      <c r="AC78" s="8"/>
      <c r="AD78" s="8">
        <v>20</v>
      </c>
    </row>
    <row r="79" spans="1:30" ht="15.75">
      <c r="A79" s="6">
        <v>833</v>
      </c>
      <c r="B79" s="7" t="s">
        <v>1240</v>
      </c>
      <c r="C79" s="7" t="s">
        <v>2782</v>
      </c>
      <c r="D79" s="7" t="s">
        <v>1767</v>
      </c>
      <c r="E79" s="6">
        <v>2</v>
      </c>
      <c r="F79" s="6">
        <v>2</v>
      </c>
      <c r="G79" s="6">
        <v>117600</v>
      </c>
      <c r="H79" s="6"/>
      <c r="I79" s="6">
        <v>47062</v>
      </c>
      <c r="J79" s="6">
        <v>67999</v>
      </c>
      <c r="K79" s="6"/>
      <c r="L79" s="6">
        <v>95754</v>
      </c>
      <c r="M79" s="6"/>
      <c r="N79" s="6"/>
      <c r="O79" s="6"/>
      <c r="P79" s="6">
        <f>COUNT(表1_5[[#This Row],[iBAQ 0-20_1]:[iBAQ 0-20_3]])</f>
        <v>2</v>
      </c>
      <c r="Q79" s="6">
        <f>COUNT(表1_5[[#This Row],[iBAQ 30-40_1]:[iBAQ 30-40_3]])</f>
        <v>2</v>
      </c>
      <c r="R79" s="6">
        <f>COUNT(表1_5[[#This Row],[iBAQ 50-60_1]:[iBAQ 50-60_3]])</f>
        <v>0</v>
      </c>
      <c r="S79" s="8">
        <f>AVERAGE(表1_5[[#This Row],[iBAQ 0-20_1]:[iBAQ 0-20_3]])</f>
        <v>82331</v>
      </c>
      <c r="T79" s="8">
        <f>AVERAGE(表1_5[[#This Row],[iBAQ 30-40_1]:[iBAQ 30-40_3]])</f>
        <v>81876.5</v>
      </c>
      <c r="U79" s="8"/>
      <c r="V79" s="8">
        <f>表1_5[[#This Row],[Average 40]]/表1_5[[#This Row],[Average 20]]</f>
        <v>0.99447960063645524</v>
      </c>
      <c r="W79" s="8">
        <f>TTEST(表1_5[[#This Row],[iBAQ 0-20_1]:[iBAQ 0-20_3]],表1_5[[#This Row],[iBAQ 30-40_1]:[iBAQ 30-40_3]],2,2)</f>
        <v>0.99152084895721782</v>
      </c>
      <c r="X79" s="8"/>
      <c r="Y79" s="8"/>
      <c r="Z79" s="8"/>
      <c r="AA79" s="8">
        <v>40</v>
      </c>
      <c r="AB79" s="8"/>
      <c r="AC79" s="8"/>
      <c r="AD79" s="8">
        <v>20</v>
      </c>
    </row>
    <row r="80" spans="1:30" ht="15.75">
      <c r="A80" s="6">
        <v>836</v>
      </c>
      <c r="B80" s="7" t="s">
        <v>1100</v>
      </c>
      <c r="C80" s="7" t="s">
        <v>2785</v>
      </c>
      <c r="D80" s="7" t="s">
        <v>3712</v>
      </c>
      <c r="E80" s="6">
        <v>1</v>
      </c>
      <c r="F80" s="6">
        <v>1</v>
      </c>
      <c r="G80" s="6"/>
      <c r="H80" s="6"/>
      <c r="I80" s="6"/>
      <c r="J80" s="6"/>
      <c r="K80" s="6">
        <v>3351200</v>
      </c>
      <c r="L80" s="6">
        <v>2812900</v>
      </c>
      <c r="M80" s="6"/>
      <c r="N80" s="6"/>
      <c r="O80" s="6"/>
      <c r="P80" s="6">
        <f>COUNT(表1_5[[#This Row],[iBAQ 0-20_1]:[iBAQ 0-20_3]])</f>
        <v>0</v>
      </c>
      <c r="Q80" s="6">
        <f>COUNT(表1_5[[#This Row],[iBAQ 30-40_1]:[iBAQ 30-40_3]])</f>
        <v>2</v>
      </c>
      <c r="R80" s="6">
        <f>COUNT(表1_5[[#This Row],[iBAQ 50-60_1]:[iBAQ 50-60_3]])</f>
        <v>0</v>
      </c>
      <c r="S80" s="8"/>
      <c r="T80" s="8">
        <f>AVERAGE(表1_5[[#This Row],[iBAQ 30-40_1]:[iBAQ 30-40_3]])</f>
        <v>3082050</v>
      </c>
      <c r="U80" s="8"/>
      <c r="V80" s="8"/>
      <c r="W80" s="8"/>
      <c r="X80" s="8">
        <v>40</v>
      </c>
      <c r="Y80" s="8"/>
      <c r="Z80" s="8"/>
      <c r="AA80" s="8">
        <v>40</v>
      </c>
      <c r="AB80" s="8"/>
      <c r="AC80" s="8"/>
      <c r="AD80" s="8"/>
    </row>
    <row r="81" spans="1:30" ht="15.75">
      <c r="A81" s="6">
        <v>848</v>
      </c>
      <c r="B81" s="7" t="s">
        <v>1181</v>
      </c>
      <c r="C81" s="7" t="s">
        <v>2795</v>
      </c>
      <c r="D81" s="7" t="s">
        <v>3718</v>
      </c>
      <c r="E81" s="6">
        <v>2</v>
      </c>
      <c r="F81" s="6">
        <v>2</v>
      </c>
      <c r="G81" s="6"/>
      <c r="H81" s="6"/>
      <c r="I81" s="6"/>
      <c r="J81" s="6">
        <v>354600</v>
      </c>
      <c r="K81" s="6">
        <v>443520</v>
      </c>
      <c r="L81" s="6">
        <v>625370</v>
      </c>
      <c r="M81" s="6"/>
      <c r="N81" s="6"/>
      <c r="O81" s="6"/>
      <c r="P81" s="6">
        <f>COUNT(表1_5[[#This Row],[iBAQ 0-20_1]:[iBAQ 0-20_3]])</f>
        <v>0</v>
      </c>
      <c r="Q81" s="6">
        <f>COUNT(表1_5[[#This Row],[iBAQ 30-40_1]:[iBAQ 30-40_3]])</f>
        <v>3</v>
      </c>
      <c r="R81" s="6">
        <f>COUNT(表1_5[[#This Row],[iBAQ 50-60_1]:[iBAQ 50-60_3]])</f>
        <v>0</v>
      </c>
      <c r="S81" s="8"/>
      <c r="T81" s="8">
        <f>AVERAGE(表1_5[[#This Row],[iBAQ 30-40_1]:[iBAQ 30-40_3]])</f>
        <v>474496.66666666669</v>
      </c>
      <c r="U81" s="8"/>
      <c r="V81" s="8"/>
      <c r="W81" s="8"/>
      <c r="X81" s="8">
        <v>40</v>
      </c>
      <c r="Y81" s="8"/>
      <c r="Z81" s="8"/>
      <c r="AA81" s="8">
        <v>40</v>
      </c>
      <c r="AB81" s="8"/>
      <c r="AC81" s="8"/>
      <c r="AD81" s="8"/>
    </row>
    <row r="82" spans="1:30" ht="15.75">
      <c r="A82" s="6">
        <v>853</v>
      </c>
      <c r="B82" s="7" t="s">
        <v>1155</v>
      </c>
      <c r="C82" s="7" t="s">
        <v>2799</v>
      </c>
      <c r="D82" s="7" t="s">
        <v>1775</v>
      </c>
      <c r="E82" s="6">
        <v>1</v>
      </c>
      <c r="F82" s="6">
        <v>1</v>
      </c>
      <c r="G82" s="6"/>
      <c r="H82" s="6"/>
      <c r="I82" s="6"/>
      <c r="J82" s="6">
        <v>889910</v>
      </c>
      <c r="K82" s="6">
        <v>1085800</v>
      </c>
      <c r="L82" s="6">
        <v>1000700</v>
      </c>
      <c r="M82" s="6"/>
      <c r="N82" s="6"/>
      <c r="O82" s="6"/>
      <c r="P82" s="6">
        <f>COUNT(表1_5[[#This Row],[iBAQ 0-20_1]:[iBAQ 0-20_3]])</f>
        <v>0</v>
      </c>
      <c r="Q82" s="6">
        <f>COUNT(表1_5[[#This Row],[iBAQ 30-40_1]:[iBAQ 30-40_3]])</f>
        <v>3</v>
      </c>
      <c r="R82" s="6">
        <f>COUNT(表1_5[[#This Row],[iBAQ 50-60_1]:[iBAQ 50-60_3]])</f>
        <v>0</v>
      </c>
      <c r="S82" s="8"/>
      <c r="T82" s="8">
        <f>AVERAGE(表1_5[[#This Row],[iBAQ 30-40_1]:[iBAQ 30-40_3]])</f>
        <v>992136.66666666663</v>
      </c>
      <c r="U82" s="8"/>
      <c r="V82" s="8"/>
      <c r="W82" s="8"/>
      <c r="X82" s="8">
        <v>40</v>
      </c>
      <c r="Y82" s="8"/>
      <c r="Z82" s="8"/>
      <c r="AA82" s="8">
        <v>40</v>
      </c>
      <c r="AB82" s="8"/>
      <c r="AC82" s="8"/>
      <c r="AD82" s="8"/>
    </row>
    <row r="83" spans="1:30" ht="15.75">
      <c r="A83" s="6">
        <v>862</v>
      </c>
      <c r="B83" s="7" t="s">
        <v>1092</v>
      </c>
      <c r="C83" s="7" t="s">
        <v>2807</v>
      </c>
      <c r="D83" s="7" t="s">
        <v>3726</v>
      </c>
      <c r="E83" s="6">
        <v>5</v>
      </c>
      <c r="F83" s="6">
        <v>5</v>
      </c>
      <c r="G83" s="6">
        <v>888200</v>
      </c>
      <c r="H83" s="6">
        <v>912400</v>
      </c>
      <c r="I83" s="6">
        <v>1470000</v>
      </c>
      <c r="J83" s="6">
        <v>865360</v>
      </c>
      <c r="K83" s="6">
        <v>2054600</v>
      </c>
      <c r="L83" s="6">
        <v>3268500</v>
      </c>
      <c r="M83" s="6"/>
      <c r="N83" s="6"/>
      <c r="O83" s="6"/>
      <c r="P83" s="6">
        <f>COUNT(表1_5[[#This Row],[iBAQ 0-20_1]:[iBAQ 0-20_3]])</f>
        <v>3</v>
      </c>
      <c r="Q83" s="6">
        <f>COUNT(表1_5[[#This Row],[iBAQ 30-40_1]:[iBAQ 30-40_3]])</f>
        <v>3</v>
      </c>
      <c r="R83" s="6">
        <f>COUNT(表1_5[[#This Row],[iBAQ 50-60_1]:[iBAQ 50-60_3]])</f>
        <v>0</v>
      </c>
      <c r="S83" s="8">
        <f>AVERAGE(表1_5[[#This Row],[iBAQ 0-20_1]:[iBAQ 0-20_3]])</f>
        <v>1090200</v>
      </c>
      <c r="T83" s="8">
        <f>AVERAGE(表1_5[[#This Row],[iBAQ 30-40_1]:[iBAQ 30-40_3]])</f>
        <v>2062820</v>
      </c>
      <c r="U83" s="8"/>
      <c r="V83" s="8">
        <f>表1_5[[#This Row],[Average 40]]/表1_5[[#This Row],[Average 20]]</f>
        <v>1.8921482296826271</v>
      </c>
      <c r="W83" s="8">
        <f>TTEST(表1_5[[#This Row],[iBAQ 0-20_1]:[iBAQ 0-20_3]],表1_5[[#This Row],[iBAQ 30-40_1]:[iBAQ 30-40_3]],2,2)</f>
        <v>0.24771041636755958</v>
      </c>
      <c r="X83" s="8"/>
      <c r="Y83" s="8"/>
      <c r="Z83" s="8"/>
      <c r="AA83" s="8">
        <v>40</v>
      </c>
      <c r="AB83" s="8"/>
      <c r="AC83" s="8"/>
      <c r="AD83" s="8">
        <v>20</v>
      </c>
    </row>
    <row r="84" spans="1:30" ht="15.75">
      <c r="A84" s="6">
        <v>880</v>
      </c>
      <c r="B84" s="7" t="s">
        <v>1091</v>
      </c>
      <c r="C84" s="7" t="s">
        <v>2820</v>
      </c>
      <c r="D84" s="7" t="s">
        <v>1785</v>
      </c>
      <c r="E84" s="6">
        <v>2</v>
      </c>
      <c r="F84" s="6">
        <v>1</v>
      </c>
      <c r="G84" s="6"/>
      <c r="H84" s="6">
        <v>1059600</v>
      </c>
      <c r="I84" s="6">
        <v>1467600</v>
      </c>
      <c r="J84" s="6">
        <v>1752200</v>
      </c>
      <c r="K84" s="6">
        <v>2650500</v>
      </c>
      <c r="L84" s="6">
        <v>3304300</v>
      </c>
      <c r="M84" s="6"/>
      <c r="N84" s="6"/>
      <c r="O84" s="6"/>
      <c r="P84" s="6">
        <f>COUNT(表1_5[[#This Row],[iBAQ 0-20_1]:[iBAQ 0-20_3]])</f>
        <v>2</v>
      </c>
      <c r="Q84" s="6">
        <f>COUNT(表1_5[[#This Row],[iBAQ 30-40_1]:[iBAQ 30-40_3]])</f>
        <v>3</v>
      </c>
      <c r="R84" s="6">
        <f>COUNT(表1_5[[#This Row],[iBAQ 50-60_1]:[iBAQ 50-60_3]])</f>
        <v>0</v>
      </c>
      <c r="S84" s="8">
        <f>AVERAGE(表1_5[[#This Row],[iBAQ 0-20_1]:[iBAQ 0-20_3]])</f>
        <v>1263600</v>
      </c>
      <c r="T84" s="8">
        <f>AVERAGE(表1_5[[#This Row],[iBAQ 30-40_1]:[iBAQ 30-40_3]])</f>
        <v>2569000</v>
      </c>
      <c r="U84" s="8"/>
      <c r="V84" s="8">
        <f>表1_5[[#This Row],[Average 40]]/表1_5[[#This Row],[Average 20]]</f>
        <v>2.0330800886356442</v>
      </c>
      <c r="W84" s="8">
        <f>TTEST(表1_5[[#This Row],[iBAQ 0-20_1]:[iBAQ 0-20_3]],表1_5[[#This Row],[iBAQ 30-40_1]:[iBAQ 30-40_3]],2,2)</f>
        <v>0.1179852967316319</v>
      </c>
      <c r="X84" s="8"/>
      <c r="Y84" s="8"/>
      <c r="Z84" s="8"/>
      <c r="AA84" s="8">
        <v>40</v>
      </c>
      <c r="AB84" s="8"/>
      <c r="AC84" s="8"/>
      <c r="AD84" s="8">
        <v>20</v>
      </c>
    </row>
    <row r="85" spans="1:30" ht="15.75">
      <c r="A85" s="6">
        <v>891</v>
      </c>
      <c r="B85" s="7" t="s">
        <v>1101</v>
      </c>
      <c r="C85" s="7" t="s">
        <v>2830</v>
      </c>
      <c r="D85" s="7" t="s">
        <v>1792</v>
      </c>
      <c r="E85" s="6">
        <v>2</v>
      </c>
      <c r="F85" s="6">
        <v>2</v>
      </c>
      <c r="G85" s="6"/>
      <c r="H85" s="6"/>
      <c r="I85" s="6"/>
      <c r="J85" s="6">
        <v>5328000</v>
      </c>
      <c r="K85" s="6">
        <v>3246800</v>
      </c>
      <c r="L85" s="6">
        <v>2653700</v>
      </c>
      <c r="M85" s="6"/>
      <c r="N85" s="6"/>
      <c r="O85" s="6"/>
      <c r="P85" s="6">
        <f>COUNT(表1_5[[#This Row],[iBAQ 0-20_1]:[iBAQ 0-20_3]])</f>
        <v>0</v>
      </c>
      <c r="Q85" s="6">
        <f>COUNT(表1_5[[#This Row],[iBAQ 30-40_1]:[iBAQ 30-40_3]])</f>
        <v>3</v>
      </c>
      <c r="R85" s="6">
        <f>COUNT(表1_5[[#This Row],[iBAQ 50-60_1]:[iBAQ 50-60_3]])</f>
        <v>0</v>
      </c>
      <c r="S85" s="8"/>
      <c r="T85" s="8">
        <f>AVERAGE(表1_5[[#This Row],[iBAQ 30-40_1]:[iBAQ 30-40_3]])</f>
        <v>3742833.3333333335</v>
      </c>
      <c r="U85" s="8"/>
      <c r="V85" s="8"/>
      <c r="W85" s="8"/>
      <c r="X85" s="8">
        <v>40</v>
      </c>
      <c r="Y85" s="8"/>
      <c r="Z85" s="8"/>
      <c r="AA85" s="8">
        <v>40</v>
      </c>
      <c r="AB85" s="8"/>
      <c r="AC85" s="8"/>
      <c r="AD85" s="8"/>
    </row>
    <row r="86" spans="1:30" ht="15.75">
      <c r="A86" s="6">
        <v>910</v>
      </c>
      <c r="B86" s="7" t="s">
        <v>1241</v>
      </c>
      <c r="C86" s="7" t="s">
        <v>2842</v>
      </c>
      <c r="D86" s="7" t="s">
        <v>3742</v>
      </c>
      <c r="E86" s="6">
        <v>3</v>
      </c>
      <c r="F86" s="6">
        <v>2</v>
      </c>
      <c r="G86" s="6"/>
      <c r="H86" s="6"/>
      <c r="I86" s="6"/>
      <c r="J86" s="6">
        <v>507700</v>
      </c>
      <c r="K86" s="6">
        <v>549900</v>
      </c>
      <c r="L86" s="6">
        <v>74134</v>
      </c>
      <c r="M86" s="6"/>
      <c r="N86" s="6"/>
      <c r="O86" s="6"/>
      <c r="P86" s="6">
        <f>COUNT(表1_5[[#This Row],[iBAQ 0-20_1]:[iBAQ 0-20_3]])</f>
        <v>0</v>
      </c>
      <c r="Q86" s="6">
        <f>COUNT(表1_5[[#This Row],[iBAQ 30-40_1]:[iBAQ 30-40_3]])</f>
        <v>3</v>
      </c>
      <c r="R86" s="6">
        <f>COUNT(表1_5[[#This Row],[iBAQ 50-60_1]:[iBAQ 50-60_3]])</f>
        <v>0</v>
      </c>
      <c r="S86" s="8"/>
      <c r="T86" s="8">
        <f>AVERAGE(表1_5[[#This Row],[iBAQ 30-40_1]:[iBAQ 30-40_3]])</f>
        <v>377244.66666666669</v>
      </c>
      <c r="U86" s="8"/>
      <c r="V86" s="8"/>
      <c r="W86" s="8"/>
      <c r="X86" s="8">
        <v>40</v>
      </c>
      <c r="Y86" s="8"/>
      <c r="Z86" s="8"/>
      <c r="AA86" s="8">
        <v>40</v>
      </c>
      <c r="AB86" s="8"/>
      <c r="AC86" s="8"/>
      <c r="AD86" s="8"/>
    </row>
    <row r="87" spans="1:30" ht="15.75">
      <c r="A87" s="6">
        <v>918</v>
      </c>
      <c r="B87" s="7" t="s">
        <v>1176</v>
      </c>
      <c r="C87" s="7" t="s">
        <v>2845</v>
      </c>
      <c r="D87" s="7" t="s">
        <v>1801</v>
      </c>
      <c r="E87" s="6">
        <v>1</v>
      </c>
      <c r="F87" s="6">
        <v>1</v>
      </c>
      <c r="G87" s="6"/>
      <c r="H87" s="6">
        <v>488160</v>
      </c>
      <c r="I87" s="6"/>
      <c r="J87" s="6">
        <v>401950</v>
      </c>
      <c r="K87" s="6">
        <v>553260</v>
      </c>
      <c r="L87" s="6">
        <v>658590</v>
      </c>
      <c r="M87" s="6"/>
      <c r="N87" s="6"/>
      <c r="O87" s="6"/>
      <c r="P87" s="6">
        <f>COUNT(表1_5[[#This Row],[iBAQ 0-20_1]:[iBAQ 0-20_3]])</f>
        <v>1</v>
      </c>
      <c r="Q87" s="6">
        <f>COUNT(表1_5[[#This Row],[iBAQ 30-40_1]:[iBAQ 30-40_3]])</f>
        <v>3</v>
      </c>
      <c r="R87" s="6">
        <f>COUNT(表1_5[[#This Row],[iBAQ 50-60_1]:[iBAQ 50-60_3]])</f>
        <v>0</v>
      </c>
      <c r="S87" s="8"/>
      <c r="T87" s="8">
        <f>AVERAGE(表1_5[[#This Row],[iBAQ 30-40_1]:[iBAQ 30-40_3]])</f>
        <v>537933.33333333337</v>
      </c>
      <c r="U87" s="8"/>
      <c r="V87" s="8"/>
      <c r="W87" s="8"/>
      <c r="X87" s="8"/>
      <c r="Y87" s="8"/>
      <c r="Z87" s="8"/>
      <c r="AA87" s="8">
        <v>40</v>
      </c>
      <c r="AB87" s="8"/>
      <c r="AC87" s="8"/>
      <c r="AD87" s="8"/>
    </row>
    <row r="88" spans="1:30" ht="15.75">
      <c r="A88" s="6">
        <v>928</v>
      </c>
      <c r="B88" s="7" t="s">
        <v>1157</v>
      </c>
      <c r="C88" s="7" t="s">
        <v>2852</v>
      </c>
      <c r="D88" s="7" t="s">
        <v>3748</v>
      </c>
      <c r="E88" s="6">
        <v>2</v>
      </c>
      <c r="F88" s="6">
        <v>2</v>
      </c>
      <c r="G88" s="6"/>
      <c r="H88" s="6"/>
      <c r="I88" s="6"/>
      <c r="J88" s="6"/>
      <c r="K88" s="6">
        <v>2868400</v>
      </c>
      <c r="L88" s="6">
        <v>968110</v>
      </c>
      <c r="M88" s="6"/>
      <c r="N88" s="6"/>
      <c r="O88" s="6"/>
      <c r="P88" s="6">
        <f>COUNT(表1_5[[#This Row],[iBAQ 0-20_1]:[iBAQ 0-20_3]])</f>
        <v>0</v>
      </c>
      <c r="Q88" s="6">
        <f>COUNT(表1_5[[#This Row],[iBAQ 30-40_1]:[iBAQ 30-40_3]])</f>
        <v>2</v>
      </c>
      <c r="R88" s="6">
        <f>COUNT(表1_5[[#This Row],[iBAQ 50-60_1]:[iBAQ 50-60_3]])</f>
        <v>0</v>
      </c>
      <c r="S88" s="8"/>
      <c r="T88" s="8">
        <f>AVERAGE(表1_5[[#This Row],[iBAQ 30-40_1]:[iBAQ 30-40_3]])</f>
        <v>1918255</v>
      </c>
      <c r="U88" s="8"/>
      <c r="V88" s="8"/>
      <c r="W88" s="8"/>
      <c r="X88" s="8">
        <v>40</v>
      </c>
      <c r="Y88" s="8"/>
      <c r="Z88" s="8"/>
      <c r="AA88" s="8">
        <v>40</v>
      </c>
      <c r="AB88" s="8"/>
      <c r="AC88" s="8"/>
      <c r="AD88" s="8"/>
    </row>
    <row r="89" spans="1:30" ht="15.75">
      <c r="A89" s="6">
        <v>929</v>
      </c>
      <c r="B89" s="7" t="s">
        <v>1136</v>
      </c>
      <c r="C89" s="7" t="s">
        <v>2282</v>
      </c>
      <c r="D89" s="7" t="s">
        <v>3749</v>
      </c>
      <c r="E89" s="6">
        <v>3</v>
      </c>
      <c r="F89" s="6">
        <v>3</v>
      </c>
      <c r="G89" s="6">
        <v>1427600</v>
      </c>
      <c r="H89" s="6">
        <v>1989500</v>
      </c>
      <c r="I89" s="6">
        <v>1795400</v>
      </c>
      <c r="J89" s="6">
        <v>1231900</v>
      </c>
      <c r="K89" s="6"/>
      <c r="L89" s="6">
        <v>1206400</v>
      </c>
      <c r="M89" s="6"/>
      <c r="N89" s="6"/>
      <c r="O89" s="6"/>
      <c r="P89" s="6">
        <f>COUNT(表1_5[[#This Row],[iBAQ 0-20_1]:[iBAQ 0-20_3]])</f>
        <v>3</v>
      </c>
      <c r="Q89" s="6">
        <f>COUNT(表1_5[[#This Row],[iBAQ 30-40_1]:[iBAQ 30-40_3]])</f>
        <v>2</v>
      </c>
      <c r="R89" s="6">
        <f>COUNT(表1_5[[#This Row],[iBAQ 50-60_1]:[iBAQ 50-60_3]])</f>
        <v>0</v>
      </c>
      <c r="S89" s="8">
        <f>AVERAGE(表1_5[[#This Row],[iBAQ 0-20_1]:[iBAQ 0-20_3]])</f>
        <v>1737500</v>
      </c>
      <c r="T89" s="8">
        <f>AVERAGE(表1_5[[#This Row],[iBAQ 30-40_1]:[iBAQ 30-40_3]])</f>
        <v>1219150</v>
      </c>
      <c r="U89" s="8"/>
      <c r="V89" s="8">
        <f>表1_5[[#This Row],[Average 40]]/表1_5[[#This Row],[Average 20]]</f>
        <v>0.70166906474820145</v>
      </c>
      <c r="W89" s="8">
        <f>TTEST(表1_5[[#This Row],[iBAQ 0-20_1]:[iBAQ 0-20_3]],表1_5[[#This Row],[iBAQ 30-40_1]:[iBAQ 30-40_3]],2,2)</f>
        <v>9.2965511909461979E-2</v>
      </c>
      <c r="X89" s="8"/>
      <c r="Y89" s="8"/>
      <c r="Z89" s="8"/>
      <c r="AA89" s="8">
        <v>40</v>
      </c>
      <c r="AB89" s="8"/>
      <c r="AC89" s="8"/>
      <c r="AD89" s="8">
        <v>20</v>
      </c>
    </row>
    <row r="90" spans="1:30" ht="15.75">
      <c r="A90" s="6">
        <v>931</v>
      </c>
      <c r="B90" s="7" t="s">
        <v>1096</v>
      </c>
      <c r="C90" s="7" t="s">
        <v>2854</v>
      </c>
      <c r="D90" s="7" t="s">
        <v>1809</v>
      </c>
      <c r="E90" s="6">
        <v>3</v>
      </c>
      <c r="F90" s="6">
        <v>2</v>
      </c>
      <c r="G90" s="6">
        <v>1080200</v>
      </c>
      <c r="H90" s="6">
        <v>1271100</v>
      </c>
      <c r="I90" s="6">
        <v>1447100</v>
      </c>
      <c r="J90" s="6"/>
      <c r="K90" s="6">
        <v>2362800</v>
      </c>
      <c r="L90" s="6">
        <v>3022300</v>
      </c>
      <c r="M90" s="6"/>
      <c r="N90" s="6"/>
      <c r="O90" s="6"/>
      <c r="P90" s="6">
        <f>COUNT(表1_5[[#This Row],[iBAQ 0-20_1]:[iBAQ 0-20_3]])</f>
        <v>3</v>
      </c>
      <c r="Q90" s="6">
        <f>COUNT(表1_5[[#This Row],[iBAQ 30-40_1]:[iBAQ 30-40_3]])</f>
        <v>2</v>
      </c>
      <c r="R90" s="6">
        <f>COUNT(表1_5[[#This Row],[iBAQ 50-60_1]:[iBAQ 50-60_3]])</f>
        <v>0</v>
      </c>
      <c r="S90" s="8">
        <f>AVERAGE(表1_5[[#This Row],[iBAQ 0-20_1]:[iBAQ 0-20_3]])</f>
        <v>1266133.3333333333</v>
      </c>
      <c r="T90" s="8">
        <f>AVERAGE(表1_5[[#This Row],[iBAQ 30-40_1]:[iBAQ 30-40_3]])</f>
        <v>2692550</v>
      </c>
      <c r="U90" s="8"/>
      <c r="V90" s="8">
        <f>表1_5[[#This Row],[Average 40]]/表1_5[[#This Row],[Average 20]]</f>
        <v>2.1265927759056447</v>
      </c>
      <c r="W90" s="8">
        <f>TTEST(表1_5[[#This Row],[iBAQ 0-20_1]:[iBAQ 0-20_3]],表1_5[[#This Row],[iBAQ 30-40_1]:[iBAQ 30-40_3]],2,2)</f>
        <v>1.480605123934662E-2</v>
      </c>
      <c r="X90" s="8" t="s">
        <v>1408</v>
      </c>
      <c r="Y90" s="8"/>
      <c r="Z90" s="8"/>
      <c r="AA90" s="8">
        <v>40</v>
      </c>
      <c r="AB90" s="8"/>
      <c r="AC90" s="8"/>
      <c r="AD90" s="8">
        <v>20</v>
      </c>
    </row>
    <row r="91" spans="1:30" ht="15.75">
      <c r="A91" s="6">
        <v>938</v>
      </c>
      <c r="B91" s="7" t="s">
        <v>1262</v>
      </c>
      <c r="C91" s="7" t="s">
        <v>2858</v>
      </c>
      <c r="D91" s="7" t="s">
        <v>1812</v>
      </c>
      <c r="E91" s="6">
        <v>1</v>
      </c>
      <c r="F91" s="6">
        <v>1</v>
      </c>
      <c r="G91" s="6"/>
      <c r="H91" s="6">
        <v>193060</v>
      </c>
      <c r="I91" s="6"/>
      <c r="J91" s="6">
        <v>894410</v>
      </c>
      <c r="K91" s="6">
        <v>1287700</v>
      </c>
      <c r="L91" s="6"/>
      <c r="M91" s="6"/>
      <c r="N91" s="6"/>
      <c r="O91" s="6"/>
      <c r="P91" s="6">
        <f>COUNT(表1_5[[#This Row],[iBAQ 0-20_1]:[iBAQ 0-20_3]])</f>
        <v>1</v>
      </c>
      <c r="Q91" s="6">
        <f>COUNT(表1_5[[#This Row],[iBAQ 30-40_1]:[iBAQ 30-40_3]])</f>
        <v>2</v>
      </c>
      <c r="R91" s="6">
        <f>COUNT(表1_5[[#This Row],[iBAQ 50-60_1]:[iBAQ 50-60_3]])</f>
        <v>0</v>
      </c>
      <c r="S91" s="8"/>
      <c r="T91" s="8">
        <f>AVERAGE(表1_5[[#This Row],[iBAQ 30-40_1]:[iBAQ 30-40_3]])</f>
        <v>1091055</v>
      </c>
      <c r="U91" s="8"/>
      <c r="V91" s="8"/>
      <c r="W91" s="8"/>
      <c r="X91" s="8"/>
      <c r="Y91" s="8"/>
      <c r="Z91" s="8"/>
      <c r="AA91" s="8">
        <v>40</v>
      </c>
      <c r="AB91" s="8"/>
      <c r="AC91" s="8"/>
      <c r="AD91" s="8"/>
    </row>
    <row r="92" spans="1:30" ht="15.75">
      <c r="A92" s="6">
        <v>949</v>
      </c>
      <c r="B92" s="7" t="s">
        <v>1217</v>
      </c>
      <c r="C92" s="7" t="s">
        <v>2865</v>
      </c>
      <c r="D92" s="7" t="s">
        <v>3757</v>
      </c>
      <c r="E92" s="6">
        <v>1</v>
      </c>
      <c r="F92" s="6">
        <v>1</v>
      </c>
      <c r="G92" s="6">
        <v>516780</v>
      </c>
      <c r="H92" s="6">
        <v>818080</v>
      </c>
      <c r="I92" s="6"/>
      <c r="J92" s="6"/>
      <c r="K92" s="6">
        <v>1718100</v>
      </c>
      <c r="L92" s="6">
        <v>365540</v>
      </c>
      <c r="M92" s="6"/>
      <c r="N92" s="6"/>
      <c r="O92" s="6"/>
      <c r="P92" s="6">
        <f>COUNT(表1_5[[#This Row],[iBAQ 0-20_1]:[iBAQ 0-20_3]])</f>
        <v>2</v>
      </c>
      <c r="Q92" s="6">
        <f>COUNT(表1_5[[#This Row],[iBAQ 30-40_1]:[iBAQ 30-40_3]])</f>
        <v>2</v>
      </c>
      <c r="R92" s="6">
        <f>COUNT(表1_5[[#This Row],[iBAQ 50-60_1]:[iBAQ 50-60_3]])</f>
        <v>0</v>
      </c>
      <c r="S92" s="8">
        <f>AVERAGE(表1_5[[#This Row],[iBAQ 0-20_1]:[iBAQ 0-20_3]])</f>
        <v>667430</v>
      </c>
      <c r="T92" s="8">
        <f>AVERAGE(表1_5[[#This Row],[iBAQ 30-40_1]:[iBAQ 30-40_3]])</f>
        <v>1041820</v>
      </c>
      <c r="U92" s="8"/>
      <c r="V92" s="8">
        <f>表1_5[[#This Row],[Average 40]]/表1_5[[#This Row],[Average 20]]</f>
        <v>1.5609427205849302</v>
      </c>
      <c r="W92" s="8">
        <f>TTEST(表1_5[[#This Row],[iBAQ 0-20_1]:[iBAQ 0-20_3]],表1_5[[#This Row],[iBAQ 30-40_1]:[iBAQ 30-40_3]],2,2)</f>
        <v>0.64307661733234711</v>
      </c>
      <c r="X92" s="8"/>
      <c r="Y92" s="8"/>
      <c r="Z92" s="8"/>
      <c r="AA92" s="8">
        <v>40</v>
      </c>
      <c r="AB92" s="8"/>
      <c r="AC92" s="8"/>
      <c r="AD92" s="8">
        <v>20</v>
      </c>
    </row>
    <row r="93" spans="1:30" ht="15.75">
      <c r="A93" s="6">
        <v>978</v>
      </c>
      <c r="B93" s="7" t="s">
        <v>1129</v>
      </c>
      <c r="C93" s="7" t="s">
        <v>2887</v>
      </c>
      <c r="D93" s="7" t="s">
        <v>1828</v>
      </c>
      <c r="E93" s="6">
        <v>2</v>
      </c>
      <c r="F93" s="6">
        <v>2</v>
      </c>
      <c r="G93" s="6"/>
      <c r="H93" s="6"/>
      <c r="I93" s="6"/>
      <c r="J93" s="6">
        <v>514800</v>
      </c>
      <c r="K93" s="6">
        <v>486380</v>
      </c>
      <c r="L93" s="6">
        <v>1471800</v>
      </c>
      <c r="M93" s="6"/>
      <c r="N93" s="6"/>
      <c r="O93" s="6"/>
      <c r="P93" s="6">
        <f>COUNT(表1_5[[#This Row],[iBAQ 0-20_1]:[iBAQ 0-20_3]])</f>
        <v>0</v>
      </c>
      <c r="Q93" s="6">
        <f>COUNT(表1_5[[#This Row],[iBAQ 30-40_1]:[iBAQ 30-40_3]])</f>
        <v>3</v>
      </c>
      <c r="R93" s="6">
        <f>COUNT(表1_5[[#This Row],[iBAQ 50-60_1]:[iBAQ 50-60_3]])</f>
        <v>0</v>
      </c>
      <c r="S93" s="8"/>
      <c r="T93" s="8">
        <f>AVERAGE(表1_5[[#This Row],[iBAQ 30-40_1]:[iBAQ 30-40_3]])</f>
        <v>824326.66666666663</v>
      </c>
      <c r="U93" s="8"/>
      <c r="V93" s="8"/>
      <c r="W93" s="8"/>
      <c r="X93" s="8">
        <v>40</v>
      </c>
      <c r="Y93" s="8"/>
      <c r="Z93" s="8"/>
      <c r="AA93" s="8">
        <v>40</v>
      </c>
      <c r="AB93" s="8"/>
      <c r="AC93" s="8"/>
      <c r="AD93" s="8"/>
    </row>
    <row r="94" spans="1:30" ht="15.75">
      <c r="A94" s="6">
        <v>420</v>
      </c>
      <c r="B94" s="7" t="s">
        <v>1075</v>
      </c>
      <c r="C94" s="7" t="s">
        <v>2890</v>
      </c>
      <c r="D94" s="7" t="s">
        <v>1831</v>
      </c>
      <c r="E94" s="6">
        <v>1</v>
      </c>
      <c r="F94" s="6">
        <v>1</v>
      </c>
      <c r="G94" s="6"/>
      <c r="H94" s="6"/>
      <c r="I94" s="6"/>
      <c r="J94" s="6">
        <v>11488000</v>
      </c>
      <c r="K94" s="6">
        <v>8939100</v>
      </c>
      <c r="L94" s="6">
        <v>7725800</v>
      </c>
      <c r="M94" s="6"/>
      <c r="N94" s="6"/>
      <c r="O94" s="6"/>
      <c r="P94" s="6">
        <f>COUNT(表1_5[[#This Row],[iBAQ 0-20_1]:[iBAQ 0-20_3]])</f>
        <v>0</v>
      </c>
      <c r="Q94" s="6">
        <f>COUNT(表1_5[[#This Row],[iBAQ 30-40_1]:[iBAQ 30-40_3]])</f>
        <v>3</v>
      </c>
      <c r="R94" s="6">
        <f>COUNT(表1_5[[#This Row],[iBAQ 50-60_1]:[iBAQ 50-60_3]])</f>
        <v>0</v>
      </c>
      <c r="S94" s="8"/>
      <c r="T94" s="8">
        <f>AVERAGE(表1_5[[#This Row],[iBAQ 30-40_1]:[iBAQ 30-40_3]])</f>
        <v>9384300</v>
      </c>
      <c r="U94" s="8"/>
      <c r="V94" s="8"/>
      <c r="W94" s="8"/>
      <c r="X94" s="8">
        <v>40</v>
      </c>
      <c r="Y94" s="8"/>
      <c r="Z94" s="8"/>
      <c r="AA94" s="8">
        <v>40</v>
      </c>
      <c r="AB94" s="8"/>
      <c r="AC94" s="8"/>
      <c r="AD94" s="8"/>
    </row>
    <row r="95" spans="1:30" ht="15.75">
      <c r="A95" s="6">
        <v>1001</v>
      </c>
      <c r="B95" s="7" t="s">
        <v>1189</v>
      </c>
      <c r="C95" s="7" t="s">
        <v>2905</v>
      </c>
      <c r="D95" s="7" t="s">
        <v>1840</v>
      </c>
      <c r="E95" s="6">
        <v>2</v>
      </c>
      <c r="F95" s="6">
        <v>2</v>
      </c>
      <c r="G95" s="6"/>
      <c r="H95" s="6"/>
      <c r="I95" s="6"/>
      <c r="J95" s="6"/>
      <c r="K95" s="6">
        <v>451730</v>
      </c>
      <c r="L95" s="6">
        <v>552190</v>
      </c>
      <c r="M95" s="6"/>
      <c r="N95" s="6"/>
      <c r="O95" s="6"/>
      <c r="P95" s="6">
        <f>COUNT(表1_5[[#This Row],[iBAQ 0-20_1]:[iBAQ 0-20_3]])</f>
        <v>0</v>
      </c>
      <c r="Q95" s="6">
        <f>COUNT(表1_5[[#This Row],[iBAQ 30-40_1]:[iBAQ 30-40_3]])</f>
        <v>2</v>
      </c>
      <c r="R95" s="6">
        <f>COUNT(表1_5[[#This Row],[iBAQ 50-60_1]:[iBAQ 50-60_3]])</f>
        <v>0</v>
      </c>
      <c r="S95" s="8"/>
      <c r="T95" s="8">
        <f>AVERAGE(表1_5[[#This Row],[iBAQ 30-40_1]:[iBAQ 30-40_3]])</f>
        <v>501960</v>
      </c>
      <c r="U95" s="8"/>
      <c r="V95" s="8"/>
      <c r="W95" s="8"/>
      <c r="X95" s="8">
        <v>40</v>
      </c>
      <c r="Y95" s="8"/>
      <c r="Z95" s="8"/>
      <c r="AA95" s="8">
        <v>40</v>
      </c>
      <c r="AB95" s="8"/>
      <c r="AC95" s="8"/>
      <c r="AD95" s="8"/>
    </row>
    <row r="96" spans="1:30" ht="15.75">
      <c r="A96" s="6">
        <v>1003</v>
      </c>
      <c r="B96" s="7" t="s">
        <v>1124</v>
      </c>
      <c r="C96" s="7" t="s">
        <v>2907</v>
      </c>
      <c r="D96" s="7" t="s">
        <v>1841</v>
      </c>
      <c r="E96" s="6">
        <v>1</v>
      </c>
      <c r="F96" s="6">
        <v>1</v>
      </c>
      <c r="G96" s="6">
        <v>2729700</v>
      </c>
      <c r="H96" s="6">
        <v>1206300</v>
      </c>
      <c r="I96" s="6">
        <v>1220000</v>
      </c>
      <c r="J96" s="6">
        <v>1037300</v>
      </c>
      <c r="K96" s="6"/>
      <c r="L96" s="6">
        <v>1542700</v>
      </c>
      <c r="M96" s="6"/>
      <c r="N96" s="6"/>
      <c r="O96" s="6"/>
      <c r="P96" s="6">
        <f>COUNT(表1_5[[#This Row],[iBAQ 0-20_1]:[iBAQ 0-20_3]])</f>
        <v>3</v>
      </c>
      <c r="Q96" s="6">
        <f>COUNT(表1_5[[#This Row],[iBAQ 30-40_1]:[iBAQ 30-40_3]])</f>
        <v>2</v>
      </c>
      <c r="R96" s="6">
        <f>COUNT(表1_5[[#This Row],[iBAQ 50-60_1]:[iBAQ 50-60_3]])</f>
        <v>0</v>
      </c>
      <c r="S96" s="8">
        <f>AVERAGE(表1_5[[#This Row],[iBAQ 0-20_1]:[iBAQ 0-20_3]])</f>
        <v>1718666.6666666667</v>
      </c>
      <c r="T96" s="8">
        <f>AVERAGE(表1_5[[#This Row],[iBAQ 30-40_1]:[iBAQ 30-40_3]])</f>
        <v>1290000</v>
      </c>
      <c r="U96" s="8"/>
      <c r="V96" s="8">
        <f>表1_5[[#This Row],[Average 40]]/表1_5[[#This Row],[Average 20]]</f>
        <v>0.75058184639255232</v>
      </c>
      <c r="W96" s="8">
        <f>TTEST(表1_5[[#This Row],[iBAQ 0-20_1]:[iBAQ 0-20_3]],表1_5[[#This Row],[iBAQ 30-40_1]:[iBAQ 30-40_3]],2,2)</f>
        <v>0.57279948461075725</v>
      </c>
      <c r="X96" s="8"/>
      <c r="Y96" s="8"/>
      <c r="Z96" s="8"/>
      <c r="AA96" s="8">
        <v>40</v>
      </c>
      <c r="AB96" s="8"/>
      <c r="AC96" s="8"/>
      <c r="AD96" s="8">
        <v>20</v>
      </c>
    </row>
    <row r="97" spans="1:30" ht="15.75">
      <c r="A97" s="6">
        <v>1017</v>
      </c>
      <c r="B97" s="7" t="s">
        <v>1203</v>
      </c>
      <c r="C97" s="7" t="s">
        <v>2921</v>
      </c>
      <c r="D97" s="7" t="s">
        <v>1851</v>
      </c>
      <c r="E97" s="6">
        <v>1</v>
      </c>
      <c r="F97" s="6">
        <v>1</v>
      </c>
      <c r="G97" s="6"/>
      <c r="H97" s="6">
        <v>304760</v>
      </c>
      <c r="I97" s="6">
        <v>353150</v>
      </c>
      <c r="J97" s="6">
        <v>580030</v>
      </c>
      <c r="K97" s="6">
        <v>429430</v>
      </c>
      <c r="L97" s="6">
        <v>484980</v>
      </c>
      <c r="M97" s="6"/>
      <c r="N97" s="6"/>
      <c r="O97" s="6"/>
      <c r="P97" s="6">
        <f>COUNT(表1_5[[#This Row],[iBAQ 0-20_1]:[iBAQ 0-20_3]])</f>
        <v>2</v>
      </c>
      <c r="Q97" s="6">
        <f>COUNT(表1_5[[#This Row],[iBAQ 30-40_1]:[iBAQ 30-40_3]])</f>
        <v>3</v>
      </c>
      <c r="R97" s="6">
        <f>COUNT(表1_5[[#This Row],[iBAQ 50-60_1]:[iBAQ 50-60_3]])</f>
        <v>0</v>
      </c>
      <c r="S97" s="8">
        <f>AVERAGE(表1_5[[#This Row],[iBAQ 0-20_1]:[iBAQ 0-20_3]])</f>
        <v>328955</v>
      </c>
      <c r="T97" s="8">
        <f>AVERAGE(表1_5[[#This Row],[iBAQ 30-40_1]:[iBAQ 30-40_3]])</f>
        <v>498146.66666666669</v>
      </c>
      <c r="U97" s="8"/>
      <c r="V97" s="8">
        <f>表1_5[[#This Row],[Average 40]]/表1_5[[#This Row],[Average 20]]</f>
        <v>1.5143307341936334</v>
      </c>
      <c r="W97" s="8">
        <f>TTEST(表1_5[[#This Row],[iBAQ 0-20_1]:[iBAQ 0-20_3]],表1_5[[#This Row],[iBAQ 30-40_1]:[iBAQ 30-40_3]],2,2)</f>
        <v>6.56115626045706E-2</v>
      </c>
      <c r="X97" s="8"/>
      <c r="Y97" s="8"/>
      <c r="Z97" s="8"/>
      <c r="AA97" s="8">
        <v>40</v>
      </c>
      <c r="AB97" s="8"/>
      <c r="AC97" s="8"/>
      <c r="AD97" s="8">
        <v>20</v>
      </c>
    </row>
    <row r="98" spans="1:30" ht="15.75">
      <c r="A98" s="6">
        <v>1023</v>
      </c>
      <c r="B98" s="7" t="s">
        <v>1192</v>
      </c>
      <c r="C98" s="7" t="s">
        <v>2925</v>
      </c>
      <c r="D98" s="7" t="s">
        <v>1854</v>
      </c>
      <c r="E98" s="6">
        <v>2</v>
      </c>
      <c r="F98" s="6">
        <v>2</v>
      </c>
      <c r="G98" s="6"/>
      <c r="H98" s="6"/>
      <c r="I98" s="6">
        <v>3416700</v>
      </c>
      <c r="J98" s="6">
        <v>576990</v>
      </c>
      <c r="K98" s="6"/>
      <c r="L98" s="6">
        <v>542280</v>
      </c>
      <c r="M98" s="6"/>
      <c r="N98" s="6"/>
      <c r="O98" s="6"/>
      <c r="P98" s="6">
        <f>COUNT(表1_5[[#This Row],[iBAQ 0-20_1]:[iBAQ 0-20_3]])</f>
        <v>1</v>
      </c>
      <c r="Q98" s="6">
        <f>COUNT(表1_5[[#This Row],[iBAQ 30-40_1]:[iBAQ 30-40_3]])</f>
        <v>2</v>
      </c>
      <c r="R98" s="6">
        <f>COUNT(表1_5[[#This Row],[iBAQ 50-60_1]:[iBAQ 50-60_3]])</f>
        <v>0</v>
      </c>
      <c r="S98" s="8"/>
      <c r="T98" s="8">
        <f>AVERAGE(表1_5[[#This Row],[iBAQ 30-40_1]:[iBAQ 30-40_3]])</f>
        <v>559635</v>
      </c>
      <c r="U98" s="8"/>
      <c r="V98" s="8"/>
      <c r="W98" s="8"/>
      <c r="X98" s="8"/>
      <c r="Y98" s="8"/>
      <c r="Z98" s="8"/>
      <c r="AA98" s="8">
        <v>40</v>
      </c>
      <c r="AB98" s="8"/>
      <c r="AC98" s="8"/>
      <c r="AD98" s="8"/>
    </row>
    <row r="99" spans="1:30" ht="15.75">
      <c r="A99" s="6">
        <v>1024</v>
      </c>
      <c r="B99" s="7" t="s">
        <v>1275</v>
      </c>
      <c r="C99" s="7" t="s">
        <v>2288</v>
      </c>
      <c r="D99" s="7" t="s">
        <v>3787</v>
      </c>
      <c r="E99" s="6">
        <v>4</v>
      </c>
      <c r="F99" s="6">
        <v>2</v>
      </c>
      <c r="G99" s="6"/>
      <c r="H99" s="6"/>
      <c r="I99" s="6">
        <v>439190</v>
      </c>
      <c r="J99" s="6">
        <v>1840100</v>
      </c>
      <c r="K99" s="6">
        <v>796700</v>
      </c>
      <c r="L99" s="6"/>
      <c r="M99" s="6"/>
      <c r="N99" s="6"/>
      <c r="O99" s="6"/>
      <c r="P99" s="6">
        <f>COUNT(表1_5[[#This Row],[iBAQ 0-20_1]:[iBAQ 0-20_3]])</f>
        <v>1</v>
      </c>
      <c r="Q99" s="6">
        <f>COUNT(表1_5[[#This Row],[iBAQ 30-40_1]:[iBAQ 30-40_3]])</f>
        <v>2</v>
      </c>
      <c r="R99" s="6">
        <f>COUNT(表1_5[[#This Row],[iBAQ 50-60_1]:[iBAQ 50-60_3]])</f>
        <v>0</v>
      </c>
      <c r="S99" s="8"/>
      <c r="T99" s="8">
        <f>AVERAGE(表1_5[[#This Row],[iBAQ 30-40_1]:[iBAQ 30-40_3]])</f>
        <v>1318400</v>
      </c>
      <c r="U99" s="8"/>
      <c r="V99" s="8"/>
      <c r="W99" s="8"/>
      <c r="X99" s="8"/>
      <c r="Y99" s="8"/>
      <c r="Z99" s="8"/>
      <c r="AA99" s="8">
        <v>40</v>
      </c>
      <c r="AB99" s="8"/>
      <c r="AC99" s="8"/>
      <c r="AD99" s="8"/>
    </row>
    <row r="100" spans="1:30" ht="15.75">
      <c r="A100" s="6">
        <v>447</v>
      </c>
      <c r="B100" s="7" t="s">
        <v>1178</v>
      </c>
      <c r="C100" s="7" t="s">
        <v>2951</v>
      </c>
      <c r="D100" s="7" t="s">
        <v>3799</v>
      </c>
      <c r="E100" s="6">
        <v>1</v>
      </c>
      <c r="F100" s="6">
        <v>1</v>
      </c>
      <c r="G100" s="6"/>
      <c r="H100" s="6"/>
      <c r="I100" s="6"/>
      <c r="J100" s="6">
        <v>671800</v>
      </c>
      <c r="K100" s="6">
        <v>882370</v>
      </c>
      <c r="L100" s="6">
        <v>642520</v>
      </c>
      <c r="M100" s="6"/>
      <c r="N100" s="6"/>
      <c r="O100" s="6"/>
      <c r="P100" s="6">
        <f>COUNT(表1_5[[#This Row],[iBAQ 0-20_1]:[iBAQ 0-20_3]])</f>
        <v>0</v>
      </c>
      <c r="Q100" s="6">
        <f>COUNT(表1_5[[#This Row],[iBAQ 30-40_1]:[iBAQ 30-40_3]])</f>
        <v>3</v>
      </c>
      <c r="R100" s="6">
        <f>COUNT(表1_5[[#This Row],[iBAQ 50-60_1]:[iBAQ 50-60_3]])</f>
        <v>0</v>
      </c>
      <c r="S100" s="8"/>
      <c r="T100" s="8">
        <f>AVERAGE(表1_5[[#This Row],[iBAQ 30-40_1]:[iBAQ 30-40_3]])</f>
        <v>732230</v>
      </c>
      <c r="U100" s="8"/>
      <c r="V100" s="8"/>
      <c r="W100" s="8"/>
      <c r="X100" s="8">
        <v>40</v>
      </c>
      <c r="Y100" s="8"/>
      <c r="Z100" s="8"/>
      <c r="AA100" s="8">
        <v>40</v>
      </c>
      <c r="AB100" s="8"/>
      <c r="AC100" s="8"/>
      <c r="AD100" s="8"/>
    </row>
    <row r="101" spans="1:30" ht="15.75">
      <c r="A101" s="6">
        <v>1064</v>
      </c>
      <c r="B101" s="7" t="s">
        <v>1160</v>
      </c>
      <c r="C101" s="7" t="s">
        <v>2962</v>
      </c>
      <c r="D101" s="7" t="s">
        <v>1879</v>
      </c>
      <c r="E101" s="6">
        <v>4</v>
      </c>
      <c r="F101" s="6">
        <v>4</v>
      </c>
      <c r="G101" s="6"/>
      <c r="H101" s="6">
        <v>3260900</v>
      </c>
      <c r="I101" s="6">
        <v>449430</v>
      </c>
      <c r="J101" s="6">
        <v>856800</v>
      </c>
      <c r="K101" s="6"/>
      <c r="L101" s="6">
        <v>890220</v>
      </c>
      <c r="M101" s="6"/>
      <c r="N101" s="6"/>
      <c r="O101" s="6"/>
      <c r="P101" s="6">
        <f>COUNT(表1_5[[#This Row],[iBAQ 0-20_1]:[iBAQ 0-20_3]])</f>
        <v>2</v>
      </c>
      <c r="Q101" s="6">
        <f>COUNT(表1_5[[#This Row],[iBAQ 30-40_1]:[iBAQ 30-40_3]])</f>
        <v>2</v>
      </c>
      <c r="R101" s="6">
        <f>COUNT(表1_5[[#This Row],[iBAQ 50-60_1]:[iBAQ 50-60_3]])</f>
        <v>0</v>
      </c>
      <c r="S101" s="8">
        <f>AVERAGE(表1_5[[#This Row],[iBAQ 0-20_1]:[iBAQ 0-20_3]])</f>
        <v>1855165</v>
      </c>
      <c r="T101" s="8">
        <f>AVERAGE(表1_5[[#This Row],[iBAQ 30-40_1]:[iBAQ 30-40_3]])</f>
        <v>873510</v>
      </c>
      <c r="U101" s="8"/>
      <c r="V101" s="8">
        <f>表1_5[[#This Row],[Average 40]]/表1_5[[#This Row],[Average 20]]</f>
        <v>0.4708529969032404</v>
      </c>
      <c r="W101" s="8">
        <f>TTEST(表1_5[[#This Row],[iBAQ 0-20_1]:[iBAQ 0-20_3]],表1_5[[#This Row],[iBAQ 30-40_1]:[iBAQ 30-40_3]],2,2)</f>
        <v>0.55727314893738988</v>
      </c>
      <c r="X101" s="8"/>
      <c r="Y101" s="8"/>
      <c r="Z101" s="8"/>
      <c r="AA101" s="8">
        <v>40</v>
      </c>
      <c r="AB101" s="8"/>
      <c r="AC101" s="8"/>
      <c r="AD101" s="8">
        <v>20</v>
      </c>
    </row>
    <row r="102" spans="1:30" ht="15.75">
      <c r="A102" s="6">
        <v>1071</v>
      </c>
      <c r="B102" s="7" t="s">
        <v>1135</v>
      </c>
      <c r="C102" s="7" t="s">
        <v>2968</v>
      </c>
      <c r="D102" s="7" t="s">
        <v>1883</v>
      </c>
      <c r="E102" s="6">
        <v>3</v>
      </c>
      <c r="F102" s="6">
        <v>3</v>
      </c>
      <c r="G102" s="6">
        <v>590220</v>
      </c>
      <c r="H102" s="6"/>
      <c r="I102" s="6">
        <v>966990</v>
      </c>
      <c r="J102" s="6"/>
      <c r="K102" s="6">
        <v>965710</v>
      </c>
      <c r="L102" s="6">
        <v>1278500</v>
      </c>
      <c r="M102" s="6"/>
      <c r="N102" s="6"/>
      <c r="O102" s="6"/>
      <c r="P102" s="6">
        <f>COUNT(表1_5[[#This Row],[iBAQ 0-20_1]:[iBAQ 0-20_3]])</f>
        <v>2</v>
      </c>
      <c r="Q102" s="6">
        <f>COUNT(表1_5[[#This Row],[iBAQ 30-40_1]:[iBAQ 30-40_3]])</f>
        <v>2</v>
      </c>
      <c r="R102" s="6">
        <f>COUNT(表1_5[[#This Row],[iBAQ 50-60_1]:[iBAQ 50-60_3]])</f>
        <v>0</v>
      </c>
      <c r="S102" s="8">
        <f>AVERAGE(表1_5[[#This Row],[iBAQ 0-20_1]:[iBAQ 0-20_3]])</f>
        <v>778605</v>
      </c>
      <c r="T102" s="8">
        <f>AVERAGE(表1_5[[#This Row],[iBAQ 30-40_1]:[iBAQ 30-40_3]])</f>
        <v>1122105</v>
      </c>
      <c r="U102" s="8"/>
      <c r="V102" s="8">
        <f>表1_5[[#This Row],[Average 40]]/表1_5[[#This Row],[Average 20]]</f>
        <v>1.4411736374670083</v>
      </c>
      <c r="W102" s="8">
        <f>TTEST(表1_5[[#This Row],[iBAQ 0-20_1]:[iBAQ 0-20_3]],表1_5[[#This Row],[iBAQ 30-40_1]:[iBAQ 30-40_3]],2,2)</f>
        <v>0.2957291872441361</v>
      </c>
      <c r="X102" s="8"/>
      <c r="Y102" s="8"/>
      <c r="Z102" s="8"/>
      <c r="AA102" s="8">
        <v>40</v>
      </c>
      <c r="AB102" s="8"/>
      <c r="AC102" s="8"/>
      <c r="AD102" s="8">
        <v>20</v>
      </c>
    </row>
    <row r="103" spans="1:30" ht="15.75">
      <c r="A103" s="6">
        <v>1083</v>
      </c>
      <c r="B103" s="7" t="s">
        <v>1171</v>
      </c>
      <c r="C103" s="7" t="s">
        <v>2976</v>
      </c>
      <c r="D103" s="7" t="s">
        <v>1887</v>
      </c>
      <c r="E103" s="6">
        <v>1</v>
      </c>
      <c r="F103" s="6">
        <v>1</v>
      </c>
      <c r="G103" s="6"/>
      <c r="H103" s="6">
        <v>662400</v>
      </c>
      <c r="I103" s="6">
        <v>1217800</v>
      </c>
      <c r="J103" s="6">
        <v>740560</v>
      </c>
      <c r="K103" s="6">
        <v>1110600</v>
      </c>
      <c r="L103" s="6">
        <v>688800</v>
      </c>
      <c r="M103" s="6"/>
      <c r="N103" s="6"/>
      <c r="O103" s="6"/>
      <c r="P103" s="6">
        <f>COUNT(表1_5[[#This Row],[iBAQ 0-20_1]:[iBAQ 0-20_3]])</f>
        <v>2</v>
      </c>
      <c r="Q103" s="6">
        <f>COUNT(表1_5[[#This Row],[iBAQ 30-40_1]:[iBAQ 30-40_3]])</f>
        <v>3</v>
      </c>
      <c r="R103" s="6">
        <f>COUNT(表1_5[[#This Row],[iBAQ 50-60_1]:[iBAQ 50-60_3]])</f>
        <v>0</v>
      </c>
      <c r="S103" s="8">
        <f>AVERAGE(表1_5[[#This Row],[iBAQ 0-20_1]:[iBAQ 0-20_3]])</f>
        <v>940100</v>
      </c>
      <c r="T103" s="8">
        <f>AVERAGE(表1_5[[#This Row],[iBAQ 30-40_1]:[iBAQ 30-40_3]])</f>
        <v>846653.33333333337</v>
      </c>
      <c r="U103" s="8"/>
      <c r="V103" s="8">
        <f>表1_5[[#This Row],[Average 40]]/表1_5[[#This Row],[Average 20]]</f>
        <v>0.90059922703258521</v>
      </c>
      <c r="W103" s="8">
        <f>TTEST(表1_5[[#This Row],[iBAQ 0-20_1]:[iBAQ 0-20_3]],表1_5[[#This Row],[iBAQ 30-40_1]:[iBAQ 30-40_3]],2,2)</f>
        <v>0.75105239728367645</v>
      </c>
      <c r="X103" s="8"/>
      <c r="Y103" s="8"/>
      <c r="Z103" s="8"/>
      <c r="AA103" s="8">
        <v>40</v>
      </c>
      <c r="AB103" s="8"/>
      <c r="AC103" s="8"/>
      <c r="AD103" s="8">
        <v>20</v>
      </c>
    </row>
    <row r="104" spans="1:30" ht="15.75">
      <c r="A104" s="6">
        <v>1088</v>
      </c>
      <c r="B104" s="7" t="s">
        <v>1220</v>
      </c>
      <c r="C104" s="7" t="s">
        <v>2980</v>
      </c>
      <c r="D104" s="7" t="s">
        <v>3816</v>
      </c>
      <c r="E104" s="6">
        <v>3</v>
      </c>
      <c r="F104" s="6">
        <v>3</v>
      </c>
      <c r="G104" s="6"/>
      <c r="H104" s="6">
        <v>780300</v>
      </c>
      <c r="I104" s="6">
        <v>2175300</v>
      </c>
      <c r="J104" s="6">
        <v>135380</v>
      </c>
      <c r="K104" s="6">
        <v>414590</v>
      </c>
      <c r="L104" s="6">
        <v>347110</v>
      </c>
      <c r="M104" s="6"/>
      <c r="N104" s="6"/>
      <c r="O104" s="6"/>
      <c r="P104" s="6">
        <f>COUNT(表1_5[[#This Row],[iBAQ 0-20_1]:[iBAQ 0-20_3]])</f>
        <v>2</v>
      </c>
      <c r="Q104" s="6">
        <f>COUNT(表1_5[[#This Row],[iBAQ 30-40_1]:[iBAQ 30-40_3]])</f>
        <v>3</v>
      </c>
      <c r="R104" s="6">
        <f>COUNT(表1_5[[#This Row],[iBAQ 50-60_1]:[iBAQ 50-60_3]])</f>
        <v>0</v>
      </c>
      <c r="S104" s="8">
        <f>AVERAGE(表1_5[[#This Row],[iBAQ 0-20_1]:[iBAQ 0-20_3]])</f>
        <v>1477800</v>
      </c>
      <c r="T104" s="8">
        <f>AVERAGE(表1_5[[#This Row],[iBAQ 30-40_1]:[iBAQ 30-40_3]])</f>
        <v>299026.66666666669</v>
      </c>
      <c r="U104" s="8"/>
      <c r="V104" s="8">
        <f>表1_5[[#This Row],[Average 40]]/表1_5[[#This Row],[Average 20]]</f>
        <v>0.20234582938602427</v>
      </c>
      <c r="W104" s="8">
        <f>TTEST(表1_5[[#This Row],[iBAQ 0-20_1]:[iBAQ 0-20_3]],表1_5[[#This Row],[iBAQ 30-40_1]:[iBAQ 30-40_3]],2,2)</f>
        <v>0.11309847775544316</v>
      </c>
      <c r="X104" s="8"/>
      <c r="Y104" s="8"/>
      <c r="Z104" s="8"/>
      <c r="AA104" s="8">
        <v>40</v>
      </c>
      <c r="AB104" s="8"/>
      <c r="AC104" s="8"/>
      <c r="AD104" s="8">
        <v>20</v>
      </c>
    </row>
    <row r="105" spans="1:30" ht="15.75">
      <c r="A105" s="6">
        <v>508</v>
      </c>
      <c r="B105" s="7" t="s">
        <v>1086</v>
      </c>
      <c r="C105" s="7" t="s">
        <v>2269</v>
      </c>
      <c r="D105" s="7" t="s">
        <v>3821</v>
      </c>
      <c r="E105" s="6">
        <v>4</v>
      </c>
      <c r="F105" s="6">
        <v>2</v>
      </c>
      <c r="G105" s="6"/>
      <c r="H105" s="6">
        <v>4173400</v>
      </c>
      <c r="I105" s="6">
        <v>4647100</v>
      </c>
      <c r="J105" s="6">
        <v>10226000</v>
      </c>
      <c r="K105" s="6">
        <v>8723600</v>
      </c>
      <c r="L105" s="6">
        <v>3699200</v>
      </c>
      <c r="M105" s="6"/>
      <c r="N105" s="6"/>
      <c r="O105" s="6"/>
      <c r="P105" s="6">
        <f>COUNT(表1_5[[#This Row],[iBAQ 0-20_1]:[iBAQ 0-20_3]])</f>
        <v>2</v>
      </c>
      <c r="Q105" s="6">
        <f>COUNT(表1_5[[#This Row],[iBAQ 30-40_1]:[iBAQ 30-40_3]])</f>
        <v>3</v>
      </c>
      <c r="R105" s="6">
        <f>COUNT(表1_5[[#This Row],[iBAQ 50-60_1]:[iBAQ 50-60_3]])</f>
        <v>0</v>
      </c>
      <c r="S105" s="8">
        <f>AVERAGE(表1_5[[#This Row],[iBAQ 0-20_1]:[iBAQ 0-20_3]])</f>
        <v>4410250</v>
      </c>
      <c r="T105" s="8">
        <f>AVERAGE(表1_5[[#This Row],[iBAQ 30-40_1]:[iBAQ 30-40_3]])</f>
        <v>7549600</v>
      </c>
      <c r="U105" s="8"/>
      <c r="V105" s="8">
        <f>表1_5[[#This Row],[Average 40]]/表1_5[[#This Row],[Average 20]]</f>
        <v>1.7118303951023184</v>
      </c>
      <c r="W105" s="8">
        <f>TTEST(表1_5[[#This Row],[iBAQ 0-20_1]:[iBAQ 0-20_3]],表1_5[[#This Row],[iBAQ 30-40_1]:[iBAQ 30-40_3]],2,2)</f>
        <v>0.30659106920848878</v>
      </c>
      <c r="X105" s="8"/>
      <c r="Y105" s="8"/>
      <c r="Z105" s="8"/>
      <c r="AA105" s="8">
        <v>40</v>
      </c>
      <c r="AB105" s="8"/>
      <c r="AC105" s="8"/>
      <c r="AD105" s="8">
        <v>20</v>
      </c>
    </row>
    <row r="106" spans="1:30" ht="15.75">
      <c r="A106" s="6">
        <v>626</v>
      </c>
      <c r="B106" s="7" t="s">
        <v>1117</v>
      </c>
      <c r="C106" s="7" t="s">
        <v>3018</v>
      </c>
      <c r="D106" s="7" t="s">
        <v>1921</v>
      </c>
      <c r="E106" s="6">
        <v>2</v>
      </c>
      <c r="F106" s="6">
        <v>2</v>
      </c>
      <c r="G106" s="6">
        <v>6694100</v>
      </c>
      <c r="H106" s="6">
        <v>1682800</v>
      </c>
      <c r="I106" s="6">
        <v>1741500</v>
      </c>
      <c r="J106" s="6">
        <v>2043300</v>
      </c>
      <c r="K106" s="6">
        <v>1803500</v>
      </c>
      <c r="L106" s="6">
        <v>1933000</v>
      </c>
      <c r="M106" s="6"/>
      <c r="N106" s="6"/>
      <c r="O106" s="6"/>
      <c r="P106" s="6">
        <f>COUNT(表1_5[[#This Row],[iBAQ 0-20_1]:[iBAQ 0-20_3]])</f>
        <v>3</v>
      </c>
      <c r="Q106" s="6">
        <f>COUNT(表1_5[[#This Row],[iBAQ 30-40_1]:[iBAQ 30-40_3]])</f>
        <v>3</v>
      </c>
      <c r="R106" s="6">
        <f>COUNT(表1_5[[#This Row],[iBAQ 50-60_1]:[iBAQ 50-60_3]])</f>
        <v>0</v>
      </c>
      <c r="S106" s="8">
        <f>AVERAGE(表1_5[[#This Row],[iBAQ 0-20_1]:[iBAQ 0-20_3]])</f>
        <v>3372800</v>
      </c>
      <c r="T106" s="8">
        <f>AVERAGE(表1_5[[#This Row],[iBAQ 30-40_1]:[iBAQ 30-40_3]])</f>
        <v>1926600</v>
      </c>
      <c r="U106" s="8"/>
      <c r="V106" s="8">
        <f>表1_5[[#This Row],[Average 40]]/表1_5[[#This Row],[Average 20]]</f>
        <v>0.57121679316888041</v>
      </c>
      <c r="W106" s="8">
        <f>TTEST(表1_5[[#This Row],[iBAQ 0-20_1]:[iBAQ 0-20_3]],表1_5[[#This Row],[iBAQ 30-40_1]:[iBAQ 30-40_3]],2,2)</f>
        <v>0.43336476414611991</v>
      </c>
      <c r="X106" s="8"/>
      <c r="Y106" s="8"/>
      <c r="Z106" s="8"/>
      <c r="AA106" s="8">
        <v>40</v>
      </c>
      <c r="AB106" s="8"/>
      <c r="AC106" s="8"/>
      <c r="AD106" s="8">
        <v>20</v>
      </c>
    </row>
    <row r="107" spans="1:30" ht="15.75">
      <c r="A107" s="6">
        <v>1139</v>
      </c>
      <c r="B107" s="7" t="s">
        <v>1150</v>
      </c>
      <c r="C107" s="7" t="s">
        <v>3019</v>
      </c>
      <c r="D107" s="7" t="s">
        <v>1922</v>
      </c>
      <c r="E107" s="6">
        <v>2</v>
      </c>
      <c r="F107" s="6">
        <v>2</v>
      </c>
      <c r="G107" s="6"/>
      <c r="H107" s="6"/>
      <c r="I107" s="6"/>
      <c r="J107" s="6"/>
      <c r="K107" s="6">
        <v>1382600</v>
      </c>
      <c r="L107" s="6">
        <v>1022500</v>
      </c>
      <c r="M107" s="6"/>
      <c r="N107" s="6"/>
      <c r="O107" s="6"/>
      <c r="P107" s="6">
        <f>COUNT(表1_5[[#This Row],[iBAQ 0-20_1]:[iBAQ 0-20_3]])</f>
        <v>0</v>
      </c>
      <c r="Q107" s="6">
        <f>COUNT(表1_5[[#This Row],[iBAQ 30-40_1]:[iBAQ 30-40_3]])</f>
        <v>2</v>
      </c>
      <c r="R107" s="6">
        <f>COUNT(表1_5[[#This Row],[iBAQ 50-60_1]:[iBAQ 50-60_3]])</f>
        <v>0</v>
      </c>
      <c r="S107" s="8"/>
      <c r="T107" s="8">
        <f>AVERAGE(表1_5[[#This Row],[iBAQ 30-40_1]:[iBAQ 30-40_3]])</f>
        <v>1202550</v>
      </c>
      <c r="U107" s="8"/>
      <c r="V107" s="8"/>
      <c r="W107" s="8"/>
      <c r="X107" s="8">
        <v>40</v>
      </c>
      <c r="Y107" s="8"/>
      <c r="Z107" s="8"/>
      <c r="AA107" s="8">
        <v>40</v>
      </c>
      <c r="AB107" s="8"/>
      <c r="AC107" s="8"/>
      <c r="AD107" s="8"/>
    </row>
    <row r="108" spans="1:30" ht="15.75">
      <c r="A108" s="6">
        <v>1159</v>
      </c>
      <c r="B108" s="7" t="s">
        <v>1108</v>
      </c>
      <c r="C108" s="7" t="s">
        <v>2383</v>
      </c>
      <c r="D108" s="7" t="s">
        <v>3833</v>
      </c>
      <c r="E108" s="6">
        <v>3</v>
      </c>
      <c r="F108" s="6">
        <v>0</v>
      </c>
      <c r="G108" s="6"/>
      <c r="H108" s="6"/>
      <c r="I108" s="6"/>
      <c r="J108" s="6"/>
      <c r="K108" s="6">
        <v>1821500</v>
      </c>
      <c r="L108" s="6">
        <v>2298600</v>
      </c>
      <c r="M108" s="6"/>
      <c r="N108" s="6"/>
      <c r="O108" s="6"/>
      <c r="P108" s="6">
        <f>COUNT(表1_5[[#This Row],[iBAQ 0-20_1]:[iBAQ 0-20_3]])</f>
        <v>0</v>
      </c>
      <c r="Q108" s="6">
        <f>COUNT(表1_5[[#This Row],[iBAQ 30-40_1]:[iBAQ 30-40_3]])</f>
        <v>2</v>
      </c>
      <c r="R108" s="6">
        <f>COUNT(表1_5[[#This Row],[iBAQ 50-60_1]:[iBAQ 50-60_3]])</f>
        <v>0</v>
      </c>
      <c r="S108" s="8"/>
      <c r="T108" s="8">
        <f>AVERAGE(表1_5[[#This Row],[iBAQ 30-40_1]:[iBAQ 30-40_3]])</f>
        <v>2060050</v>
      </c>
      <c r="U108" s="8"/>
      <c r="V108" s="8"/>
      <c r="W108" s="8"/>
      <c r="X108" s="8">
        <v>40</v>
      </c>
      <c r="Y108" s="8"/>
      <c r="Z108" s="8"/>
      <c r="AA108" s="8">
        <v>40</v>
      </c>
      <c r="AB108" s="8"/>
      <c r="AC108" s="8"/>
      <c r="AD108" s="8"/>
    </row>
    <row r="109" spans="1:30" ht="15.75">
      <c r="A109" s="6">
        <v>1162</v>
      </c>
      <c r="B109" s="7" t="s">
        <v>1109</v>
      </c>
      <c r="C109" s="7" t="s">
        <v>3037</v>
      </c>
      <c r="D109" s="7" t="s">
        <v>1936</v>
      </c>
      <c r="E109" s="6">
        <v>6</v>
      </c>
      <c r="F109" s="6">
        <v>1</v>
      </c>
      <c r="G109" s="6">
        <v>1547400</v>
      </c>
      <c r="H109" s="6">
        <v>2916900</v>
      </c>
      <c r="I109" s="6">
        <v>2102400</v>
      </c>
      <c r="J109" s="6">
        <v>2146100</v>
      </c>
      <c r="K109" s="6">
        <v>1469400</v>
      </c>
      <c r="L109" s="6">
        <v>2275800</v>
      </c>
      <c r="M109" s="6"/>
      <c r="N109" s="6"/>
      <c r="O109" s="6"/>
      <c r="P109" s="6">
        <f>COUNT(表1_5[[#This Row],[iBAQ 0-20_1]:[iBAQ 0-20_3]])</f>
        <v>3</v>
      </c>
      <c r="Q109" s="6">
        <f>COUNT(表1_5[[#This Row],[iBAQ 30-40_1]:[iBAQ 30-40_3]])</f>
        <v>3</v>
      </c>
      <c r="R109" s="6">
        <f>COUNT(表1_5[[#This Row],[iBAQ 50-60_1]:[iBAQ 50-60_3]])</f>
        <v>0</v>
      </c>
      <c r="S109" s="8">
        <f>AVERAGE(表1_5[[#This Row],[iBAQ 0-20_1]:[iBAQ 0-20_3]])</f>
        <v>2188900</v>
      </c>
      <c r="T109" s="8">
        <f>AVERAGE(表1_5[[#This Row],[iBAQ 30-40_1]:[iBAQ 30-40_3]])</f>
        <v>1963766.6666666667</v>
      </c>
      <c r="U109" s="8"/>
      <c r="V109" s="8">
        <f>表1_5[[#This Row],[Average 40]]/表1_5[[#This Row],[Average 20]]</f>
        <v>0.89714773021456751</v>
      </c>
      <c r="W109" s="8">
        <f>TTEST(表1_5[[#This Row],[iBAQ 0-20_1]:[iBAQ 0-20_3]],表1_5[[#This Row],[iBAQ 30-40_1]:[iBAQ 30-40_3]],2,2)</f>
        <v>0.65677773428558162</v>
      </c>
      <c r="X109" s="8"/>
      <c r="Y109" s="8"/>
      <c r="Z109" s="8"/>
      <c r="AA109" s="8">
        <v>40</v>
      </c>
      <c r="AB109" s="8"/>
      <c r="AC109" s="8"/>
      <c r="AD109" s="8">
        <v>20</v>
      </c>
    </row>
    <row r="110" spans="1:30" ht="15.75">
      <c r="A110" s="6">
        <v>1164</v>
      </c>
      <c r="B110" s="7" t="s">
        <v>1188</v>
      </c>
      <c r="C110" s="7" t="s">
        <v>3039</v>
      </c>
      <c r="D110" s="7" t="s">
        <v>1937</v>
      </c>
      <c r="E110" s="6">
        <v>1</v>
      </c>
      <c r="F110" s="6">
        <v>1</v>
      </c>
      <c r="G110" s="6"/>
      <c r="H110" s="6"/>
      <c r="I110" s="6"/>
      <c r="J110" s="6">
        <v>294040</v>
      </c>
      <c r="K110" s="6"/>
      <c r="L110" s="6">
        <v>559900</v>
      </c>
      <c r="M110" s="6"/>
      <c r="N110" s="6"/>
      <c r="O110" s="6"/>
      <c r="P110" s="6">
        <f>COUNT(表1_5[[#This Row],[iBAQ 0-20_1]:[iBAQ 0-20_3]])</f>
        <v>0</v>
      </c>
      <c r="Q110" s="6">
        <f>COUNT(表1_5[[#This Row],[iBAQ 30-40_1]:[iBAQ 30-40_3]])</f>
        <v>2</v>
      </c>
      <c r="R110" s="6">
        <f>COUNT(表1_5[[#This Row],[iBAQ 50-60_1]:[iBAQ 50-60_3]])</f>
        <v>0</v>
      </c>
      <c r="S110" s="8"/>
      <c r="T110" s="8">
        <f>AVERAGE(表1_5[[#This Row],[iBAQ 30-40_1]:[iBAQ 30-40_3]])</f>
        <v>426970</v>
      </c>
      <c r="U110" s="8"/>
      <c r="V110" s="8"/>
      <c r="W110" s="8"/>
      <c r="X110" s="8">
        <v>40</v>
      </c>
      <c r="Y110" s="8"/>
      <c r="Z110" s="8"/>
      <c r="AA110" s="8">
        <v>40</v>
      </c>
      <c r="AB110" s="8"/>
      <c r="AC110" s="8"/>
      <c r="AD110" s="8"/>
    </row>
    <row r="111" spans="1:30" ht="15.75">
      <c r="A111" s="6">
        <v>1173</v>
      </c>
      <c r="B111" s="7" t="s">
        <v>1170</v>
      </c>
      <c r="C111" s="7" t="s">
        <v>3049</v>
      </c>
      <c r="D111" s="7" t="s">
        <v>1944</v>
      </c>
      <c r="E111" s="6">
        <v>1</v>
      </c>
      <c r="F111" s="6">
        <v>1</v>
      </c>
      <c r="G111" s="6"/>
      <c r="H111" s="6"/>
      <c r="I111" s="6"/>
      <c r="J111" s="6">
        <v>776550</v>
      </c>
      <c r="K111" s="6"/>
      <c r="L111" s="6">
        <v>689910</v>
      </c>
      <c r="M111" s="6"/>
      <c r="N111" s="6"/>
      <c r="O111" s="6"/>
      <c r="P111" s="6">
        <f>COUNT(表1_5[[#This Row],[iBAQ 0-20_1]:[iBAQ 0-20_3]])</f>
        <v>0</v>
      </c>
      <c r="Q111" s="6">
        <f>COUNT(表1_5[[#This Row],[iBAQ 30-40_1]:[iBAQ 30-40_3]])</f>
        <v>2</v>
      </c>
      <c r="R111" s="6">
        <f>COUNT(表1_5[[#This Row],[iBAQ 50-60_1]:[iBAQ 50-60_3]])</f>
        <v>0</v>
      </c>
      <c r="S111" s="8"/>
      <c r="T111" s="8">
        <f>AVERAGE(表1_5[[#This Row],[iBAQ 30-40_1]:[iBAQ 30-40_3]])</f>
        <v>733230</v>
      </c>
      <c r="U111" s="8"/>
      <c r="V111" s="8"/>
      <c r="W111" s="8"/>
      <c r="X111" s="8">
        <v>40</v>
      </c>
      <c r="Y111" s="8"/>
      <c r="Z111" s="8"/>
      <c r="AA111" s="8">
        <v>40</v>
      </c>
      <c r="AB111" s="8"/>
      <c r="AC111" s="8"/>
      <c r="AD111" s="8"/>
    </row>
    <row r="112" spans="1:30" ht="15.75">
      <c r="A112" s="6">
        <v>906</v>
      </c>
      <c r="B112" s="7" t="s">
        <v>1256</v>
      </c>
      <c r="C112" s="7" t="s">
        <v>3052</v>
      </c>
      <c r="D112" s="7" t="s">
        <v>1946</v>
      </c>
      <c r="E112" s="6">
        <v>1</v>
      </c>
      <c r="F112" s="6">
        <v>1</v>
      </c>
      <c r="G112" s="6">
        <v>400680</v>
      </c>
      <c r="H112" s="6">
        <v>657070</v>
      </c>
      <c r="I112" s="6">
        <v>578570</v>
      </c>
      <c r="J112" s="6">
        <v>1269600</v>
      </c>
      <c r="K112" s="6">
        <v>1933300</v>
      </c>
      <c r="L112" s="6"/>
      <c r="M112" s="6"/>
      <c r="N112" s="6"/>
      <c r="O112" s="6"/>
      <c r="P112" s="6">
        <f>COUNT(表1_5[[#This Row],[iBAQ 0-20_1]:[iBAQ 0-20_3]])</f>
        <v>3</v>
      </c>
      <c r="Q112" s="6">
        <f>COUNT(表1_5[[#This Row],[iBAQ 30-40_1]:[iBAQ 30-40_3]])</f>
        <v>2</v>
      </c>
      <c r="R112" s="6">
        <f>COUNT(表1_5[[#This Row],[iBAQ 50-60_1]:[iBAQ 50-60_3]])</f>
        <v>0</v>
      </c>
      <c r="S112" s="8">
        <f>AVERAGE(表1_5[[#This Row],[iBAQ 0-20_1]:[iBAQ 0-20_3]])</f>
        <v>545440</v>
      </c>
      <c r="T112" s="8">
        <f>AVERAGE(表1_5[[#This Row],[iBAQ 30-40_1]:[iBAQ 30-40_3]])</f>
        <v>1601450</v>
      </c>
      <c r="U112" s="8"/>
      <c r="V112" s="8">
        <f>表1_5[[#This Row],[Average 40]]/表1_5[[#This Row],[Average 20]]</f>
        <v>2.9360699618656496</v>
      </c>
      <c r="W112" s="8">
        <f>TTEST(表1_5[[#This Row],[iBAQ 0-20_1]:[iBAQ 0-20_3]],表1_5[[#This Row],[iBAQ 30-40_1]:[iBAQ 30-40_3]],2,2)</f>
        <v>2.857206760481756E-2</v>
      </c>
      <c r="X112" s="8" t="s">
        <v>1408</v>
      </c>
      <c r="Y112" s="8"/>
      <c r="Z112" s="8"/>
      <c r="AA112" s="8">
        <v>40</v>
      </c>
      <c r="AB112" s="8"/>
      <c r="AC112" s="8"/>
      <c r="AD112" s="8">
        <v>20</v>
      </c>
    </row>
    <row r="113" spans="1:30" ht="15.75">
      <c r="A113" s="6">
        <v>1182</v>
      </c>
      <c r="B113" s="7" t="s">
        <v>1148</v>
      </c>
      <c r="C113" s="7" t="s">
        <v>3056</v>
      </c>
      <c r="D113" s="7" t="s">
        <v>1950</v>
      </c>
      <c r="E113" s="6">
        <v>2</v>
      </c>
      <c r="F113" s="6">
        <v>2</v>
      </c>
      <c r="G113" s="6"/>
      <c r="H113" s="6">
        <v>1546600</v>
      </c>
      <c r="I113" s="6"/>
      <c r="J113" s="6">
        <v>511990</v>
      </c>
      <c r="K113" s="6">
        <v>1303400</v>
      </c>
      <c r="L113" s="6">
        <v>1034100</v>
      </c>
      <c r="M113" s="6"/>
      <c r="N113" s="6"/>
      <c r="O113" s="6"/>
      <c r="P113" s="6">
        <f>COUNT(表1_5[[#This Row],[iBAQ 0-20_1]:[iBAQ 0-20_3]])</f>
        <v>1</v>
      </c>
      <c r="Q113" s="6">
        <f>COUNT(表1_5[[#This Row],[iBAQ 30-40_1]:[iBAQ 30-40_3]])</f>
        <v>3</v>
      </c>
      <c r="R113" s="6">
        <f>COUNT(表1_5[[#This Row],[iBAQ 50-60_1]:[iBAQ 50-60_3]])</f>
        <v>0</v>
      </c>
      <c r="S113" s="8"/>
      <c r="T113" s="8">
        <f>AVERAGE(表1_5[[#This Row],[iBAQ 30-40_1]:[iBAQ 30-40_3]])</f>
        <v>949830</v>
      </c>
      <c r="U113" s="8"/>
      <c r="V113" s="8"/>
      <c r="W113" s="8"/>
      <c r="X113" s="8"/>
      <c r="Y113" s="8"/>
      <c r="Z113" s="8"/>
      <c r="AA113" s="8">
        <v>40</v>
      </c>
      <c r="AB113" s="8"/>
      <c r="AC113" s="8"/>
      <c r="AD113" s="8"/>
    </row>
    <row r="114" spans="1:30" ht="15.75">
      <c r="A114" s="6">
        <v>1184</v>
      </c>
      <c r="B114" s="7" t="s">
        <v>1153</v>
      </c>
      <c r="C114" s="7" t="s">
        <v>3058</v>
      </c>
      <c r="D114" s="7" t="s">
        <v>1952</v>
      </c>
      <c r="E114" s="6">
        <v>1</v>
      </c>
      <c r="F114" s="6">
        <v>1</v>
      </c>
      <c r="G114" s="6"/>
      <c r="H114" s="6"/>
      <c r="I114" s="6">
        <v>230250</v>
      </c>
      <c r="J114" s="6"/>
      <c r="K114" s="6">
        <v>172380</v>
      </c>
      <c r="L114" s="6">
        <v>1010400</v>
      </c>
      <c r="M114" s="6"/>
      <c r="N114" s="6"/>
      <c r="O114" s="6"/>
      <c r="P114" s="6">
        <f>COUNT(表1_5[[#This Row],[iBAQ 0-20_1]:[iBAQ 0-20_3]])</f>
        <v>1</v>
      </c>
      <c r="Q114" s="6">
        <f>COUNT(表1_5[[#This Row],[iBAQ 30-40_1]:[iBAQ 30-40_3]])</f>
        <v>2</v>
      </c>
      <c r="R114" s="6">
        <f>COUNT(表1_5[[#This Row],[iBAQ 50-60_1]:[iBAQ 50-60_3]])</f>
        <v>0</v>
      </c>
      <c r="S114" s="8"/>
      <c r="T114" s="8">
        <f>AVERAGE(表1_5[[#This Row],[iBAQ 30-40_1]:[iBAQ 30-40_3]])</f>
        <v>591390</v>
      </c>
      <c r="U114" s="8"/>
      <c r="V114" s="8"/>
      <c r="W114" s="8"/>
      <c r="X114" s="8"/>
      <c r="Y114" s="8"/>
      <c r="Z114" s="8"/>
      <c r="AA114" s="8">
        <v>40</v>
      </c>
      <c r="AB114" s="8"/>
      <c r="AC114" s="8"/>
      <c r="AD114" s="8"/>
    </row>
    <row r="115" spans="1:30" ht="15.75">
      <c r="A115" s="6">
        <v>341</v>
      </c>
      <c r="B115" s="7" t="s">
        <v>1071</v>
      </c>
      <c r="C115" s="7" t="s">
        <v>3062</v>
      </c>
      <c r="D115" s="7" t="s">
        <v>1956</v>
      </c>
      <c r="E115" s="6">
        <v>3</v>
      </c>
      <c r="F115" s="6">
        <v>3</v>
      </c>
      <c r="G115" s="6"/>
      <c r="H115" s="6">
        <v>4300400</v>
      </c>
      <c r="I115" s="6">
        <v>8166800</v>
      </c>
      <c r="J115" s="6">
        <v>2976700</v>
      </c>
      <c r="K115" s="6">
        <v>529540</v>
      </c>
      <c r="L115" s="6">
        <v>10198000</v>
      </c>
      <c r="M115" s="6"/>
      <c r="N115" s="6"/>
      <c r="O115" s="6"/>
      <c r="P115" s="6">
        <f>COUNT(表1_5[[#This Row],[iBAQ 0-20_1]:[iBAQ 0-20_3]])</f>
        <v>2</v>
      </c>
      <c r="Q115" s="6">
        <f>COUNT(表1_5[[#This Row],[iBAQ 30-40_1]:[iBAQ 30-40_3]])</f>
        <v>3</v>
      </c>
      <c r="R115" s="6">
        <f>COUNT(表1_5[[#This Row],[iBAQ 50-60_1]:[iBAQ 50-60_3]])</f>
        <v>0</v>
      </c>
      <c r="S115" s="8">
        <f>AVERAGE(表1_5[[#This Row],[iBAQ 0-20_1]:[iBAQ 0-20_3]])</f>
        <v>6233600</v>
      </c>
      <c r="T115" s="8">
        <f>AVERAGE(表1_5[[#This Row],[iBAQ 30-40_1]:[iBAQ 30-40_3]])</f>
        <v>4568080</v>
      </c>
      <c r="U115" s="8"/>
      <c r="V115" s="8">
        <f>表1_5[[#This Row],[Average 40]]/表1_5[[#This Row],[Average 20]]</f>
        <v>0.73281570841889121</v>
      </c>
      <c r="W115" s="8">
        <f>TTEST(表1_5[[#This Row],[iBAQ 0-20_1]:[iBAQ 0-20_3]],表1_5[[#This Row],[iBAQ 30-40_1]:[iBAQ 30-40_3]],2,2)</f>
        <v>0.70610344715955686</v>
      </c>
      <c r="X115" s="8"/>
      <c r="Y115" s="8"/>
      <c r="Z115" s="8"/>
      <c r="AA115" s="8">
        <v>40</v>
      </c>
      <c r="AB115" s="8"/>
      <c r="AC115" s="8"/>
      <c r="AD115" s="8">
        <v>20</v>
      </c>
    </row>
    <row r="116" spans="1:30" ht="15.75">
      <c r="A116" s="6">
        <v>1201</v>
      </c>
      <c r="B116" s="7" t="s">
        <v>1068</v>
      </c>
      <c r="C116" s="7" t="s">
        <v>3078</v>
      </c>
      <c r="D116" s="7" t="s">
        <v>1965</v>
      </c>
      <c r="E116" s="6">
        <v>1</v>
      </c>
      <c r="F116" s="6">
        <v>1</v>
      </c>
      <c r="G116" s="6">
        <v>13004000</v>
      </c>
      <c r="H116" s="6"/>
      <c r="I116" s="6">
        <v>18929000</v>
      </c>
      <c r="J116" s="6"/>
      <c r="K116" s="6">
        <v>12748000</v>
      </c>
      <c r="L116" s="6">
        <v>14559000</v>
      </c>
      <c r="M116" s="6"/>
      <c r="N116" s="6"/>
      <c r="O116" s="6"/>
      <c r="P116" s="6">
        <f>COUNT(表1_5[[#This Row],[iBAQ 0-20_1]:[iBAQ 0-20_3]])</f>
        <v>2</v>
      </c>
      <c r="Q116" s="6">
        <f>COUNT(表1_5[[#This Row],[iBAQ 30-40_1]:[iBAQ 30-40_3]])</f>
        <v>2</v>
      </c>
      <c r="R116" s="6">
        <f>COUNT(表1_5[[#This Row],[iBAQ 50-60_1]:[iBAQ 50-60_3]])</f>
        <v>0</v>
      </c>
      <c r="S116" s="8">
        <f>AVERAGE(表1_5[[#This Row],[iBAQ 0-20_1]:[iBAQ 0-20_3]])</f>
        <v>15966500</v>
      </c>
      <c r="T116" s="8">
        <f>AVERAGE(表1_5[[#This Row],[iBAQ 30-40_1]:[iBAQ 30-40_3]])</f>
        <v>13653500</v>
      </c>
      <c r="U116" s="8"/>
      <c r="V116" s="8">
        <f>表1_5[[#This Row],[Average 40]]/表1_5[[#This Row],[Average 20]]</f>
        <v>0.85513418720445933</v>
      </c>
      <c r="W116" s="8">
        <f>TTEST(表1_5[[#This Row],[iBAQ 0-20_1]:[iBAQ 0-20_3]],表1_5[[#This Row],[iBAQ 30-40_1]:[iBAQ 30-40_3]],2,2)</f>
        <v>0.53310956526839026</v>
      </c>
      <c r="X116" s="8"/>
      <c r="Y116" s="8"/>
      <c r="Z116" s="8"/>
      <c r="AA116" s="8">
        <v>40</v>
      </c>
      <c r="AB116" s="8"/>
      <c r="AC116" s="8"/>
      <c r="AD116" s="8">
        <v>20</v>
      </c>
    </row>
    <row r="117" spans="1:30" ht="15.75">
      <c r="A117" s="6">
        <v>1208</v>
      </c>
      <c r="B117" s="7" t="s">
        <v>1133</v>
      </c>
      <c r="C117" s="7" t="s">
        <v>3080</v>
      </c>
      <c r="D117" s="7" t="s">
        <v>1967</v>
      </c>
      <c r="E117" s="6">
        <v>4</v>
      </c>
      <c r="F117" s="6">
        <v>4</v>
      </c>
      <c r="G117" s="6"/>
      <c r="H117" s="6"/>
      <c r="I117" s="6"/>
      <c r="J117" s="6">
        <v>243950</v>
      </c>
      <c r="K117" s="6"/>
      <c r="L117" s="6">
        <v>1354500</v>
      </c>
      <c r="M117" s="6"/>
      <c r="N117" s="6"/>
      <c r="O117" s="6"/>
      <c r="P117" s="6">
        <f>COUNT(表1_5[[#This Row],[iBAQ 0-20_1]:[iBAQ 0-20_3]])</f>
        <v>0</v>
      </c>
      <c r="Q117" s="6">
        <f>COUNT(表1_5[[#This Row],[iBAQ 30-40_1]:[iBAQ 30-40_3]])</f>
        <v>2</v>
      </c>
      <c r="R117" s="6">
        <f>COUNT(表1_5[[#This Row],[iBAQ 50-60_1]:[iBAQ 50-60_3]])</f>
        <v>0</v>
      </c>
      <c r="S117" s="8"/>
      <c r="T117" s="8">
        <f>AVERAGE(表1_5[[#This Row],[iBAQ 30-40_1]:[iBAQ 30-40_3]])</f>
        <v>799225</v>
      </c>
      <c r="U117" s="8"/>
      <c r="V117" s="8"/>
      <c r="W117" s="8"/>
      <c r="X117" s="8">
        <v>40</v>
      </c>
      <c r="Y117" s="8"/>
      <c r="Z117" s="8"/>
      <c r="AA117" s="8">
        <v>40</v>
      </c>
      <c r="AB117" s="8"/>
      <c r="AC117" s="8"/>
      <c r="AD117" s="8"/>
    </row>
    <row r="118" spans="1:30" ht="15.75">
      <c r="A118" s="6">
        <v>1223</v>
      </c>
      <c r="B118" s="7" t="s">
        <v>1130</v>
      </c>
      <c r="C118" s="7" t="s">
        <v>3091</v>
      </c>
      <c r="D118" s="7" t="s">
        <v>1975</v>
      </c>
      <c r="E118" s="6">
        <v>1</v>
      </c>
      <c r="F118" s="6">
        <v>1</v>
      </c>
      <c r="G118" s="6"/>
      <c r="H118" s="6"/>
      <c r="I118" s="6"/>
      <c r="J118" s="6"/>
      <c r="K118" s="6">
        <v>1312200</v>
      </c>
      <c r="L118" s="6">
        <v>1377600</v>
      </c>
      <c r="M118" s="6"/>
      <c r="N118" s="6"/>
      <c r="O118" s="6"/>
      <c r="P118" s="6">
        <f>COUNT(表1_5[[#This Row],[iBAQ 0-20_1]:[iBAQ 0-20_3]])</f>
        <v>0</v>
      </c>
      <c r="Q118" s="6">
        <f>COUNT(表1_5[[#This Row],[iBAQ 30-40_1]:[iBAQ 30-40_3]])</f>
        <v>2</v>
      </c>
      <c r="R118" s="6">
        <f>COUNT(表1_5[[#This Row],[iBAQ 50-60_1]:[iBAQ 50-60_3]])</f>
        <v>0</v>
      </c>
      <c r="S118" s="8"/>
      <c r="T118" s="8">
        <f>AVERAGE(表1_5[[#This Row],[iBAQ 30-40_1]:[iBAQ 30-40_3]])</f>
        <v>1344900</v>
      </c>
      <c r="U118" s="8"/>
      <c r="V118" s="8"/>
      <c r="W118" s="8"/>
      <c r="X118" s="8">
        <v>40</v>
      </c>
      <c r="Y118" s="8"/>
      <c r="Z118" s="8"/>
      <c r="AA118" s="8">
        <v>40</v>
      </c>
      <c r="AB118" s="8"/>
      <c r="AC118" s="8"/>
      <c r="AD118" s="8"/>
    </row>
    <row r="119" spans="1:30" ht="15.75">
      <c r="A119" s="6">
        <v>1235</v>
      </c>
      <c r="B119" s="7" t="s">
        <v>1081</v>
      </c>
      <c r="C119" s="7" t="s">
        <v>3101</v>
      </c>
      <c r="D119" s="7" t="s">
        <v>1984</v>
      </c>
      <c r="E119" s="6">
        <v>1</v>
      </c>
      <c r="F119" s="6">
        <v>1</v>
      </c>
      <c r="G119" s="6">
        <v>2405600</v>
      </c>
      <c r="H119" s="6"/>
      <c r="I119" s="6"/>
      <c r="J119" s="6"/>
      <c r="K119" s="6">
        <v>5611300</v>
      </c>
      <c r="L119" s="6">
        <v>4709300</v>
      </c>
      <c r="M119" s="6"/>
      <c r="N119" s="6"/>
      <c r="O119" s="6"/>
      <c r="P119" s="6">
        <f>COUNT(表1_5[[#This Row],[iBAQ 0-20_1]:[iBAQ 0-20_3]])</f>
        <v>1</v>
      </c>
      <c r="Q119" s="6">
        <f>COUNT(表1_5[[#This Row],[iBAQ 30-40_1]:[iBAQ 30-40_3]])</f>
        <v>2</v>
      </c>
      <c r="R119" s="6">
        <f>COUNT(表1_5[[#This Row],[iBAQ 50-60_1]:[iBAQ 50-60_3]])</f>
        <v>0</v>
      </c>
      <c r="S119" s="8"/>
      <c r="T119" s="8">
        <f>AVERAGE(表1_5[[#This Row],[iBAQ 30-40_1]:[iBAQ 30-40_3]])</f>
        <v>5160300</v>
      </c>
      <c r="U119" s="8"/>
      <c r="V119" s="8"/>
      <c r="W119" s="8"/>
      <c r="X119" s="8"/>
      <c r="Y119" s="8"/>
      <c r="Z119" s="8"/>
      <c r="AA119" s="8">
        <v>40</v>
      </c>
      <c r="AB119" s="8"/>
      <c r="AC119" s="8"/>
      <c r="AD119" s="8"/>
    </row>
    <row r="120" spans="1:30" ht="15.75">
      <c r="A120" s="6">
        <v>1237</v>
      </c>
      <c r="B120" s="7" t="s">
        <v>1165</v>
      </c>
      <c r="C120" s="7" t="s">
        <v>2344</v>
      </c>
      <c r="D120" s="7" t="s">
        <v>3864</v>
      </c>
      <c r="E120" s="6">
        <v>7</v>
      </c>
      <c r="F120" s="6">
        <v>1</v>
      </c>
      <c r="G120" s="6">
        <v>1132400</v>
      </c>
      <c r="H120" s="6">
        <v>392600</v>
      </c>
      <c r="I120" s="6">
        <v>801310</v>
      </c>
      <c r="J120" s="6">
        <v>302180</v>
      </c>
      <c r="K120" s="6">
        <v>359520</v>
      </c>
      <c r="L120" s="6">
        <v>805910</v>
      </c>
      <c r="M120" s="6"/>
      <c r="N120" s="6"/>
      <c r="O120" s="6"/>
      <c r="P120" s="6">
        <f>COUNT(表1_5[[#This Row],[iBAQ 0-20_1]:[iBAQ 0-20_3]])</f>
        <v>3</v>
      </c>
      <c r="Q120" s="6">
        <f>COUNT(表1_5[[#This Row],[iBAQ 30-40_1]:[iBAQ 30-40_3]])</f>
        <v>3</v>
      </c>
      <c r="R120" s="6">
        <f>COUNT(表1_5[[#This Row],[iBAQ 50-60_1]:[iBAQ 50-60_3]])</f>
        <v>0</v>
      </c>
      <c r="S120" s="8">
        <f>AVERAGE(表1_5[[#This Row],[iBAQ 0-20_1]:[iBAQ 0-20_3]])</f>
        <v>775436.66666666663</v>
      </c>
      <c r="T120" s="8">
        <f>AVERAGE(表1_5[[#This Row],[iBAQ 30-40_1]:[iBAQ 30-40_3]])</f>
        <v>489203.33333333331</v>
      </c>
      <c r="U120" s="8"/>
      <c r="V120" s="8">
        <f>表1_5[[#This Row],[Average 40]]/表1_5[[#This Row],[Average 20]]</f>
        <v>0.63087464697310336</v>
      </c>
      <c r="W120" s="8">
        <f>TTEST(表1_5[[#This Row],[iBAQ 0-20_1]:[iBAQ 0-20_3]],表1_5[[#This Row],[iBAQ 30-40_1]:[iBAQ 30-40_3]],2,2)</f>
        <v>0.34358696271300809</v>
      </c>
      <c r="X120" s="8"/>
      <c r="Y120" s="8"/>
      <c r="Z120" s="8"/>
      <c r="AA120" s="8">
        <v>40</v>
      </c>
      <c r="AB120" s="8"/>
      <c r="AC120" s="8"/>
      <c r="AD120" s="8">
        <v>20</v>
      </c>
    </row>
    <row r="121" spans="1:30" ht="15.75">
      <c r="A121" s="6">
        <v>1242</v>
      </c>
      <c r="B121" s="7" t="s">
        <v>1142</v>
      </c>
      <c r="C121" s="7" t="s">
        <v>3106</v>
      </c>
      <c r="D121" s="7" t="s">
        <v>1989</v>
      </c>
      <c r="E121" s="6">
        <v>1</v>
      </c>
      <c r="F121" s="6">
        <v>1</v>
      </c>
      <c r="G121" s="6">
        <v>1227000</v>
      </c>
      <c r="H121" s="6">
        <v>951520</v>
      </c>
      <c r="I121" s="6">
        <v>1526400</v>
      </c>
      <c r="J121" s="6">
        <v>1651800</v>
      </c>
      <c r="K121" s="6">
        <v>1640000</v>
      </c>
      <c r="L121" s="6">
        <v>1111600</v>
      </c>
      <c r="M121" s="6"/>
      <c r="N121" s="6"/>
      <c r="O121" s="6"/>
      <c r="P121" s="6">
        <f>COUNT(表1_5[[#This Row],[iBAQ 0-20_1]:[iBAQ 0-20_3]])</f>
        <v>3</v>
      </c>
      <c r="Q121" s="6">
        <f>COUNT(表1_5[[#This Row],[iBAQ 30-40_1]:[iBAQ 30-40_3]])</f>
        <v>3</v>
      </c>
      <c r="R121" s="6">
        <f>COUNT(表1_5[[#This Row],[iBAQ 50-60_1]:[iBAQ 50-60_3]])</f>
        <v>0</v>
      </c>
      <c r="S121" s="8">
        <f>AVERAGE(表1_5[[#This Row],[iBAQ 0-20_1]:[iBAQ 0-20_3]])</f>
        <v>1234973.3333333333</v>
      </c>
      <c r="T121" s="8">
        <f>AVERAGE(表1_5[[#This Row],[iBAQ 30-40_1]:[iBAQ 30-40_3]])</f>
        <v>1467800</v>
      </c>
      <c r="U121" s="8"/>
      <c r="V121" s="8">
        <f>表1_5[[#This Row],[Average 40]]/表1_5[[#This Row],[Average 20]]</f>
        <v>1.1885276875074227</v>
      </c>
      <c r="W121" s="8">
        <f>TTEST(表1_5[[#This Row],[iBAQ 0-20_1]:[iBAQ 0-20_3]],表1_5[[#This Row],[iBAQ 30-40_1]:[iBAQ 30-40_3]],2,2)</f>
        <v>0.39311782291820419</v>
      </c>
      <c r="X121" s="8"/>
      <c r="Y121" s="8"/>
      <c r="Z121" s="8"/>
      <c r="AA121" s="8">
        <v>40</v>
      </c>
      <c r="AB121" s="8"/>
      <c r="AC121" s="8"/>
      <c r="AD121" s="8">
        <v>20</v>
      </c>
    </row>
    <row r="122" spans="1:30" ht="15.75">
      <c r="A122" s="6">
        <v>1246</v>
      </c>
      <c r="B122" s="7" t="s">
        <v>1274</v>
      </c>
      <c r="C122" s="7" t="s">
        <v>2428</v>
      </c>
      <c r="D122" s="7" t="s">
        <v>3868</v>
      </c>
      <c r="E122" s="6">
        <v>2</v>
      </c>
      <c r="F122" s="6">
        <v>2</v>
      </c>
      <c r="G122" s="6"/>
      <c r="H122" s="6"/>
      <c r="I122" s="6"/>
      <c r="J122" s="6">
        <v>2659200</v>
      </c>
      <c r="K122" s="6">
        <v>862910</v>
      </c>
      <c r="L122" s="6"/>
      <c r="M122" s="6"/>
      <c r="N122" s="6"/>
      <c r="O122" s="6"/>
      <c r="P122" s="6">
        <f>COUNT(表1_5[[#This Row],[iBAQ 0-20_1]:[iBAQ 0-20_3]])</f>
        <v>0</v>
      </c>
      <c r="Q122" s="6">
        <f>COUNT(表1_5[[#This Row],[iBAQ 30-40_1]:[iBAQ 30-40_3]])</f>
        <v>2</v>
      </c>
      <c r="R122" s="6">
        <f>COUNT(表1_5[[#This Row],[iBAQ 50-60_1]:[iBAQ 50-60_3]])</f>
        <v>0</v>
      </c>
      <c r="S122" s="8"/>
      <c r="T122" s="8">
        <f>AVERAGE(表1_5[[#This Row],[iBAQ 30-40_1]:[iBAQ 30-40_3]])</f>
        <v>1761055</v>
      </c>
      <c r="U122" s="8"/>
      <c r="V122" s="8"/>
      <c r="W122" s="8"/>
      <c r="X122" s="8">
        <v>40</v>
      </c>
      <c r="Y122" s="8"/>
      <c r="Z122" s="8"/>
      <c r="AA122" s="8">
        <v>40</v>
      </c>
      <c r="AB122" s="8"/>
      <c r="AC122" s="8"/>
      <c r="AD122" s="8"/>
    </row>
    <row r="123" spans="1:30" ht="15.75">
      <c r="A123" s="6">
        <v>968</v>
      </c>
      <c r="B123" s="7" t="s">
        <v>1131</v>
      </c>
      <c r="C123" s="7" t="s">
        <v>3110</v>
      </c>
      <c r="D123" s="7" t="s">
        <v>1992</v>
      </c>
      <c r="E123" s="6">
        <v>1</v>
      </c>
      <c r="F123" s="6">
        <v>1</v>
      </c>
      <c r="G123" s="6">
        <v>1035200</v>
      </c>
      <c r="H123" s="6">
        <v>1581800</v>
      </c>
      <c r="I123" s="6">
        <v>1613800</v>
      </c>
      <c r="J123" s="6">
        <v>1715900</v>
      </c>
      <c r="K123" s="6"/>
      <c r="L123" s="6">
        <v>1371100</v>
      </c>
      <c r="M123" s="6"/>
      <c r="N123" s="6"/>
      <c r="O123" s="6"/>
      <c r="P123" s="6">
        <f>COUNT(表1_5[[#This Row],[iBAQ 0-20_1]:[iBAQ 0-20_3]])</f>
        <v>3</v>
      </c>
      <c r="Q123" s="6">
        <f>COUNT(表1_5[[#This Row],[iBAQ 30-40_1]:[iBAQ 30-40_3]])</f>
        <v>2</v>
      </c>
      <c r="R123" s="6">
        <f>COUNT(表1_5[[#This Row],[iBAQ 50-60_1]:[iBAQ 50-60_3]])</f>
        <v>0</v>
      </c>
      <c r="S123" s="8">
        <f>AVERAGE(表1_5[[#This Row],[iBAQ 0-20_1]:[iBAQ 0-20_3]])</f>
        <v>1410266.6666666667</v>
      </c>
      <c r="T123" s="8">
        <f>AVERAGE(表1_5[[#This Row],[iBAQ 30-40_1]:[iBAQ 30-40_3]])</f>
        <v>1543500</v>
      </c>
      <c r="U123" s="8"/>
      <c r="V123" s="8">
        <f>表1_5[[#This Row],[Average 40]]/表1_5[[#This Row],[Average 20]]</f>
        <v>1.0944738583719391</v>
      </c>
      <c r="W123" s="8">
        <f>TTEST(表1_5[[#This Row],[iBAQ 0-20_1]:[iBAQ 0-20_3]],表1_5[[#This Row],[iBAQ 30-40_1]:[iBAQ 30-40_3]],2,2)</f>
        <v>0.66048864752131498</v>
      </c>
      <c r="X123" s="8"/>
      <c r="Y123" s="8"/>
      <c r="Z123" s="8"/>
      <c r="AA123" s="8">
        <v>40</v>
      </c>
      <c r="AB123" s="8"/>
      <c r="AC123" s="8"/>
      <c r="AD123" s="8">
        <v>20</v>
      </c>
    </row>
    <row r="124" spans="1:30" ht="15.75">
      <c r="A124" s="6">
        <v>1269</v>
      </c>
      <c r="B124" s="7" t="s">
        <v>1132</v>
      </c>
      <c r="C124" s="7" t="s">
        <v>3124</v>
      </c>
      <c r="D124" s="7" t="s">
        <v>2004</v>
      </c>
      <c r="E124" s="6">
        <v>2</v>
      </c>
      <c r="F124" s="6">
        <v>2</v>
      </c>
      <c r="G124" s="6">
        <v>788850</v>
      </c>
      <c r="H124" s="6">
        <v>592860</v>
      </c>
      <c r="I124" s="6"/>
      <c r="J124" s="6"/>
      <c r="K124" s="6">
        <v>1198300</v>
      </c>
      <c r="L124" s="6">
        <v>1355000</v>
      </c>
      <c r="M124" s="6"/>
      <c r="N124" s="6"/>
      <c r="O124" s="6"/>
      <c r="P124" s="6">
        <f>COUNT(表1_5[[#This Row],[iBAQ 0-20_1]:[iBAQ 0-20_3]])</f>
        <v>2</v>
      </c>
      <c r="Q124" s="6">
        <f>COUNT(表1_5[[#This Row],[iBAQ 30-40_1]:[iBAQ 30-40_3]])</f>
        <v>2</v>
      </c>
      <c r="R124" s="6">
        <f>COUNT(表1_5[[#This Row],[iBAQ 50-60_1]:[iBAQ 50-60_3]])</f>
        <v>0</v>
      </c>
      <c r="S124" s="8">
        <f>AVERAGE(表1_5[[#This Row],[iBAQ 0-20_1]:[iBAQ 0-20_3]])</f>
        <v>690855</v>
      </c>
      <c r="T124" s="8">
        <f>AVERAGE(表1_5[[#This Row],[iBAQ 30-40_1]:[iBAQ 30-40_3]])</f>
        <v>1276650</v>
      </c>
      <c r="U124" s="8"/>
      <c r="V124" s="8">
        <f>表1_5[[#This Row],[Average 40]]/表1_5[[#This Row],[Average 20]]</f>
        <v>1.8479275680135485</v>
      </c>
      <c r="W124" s="8">
        <f>TTEST(表1_5[[#This Row],[iBAQ 0-20_1]:[iBAQ 0-20_3]],表1_5[[#This Row],[iBAQ 30-40_1]:[iBAQ 30-40_3]],2,2)</f>
        <v>4.2940336085663361E-2</v>
      </c>
      <c r="X124" s="8"/>
      <c r="Y124" s="8"/>
      <c r="Z124" s="8"/>
      <c r="AA124" s="8">
        <v>40</v>
      </c>
      <c r="AB124" s="8"/>
      <c r="AC124" s="8"/>
      <c r="AD124" s="8">
        <v>20</v>
      </c>
    </row>
    <row r="125" spans="1:30" ht="15.75">
      <c r="A125" s="6">
        <v>1302</v>
      </c>
      <c r="B125" s="7" t="s">
        <v>1288</v>
      </c>
      <c r="C125" s="7" t="s">
        <v>3152</v>
      </c>
      <c r="D125" s="7" t="s">
        <v>2024</v>
      </c>
      <c r="E125" s="6">
        <v>1</v>
      </c>
      <c r="F125" s="6">
        <v>1</v>
      </c>
      <c r="G125" s="6">
        <v>51530000</v>
      </c>
      <c r="H125" s="6">
        <v>2757100</v>
      </c>
      <c r="I125" s="6">
        <v>1619600</v>
      </c>
      <c r="J125" s="6">
        <v>990790</v>
      </c>
      <c r="K125" s="6">
        <v>427460</v>
      </c>
      <c r="L125" s="6"/>
      <c r="M125" s="6"/>
      <c r="N125" s="6"/>
      <c r="O125" s="6"/>
      <c r="P125" s="6">
        <f>COUNT(表1_5[[#This Row],[iBAQ 0-20_1]:[iBAQ 0-20_3]])</f>
        <v>3</v>
      </c>
      <c r="Q125" s="6">
        <f>COUNT(表1_5[[#This Row],[iBAQ 30-40_1]:[iBAQ 30-40_3]])</f>
        <v>2</v>
      </c>
      <c r="R125" s="6">
        <f>COUNT(表1_5[[#This Row],[iBAQ 50-60_1]:[iBAQ 50-60_3]])</f>
        <v>0</v>
      </c>
      <c r="S125" s="8">
        <f>AVERAGE(表1_5[[#This Row],[iBAQ 0-20_1]:[iBAQ 0-20_3]])</f>
        <v>18635566.666666668</v>
      </c>
      <c r="T125" s="8">
        <f>AVERAGE(表1_5[[#This Row],[iBAQ 30-40_1]:[iBAQ 30-40_3]])</f>
        <v>709125</v>
      </c>
      <c r="U125" s="8"/>
      <c r="V125" s="8">
        <f>表1_5[[#This Row],[Average 40]]/表1_5[[#This Row],[Average 20]]</f>
        <v>3.8052237030624235E-2</v>
      </c>
      <c r="W125" s="8">
        <f>TTEST(表1_5[[#This Row],[iBAQ 0-20_1]:[iBAQ 0-20_3]],表1_5[[#This Row],[iBAQ 30-40_1]:[iBAQ 30-40_3]],2,2)</f>
        <v>0.46062738979682566</v>
      </c>
      <c r="X125" s="8"/>
      <c r="Y125" s="8"/>
      <c r="Z125" s="8"/>
      <c r="AA125" s="8">
        <v>40</v>
      </c>
      <c r="AB125" s="8"/>
      <c r="AC125" s="8"/>
      <c r="AD125" s="8">
        <v>20</v>
      </c>
    </row>
    <row r="126" spans="1:30" ht="15.75">
      <c r="A126" s="6">
        <v>1329</v>
      </c>
      <c r="B126" s="7" t="s">
        <v>1147</v>
      </c>
      <c r="C126" s="7" t="s">
        <v>3177</v>
      </c>
      <c r="D126" s="7" t="s">
        <v>3903</v>
      </c>
      <c r="E126" s="6">
        <v>2</v>
      </c>
      <c r="F126" s="6">
        <v>2</v>
      </c>
      <c r="G126" s="6"/>
      <c r="H126" s="6"/>
      <c r="I126" s="6"/>
      <c r="J126" s="6">
        <v>548660</v>
      </c>
      <c r="K126" s="6"/>
      <c r="L126" s="6">
        <v>1074700</v>
      </c>
      <c r="M126" s="6"/>
      <c r="N126" s="6"/>
      <c r="O126" s="6"/>
      <c r="P126" s="6">
        <f>COUNT(表1_5[[#This Row],[iBAQ 0-20_1]:[iBAQ 0-20_3]])</f>
        <v>0</v>
      </c>
      <c r="Q126" s="6">
        <f>COUNT(表1_5[[#This Row],[iBAQ 30-40_1]:[iBAQ 30-40_3]])</f>
        <v>2</v>
      </c>
      <c r="R126" s="6">
        <f>COUNT(表1_5[[#This Row],[iBAQ 50-60_1]:[iBAQ 50-60_3]])</f>
        <v>0</v>
      </c>
      <c r="S126" s="8"/>
      <c r="T126" s="8">
        <f>AVERAGE(表1_5[[#This Row],[iBAQ 30-40_1]:[iBAQ 30-40_3]])</f>
        <v>811680</v>
      </c>
      <c r="U126" s="8"/>
      <c r="V126" s="8"/>
      <c r="W126" s="8"/>
      <c r="X126" s="8">
        <v>40</v>
      </c>
      <c r="Y126" s="8"/>
      <c r="Z126" s="8"/>
      <c r="AA126" s="8">
        <v>40</v>
      </c>
      <c r="AB126" s="8"/>
      <c r="AC126" s="8"/>
      <c r="AD126" s="8"/>
    </row>
    <row r="127" spans="1:30" ht="15.75">
      <c r="A127" s="6">
        <v>1343</v>
      </c>
      <c r="B127" s="7" t="s">
        <v>1243</v>
      </c>
      <c r="C127" s="7" t="s">
        <v>3187</v>
      </c>
      <c r="D127" s="7" t="s">
        <v>2050</v>
      </c>
      <c r="E127" s="6">
        <v>3</v>
      </c>
      <c r="F127" s="6">
        <v>3</v>
      </c>
      <c r="G127" s="6">
        <v>86701</v>
      </c>
      <c r="H127" s="6">
        <v>63109</v>
      </c>
      <c r="I127" s="6"/>
      <c r="J127" s="6">
        <v>135340</v>
      </c>
      <c r="K127" s="6"/>
      <c r="L127" s="6">
        <v>54068</v>
      </c>
      <c r="M127" s="6"/>
      <c r="N127" s="6"/>
      <c r="O127" s="6"/>
      <c r="P127" s="6">
        <f>COUNT(表1_5[[#This Row],[iBAQ 0-20_1]:[iBAQ 0-20_3]])</f>
        <v>2</v>
      </c>
      <c r="Q127" s="6">
        <f>COUNT(表1_5[[#This Row],[iBAQ 30-40_1]:[iBAQ 30-40_3]])</f>
        <v>2</v>
      </c>
      <c r="R127" s="6">
        <f>COUNT(表1_5[[#This Row],[iBAQ 50-60_1]:[iBAQ 50-60_3]])</f>
        <v>0</v>
      </c>
      <c r="S127" s="8">
        <f>AVERAGE(表1_5[[#This Row],[iBAQ 0-20_1]:[iBAQ 0-20_3]])</f>
        <v>74905</v>
      </c>
      <c r="T127" s="8">
        <f>AVERAGE(表1_5[[#This Row],[iBAQ 30-40_1]:[iBAQ 30-40_3]])</f>
        <v>94704</v>
      </c>
      <c r="U127" s="8"/>
      <c r="V127" s="8">
        <f>表1_5[[#This Row],[Average 40]]/表1_5[[#This Row],[Average 20]]</f>
        <v>1.264321473866898</v>
      </c>
      <c r="W127" s="8">
        <f>TTEST(表1_5[[#This Row],[iBAQ 0-20_1]:[iBAQ 0-20_3]],表1_5[[#This Row],[iBAQ 30-40_1]:[iBAQ 30-40_3]],2,2)</f>
        <v>0.68588289161136817</v>
      </c>
      <c r="X127" s="8"/>
      <c r="Y127" s="8"/>
      <c r="Z127" s="8"/>
      <c r="AA127" s="8">
        <v>40</v>
      </c>
      <c r="AB127" s="8"/>
      <c r="AC127" s="8"/>
      <c r="AD127" s="8">
        <v>20</v>
      </c>
    </row>
    <row r="128" spans="1:30" ht="15.75">
      <c r="A128" s="6">
        <v>367</v>
      </c>
      <c r="B128" s="7" t="s">
        <v>1085</v>
      </c>
      <c r="C128" s="7" t="s">
        <v>3191</v>
      </c>
      <c r="D128" s="7" t="s">
        <v>3912</v>
      </c>
      <c r="E128" s="6">
        <v>1</v>
      </c>
      <c r="F128" s="6">
        <v>1</v>
      </c>
      <c r="G128" s="6">
        <v>3498100</v>
      </c>
      <c r="H128" s="6">
        <v>4096900</v>
      </c>
      <c r="I128" s="6">
        <v>4178400</v>
      </c>
      <c r="J128" s="6">
        <v>3239600</v>
      </c>
      <c r="K128" s="6">
        <v>2874200</v>
      </c>
      <c r="L128" s="6">
        <v>3960500</v>
      </c>
      <c r="M128" s="6"/>
      <c r="N128" s="6"/>
      <c r="O128" s="6"/>
      <c r="P128" s="6">
        <f>COUNT(表1_5[[#This Row],[iBAQ 0-20_1]:[iBAQ 0-20_3]])</f>
        <v>3</v>
      </c>
      <c r="Q128" s="6">
        <f>COUNT(表1_5[[#This Row],[iBAQ 30-40_1]:[iBAQ 30-40_3]])</f>
        <v>3</v>
      </c>
      <c r="R128" s="6">
        <f>COUNT(表1_5[[#This Row],[iBAQ 50-60_1]:[iBAQ 50-60_3]])</f>
        <v>0</v>
      </c>
      <c r="S128" s="8">
        <f>AVERAGE(表1_5[[#This Row],[iBAQ 0-20_1]:[iBAQ 0-20_3]])</f>
        <v>3924466.6666666665</v>
      </c>
      <c r="T128" s="8">
        <f>AVERAGE(表1_5[[#This Row],[iBAQ 30-40_1]:[iBAQ 30-40_3]])</f>
        <v>3358100</v>
      </c>
      <c r="U128" s="8"/>
      <c r="V128" s="8">
        <f>表1_5[[#This Row],[Average 40]]/表1_5[[#This Row],[Average 20]]</f>
        <v>0.85568315015203766</v>
      </c>
      <c r="W128" s="8">
        <f>TTEST(表1_5[[#This Row],[iBAQ 0-20_1]:[iBAQ 0-20_3]],表1_5[[#This Row],[iBAQ 30-40_1]:[iBAQ 30-40_3]],2,2)</f>
        <v>0.2147556707926791</v>
      </c>
      <c r="X128" s="8"/>
      <c r="Y128" s="8"/>
      <c r="Z128" s="8"/>
      <c r="AA128" s="8">
        <v>40</v>
      </c>
      <c r="AB128" s="8"/>
      <c r="AC128" s="8"/>
      <c r="AD128" s="8">
        <v>20</v>
      </c>
    </row>
    <row r="129" spans="1:30" ht="15.75">
      <c r="A129" s="6">
        <v>1351</v>
      </c>
      <c r="B129" s="7" t="s">
        <v>1113</v>
      </c>
      <c r="C129" s="7" t="s">
        <v>3197</v>
      </c>
      <c r="D129" s="7" t="s">
        <v>2056</v>
      </c>
      <c r="E129" s="6">
        <v>3</v>
      </c>
      <c r="F129" s="6">
        <v>3</v>
      </c>
      <c r="G129" s="6">
        <v>1518000</v>
      </c>
      <c r="H129" s="6">
        <v>1134900</v>
      </c>
      <c r="I129" s="6"/>
      <c r="J129" s="6">
        <v>2323200</v>
      </c>
      <c r="K129" s="6"/>
      <c r="L129" s="6">
        <v>2041000</v>
      </c>
      <c r="M129" s="6"/>
      <c r="N129" s="6"/>
      <c r="O129" s="6"/>
      <c r="P129" s="6">
        <f>COUNT(表1_5[[#This Row],[iBAQ 0-20_1]:[iBAQ 0-20_3]])</f>
        <v>2</v>
      </c>
      <c r="Q129" s="6">
        <f>COUNT(表1_5[[#This Row],[iBAQ 30-40_1]:[iBAQ 30-40_3]])</f>
        <v>2</v>
      </c>
      <c r="R129" s="6">
        <f>COUNT(表1_5[[#This Row],[iBAQ 50-60_1]:[iBAQ 50-60_3]])</f>
        <v>0</v>
      </c>
      <c r="S129" s="8">
        <f>AVERAGE(表1_5[[#This Row],[iBAQ 0-20_1]:[iBAQ 0-20_3]])</f>
        <v>1326450</v>
      </c>
      <c r="T129" s="8">
        <f>AVERAGE(表1_5[[#This Row],[iBAQ 30-40_1]:[iBAQ 30-40_3]])</f>
        <v>2182100</v>
      </c>
      <c r="U129" s="8"/>
      <c r="V129" s="8">
        <f>表1_5[[#This Row],[Average 40]]/表1_5[[#This Row],[Average 20]]</f>
        <v>1.6450676618040634</v>
      </c>
      <c r="W129" s="8">
        <f>TTEST(表1_5[[#This Row],[iBAQ 0-20_1]:[iBAQ 0-20_3]],表1_5[[#This Row],[iBAQ 30-40_1]:[iBAQ 30-40_3]],2,2)</f>
        <v>6.936170207053971E-2</v>
      </c>
      <c r="X129" s="8"/>
      <c r="Y129" s="8"/>
      <c r="Z129" s="8"/>
      <c r="AA129" s="8">
        <v>40</v>
      </c>
      <c r="AB129" s="8"/>
      <c r="AC129" s="8"/>
      <c r="AD129" s="8">
        <v>20</v>
      </c>
    </row>
    <row r="130" spans="1:30" ht="15.75">
      <c r="A130" s="6">
        <v>1357</v>
      </c>
      <c r="B130" s="7" t="s">
        <v>1127</v>
      </c>
      <c r="C130" s="7" t="s">
        <v>3203</v>
      </c>
      <c r="D130" s="7" t="s">
        <v>2061</v>
      </c>
      <c r="E130" s="6">
        <v>1</v>
      </c>
      <c r="F130" s="6">
        <v>1</v>
      </c>
      <c r="G130" s="6">
        <v>724290</v>
      </c>
      <c r="H130" s="6">
        <v>1183800</v>
      </c>
      <c r="I130" s="6">
        <v>859980</v>
      </c>
      <c r="J130" s="6">
        <v>1881600</v>
      </c>
      <c r="K130" s="6"/>
      <c r="L130" s="6">
        <v>1508900</v>
      </c>
      <c r="M130" s="6"/>
      <c r="N130" s="6"/>
      <c r="O130" s="6"/>
      <c r="P130" s="6">
        <f>COUNT(表1_5[[#This Row],[iBAQ 0-20_1]:[iBAQ 0-20_3]])</f>
        <v>3</v>
      </c>
      <c r="Q130" s="6">
        <f>COUNT(表1_5[[#This Row],[iBAQ 30-40_1]:[iBAQ 30-40_3]])</f>
        <v>2</v>
      </c>
      <c r="R130" s="6">
        <f>COUNT(表1_5[[#This Row],[iBAQ 50-60_1]:[iBAQ 50-60_3]])</f>
        <v>0</v>
      </c>
      <c r="S130" s="8">
        <f>AVERAGE(表1_5[[#This Row],[iBAQ 0-20_1]:[iBAQ 0-20_3]])</f>
        <v>922690</v>
      </c>
      <c r="T130" s="8">
        <f>AVERAGE(表1_5[[#This Row],[iBAQ 30-40_1]:[iBAQ 30-40_3]])</f>
        <v>1695250</v>
      </c>
      <c r="U130" s="8"/>
      <c r="V130" s="8">
        <f>表1_5[[#This Row],[Average 40]]/表1_5[[#This Row],[Average 20]]</f>
        <v>1.8372909644626039</v>
      </c>
      <c r="W130" s="8">
        <f>TTEST(表1_5[[#This Row],[iBAQ 0-20_1]:[iBAQ 0-20_3]],表1_5[[#This Row],[iBAQ 30-40_1]:[iBAQ 30-40_3]],2,2)</f>
        <v>4.1051921003485037E-2</v>
      </c>
      <c r="X130" s="8"/>
      <c r="Y130" s="8"/>
      <c r="Z130" s="8"/>
      <c r="AA130" s="8">
        <v>40</v>
      </c>
      <c r="AB130" s="8"/>
      <c r="AC130" s="8"/>
      <c r="AD130" s="8">
        <v>20</v>
      </c>
    </row>
    <row r="131" spans="1:30" ht="15.75">
      <c r="A131" s="6">
        <v>1101</v>
      </c>
      <c r="B131" s="7" t="s">
        <v>1079</v>
      </c>
      <c r="C131" s="7" t="s">
        <v>3218</v>
      </c>
      <c r="D131" s="7" t="s">
        <v>2070</v>
      </c>
      <c r="E131" s="6">
        <v>1</v>
      </c>
      <c r="F131" s="6">
        <v>1</v>
      </c>
      <c r="G131" s="6">
        <v>2324500</v>
      </c>
      <c r="H131" s="6"/>
      <c r="I131" s="6">
        <v>3930600</v>
      </c>
      <c r="J131" s="6"/>
      <c r="K131" s="6">
        <v>955740</v>
      </c>
      <c r="L131" s="6">
        <v>4848000</v>
      </c>
      <c r="M131" s="6"/>
      <c r="N131" s="6"/>
      <c r="O131" s="6"/>
      <c r="P131" s="6">
        <f>COUNT(表1_5[[#This Row],[iBAQ 0-20_1]:[iBAQ 0-20_3]])</f>
        <v>2</v>
      </c>
      <c r="Q131" s="6">
        <f>COUNT(表1_5[[#This Row],[iBAQ 30-40_1]:[iBAQ 30-40_3]])</f>
        <v>2</v>
      </c>
      <c r="R131" s="6">
        <f>COUNT(表1_5[[#This Row],[iBAQ 50-60_1]:[iBAQ 50-60_3]])</f>
        <v>0</v>
      </c>
      <c r="S131" s="8">
        <f>AVERAGE(表1_5[[#This Row],[iBAQ 0-20_1]:[iBAQ 0-20_3]])</f>
        <v>3127550</v>
      </c>
      <c r="T131" s="8">
        <f>AVERAGE(表1_5[[#This Row],[iBAQ 30-40_1]:[iBAQ 30-40_3]])</f>
        <v>2901870</v>
      </c>
      <c r="U131" s="8"/>
      <c r="V131" s="8">
        <f>表1_5[[#This Row],[Average 40]]/表1_5[[#This Row],[Average 20]]</f>
        <v>0.92784128151428436</v>
      </c>
      <c r="W131" s="8">
        <f>TTEST(表1_5[[#This Row],[iBAQ 0-20_1]:[iBAQ 0-20_3]],表1_5[[#This Row],[iBAQ 30-40_1]:[iBAQ 30-40_3]],2,2)</f>
        <v>0.92441790854677064</v>
      </c>
      <c r="X131" s="8"/>
      <c r="Y131" s="8"/>
      <c r="Z131" s="8"/>
      <c r="AA131" s="8">
        <v>40</v>
      </c>
      <c r="AB131" s="8"/>
      <c r="AC131" s="8"/>
      <c r="AD131" s="8">
        <v>20</v>
      </c>
    </row>
    <row r="132" spans="1:30" ht="15.75">
      <c r="A132" s="6">
        <v>1375</v>
      </c>
      <c r="B132" s="7" t="s">
        <v>1180</v>
      </c>
      <c r="C132" s="7" t="s">
        <v>3221</v>
      </c>
      <c r="D132" s="7" t="s">
        <v>2072</v>
      </c>
      <c r="E132" s="6">
        <v>2</v>
      </c>
      <c r="F132" s="6">
        <v>2</v>
      </c>
      <c r="G132" s="6"/>
      <c r="H132" s="6"/>
      <c r="I132" s="6"/>
      <c r="J132" s="6">
        <v>390050</v>
      </c>
      <c r="K132" s="6"/>
      <c r="L132" s="6">
        <v>633320</v>
      </c>
      <c r="M132" s="6"/>
      <c r="N132" s="6"/>
      <c r="O132" s="6"/>
      <c r="P132" s="6">
        <f>COUNT(表1_5[[#This Row],[iBAQ 0-20_1]:[iBAQ 0-20_3]])</f>
        <v>0</v>
      </c>
      <c r="Q132" s="6">
        <f>COUNT(表1_5[[#This Row],[iBAQ 30-40_1]:[iBAQ 30-40_3]])</f>
        <v>2</v>
      </c>
      <c r="R132" s="6">
        <f>COUNT(表1_5[[#This Row],[iBAQ 50-60_1]:[iBAQ 50-60_3]])</f>
        <v>0</v>
      </c>
      <c r="S132" s="8"/>
      <c r="T132" s="8">
        <f>AVERAGE(表1_5[[#This Row],[iBAQ 30-40_1]:[iBAQ 30-40_3]])</f>
        <v>511685</v>
      </c>
      <c r="U132" s="8"/>
      <c r="V132" s="8"/>
      <c r="W132" s="8"/>
      <c r="X132" s="8">
        <v>40</v>
      </c>
      <c r="Y132" s="8"/>
      <c r="Z132" s="8"/>
      <c r="AA132" s="8">
        <v>40</v>
      </c>
      <c r="AB132" s="8"/>
      <c r="AC132" s="8"/>
      <c r="AD132" s="8"/>
    </row>
    <row r="133" spans="1:30" ht="15.75">
      <c r="A133" s="6">
        <v>1382</v>
      </c>
      <c r="B133" s="7" t="s">
        <v>1066</v>
      </c>
      <c r="C133" s="7" t="s">
        <v>3229</v>
      </c>
      <c r="D133" s="7" t="s">
        <v>3931</v>
      </c>
      <c r="E133" s="6">
        <v>4</v>
      </c>
      <c r="F133" s="6">
        <v>2</v>
      </c>
      <c r="G133" s="6">
        <v>5965500</v>
      </c>
      <c r="H133" s="6">
        <v>15908000</v>
      </c>
      <c r="I133" s="6">
        <v>14628000</v>
      </c>
      <c r="J133" s="6">
        <v>24584000</v>
      </c>
      <c r="K133" s="6">
        <v>6878600</v>
      </c>
      <c r="L133" s="6">
        <v>19352000</v>
      </c>
      <c r="M133" s="6"/>
      <c r="N133" s="6"/>
      <c r="O133" s="6"/>
      <c r="P133" s="6">
        <f>COUNT(表1_5[[#This Row],[iBAQ 0-20_1]:[iBAQ 0-20_3]])</f>
        <v>3</v>
      </c>
      <c r="Q133" s="6">
        <f>COUNT(表1_5[[#This Row],[iBAQ 30-40_1]:[iBAQ 30-40_3]])</f>
        <v>3</v>
      </c>
      <c r="R133" s="6">
        <f>COUNT(表1_5[[#This Row],[iBAQ 50-60_1]:[iBAQ 50-60_3]])</f>
        <v>0</v>
      </c>
      <c r="S133" s="8">
        <f>AVERAGE(表1_5[[#This Row],[iBAQ 0-20_1]:[iBAQ 0-20_3]])</f>
        <v>12167166.666666666</v>
      </c>
      <c r="T133" s="8">
        <f>AVERAGE(表1_5[[#This Row],[iBAQ 30-40_1]:[iBAQ 30-40_3]])</f>
        <v>16938200</v>
      </c>
      <c r="U133" s="8"/>
      <c r="V133" s="8">
        <f>表1_5[[#This Row],[Average 40]]/表1_5[[#This Row],[Average 20]]</f>
        <v>1.3921236113584374</v>
      </c>
      <c r="W133" s="8">
        <f>TTEST(表1_5[[#This Row],[iBAQ 0-20_1]:[iBAQ 0-20_3]],表1_5[[#This Row],[iBAQ 30-40_1]:[iBAQ 30-40_3]],2,2)</f>
        <v>0.47851376322177619</v>
      </c>
      <c r="X133" s="8"/>
      <c r="Y133" s="8"/>
      <c r="Z133" s="8"/>
      <c r="AA133" s="8">
        <v>40</v>
      </c>
      <c r="AB133" s="8"/>
      <c r="AC133" s="8"/>
      <c r="AD133" s="8">
        <v>20</v>
      </c>
    </row>
    <row r="134" spans="1:30" ht="15.75">
      <c r="A134" s="6">
        <v>1399</v>
      </c>
      <c r="B134" s="7" t="s">
        <v>1159</v>
      </c>
      <c r="C134" s="7" t="s">
        <v>3242</v>
      </c>
      <c r="D134" s="7" t="s">
        <v>3937</v>
      </c>
      <c r="E134" s="6">
        <v>2</v>
      </c>
      <c r="F134" s="6">
        <v>2</v>
      </c>
      <c r="G134" s="6"/>
      <c r="H134" s="6"/>
      <c r="I134" s="6"/>
      <c r="J134" s="6">
        <v>38322000</v>
      </c>
      <c r="K134" s="6"/>
      <c r="L134" s="6">
        <v>960390</v>
      </c>
      <c r="M134" s="6"/>
      <c r="N134" s="6"/>
      <c r="O134" s="6"/>
      <c r="P134" s="6">
        <f>COUNT(表1_5[[#This Row],[iBAQ 0-20_1]:[iBAQ 0-20_3]])</f>
        <v>0</v>
      </c>
      <c r="Q134" s="6">
        <f>COUNT(表1_5[[#This Row],[iBAQ 30-40_1]:[iBAQ 30-40_3]])</f>
        <v>2</v>
      </c>
      <c r="R134" s="6">
        <f>COUNT(表1_5[[#This Row],[iBAQ 50-60_1]:[iBAQ 50-60_3]])</f>
        <v>0</v>
      </c>
      <c r="S134" s="8"/>
      <c r="T134" s="8">
        <f>AVERAGE(表1_5[[#This Row],[iBAQ 30-40_1]:[iBAQ 30-40_3]])</f>
        <v>19641195</v>
      </c>
      <c r="U134" s="8"/>
      <c r="V134" s="8"/>
      <c r="W134" s="8"/>
      <c r="X134" s="8">
        <v>40</v>
      </c>
      <c r="Y134" s="8"/>
      <c r="Z134" s="8"/>
      <c r="AA134" s="8">
        <v>40</v>
      </c>
      <c r="AB134" s="8"/>
      <c r="AC134" s="8"/>
      <c r="AD134" s="8"/>
    </row>
    <row r="135" spans="1:30" ht="15.75">
      <c r="A135" s="6">
        <v>1406</v>
      </c>
      <c r="B135" s="7" t="s">
        <v>1183</v>
      </c>
      <c r="C135" s="7" t="s">
        <v>3247</v>
      </c>
      <c r="D135" s="7" t="s">
        <v>3941</v>
      </c>
      <c r="E135" s="6">
        <v>1</v>
      </c>
      <c r="F135" s="6">
        <v>1</v>
      </c>
      <c r="G135" s="6"/>
      <c r="H135" s="6"/>
      <c r="I135" s="6">
        <v>340470</v>
      </c>
      <c r="J135" s="6"/>
      <c r="K135" s="6">
        <v>538310</v>
      </c>
      <c r="L135" s="6">
        <v>612730</v>
      </c>
      <c r="M135" s="6"/>
      <c r="N135" s="6"/>
      <c r="O135" s="6"/>
      <c r="P135" s="6">
        <f>COUNT(表1_5[[#This Row],[iBAQ 0-20_1]:[iBAQ 0-20_3]])</f>
        <v>1</v>
      </c>
      <c r="Q135" s="6">
        <f>COUNT(表1_5[[#This Row],[iBAQ 30-40_1]:[iBAQ 30-40_3]])</f>
        <v>2</v>
      </c>
      <c r="R135" s="6">
        <f>COUNT(表1_5[[#This Row],[iBAQ 50-60_1]:[iBAQ 50-60_3]])</f>
        <v>0</v>
      </c>
      <c r="S135" s="8"/>
      <c r="T135" s="8">
        <f>AVERAGE(表1_5[[#This Row],[iBAQ 30-40_1]:[iBAQ 30-40_3]])</f>
        <v>575520</v>
      </c>
      <c r="U135" s="8"/>
      <c r="V135" s="8"/>
      <c r="W135" s="8"/>
      <c r="X135" s="8"/>
      <c r="Y135" s="8"/>
      <c r="Z135" s="8"/>
      <c r="AA135" s="8">
        <v>40</v>
      </c>
      <c r="AB135" s="8"/>
      <c r="AC135" s="8"/>
      <c r="AD135" s="8"/>
    </row>
    <row r="136" spans="1:30" ht="15.75">
      <c r="A136" s="6">
        <v>1407</v>
      </c>
      <c r="B136" s="7" t="s">
        <v>1116</v>
      </c>
      <c r="C136" s="7" t="s">
        <v>3248</v>
      </c>
      <c r="D136" s="7" t="s">
        <v>2090</v>
      </c>
      <c r="E136" s="6">
        <v>1</v>
      </c>
      <c r="F136" s="6">
        <v>1</v>
      </c>
      <c r="G136" s="6">
        <v>1903700</v>
      </c>
      <c r="H136" s="6">
        <v>3060500</v>
      </c>
      <c r="I136" s="6">
        <v>2646400</v>
      </c>
      <c r="J136" s="6">
        <v>4187000</v>
      </c>
      <c r="K136" s="6">
        <v>2604400</v>
      </c>
      <c r="L136" s="6">
        <v>1986900</v>
      </c>
      <c r="M136" s="6"/>
      <c r="N136" s="6"/>
      <c r="O136" s="6"/>
      <c r="P136" s="6">
        <f>COUNT(表1_5[[#This Row],[iBAQ 0-20_1]:[iBAQ 0-20_3]])</f>
        <v>3</v>
      </c>
      <c r="Q136" s="6">
        <f>COUNT(表1_5[[#This Row],[iBAQ 30-40_1]:[iBAQ 30-40_3]])</f>
        <v>3</v>
      </c>
      <c r="R136" s="6">
        <f>COUNT(表1_5[[#This Row],[iBAQ 50-60_1]:[iBAQ 50-60_3]])</f>
        <v>0</v>
      </c>
      <c r="S136" s="8">
        <f>AVERAGE(表1_5[[#This Row],[iBAQ 0-20_1]:[iBAQ 0-20_3]])</f>
        <v>2536866.6666666665</v>
      </c>
      <c r="T136" s="8">
        <f>AVERAGE(表1_5[[#This Row],[iBAQ 30-40_1]:[iBAQ 30-40_3]])</f>
        <v>2926100</v>
      </c>
      <c r="U136" s="8"/>
      <c r="V136" s="8">
        <f>表1_5[[#This Row],[Average 40]]/表1_5[[#This Row],[Average 20]]</f>
        <v>1.1534307413344547</v>
      </c>
      <c r="W136" s="8">
        <f>TTEST(表1_5[[#This Row],[iBAQ 0-20_1]:[iBAQ 0-20_3]],表1_5[[#This Row],[iBAQ 30-40_1]:[iBAQ 30-40_3]],2,2)</f>
        <v>0.62553102757176371</v>
      </c>
      <c r="X136" s="8"/>
      <c r="Y136" s="8"/>
      <c r="Z136" s="8"/>
      <c r="AA136" s="8">
        <v>40</v>
      </c>
      <c r="AB136" s="8"/>
      <c r="AC136" s="8"/>
      <c r="AD136" s="8">
        <v>20</v>
      </c>
    </row>
    <row r="137" spans="1:30" ht="15.75">
      <c r="A137" s="6">
        <v>877</v>
      </c>
      <c r="B137" s="7" t="s">
        <v>1280</v>
      </c>
      <c r="C137" s="7" t="s">
        <v>3264</v>
      </c>
      <c r="D137" s="7" t="s">
        <v>2102</v>
      </c>
      <c r="E137" s="6">
        <v>1</v>
      </c>
      <c r="F137" s="6">
        <v>1</v>
      </c>
      <c r="G137" s="6"/>
      <c r="H137" s="6">
        <v>677460</v>
      </c>
      <c r="I137" s="6"/>
      <c r="J137" s="6">
        <v>912070</v>
      </c>
      <c r="K137" s="6">
        <v>628750</v>
      </c>
      <c r="L137" s="6"/>
      <c r="M137" s="6"/>
      <c r="N137" s="6"/>
      <c r="O137" s="6"/>
      <c r="P137" s="6">
        <f>COUNT(表1_5[[#This Row],[iBAQ 0-20_1]:[iBAQ 0-20_3]])</f>
        <v>1</v>
      </c>
      <c r="Q137" s="6">
        <f>COUNT(表1_5[[#This Row],[iBAQ 30-40_1]:[iBAQ 30-40_3]])</f>
        <v>2</v>
      </c>
      <c r="R137" s="6">
        <f>COUNT(表1_5[[#This Row],[iBAQ 50-60_1]:[iBAQ 50-60_3]])</f>
        <v>0</v>
      </c>
      <c r="S137" s="8"/>
      <c r="T137" s="8">
        <f>AVERAGE(表1_5[[#This Row],[iBAQ 30-40_1]:[iBAQ 30-40_3]])</f>
        <v>770410</v>
      </c>
      <c r="U137" s="8"/>
      <c r="V137" s="8"/>
      <c r="W137" s="8"/>
      <c r="X137" s="8"/>
      <c r="Y137" s="8"/>
      <c r="Z137" s="8"/>
      <c r="AA137" s="8">
        <v>40</v>
      </c>
      <c r="AB137" s="8"/>
      <c r="AC137" s="8"/>
      <c r="AD137" s="8"/>
    </row>
    <row r="138" spans="1:30" ht="15.75">
      <c r="A138" s="6">
        <v>1440</v>
      </c>
      <c r="B138" s="7" t="s">
        <v>1235</v>
      </c>
      <c r="C138" s="7" t="s">
        <v>3281</v>
      </c>
      <c r="D138" s="7" t="s">
        <v>3958</v>
      </c>
      <c r="E138" s="6">
        <v>3</v>
      </c>
      <c r="F138" s="6">
        <v>3</v>
      </c>
      <c r="G138" s="6"/>
      <c r="H138" s="6">
        <v>1660100</v>
      </c>
      <c r="I138" s="6">
        <v>775590</v>
      </c>
      <c r="J138" s="6">
        <v>573780</v>
      </c>
      <c r="K138" s="6">
        <v>1523300</v>
      </c>
      <c r="L138" s="6">
        <v>183290</v>
      </c>
      <c r="M138" s="6"/>
      <c r="N138" s="6"/>
      <c r="O138" s="6"/>
      <c r="P138" s="6">
        <f>COUNT(表1_5[[#This Row],[iBAQ 0-20_1]:[iBAQ 0-20_3]])</f>
        <v>2</v>
      </c>
      <c r="Q138" s="6">
        <f>COUNT(表1_5[[#This Row],[iBAQ 30-40_1]:[iBAQ 30-40_3]])</f>
        <v>3</v>
      </c>
      <c r="R138" s="6">
        <f>COUNT(表1_5[[#This Row],[iBAQ 50-60_1]:[iBAQ 50-60_3]])</f>
        <v>0</v>
      </c>
      <c r="S138" s="8">
        <f>AVERAGE(表1_5[[#This Row],[iBAQ 0-20_1]:[iBAQ 0-20_3]])</f>
        <v>1217845</v>
      </c>
      <c r="T138" s="8">
        <f>AVERAGE(表1_5[[#This Row],[iBAQ 30-40_1]:[iBAQ 30-40_3]])</f>
        <v>760123.33333333337</v>
      </c>
      <c r="U138" s="8"/>
      <c r="V138" s="8">
        <f>表1_5[[#This Row],[Average 40]]/表1_5[[#This Row],[Average 20]]</f>
        <v>0.6241544148338527</v>
      </c>
      <c r="W138" s="8">
        <f>TTEST(表1_5[[#This Row],[iBAQ 0-20_1]:[iBAQ 0-20_3]],表1_5[[#This Row],[iBAQ 30-40_1]:[iBAQ 30-40_3]],2,2)</f>
        <v>0.50774661132110666</v>
      </c>
      <c r="X138" s="8"/>
      <c r="Y138" s="8"/>
      <c r="Z138" s="8"/>
      <c r="AA138" s="8">
        <v>40</v>
      </c>
      <c r="AB138" s="8"/>
      <c r="AC138" s="8"/>
      <c r="AD138" s="8">
        <v>20</v>
      </c>
    </row>
    <row r="139" spans="1:30" ht="15.75">
      <c r="A139" s="6">
        <v>1447</v>
      </c>
      <c r="B139" s="7" t="s">
        <v>1084</v>
      </c>
      <c r="C139" s="7" t="s">
        <v>3286</v>
      </c>
      <c r="D139" s="7" t="s">
        <v>2113</v>
      </c>
      <c r="E139" s="6">
        <v>3</v>
      </c>
      <c r="F139" s="6">
        <v>3</v>
      </c>
      <c r="G139" s="6"/>
      <c r="H139" s="6"/>
      <c r="I139" s="6"/>
      <c r="J139" s="6"/>
      <c r="K139" s="6">
        <v>737900</v>
      </c>
      <c r="L139" s="6">
        <v>4005100</v>
      </c>
      <c r="M139" s="6"/>
      <c r="N139" s="6"/>
      <c r="O139" s="6"/>
      <c r="P139" s="6">
        <f>COUNT(表1_5[[#This Row],[iBAQ 0-20_1]:[iBAQ 0-20_3]])</f>
        <v>0</v>
      </c>
      <c r="Q139" s="6">
        <f>COUNT(表1_5[[#This Row],[iBAQ 30-40_1]:[iBAQ 30-40_3]])</f>
        <v>2</v>
      </c>
      <c r="R139" s="6">
        <f>COUNT(表1_5[[#This Row],[iBAQ 50-60_1]:[iBAQ 50-60_3]])</f>
        <v>0</v>
      </c>
      <c r="S139" s="8"/>
      <c r="T139" s="8">
        <f>AVERAGE(表1_5[[#This Row],[iBAQ 30-40_1]:[iBAQ 30-40_3]])</f>
        <v>2371500</v>
      </c>
      <c r="U139" s="8"/>
      <c r="V139" s="8"/>
      <c r="W139" s="8"/>
      <c r="X139" s="8">
        <v>40</v>
      </c>
      <c r="Y139" s="8"/>
      <c r="Z139" s="8"/>
      <c r="AA139" s="8">
        <v>40</v>
      </c>
      <c r="AB139" s="8"/>
      <c r="AC139" s="8"/>
      <c r="AD139" s="8"/>
    </row>
    <row r="140" spans="1:30" ht="15.75">
      <c r="A140" s="6">
        <v>1462</v>
      </c>
      <c r="B140" s="7" t="s">
        <v>1167</v>
      </c>
      <c r="C140" s="7" t="s">
        <v>3303</v>
      </c>
      <c r="D140" s="7" t="s">
        <v>2122</v>
      </c>
      <c r="E140" s="6">
        <v>3</v>
      </c>
      <c r="F140" s="6">
        <v>3</v>
      </c>
      <c r="G140" s="6">
        <v>310030</v>
      </c>
      <c r="H140" s="6"/>
      <c r="I140" s="6">
        <v>397170</v>
      </c>
      <c r="J140" s="6">
        <v>413170</v>
      </c>
      <c r="K140" s="6">
        <v>524800</v>
      </c>
      <c r="L140" s="6">
        <v>779450</v>
      </c>
      <c r="M140" s="6"/>
      <c r="N140" s="6"/>
      <c r="O140" s="6"/>
      <c r="P140" s="6">
        <f>COUNT(表1_5[[#This Row],[iBAQ 0-20_1]:[iBAQ 0-20_3]])</f>
        <v>2</v>
      </c>
      <c r="Q140" s="6">
        <f>COUNT(表1_5[[#This Row],[iBAQ 30-40_1]:[iBAQ 30-40_3]])</f>
        <v>3</v>
      </c>
      <c r="R140" s="6">
        <f>COUNT(表1_5[[#This Row],[iBAQ 50-60_1]:[iBAQ 50-60_3]])</f>
        <v>0</v>
      </c>
      <c r="S140" s="8">
        <f>AVERAGE(表1_5[[#This Row],[iBAQ 0-20_1]:[iBAQ 0-20_3]])</f>
        <v>353600</v>
      </c>
      <c r="T140" s="8">
        <f>AVERAGE(表1_5[[#This Row],[iBAQ 30-40_1]:[iBAQ 30-40_3]])</f>
        <v>572473.33333333337</v>
      </c>
      <c r="U140" s="8"/>
      <c r="V140" s="8">
        <f>表1_5[[#This Row],[Average 40]]/表1_5[[#This Row],[Average 20]]</f>
        <v>1.6189856711915536</v>
      </c>
      <c r="W140" s="8">
        <f>TTEST(表1_5[[#This Row],[iBAQ 0-20_1]:[iBAQ 0-20_3]],表1_5[[#This Row],[iBAQ 30-40_1]:[iBAQ 30-40_3]],2,2)</f>
        <v>0.22497950196928726</v>
      </c>
      <c r="X140" s="8"/>
      <c r="Y140" s="8"/>
      <c r="Z140" s="8"/>
      <c r="AA140" s="8">
        <v>40</v>
      </c>
      <c r="AB140" s="8"/>
      <c r="AC140" s="8"/>
      <c r="AD140" s="8">
        <v>20</v>
      </c>
    </row>
    <row r="141" spans="1:30" ht="15.75">
      <c r="A141" s="6">
        <v>1472</v>
      </c>
      <c r="B141" s="7" t="s">
        <v>1122</v>
      </c>
      <c r="C141" s="7" t="s">
        <v>3314</v>
      </c>
      <c r="D141" s="7" t="s">
        <v>3977</v>
      </c>
      <c r="E141" s="6">
        <v>1</v>
      </c>
      <c r="F141" s="6">
        <v>1</v>
      </c>
      <c r="G141" s="6"/>
      <c r="H141" s="6"/>
      <c r="I141" s="6"/>
      <c r="J141" s="6">
        <v>982790</v>
      </c>
      <c r="K141" s="6">
        <v>1137100</v>
      </c>
      <c r="L141" s="6">
        <v>1648300</v>
      </c>
      <c r="M141" s="6"/>
      <c r="N141" s="6"/>
      <c r="O141" s="6"/>
      <c r="P141" s="6">
        <f>COUNT(表1_5[[#This Row],[iBAQ 0-20_1]:[iBAQ 0-20_3]])</f>
        <v>0</v>
      </c>
      <c r="Q141" s="6">
        <f>COUNT(表1_5[[#This Row],[iBAQ 30-40_1]:[iBAQ 30-40_3]])</f>
        <v>3</v>
      </c>
      <c r="R141" s="6">
        <f>COUNT(表1_5[[#This Row],[iBAQ 50-60_1]:[iBAQ 50-60_3]])</f>
        <v>0</v>
      </c>
      <c r="S141" s="8"/>
      <c r="T141" s="8">
        <f>AVERAGE(表1_5[[#This Row],[iBAQ 30-40_1]:[iBAQ 30-40_3]])</f>
        <v>1256063.3333333333</v>
      </c>
      <c r="U141" s="8"/>
      <c r="V141" s="8"/>
      <c r="W141" s="8"/>
      <c r="X141" s="8">
        <v>40</v>
      </c>
      <c r="Y141" s="8"/>
      <c r="Z141" s="8"/>
      <c r="AA141" s="8">
        <v>40</v>
      </c>
      <c r="AB141" s="8"/>
      <c r="AC141" s="8"/>
      <c r="AD141" s="8"/>
    </row>
    <row r="142" spans="1:30" ht="15.75">
      <c r="A142" s="6">
        <v>1490</v>
      </c>
      <c r="B142" s="7" t="s">
        <v>1134</v>
      </c>
      <c r="C142" s="7" t="s">
        <v>2956</v>
      </c>
      <c r="D142" s="7" t="s">
        <v>3985</v>
      </c>
      <c r="E142" s="6">
        <v>2</v>
      </c>
      <c r="F142" s="6">
        <v>1</v>
      </c>
      <c r="G142" s="6">
        <v>664650</v>
      </c>
      <c r="H142" s="6">
        <v>1301700</v>
      </c>
      <c r="I142" s="6">
        <v>2795100</v>
      </c>
      <c r="J142" s="6">
        <v>1925100</v>
      </c>
      <c r="K142" s="6">
        <v>2116300</v>
      </c>
      <c r="L142" s="6">
        <v>1323100</v>
      </c>
      <c r="M142" s="6"/>
      <c r="N142" s="6"/>
      <c r="O142" s="6"/>
      <c r="P142" s="6">
        <f>COUNT(表1_5[[#This Row],[iBAQ 0-20_1]:[iBAQ 0-20_3]])</f>
        <v>3</v>
      </c>
      <c r="Q142" s="6">
        <f>COUNT(表1_5[[#This Row],[iBAQ 30-40_1]:[iBAQ 30-40_3]])</f>
        <v>3</v>
      </c>
      <c r="R142" s="6">
        <f>COUNT(表1_5[[#This Row],[iBAQ 50-60_1]:[iBAQ 50-60_3]])</f>
        <v>0</v>
      </c>
      <c r="S142" s="8">
        <f>AVERAGE(表1_5[[#This Row],[iBAQ 0-20_1]:[iBAQ 0-20_3]])</f>
        <v>1587150</v>
      </c>
      <c r="T142" s="8">
        <f>AVERAGE(表1_5[[#This Row],[iBAQ 30-40_1]:[iBAQ 30-40_3]])</f>
        <v>1788166.6666666667</v>
      </c>
      <c r="U142" s="8"/>
      <c r="V142" s="8">
        <f>表1_5[[#This Row],[Average 40]]/表1_5[[#This Row],[Average 20]]</f>
        <v>1.1266525953228534</v>
      </c>
      <c r="W142" s="8">
        <f>TTEST(表1_5[[#This Row],[iBAQ 0-20_1]:[iBAQ 0-20_3]],表1_5[[#This Row],[iBAQ 30-40_1]:[iBAQ 30-40_3]],2,2)</f>
        <v>0.78070385329910774</v>
      </c>
      <c r="X142" s="8"/>
      <c r="Y142" s="8"/>
      <c r="Z142" s="8"/>
      <c r="AA142" s="8">
        <v>40</v>
      </c>
      <c r="AB142" s="8"/>
      <c r="AC142" s="8"/>
      <c r="AD142" s="8">
        <v>20</v>
      </c>
    </row>
    <row r="143" spans="1:30" ht="15.75">
      <c r="A143" s="6">
        <v>1493</v>
      </c>
      <c r="B143" s="7" t="s">
        <v>1199</v>
      </c>
      <c r="C143" s="7" t="s">
        <v>3330</v>
      </c>
      <c r="D143" s="7" t="s">
        <v>3986</v>
      </c>
      <c r="E143" s="6">
        <v>1</v>
      </c>
      <c r="F143" s="6">
        <v>1</v>
      </c>
      <c r="G143" s="6"/>
      <c r="H143" s="6"/>
      <c r="I143" s="6"/>
      <c r="J143" s="6">
        <v>1020100</v>
      </c>
      <c r="K143" s="6"/>
      <c r="L143" s="6">
        <v>496060</v>
      </c>
      <c r="M143" s="6"/>
      <c r="N143" s="6"/>
      <c r="O143" s="6"/>
      <c r="P143" s="6">
        <f>COUNT(表1_5[[#This Row],[iBAQ 0-20_1]:[iBAQ 0-20_3]])</f>
        <v>0</v>
      </c>
      <c r="Q143" s="6">
        <f>COUNT(表1_5[[#This Row],[iBAQ 30-40_1]:[iBAQ 30-40_3]])</f>
        <v>2</v>
      </c>
      <c r="R143" s="6">
        <f>COUNT(表1_5[[#This Row],[iBAQ 50-60_1]:[iBAQ 50-60_3]])</f>
        <v>0</v>
      </c>
      <c r="S143" s="8"/>
      <c r="T143" s="8">
        <f>AVERAGE(表1_5[[#This Row],[iBAQ 30-40_1]:[iBAQ 30-40_3]])</f>
        <v>758080</v>
      </c>
      <c r="U143" s="8"/>
      <c r="V143" s="8"/>
      <c r="W143" s="8"/>
      <c r="X143" s="8">
        <v>40</v>
      </c>
      <c r="Y143" s="8"/>
      <c r="Z143" s="8"/>
      <c r="AA143" s="8">
        <v>40</v>
      </c>
      <c r="AB143" s="8"/>
      <c r="AC143" s="8"/>
      <c r="AD143" s="8"/>
    </row>
    <row r="144" spans="1:30" ht="15.75">
      <c r="A144" s="6">
        <v>567</v>
      </c>
      <c r="B144" s="7" t="s">
        <v>1094</v>
      </c>
      <c r="C144" s="7" t="s">
        <v>3331</v>
      </c>
      <c r="D144" s="7" t="s">
        <v>2137</v>
      </c>
      <c r="E144" s="6">
        <v>1</v>
      </c>
      <c r="F144" s="6">
        <v>1</v>
      </c>
      <c r="G144" s="6"/>
      <c r="H144" s="6"/>
      <c r="I144" s="6"/>
      <c r="J144" s="6"/>
      <c r="K144" s="6">
        <v>3433300</v>
      </c>
      <c r="L144" s="6">
        <v>3151600</v>
      </c>
      <c r="M144" s="6"/>
      <c r="N144" s="6"/>
      <c r="O144" s="6"/>
      <c r="P144" s="6">
        <f>COUNT(表1_5[[#This Row],[iBAQ 0-20_1]:[iBAQ 0-20_3]])</f>
        <v>0</v>
      </c>
      <c r="Q144" s="6">
        <f>COUNT(表1_5[[#This Row],[iBAQ 30-40_1]:[iBAQ 30-40_3]])</f>
        <v>2</v>
      </c>
      <c r="R144" s="6">
        <f>COUNT(表1_5[[#This Row],[iBAQ 50-60_1]:[iBAQ 50-60_3]])</f>
        <v>0</v>
      </c>
      <c r="S144" s="8"/>
      <c r="T144" s="8">
        <f>AVERAGE(表1_5[[#This Row],[iBAQ 30-40_1]:[iBAQ 30-40_3]])</f>
        <v>3292450</v>
      </c>
      <c r="U144" s="8"/>
      <c r="V144" s="8"/>
      <c r="W144" s="8"/>
      <c r="X144" s="8">
        <v>40</v>
      </c>
      <c r="Y144" s="8"/>
      <c r="Z144" s="8"/>
      <c r="AA144" s="8">
        <v>40</v>
      </c>
      <c r="AB144" s="8"/>
      <c r="AC144" s="8"/>
      <c r="AD144" s="8"/>
    </row>
    <row r="145" spans="1:30" ht="15.75">
      <c r="A145" s="6">
        <v>682</v>
      </c>
      <c r="B145" s="7" t="s">
        <v>1080</v>
      </c>
      <c r="C145" s="7" t="s">
        <v>3365</v>
      </c>
      <c r="D145" s="7" t="s">
        <v>4010</v>
      </c>
      <c r="E145" s="6">
        <v>1</v>
      </c>
      <c r="F145" s="6">
        <v>1</v>
      </c>
      <c r="G145" s="6"/>
      <c r="H145" s="6"/>
      <c r="I145" s="6"/>
      <c r="J145" s="6">
        <v>3299300</v>
      </c>
      <c r="K145" s="6">
        <v>2381200</v>
      </c>
      <c r="L145" s="6">
        <v>4753400</v>
      </c>
      <c r="M145" s="6"/>
      <c r="N145" s="6"/>
      <c r="O145" s="6"/>
      <c r="P145" s="6">
        <f>COUNT(表1_5[[#This Row],[iBAQ 0-20_1]:[iBAQ 0-20_3]])</f>
        <v>0</v>
      </c>
      <c r="Q145" s="6">
        <f>COUNT(表1_5[[#This Row],[iBAQ 30-40_1]:[iBAQ 30-40_3]])</f>
        <v>3</v>
      </c>
      <c r="R145" s="6">
        <f>COUNT(表1_5[[#This Row],[iBAQ 50-60_1]:[iBAQ 50-60_3]])</f>
        <v>0</v>
      </c>
      <c r="S145" s="8"/>
      <c r="T145" s="8">
        <f>AVERAGE(表1_5[[#This Row],[iBAQ 30-40_1]:[iBAQ 30-40_3]])</f>
        <v>3477966.6666666665</v>
      </c>
      <c r="U145" s="8"/>
      <c r="V145" s="8"/>
      <c r="W145" s="8"/>
      <c r="X145" s="8">
        <v>40</v>
      </c>
      <c r="Y145" s="8"/>
      <c r="Z145" s="8"/>
      <c r="AA145" s="8">
        <v>40</v>
      </c>
      <c r="AB145" s="8"/>
      <c r="AC145" s="8"/>
      <c r="AD145" s="8"/>
    </row>
    <row r="146" spans="1:30" ht="15.75">
      <c r="A146" s="6">
        <v>1544</v>
      </c>
      <c r="B146" s="7" t="s">
        <v>1210</v>
      </c>
      <c r="C146" s="7" t="s">
        <v>2341</v>
      </c>
      <c r="D146" s="7" t="s">
        <v>4021</v>
      </c>
      <c r="E146" s="6">
        <v>2</v>
      </c>
      <c r="F146" s="6">
        <v>2</v>
      </c>
      <c r="G146" s="6"/>
      <c r="H146" s="6"/>
      <c r="I146" s="6">
        <v>222850</v>
      </c>
      <c r="J146" s="6">
        <v>717470</v>
      </c>
      <c r="K146" s="6">
        <v>376710</v>
      </c>
      <c r="L146" s="6">
        <v>443940</v>
      </c>
      <c r="M146" s="6"/>
      <c r="N146" s="6"/>
      <c r="O146" s="6"/>
      <c r="P146" s="6">
        <f>COUNT(表1_5[[#This Row],[iBAQ 0-20_1]:[iBAQ 0-20_3]])</f>
        <v>1</v>
      </c>
      <c r="Q146" s="6">
        <f>COUNT(表1_5[[#This Row],[iBAQ 30-40_1]:[iBAQ 30-40_3]])</f>
        <v>3</v>
      </c>
      <c r="R146" s="6">
        <f>COUNT(表1_5[[#This Row],[iBAQ 50-60_1]:[iBAQ 50-60_3]])</f>
        <v>0</v>
      </c>
      <c r="S146" s="8"/>
      <c r="T146" s="8">
        <f>AVERAGE(表1_5[[#This Row],[iBAQ 30-40_1]:[iBAQ 30-40_3]])</f>
        <v>512706.66666666669</v>
      </c>
      <c r="U146" s="8"/>
      <c r="V146" s="8"/>
      <c r="W146" s="8"/>
      <c r="X146" s="8"/>
      <c r="Y146" s="8"/>
      <c r="Z146" s="8"/>
      <c r="AA146" s="8">
        <v>40</v>
      </c>
      <c r="AB146" s="8"/>
      <c r="AC146" s="8"/>
      <c r="AD146" s="8"/>
    </row>
    <row r="147" spans="1:30" ht="15.75">
      <c r="A147" s="6">
        <v>134</v>
      </c>
      <c r="B147" s="7" t="s">
        <v>1152</v>
      </c>
      <c r="C147" s="7" t="s">
        <v>3383</v>
      </c>
      <c r="D147" s="7" t="s">
        <v>4022</v>
      </c>
      <c r="E147" s="6">
        <v>3</v>
      </c>
      <c r="F147" s="6">
        <v>3</v>
      </c>
      <c r="G147" s="6">
        <v>616140</v>
      </c>
      <c r="H147" s="6"/>
      <c r="I147" s="6">
        <v>626350</v>
      </c>
      <c r="J147" s="6">
        <v>652600</v>
      </c>
      <c r="K147" s="6"/>
      <c r="L147" s="6">
        <v>1012000</v>
      </c>
      <c r="M147" s="6"/>
      <c r="N147" s="6"/>
      <c r="O147" s="6"/>
      <c r="P147" s="6">
        <f>COUNT(表1_5[[#This Row],[iBAQ 0-20_1]:[iBAQ 0-20_3]])</f>
        <v>2</v>
      </c>
      <c r="Q147" s="6">
        <f>COUNT(表1_5[[#This Row],[iBAQ 30-40_1]:[iBAQ 30-40_3]])</f>
        <v>2</v>
      </c>
      <c r="R147" s="6">
        <f>COUNT(表1_5[[#This Row],[iBAQ 50-60_1]:[iBAQ 50-60_3]])</f>
        <v>0</v>
      </c>
      <c r="S147" s="8">
        <f>AVERAGE(表1_5[[#This Row],[iBAQ 0-20_1]:[iBAQ 0-20_3]])</f>
        <v>621245</v>
      </c>
      <c r="T147" s="8">
        <f>AVERAGE(表1_5[[#This Row],[iBAQ 30-40_1]:[iBAQ 30-40_3]])</f>
        <v>832300</v>
      </c>
      <c r="U147" s="8"/>
      <c r="V147" s="8">
        <f>表1_5[[#This Row],[Average 40]]/表1_5[[#This Row],[Average 20]]</f>
        <v>1.3397290923870615</v>
      </c>
      <c r="W147" s="8">
        <f>TTEST(表1_5[[#This Row],[iBAQ 0-20_1]:[iBAQ 0-20_3]],表1_5[[#This Row],[iBAQ 30-40_1]:[iBAQ 30-40_3]],2,2)</f>
        <v>0.36126152678857093</v>
      </c>
      <c r="X147" s="8"/>
      <c r="Y147" s="8"/>
      <c r="Z147" s="8"/>
      <c r="AA147" s="8">
        <v>40</v>
      </c>
      <c r="AB147" s="8"/>
      <c r="AC147" s="8"/>
      <c r="AD147" s="8">
        <v>20</v>
      </c>
    </row>
    <row r="148" spans="1:30" ht="15.75">
      <c r="A148" s="6">
        <v>1548</v>
      </c>
      <c r="B148" s="7" t="s">
        <v>1125</v>
      </c>
      <c r="C148" s="7" t="s">
        <v>3384</v>
      </c>
      <c r="D148" s="7" t="s">
        <v>2166</v>
      </c>
      <c r="E148" s="6">
        <v>1</v>
      </c>
      <c r="F148" s="6">
        <v>1</v>
      </c>
      <c r="G148" s="6"/>
      <c r="H148" s="6"/>
      <c r="I148" s="6"/>
      <c r="J148" s="6">
        <v>1462300</v>
      </c>
      <c r="K148" s="6"/>
      <c r="L148" s="6">
        <v>1540500</v>
      </c>
      <c r="M148" s="6"/>
      <c r="N148" s="6"/>
      <c r="O148" s="6"/>
      <c r="P148" s="6">
        <f>COUNT(表1_5[[#This Row],[iBAQ 0-20_1]:[iBAQ 0-20_3]])</f>
        <v>0</v>
      </c>
      <c r="Q148" s="6">
        <f>COUNT(表1_5[[#This Row],[iBAQ 30-40_1]:[iBAQ 30-40_3]])</f>
        <v>2</v>
      </c>
      <c r="R148" s="6">
        <f>COUNT(表1_5[[#This Row],[iBAQ 50-60_1]:[iBAQ 50-60_3]])</f>
        <v>0</v>
      </c>
      <c r="S148" s="8"/>
      <c r="T148" s="8">
        <f>AVERAGE(表1_5[[#This Row],[iBAQ 30-40_1]:[iBAQ 30-40_3]])</f>
        <v>1501400</v>
      </c>
      <c r="U148" s="8"/>
      <c r="V148" s="8"/>
      <c r="W148" s="8"/>
      <c r="X148" s="8">
        <v>40</v>
      </c>
      <c r="Y148" s="8"/>
      <c r="Z148" s="8"/>
      <c r="AA148" s="8">
        <v>40</v>
      </c>
      <c r="AB148" s="8"/>
      <c r="AC148" s="8"/>
      <c r="AD148" s="8"/>
    </row>
    <row r="149" spans="1:30" ht="15.75">
      <c r="A149" s="6">
        <v>1562</v>
      </c>
      <c r="B149" s="7" t="s">
        <v>1276</v>
      </c>
      <c r="C149" s="7" t="s">
        <v>3397</v>
      </c>
      <c r="D149" s="7" t="s">
        <v>2174</v>
      </c>
      <c r="E149" s="6">
        <v>5</v>
      </c>
      <c r="F149" s="6">
        <v>5</v>
      </c>
      <c r="G149" s="6">
        <v>3101500</v>
      </c>
      <c r="H149" s="6">
        <v>2043200</v>
      </c>
      <c r="I149" s="6"/>
      <c r="J149" s="6">
        <v>761920</v>
      </c>
      <c r="K149" s="6">
        <v>782860</v>
      </c>
      <c r="L149" s="6"/>
      <c r="M149" s="6"/>
      <c r="N149" s="6"/>
      <c r="O149" s="6"/>
      <c r="P149" s="6">
        <f>COUNT(表1_5[[#This Row],[iBAQ 0-20_1]:[iBAQ 0-20_3]])</f>
        <v>2</v>
      </c>
      <c r="Q149" s="6">
        <f>COUNT(表1_5[[#This Row],[iBAQ 30-40_1]:[iBAQ 30-40_3]])</f>
        <v>2</v>
      </c>
      <c r="R149" s="6">
        <f>COUNT(表1_5[[#This Row],[iBAQ 50-60_1]:[iBAQ 50-60_3]])</f>
        <v>0</v>
      </c>
      <c r="S149" s="8">
        <f>AVERAGE(表1_5[[#This Row],[iBAQ 0-20_1]:[iBAQ 0-20_3]])</f>
        <v>2572350</v>
      </c>
      <c r="T149" s="8">
        <f>AVERAGE(表1_5[[#This Row],[iBAQ 30-40_1]:[iBAQ 30-40_3]])</f>
        <v>772390</v>
      </c>
      <c r="U149" s="8"/>
      <c r="V149" s="8">
        <f>表1_5[[#This Row],[Average 40]]/表1_5[[#This Row],[Average 20]]</f>
        <v>0.30026629346706318</v>
      </c>
      <c r="W149" s="8">
        <f>TTEST(表1_5[[#This Row],[iBAQ 0-20_1]:[iBAQ 0-20_3]],表1_5[[#This Row],[iBAQ 30-40_1]:[iBAQ 30-40_3]],2,2)</f>
        <v>7.6649076804117255E-2</v>
      </c>
      <c r="X149" s="8"/>
      <c r="Y149" s="8"/>
      <c r="Z149" s="8"/>
      <c r="AA149" s="8">
        <v>40</v>
      </c>
      <c r="AB149" s="8"/>
      <c r="AC149" s="8"/>
      <c r="AD149" s="8">
        <v>20</v>
      </c>
    </row>
    <row r="150" spans="1:30" ht="15.75">
      <c r="A150" s="6">
        <v>1563</v>
      </c>
      <c r="B150" s="7" t="s">
        <v>1164</v>
      </c>
      <c r="C150" s="7" t="s">
        <v>3398</v>
      </c>
      <c r="D150" s="7" t="s">
        <v>2175</v>
      </c>
      <c r="E150" s="6">
        <v>2</v>
      </c>
      <c r="F150" s="6">
        <v>2</v>
      </c>
      <c r="G150" s="6"/>
      <c r="H150" s="6"/>
      <c r="I150" s="6">
        <v>2471200</v>
      </c>
      <c r="J150" s="6">
        <v>758570</v>
      </c>
      <c r="K150" s="6">
        <v>964880</v>
      </c>
      <c r="L150" s="6">
        <v>810530</v>
      </c>
      <c r="M150" s="6"/>
      <c r="N150" s="6"/>
      <c r="O150" s="6"/>
      <c r="P150" s="6">
        <f>COUNT(表1_5[[#This Row],[iBAQ 0-20_1]:[iBAQ 0-20_3]])</f>
        <v>1</v>
      </c>
      <c r="Q150" s="6">
        <f>COUNT(表1_5[[#This Row],[iBAQ 30-40_1]:[iBAQ 30-40_3]])</f>
        <v>3</v>
      </c>
      <c r="R150" s="6">
        <f>COUNT(表1_5[[#This Row],[iBAQ 50-60_1]:[iBAQ 50-60_3]])</f>
        <v>0</v>
      </c>
      <c r="S150" s="8"/>
      <c r="T150" s="8">
        <f>AVERAGE(表1_5[[#This Row],[iBAQ 30-40_1]:[iBAQ 30-40_3]])</f>
        <v>844660</v>
      </c>
      <c r="U150" s="8"/>
      <c r="V150" s="8"/>
      <c r="W150" s="8"/>
      <c r="X150" s="8"/>
      <c r="Y150" s="8"/>
      <c r="Z150" s="8"/>
      <c r="AA150" s="8">
        <v>40</v>
      </c>
      <c r="AB150" s="8"/>
      <c r="AC150" s="8"/>
      <c r="AD150" s="8"/>
    </row>
    <row r="151" spans="1:30" ht="15.75">
      <c r="A151" s="6">
        <v>1573</v>
      </c>
      <c r="B151" s="7" t="s">
        <v>1065</v>
      </c>
      <c r="C151" s="7" t="s">
        <v>3404</v>
      </c>
      <c r="D151" s="7" t="s">
        <v>2178</v>
      </c>
      <c r="E151" s="6">
        <v>3</v>
      </c>
      <c r="F151" s="6">
        <v>3</v>
      </c>
      <c r="G151" s="6">
        <v>1745700</v>
      </c>
      <c r="H151" s="6"/>
      <c r="I151" s="6">
        <v>5079300</v>
      </c>
      <c r="J151" s="6">
        <v>5451600</v>
      </c>
      <c r="K151" s="6">
        <v>30065000</v>
      </c>
      <c r="L151" s="6">
        <v>39547000</v>
      </c>
      <c r="M151" s="6"/>
      <c r="N151" s="6"/>
      <c r="O151" s="6"/>
      <c r="P151" s="6">
        <f>COUNT(表1_5[[#This Row],[iBAQ 0-20_1]:[iBAQ 0-20_3]])</f>
        <v>2</v>
      </c>
      <c r="Q151" s="6">
        <f>COUNT(表1_5[[#This Row],[iBAQ 30-40_1]:[iBAQ 30-40_3]])</f>
        <v>3</v>
      </c>
      <c r="R151" s="6">
        <f>COUNT(表1_5[[#This Row],[iBAQ 50-60_1]:[iBAQ 50-60_3]])</f>
        <v>0</v>
      </c>
      <c r="S151" s="8">
        <f>AVERAGE(表1_5[[#This Row],[iBAQ 0-20_1]:[iBAQ 0-20_3]])</f>
        <v>3412500</v>
      </c>
      <c r="T151" s="8">
        <f>AVERAGE(表1_5[[#This Row],[iBAQ 30-40_1]:[iBAQ 30-40_3]])</f>
        <v>25021200</v>
      </c>
      <c r="U151" s="8"/>
      <c r="V151" s="8">
        <f>表1_5[[#This Row],[Average 40]]/表1_5[[#This Row],[Average 20]]</f>
        <v>7.3322197802197806</v>
      </c>
      <c r="W151" s="8">
        <f>TTEST(表1_5[[#This Row],[iBAQ 0-20_1]:[iBAQ 0-20_3]],表1_5[[#This Row],[iBAQ 30-40_1]:[iBAQ 30-40_3]],2,2)</f>
        <v>0.19953193601816399</v>
      </c>
      <c r="X151" s="8"/>
      <c r="Y151" s="8"/>
      <c r="Z151" s="8"/>
      <c r="AA151" s="8">
        <v>40</v>
      </c>
      <c r="AB151" s="8"/>
      <c r="AC151" s="8"/>
      <c r="AD151" s="8">
        <v>20</v>
      </c>
    </row>
    <row r="152" spans="1:30" ht="15.75">
      <c r="A152" s="6">
        <v>57</v>
      </c>
      <c r="B152" s="7" t="s">
        <v>387</v>
      </c>
      <c r="C152" s="7" t="s">
        <v>2203</v>
      </c>
      <c r="D152" s="7" t="s">
        <v>3423</v>
      </c>
      <c r="E152" s="6">
        <v>2</v>
      </c>
      <c r="F152" s="6">
        <v>2</v>
      </c>
      <c r="G152" s="6">
        <v>2666100</v>
      </c>
      <c r="H152" s="6">
        <v>4133500</v>
      </c>
      <c r="I152" s="6"/>
      <c r="J152" s="6"/>
      <c r="K152" s="6"/>
      <c r="L152" s="6"/>
      <c r="M152" s="6">
        <v>2836800</v>
      </c>
      <c r="N152" s="6">
        <v>7708200</v>
      </c>
      <c r="O152" s="6">
        <v>2697200</v>
      </c>
      <c r="P152" s="6">
        <f>COUNT(表1_5[[#This Row],[iBAQ 0-20_1]:[iBAQ 0-20_3]])</f>
        <v>2</v>
      </c>
      <c r="Q152" s="6">
        <f>COUNT(表1_5[[#This Row],[iBAQ 30-40_1]:[iBAQ 30-40_3]])</f>
        <v>0</v>
      </c>
      <c r="R152" s="6">
        <f>COUNT(表1_5[[#This Row],[iBAQ 50-60_1]:[iBAQ 50-60_3]])</f>
        <v>3</v>
      </c>
      <c r="S152" s="8">
        <f>AVERAGE(表1_5[[#This Row],[iBAQ 0-20_1]:[iBAQ 0-20_3]])</f>
        <v>3399800</v>
      </c>
      <c r="T152" s="8"/>
      <c r="U152" s="8">
        <f>AVERAGE(表1_5[[#This Row],[iBAQ 50-60_1]:[iBAQ 50-60_3]])</f>
        <v>4414066.666666667</v>
      </c>
      <c r="V152" s="8"/>
      <c r="W152" s="8"/>
      <c r="X152" s="8">
        <v>20</v>
      </c>
      <c r="Y152" s="8"/>
      <c r="Z152" s="8"/>
      <c r="AA152" s="8">
        <v>60</v>
      </c>
      <c r="AB152" s="8">
        <f>表1_5[[#This Row],[Average 60]]/表1_5[[#This Row],[Average 20]]</f>
        <v>1.2983312743886897</v>
      </c>
      <c r="AC152" s="8">
        <f>TTEST(表1_5[[#This Row],[iBAQ 0-20_1]:[iBAQ 0-20_3]],表1_5[[#This Row],[iBAQ 50-60_1]:[iBAQ 50-60_3]],2,2)</f>
        <v>0.67562989804117191</v>
      </c>
      <c r="AD152" s="8"/>
    </row>
    <row r="153" spans="1:30" ht="15.75">
      <c r="A153" s="6">
        <v>70</v>
      </c>
      <c r="B153" s="7" t="s">
        <v>625</v>
      </c>
      <c r="C153" s="7" t="s">
        <v>2212</v>
      </c>
      <c r="D153" s="7" t="s">
        <v>1431</v>
      </c>
      <c r="E153" s="6">
        <v>2</v>
      </c>
      <c r="F153" s="6">
        <v>2</v>
      </c>
      <c r="G153" s="6">
        <v>1912600</v>
      </c>
      <c r="H153" s="6">
        <v>453270</v>
      </c>
      <c r="I153" s="6">
        <v>1564300</v>
      </c>
      <c r="J153" s="6"/>
      <c r="K153" s="6"/>
      <c r="L153" s="6"/>
      <c r="M153" s="6">
        <v>523710</v>
      </c>
      <c r="N153" s="6"/>
      <c r="O153" s="6">
        <v>623060</v>
      </c>
      <c r="P153" s="6">
        <f>COUNT(表1_5[[#This Row],[iBAQ 0-20_1]:[iBAQ 0-20_3]])</f>
        <v>3</v>
      </c>
      <c r="Q153" s="6">
        <f>COUNT(表1_5[[#This Row],[iBAQ 30-40_1]:[iBAQ 30-40_3]])</f>
        <v>0</v>
      </c>
      <c r="R153" s="6">
        <f>COUNT(表1_5[[#This Row],[iBAQ 50-60_1]:[iBAQ 50-60_3]])</f>
        <v>2</v>
      </c>
      <c r="S153" s="8">
        <f>AVERAGE(表1_5[[#This Row],[iBAQ 0-20_1]:[iBAQ 0-20_3]])</f>
        <v>1310056.6666666667</v>
      </c>
      <c r="T153" s="8"/>
      <c r="U153" s="8">
        <f>AVERAGE(表1_5[[#This Row],[iBAQ 50-60_1]:[iBAQ 50-60_3]])</f>
        <v>573385</v>
      </c>
      <c r="V153" s="8"/>
      <c r="W153" s="8"/>
      <c r="X153" s="8">
        <v>20</v>
      </c>
      <c r="Y153" s="8"/>
      <c r="Z153" s="8"/>
      <c r="AA153" s="8">
        <v>60</v>
      </c>
      <c r="AB153" s="8">
        <f>表1_5[[#This Row],[Average 60]]/表1_5[[#This Row],[Average 20]]</f>
        <v>0.43767954057966957</v>
      </c>
      <c r="AC153" s="8">
        <f>TTEST(表1_5[[#This Row],[iBAQ 0-20_1]:[iBAQ 0-20_3]],表1_5[[#This Row],[iBAQ 50-60_1]:[iBAQ 50-60_3]],2,2)</f>
        <v>0.28627077072710067</v>
      </c>
      <c r="AD153" s="8"/>
    </row>
    <row r="154" spans="1:30" ht="15.75">
      <c r="A154" s="6">
        <v>74</v>
      </c>
      <c r="B154" s="7" t="s">
        <v>385</v>
      </c>
      <c r="C154" s="7" t="s">
        <v>2213</v>
      </c>
      <c r="D154" s="7" t="s">
        <v>3428</v>
      </c>
      <c r="E154" s="6">
        <v>1</v>
      </c>
      <c r="F154" s="6">
        <v>1</v>
      </c>
      <c r="G154" s="6"/>
      <c r="H154" s="6">
        <v>332940</v>
      </c>
      <c r="I154" s="6"/>
      <c r="J154" s="6"/>
      <c r="K154" s="6"/>
      <c r="L154" s="6"/>
      <c r="M154" s="6">
        <v>3695200</v>
      </c>
      <c r="N154" s="6"/>
      <c r="O154" s="6">
        <v>2736800</v>
      </c>
      <c r="P154" s="6">
        <f>COUNT(表1_5[[#This Row],[iBAQ 0-20_1]:[iBAQ 0-20_3]])</f>
        <v>1</v>
      </c>
      <c r="Q154" s="6">
        <f>COUNT(表1_5[[#This Row],[iBAQ 30-40_1]:[iBAQ 30-40_3]])</f>
        <v>0</v>
      </c>
      <c r="R154" s="6">
        <f>COUNT(表1_5[[#This Row],[iBAQ 50-60_1]:[iBAQ 50-60_3]])</f>
        <v>2</v>
      </c>
      <c r="S154" s="8"/>
      <c r="T154" s="8"/>
      <c r="U154" s="8">
        <f>AVERAGE(表1_5[[#This Row],[iBAQ 50-60_1]:[iBAQ 50-60_3]])</f>
        <v>3216000</v>
      </c>
      <c r="V154" s="8"/>
      <c r="W154" s="8"/>
      <c r="X154" s="8"/>
      <c r="Y154" s="8"/>
      <c r="Z154" s="8"/>
      <c r="AA154" s="8">
        <v>60</v>
      </c>
      <c r="AB154" s="8"/>
      <c r="AC154" s="8"/>
      <c r="AD154" s="8"/>
    </row>
    <row r="155" spans="1:30" ht="15.75">
      <c r="A155" s="6">
        <v>99</v>
      </c>
      <c r="B155" s="7" t="s">
        <v>858</v>
      </c>
      <c r="C155" s="7" t="s">
        <v>2230</v>
      </c>
      <c r="D155" s="7" t="s">
        <v>1438</v>
      </c>
      <c r="E155" s="6">
        <v>1</v>
      </c>
      <c r="F155" s="6">
        <v>1</v>
      </c>
      <c r="G155" s="6"/>
      <c r="H155" s="6">
        <v>340890</v>
      </c>
      <c r="I155" s="6">
        <v>178750</v>
      </c>
      <c r="J155" s="6"/>
      <c r="K155" s="6"/>
      <c r="L155" s="6"/>
      <c r="M155" s="6">
        <v>1447600</v>
      </c>
      <c r="N155" s="6">
        <v>272820</v>
      </c>
      <c r="O155" s="6"/>
      <c r="P155" s="6">
        <f>COUNT(表1_5[[#This Row],[iBAQ 0-20_1]:[iBAQ 0-20_3]])</f>
        <v>2</v>
      </c>
      <c r="Q155" s="6">
        <f>COUNT(表1_5[[#This Row],[iBAQ 30-40_1]:[iBAQ 30-40_3]])</f>
        <v>0</v>
      </c>
      <c r="R155" s="6">
        <f>COUNT(表1_5[[#This Row],[iBAQ 50-60_1]:[iBAQ 50-60_3]])</f>
        <v>2</v>
      </c>
      <c r="S155" s="8">
        <f>AVERAGE(表1_5[[#This Row],[iBAQ 0-20_1]:[iBAQ 0-20_3]])</f>
        <v>259820</v>
      </c>
      <c r="T155" s="8"/>
      <c r="U155" s="8">
        <f>AVERAGE(表1_5[[#This Row],[iBAQ 50-60_1]:[iBAQ 50-60_3]])</f>
        <v>860210</v>
      </c>
      <c r="V155" s="8"/>
      <c r="W155" s="8"/>
      <c r="X155" s="8">
        <v>20</v>
      </c>
      <c r="Y155" s="8"/>
      <c r="Z155" s="8"/>
      <c r="AA155" s="8">
        <v>60</v>
      </c>
      <c r="AB155" s="8">
        <f>表1_5[[#This Row],[Average 60]]/表1_5[[#This Row],[Average 20]]</f>
        <v>3.3107920868293435</v>
      </c>
      <c r="AC155" s="8">
        <f>TTEST(表1_5[[#This Row],[iBAQ 0-20_1]:[iBAQ 0-20_3]],表1_5[[#This Row],[iBAQ 50-60_1]:[iBAQ 50-60_3]],2,2)</f>
        <v>0.41785571987939685</v>
      </c>
      <c r="AD155" s="8"/>
    </row>
    <row r="156" spans="1:30" ht="15.75">
      <c r="A156" s="6">
        <v>138</v>
      </c>
      <c r="B156" s="7" t="s">
        <v>372</v>
      </c>
      <c r="C156" s="7" t="s">
        <v>2258</v>
      </c>
      <c r="D156" s="7" t="s">
        <v>1456</v>
      </c>
      <c r="E156" s="6">
        <v>1</v>
      </c>
      <c r="F156" s="6">
        <v>1</v>
      </c>
      <c r="G156" s="6"/>
      <c r="H156" s="6"/>
      <c r="I156" s="6"/>
      <c r="J156" s="6"/>
      <c r="K156" s="6"/>
      <c r="L156" s="6"/>
      <c r="M156" s="6">
        <v>4065800</v>
      </c>
      <c r="N156" s="6"/>
      <c r="O156" s="6">
        <v>2873100</v>
      </c>
      <c r="P156" s="6">
        <f>COUNT(表1_5[[#This Row],[iBAQ 0-20_1]:[iBAQ 0-20_3]])</f>
        <v>0</v>
      </c>
      <c r="Q156" s="6">
        <f>COUNT(表1_5[[#This Row],[iBAQ 30-40_1]:[iBAQ 30-40_3]])</f>
        <v>0</v>
      </c>
      <c r="R156" s="6">
        <f>COUNT(表1_5[[#This Row],[iBAQ 50-60_1]:[iBAQ 50-60_3]])</f>
        <v>2</v>
      </c>
      <c r="S156" s="8"/>
      <c r="T156" s="8"/>
      <c r="U156" s="8">
        <f>AVERAGE(表1_5[[#This Row],[iBAQ 50-60_1]:[iBAQ 50-60_3]])</f>
        <v>3469450</v>
      </c>
      <c r="V156" s="8"/>
      <c r="W156" s="8"/>
      <c r="X156" s="8"/>
      <c r="Y156" s="8"/>
      <c r="Z156" s="8"/>
      <c r="AA156" s="8">
        <v>60</v>
      </c>
      <c r="AB156" s="8"/>
      <c r="AC156" s="8"/>
      <c r="AD156" s="8">
        <v>60</v>
      </c>
    </row>
    <row r="157" spans="1:30" ht="15.75">
      <c r="A157" s="6">
        <v>159</v>
      </c>
      <c r="B157" s="7" t="s">
        <v>480</v>
      </c>
      <c r="C157" s="7" t="s">
        <v>2274</v>
      </c>
      <c r="D157" s="7" t="s">
        <v>1463</v>
      </c>
      <c r="E157" s="6">
        <v>1</v>
      </c>
      <c r="F157" s="6">
        <v>1</v>
      </c>
      <c r="G157" s="6"/>
      <c r="H157" s="6"/>
      <c r="I157" s="6"/>
      <c r="J157" s="6"/>
      <c r="K157" s="6"/>
      <c r="L157" s="6"/>
      <c r="M157" s="6">
        <v>1694800</v>
      </c>
      <c r="N157" s="6"/>
      <c r="O157" s="6">
        <v>1697700</v>
      </c>
      <c r="P157" s="6">
        <f>COUNT(表1_5[[#This Row],[iBAQ 0-20_1]:[iBAQ 0-20_3]])</f>
        <v>0</v>
      </c>
      <c r="Q157" s="6">
        <f>COUNT(表1_5[[#This Row],[iBAQ 30-40_1]:[iBAQ 30-40_3]])</f>
        <v>0</v>
      </c>
      <c r="R157" s="6">
        <f>COUNT(表1_5[[#This Row],[iBAQ 50-60_1]:[iBAQ 50-60_3]])</f>
        <v>2</v>
      </c>
      <c r="S157" s="8"/>
      <c r="T157" s="8"/>
      <c r="U157" s="8">
        <f>AVERAGE(表1_5[[#This Row],[iBAQ 50-60_1]:[iBAQ 50-60_3]])</f>
        <v>1696250</v>
      </c>
      <c r="V157" s="8"/>
      <c r="W157" s="8"/>
      <c r="X157" s="8"/>
      <c r="Y157" s="8"/>
      <c r="Z157" s="8"/>
      <c r="AA157" s="8">
        <v>60</v>
      </c>
      <c r="AB157" s="8"/>
      <c r="AC157" s="8"/>
      <c r="AD157" s="8">
        <v>60</v>
      </c>
    </row>
    <row r="158" spans="1:30" ht="15.75">
      <c r="A158" s="6">
        <v>168</v>
      </c>
      <c r="B158" s="7" t="s">
        <v>727</v>
      </c>
      <c r="C158" s="7" t="s">
        <v>2280</v>
      </c>
      <c r="D158" s="7" t="s">
        <v>1466</v>
      </c>
      <c r="E158" s="6">
        <v>3</v>
      </c>
      <c r="F158" s="6">
        <v>3</v>
      </c>
      <c r="G158" s="6"/>
      <c r="H158" s="6">
        <v>3620700</v>
      </c>
      <c r="I158" s="6">
        <v>2705200</v>
      </c>
      <c r="J158" s="6"/>
      <c r="K158" s="6"/>
      <c r="L158" s="6"/>
      <c r="M158" s="6">
        <v>789150</v>
      </c>
      <c r="N158" s="6">
        <v>3493800</v>
      </c>
      <c r="O158" s="6"/>
      <c r="P158" s="6">
        <f>COUNT(表1_5[[#This Row],[iBAQ 0-20_1]:[iBAQ 0-20_3]])</f>
        <v>2</v>
      </c>
      <c r="Q158" s="6">
        <f>COUNT(表1_5[[#This Row],[iBAQ 30-40_1]:[iBAQ 30-40_3]])</f>
        <v>0</v>
      </c>
      <c r="R158" s="6">
        <f>COUNT(表1_5[[#This Row],[iBAQ 50-60_1]:[iBAQ 50-60_3]])</f>
        <v>2</v>
      </c>
      <c r="S158" s="8">
        <f>AVERAGE(表1_5[[#This Row],[iBAQ 0-20_1]:[iBAQ 0-20_3]])</f>
        <v>3162950</v>
      </c>
      <c r="T158" s="8"/>
      <c r="U158" s="8">
        <f>AVERAGE(表1_5[[#This Row],[iBAQ 50-60_1]:[iBAQ 50-60_3]])</f>
        <v>2141475</v>
      </c>
      <c r="V158" s="8"/>
      <c r="W158" s="8"/>
      <c r="X158" s="8">
        <v>20</v>
      </c>
      <c r="Y158" s="8"/>
      <c r="Z158" s="8"/>
      <c r="AA158" s="8">
        <v>60</v>
      </c>
      <c r="AB158" s="8">
        <f>表1_5[[#This Row],[Average 60]]/表1_5[[#This Row],[Average 20]]</f>
        <v>0.67704990594223746</v>
      </c>
      <c r="AC158" s="8">
        <f>TTEST(表1_5[[#This Row],[iBAQ 0-20_1]:[iBAQ 0-20_3]],表1_5[[#This Row],[iBAQ 50-60_1]:[iBAQ 50-60_3]],2,2)</f>
        <v>0.54856963985171792</v>
      </c>
      <c r="AD158" s="8"/>
    </row>
    <row r="159" spans="1:30" ht="15.75">
      <c r="A159" s="6">
        <v>185</v>
      </c>
      <c r="B159" s="7" t="s">
        <v>308</v>
      </c>
      <c r="C159" s="7" t="s">
        <v>2293</v>
      </c>
      <c r="D159" s="7" t="s">
        <v>1473</v>
      </c>
      <c r="E159" s="6">
        <v>4</v>
      </c>
      <c r="F159" s="6">
        <v>1</v>
      </c>
      <c r="G159" s="6"/>
      <c r="H159" s="6"/>
      <c r="I159" s="6"/>
      <c r="J159" s="6"/>
      <c r="K159" s="6"/>
      <c r="L159" s="6"/>
      <c r="M159" s="6">
        <v>7556900</v>
      </c>
      <c r="N159" s="6">
        <v>4149800</v>
      </c>
      <c r="O159" s="6">
        <v>4254700</v>
      </c>
      <c r="P159" s="6">
        <f>COUNT(表1_5[[#This Row],[iBAQ 0-20_1]:[iBAQ 0-20_3]])</f>
        <v>0</v>
      </c>
      <c r="Q159" s="6">
        <f>COUNT(表1_5[[#This Row],[iBAQ 30-40_1]:[iBAQ 30-40_3]])</f>
        <v>0</v>
      </c>
      <c r="R159" s="6">
        <f>COUNT(表1_5[[#This Row],[iBAQ 50-60_1]:[iBAQ 50-60_3]])</f>
        <v>3</v>
      </c>
      <c r="S159" s="8"/>
      <c r="T159" s="8"/>
      <c r="U159" s="8">
        <f>AVERAGE(表1_5[[#This Row],[iBAQ 50-60_1]:[iBAQ 50-60_3]])</f>
        <v>5320466.666666667</v>
      </c>
      <c r="V159" s="8"/>
      <c r="W159" s="8"/>
      <c r="X159" s="8"/>
      <c r="Y159" s="8"/>
      <c r="Z159" s="8"/>
      <c r="AA159" s="8">
        <v>60</v>
      </c>
      <c r="AB159" s="8"/>
      <c r="AC159" s="8"/>
      <c r="AD159" s="8">
        <v>60</v>
      </c>
    </row>
    <row r="160" spans="1:30" ht="15.75">
      <c r="A160" s="6">
        <v>212</v>
      </c>
      <c r="B160" s="7" t="s">
        <v>40</v>
      </c>
      <c r="C160" s="7" t="s">
        <v>2308</v>
      </c>
      <c r="D160" s="7" t="s">
        <v>1481</v>
      </c>
      <c r="E160" s="6">
        <v>11</v>
      </c>
      <c r="F160" s="6">
        <v>11</v>
      </c>
      <c r="G160" s="6"/>
      <c r="H160" s="6"/>
      <c r="I160" s="6"/>
      <c r="J160" s="6"/>
      <c r="K160" s="6"/>
      <c r="L160" s="6"/>
      <c r="M160" s="6">
        <v>66065000</v>
      </c>
      <c r="N160" s="6">
        <v>91627000</v>
      </c>
      <c r="O160" s="6">
        <v>56187000</v>
      </c>
      <c r="P160" s="6">
        <f>COUNT(表1_5[[#This Row],[iBAQ 0-20_1]:[iBAQ 0-20_3]])</f>
        <v>0</v>
      </c>
      <c r="Q160" s="6">
        <f>COUNT(表1_5[[#This Row],[iBAQ 30-40_1]:[iBAQ 30-40_3]])</f>
        <v>0</v>
      </c>
      <c r="R160" s="6">
        <f>COUNT(表1_5[[#This Row],[iBAQ 50-60_1]:[iBAQ 50-60_3]])</f>
        <v>3</v>
      </c>
      <c r="S160" s="8"/>
      <c r="T160" s="8"/>
      <c r="U160" s="8">
        <f>AVERAGE(表1_5[[#This Row],[iBAQ 50-60_1]:[iBAQ 50-60_3]])</f>
        <v>71293000</v>
      </c>
      <c r="V160" s="8"/>
      <c r="W160" s="8"/>
      <c r="X160" s="8"/>
      <c r="Y160" s="8"/>
      <c r="Z160" s="8"/>
      <c r="AA160" s="8">
        <v>60</v>
      </c>
      <c r="AB160" s="8"/>
      <c r="AC160" s="8"/>
      <c r="AD160" s="8">
        <v>60</v>
      </c>
    </row>
    <row r="161" spans="1:30" ht="15.75">
      <c r="A161" s="6">
        <v>221</v>
      </c>
      <c r="B161" s="7" t="s">
        <v>631</v>
      </c>
      <c r="C161" s="7" t="s">
        <v>2313</v>
      </c>
      <c r="D161" s="7" t="s">
        <v>1485</v>
      </c>
      <c r="E161" s="6">
        <v>3</v>
      </c>
      <c r="F161" s="6">
        <v>3</v>
      </c>
      <c r="G161" s="6"/>
      <c r="H161" s="6"/>
      <c r="I161" s="6">
        <v>309920</v>
      </c>
      <c r="J161" s="6"/>
      <c r="K161" s="6"/>
      <c r="L161" s="6"/>
      <c r="M161" s="6">
        <v>2943700</v>
      </c>
      <c r="N161" s="6"/>
      <c r="O161" s="6">
        <v>603380</v>
      </c>
      <c r="P161" s="6">
        <f>COUNT(表1_5[[#This Row],[iBAQ 0-20_1]:[iBAQ 0-20_3]])</f>
        <v>1</v>
      </c>
      <c r="Q161" s="6">
        <f>COUNT(表1_5[[#This Row],[iBAQ 30-40_1]:[iBAQ 30-40_3]])</f>
        <v>0</v>
      </c>
      <c r="R161" s="6">
        <f>COUNT(表1_5[[#This Row],[iBAQ 50-60_1]:[iBAQ 50-60_3]])</f>
        <v>2</v>
      </c>
      <c r="S161" s="8"/>
      <c r="T161" s="8"/>
      <c r="U161" s="8">
        <f>AVERAGE(表1_5[[#This Row],[iBAQ 50-60_1]:[iBAQ 50-60_3]])</f>
        <v>1773540</v>
      </c>
      <c r="V161" s="8"/>
      <c r="W161" s="8"/>
      <c r="X161" s="8"/>
      <c r="Y161" s="8"/>
      <c r="Z161" s="8"/>
      <c r="AA161" s="8">
        <v>60</v>
      </c>
      <c r="AB161" s="8"/>
      <c r="AC161" s="8"/>
      <c r="AD161" s="8"/>
    </row>
    <row r="162" spans="1:30" ht="15.75">
      <c r="A162" s="6">
        <v>232</v>
      </c>
      <c r="B162" s="7" t="s">
        <v>739</v>
      </c>
      <c r="C162" s="7" t="s">
        <v>2323</v>
      </c>
      <c r="D162" s="7" t="s">
        <v>1493</v>
      </c>
      <c r="E162" s="6">
        <v>3</v>
      </c>
      <c r="F162" s="6">
        <v>3</v>
      </c>
      <c r="G162" s="6"/>
      <c r="H162" s="6"/>
      <c r="I162" s="6"/>
      <c r="J162" s="6"/>
      <c r="K162" s="6"/>
      <c r="L162" s="6"/>
      <c r="M162" s="6">
        <v>21801000</v>
      </c>
      <c r="N162" s="6">
        <v>2672500</v>
      </c>
      <c r="O162" s="6"/>
      <c r="P162" s="6">
        <f>COUNT(表1_5[[#This Row],[iBAQ 0-20_1]:[iBAQ 0-20_3]])</f>
        <v>0</v>
      </c>
      <c r="Q162" s="6">
        <f>COUNT(表1_5[[#This Row],[iBAQ 30-40_1]:[iBAQ 30-40_3]])</f>
        <v>0</v>
      </c>
      <c r="R162" s="6">
        <f>COUNT(表1_5[[#This Row],[iBAQ 50-60_1]:[iBAQ 50-60_3]])</f>
        <v>2</v>
      </c>
      <c r="S162" s="8"/>
      <c r="T162" s="8"/>
      <c r="U162" s="8">
        <f>AVERAGE(表1_5[[#This Row],[iBAQ 50-60_1]:[iBAQ 50-60_3]])</f>
        <v>12236750</v>
      </c>
      <c r="V162" s="8"/>
      <c r="W162" s="8"/>
      <c r="X162" s="8"/>
      <c r="Y162" s="8"/>
      <c r="Z162" s="8"/>
      <c r="AA162" s="8">
        <v>60</v>
      </c>
      <c r="AB162" s="8"/>
      <c r="AC162" s="8"/>
      <c r="AD162" s="8">
        <v>60</v>
      </c>
    </row>
    <row r="163" spans="1:30" ht="15.75">
      <c r="A163" s="6">
        <v>272</v>
      </c>
      <c r="B163" s="7" t="s">
        <v>270</v>
      </c>
      <c r="C163" s="7" t="s">
        <v>2347</v>
      </c>
      <c r="D163" s="7" t="s">
        <v>3497</v>
      </c>
      <c r="E163" s="6">
        <v>4</v>
      </c>
      <c r="F163" s="6">
        <v>1</v>
      </c>
      <c r="G163" s="6">
        <v>3650400</v>
      </c>
      <c r="H163" s="6"/>
      <c r="I163" s="6"/>
      <c r="J163" s="6"/>
      <c r="K163" s="6"/>
      <c r="L163" s="6"/>
      <c r="M163" s="6">
        <v>12654000</v>
      </c>
      <c r="N163" s="6"/>
      <c r="O163" s="6">
        <v>5466800</v>
      </c>
      <c r="P163" s="6">
        <f>COUNT(表1_5[[#This Row],[iBAQ 0-20_1]:[iBAQ 0-20_3]])</f>
        <v>1</v>
      </c>
      <c r="Q163" s="6">
        <f>COUNT(表1_5[[#This Row],[iBAQ 30-40_1]:[iBAQ 30-40_3]])</f>
        <v>0</v>
      </c>
      <c r="R163" s="6">
        <f>COUNT(表1_5[[#This Row],[iBAQ 50-60_1]:[iBAQ 50-60_3]])</f>
        <v>2</v>
      </c>
      <c r="S163" s="8"/>
      <c r="T163" s="8"/>
      <c r="U163" s="8">
        <f>AVERAGE(表1_5[[#This Row],[iBAQ 50-60_1]:[iBAQ 50-60_3]])</f>
        <v>9060400</v>
      </c>
      <c r="V163" s="8"/>
      <c r="W163" s="8"/>
      <c r="X163" s="8"/>
      <c r="Y163" s="8"/>
      <c r="Z163" s="8"/>
      <c r="AA163" s="8">
        <v>60</v>
      </c>
      <c r="AB163" s="8"/>
      <c r="AC163" s="8"/>
      <c r="AD163" s="8"/>
    </row>
    <row r="164" spans="1:30" ht="15.75">
      <c r="A164" s="6">
        <v>322</v>
      </c>
      <c r="B164" s="7" t="s">
        <v>301</v>
      </c>
      <c r="C164" s="7" t="s">
        <v>2387</v>
      </c>
      <c r="D164" s="7" t="s">
        <v>3517</v>
      </c>
      <c r="E164" s="6">
        <v>5</v>
      </c>
      <c r="F164" s="6">
        <v>1</v>
      </c>
      <c r="G164" s="6">
        <v>789380</v>
      </c>
      <c r="H164" s="6"/>
      <c r="I164" s="6"/>
      <c r="J164" s="6"/>
      <c r="K164" s="6"/>
      <c r="L164" s="6"/>
      <c r="M164" s="6">
        <v>5546400</v>
      </c>
      <c r="N164" s="6"/>
      <c r="O164" s="6">
        <v>4478800</v>
      </c>
      <c r="P164" s="6">
        <f>COUNT(表1_5[[#This Row],[iBAQ 0-20_1]:[iBAQ 0-20_3]])</f>
        <v>1</v>
      </c>
      <c r="Q164" s="6">
        <f>COUNT(表1_5[[#This Row],[iBAQ 30-40_1]:[iBAQ 30-40_3]])</f>
        <v>0</v>
      </c>
      <c r="R164" s="6">
        <f>COUNT(表1_5[[#This Row],[iBAQ 50-60_1]:[iBAQ 50-60_3]])</f>
        <v>2</v>
      </c>
      <c r="S164" s="8"/>
      <c r="T164" s="8"/>
      <c r="U164" s="8">
        <f>AVERAGE(表1_5[[#This Row],[iBAQ 50-60_1]:[iBAQ 50-60_3]])</f>
        <v>5012600</v>
      </c>
      <c r="V164" s="8"/>
      <c r="W164" s="8"/>
      <c r="X164" s="8"/>
      <c r="Y164" s="8"/>
      <c r="Z164" s="8"/>
      <c r="AA164" s="8">
        <v>60</v>
      </c>
      <c r="AB164" s="8"/>
      <c r="AC164" s="8"/>
      <c r="AD164" s="8"/>
    </row>
    <row r="165" spans="1:30" ht="15.75">
      <c r="A165" s="6">
        <v>336</v>
      </c>
      <c r="B165" s="7" t="s">
        <v>397</v>
      </c>
      <c r="C165" s="7" t="s">
        <v>2398</v>
      </c>
      <c r="D165" s="7" t="s">
        <v>3522</v>
      </c>
      <c r="E165" s="6">
        <v>3</v>
      </c>
      <c r="F165" s="6">
        <v>2</v>
      </c>
      <c r="G165" s="6"/>
      <c r="H165" s="6"/>
      <c r="I165" s="6"/>
      <c r="J165" s="6"/>
      <c r="K165" s="6"/>
      <c r="L165" s="6"/>
      <c r="M165" s="6">
        <v>7813700</v>
      </c>
      <c r="N165" s="6"/>
      <c r="O165" s="6">
        <v>2597300</v>
      </c>
      <c r="P165" s="6">
        <f>COUNT(表1_5[[#This Row],[iBAQ 0-20_1]:[iBAQ 0-20_3]])</f>
        <v>0</v>
      </c>
      <c r="Q165" s="6">
        <f>COUNT(表1_5[[#This Row],[iBAQ 30-40_1]:[iBAQ 30-40_3]])</f>
        <v>0</v>
      </c>
      <c r="R165" s="6">
        <f>COUNT(表1_5[[#This Row],[iBAQ 50-60_1]:[iBAQ 50-60_3]])</f>
        <v>2</v>
      </c>
      <c r="S165" s="8"/>
      <c r="T165" s="8"/>
      <c r="U165" s="8">
        <f>AVERAGE(表1_5[[#This Row],[iBAQ 50-60_1]:[iBAQ 50-60_3]])</f>
        <v>5205500</v>
      </c>
      <c r="V165" s="8"/>
      <c r="W165" s="8"/>
      <c r="X165" s="8"/>
      <c r="Y165" s="8"/>
      <c r="Z165" s="8"/>
      <c r="AA165" s="8">
        <v>60</v>
      </c>
      <c r="AB165" s="8"/>
      <c r="AC165" s="8"/>
      <c r="AD165" s="8">
        <v>60</v>
      </c>
    </row>
    <row r="166" spans="1:30" ht="15.75">
      <c r="A166" s="6">
        <v>339</v>
      </c>
      <c r="B166" s="7" t="s">
        <v>180</v>
      </c>
      <c r="C166" s="7" t="s">
        <v>2401</v>
      </c>
      <c r="D166" s="7" t="s">
        <v>1535</v>
      </c>
      <c r="E166" s="6">
        <v>5</v>
      </c>
      <c r="F166" s="6">
        <v>3</v>
      </c>
      <c r="G166" s="6"/>
      <c r="H166" s="6"/>
      <c r="I166" s="6"/>
      <c r="J166" s="6"/>
      <c r="K166" s="6"/>
      <c r="L166" s="6"/>
      <c r="M166" s="6">
        <v>12290000</v>
      </c>
      <c r="N166" s="6">
        <v>11367000</v>
      </c>
      <c r="O166" s="6">
        <v>9581300</v>
      </c>
      <c r="P166" s="6">
        <f>COUNT(表1_5[[#This Row],[iBAQ 0-20_1]:[iBAQ 0-20_3]])</f>
        <v>0</v>
      </c>
      <c r="Q166" s="6">
        <f>COUNT(表1_5[[#This Row],[iBAQ 30-40_1]:[iBAQ 30-40_3]])</f>
        <v>0</v>
      </c>
      <c r="R166" s="6">
        <f>COUNT(表1_5[[#This Row],[iBAQ 50-60_1]:[iBAQ 50-60_3]])</f>
        <v>3</v>
      </c>
      <c r="S166" s="8"/>
      <c r="T166" s="8"/>
      <c r="U166" s="8">
        <f>AVERAGE(表1_5[[#This Row],[iBAQ 50-60_1]:[iBAQ 50-60_3]])</f>
        <v>11079433.333333334</v>
      </c>
      <c r="V166" s="8"/>
      <c r="W166" s="8"/>
      <c r="X166" s="8"/>
      <c r="Y166" s="8"/>
      <c r="Z166" s="8"/>
      <c r="AA166" s="8">
        <v>60</v>
      </c>
      <c r="AB166" s="8"/>
      <c r="AC166" s="8"/>
      <c r="AD166" s="8">
        <v>60</v>
      </c>
    </row>
    <row r="167" spans="1:30" ht="15.75">
      <c r="A167" s="6">
        <v>362</v>
      </c>
      <c r="B167" s="7" t="s">
        <v>295</v>
      </c>
      <c r="C167" s="7" t="s">
        <v>2417</v>
      </c>
      <c r="D167" s="7" t="s">
        <v>3536</v>
      </c>
      <c r="E167" s="6">
        <v>4</v>
      </c>
      <c r="F167" s="6">
        <v>4</v>
      </c>
      <c r="G167" s="6"/>
      <c r="H167" s="6"/>
      <c r="I167" s="6"/>
      <c r="J167" s="6"/>
      <c r="K167" s="6"/>
      <c r="L167" s="6"/>
      <c r="M167" s="6">
        <v>13986000</v>
      </c>
      <c r="N167" s="6">
        <v>30238000</v>
      </c>
      <c r="O167" s="6">
        <v>4776800</v>
      </c>
      <c r="P167" s="6">
        <f>COUNT(表1_5[[#This Row],[iBAQ 0-20_1]:[iBAQ 0-20_3]])</f>
        <v>0</v>
      </c>
      <c r="Q167" s="6">
        <f>COUNT(表1_5[[#This Row],[iBAQ 30-40_1]:[iBAQ 30-40_3]])</f>
        <v>0</v>
      </c>
      <c r="R167" s="6">
        <f>COUNT(表1_5[[#This Row],[iBAQ 50-60_1]:[iBAQ 50-60_3]])</f>
        <v>3</v>
      </c>
      <c r="S167" s="8"/>
      <c r="T167" s="8"/>
      <c r="U167" s="8">
        <f>AVERAGE(表1_5[[#This Row],[iBAQ 50-60_1]:[iBAQ 50-60_3]])</f>
        <v>16333600</v>
      </c>
      <c r="V167" s="8"/>
      <c r="W167" s="8"/>
      <c r="X167" s="8"/>
      <c r="Y167" s="8"/>
      <c r="Z167" s="8"/>
      <c r="AA167" s="8">
        <v>60</v>
      </c>
      <c r="AB167" s="8"/>
      <c r="AC167" s="8"/>
      <c r="AD167" s="8">
        <v>60</v>
      </c>
    </row>
    <row r="168" spans="1:30" ht="15.75">
      <c r="A168" s="6">
        <v>391</v>
      </c>
      <c r="B168" s="7" t="s">
        <v>139</v>
      </c>
      <c r="C168" s="7" t="s">
        <v>2432</v>
      </c>
      <c r="D168" s="7" t="s">
        <v>3548</v>
      </c>
      <c r="E168" s="6">
        <v>1</v>
      </c>
      <c r="F168" s="6">
        <v>1</v>
      </c>
      <c r="G168" s="6"/>
      <c r="H168" s="6"/>
      <c r="I168" s="6"/>
      <c r="J168" s="6"/>
      <c r="K168" s="6"/>
      <c r="L168" s="6"/>
      <c r="M168" s="6">
        <v>26030000</v>
      </c>
      <c r="N168" s="6"/>
      <c r="O168" s="6">
        <v>13369000</v>
      </c>
      <c r="P168" s="6">
        <f>COUNT(表1_5[[#This Row],[iBAQ 0-20_1]:[iBAQ 0-20_3]])</f>
        <v>0</v>
      </c>
      <c r="Q168" s="6">
        <f>COUNT(表1_5[[#This Row],[iBAQ 30-40_1]:[iBAQ 30-40_3]])</f>
        <v>0</v>
      </c>
      <c r="R168" s="6">
        <f>COUNT(表1_5[[#This Row],[iBAQ 50-60_1]:[iBAQ 50-60_3]])</f>
        <v>2</v>
      </c>
      <c r="S168" s="8"/>
      <c r="T168" s="8"/>
      <c r="U168" s="8">
        <f>AVERAGE(表1_5[[#This Row],[iBAQ 50-60_1]:[iBAQ 50-60_3]])</f>
        <v>19699500</v>
      </c>
      <c r="V168" s="8"/>
      <c r="W168" s="8"/>
      <c r="X168" s="8"/>
      <c r="Y168" s="8"/>
      <c r="Z168" s="8"/>
      <c r="AA168" s="8">
        <v>60</v>
      </c>
      <c r="AB168" s="8"/>
      <c r="AC168" s="8"/>
      <c r="AD168" s="8">
        <v>60</v>
      </c>
    </row>
    <row r="169" spans="1:30" ht="15.75">
      <c r="A169" s="6">
        <v>449</v>
      </c>
      <c r="B169" s="7" t="s">
        <v>343</v>
      </c>
      <c r="C169" s="7" t="s">
        <v>2470</v>
      </c>
      <c r="D169" s="7" t="s">
        <v>1565</v>
      </c>
      <c r="E169" s="6">
        <v>7</v>
      </c>
      <c r="F169" s="6">
        <v>0</v>
      </c>
      <c r="G169" s="6"/>
      <c r="H169" s="6"/>
      <c r="I169" s="6"/>
      <c r="J169" s="6"/>
      <c r="K169" s="6"/>
      <c r="L169" s="6"/>
      <c r="M169" s="6">
        <v>2220200</v>
      </c>
      <c r="N169" s="6"/>
      <c r="O169" s="6">
        <v>3431800</v>
      </c>
      <c r="P169" s="6">
        <f>COUNT(表1_5[[#This Row],[iBAQ 0-20_1]:[iBAQ 0-20_3]])</f>
        <v>0</v>
      </c>
      <c r="Q169" s="6">
        <f>COUNT(表1_5[[#This Row],[iBAQ 30-40_1]:[iBAQ 30-40_3]])</f>
        <v>0</v>
      </c>
      <c r="R169" s="6">
        <f>COUNT(表1_5[[#This Row],[iBAQ 50-60_1]:[iBAQ 50-60_3]])</f>
        <v>2</v>
      </c>
      <c r="S169" s="8"/>
      <c r="T169" s="8"/>
      <c r="U169" s="8">
        <f>AVERAGE(表1_5[[#This Row],[iBAQ 50-60_1]:[iBAQ 50-60_3]])</f>
        <v>2826000</v>
      </c>
      <c r="V169" s="8"/>
      <c r="W169" s="8"/>
      <c r="X169" s="8"/>
      <c r="Y169" s="8"/>
      <c r="Z169" s="8"/>
      <c r="AA169" s="8">
        <v>60</v>
      </c>
      <c r="AB169" s="8"/>
      <c r="AC169" s="8"/>
      <c r="AD169" s="8">
        <v>60</v>
      </c>
    </row>
    <row r="170" spans="1:30" ht="15.75">
      <c r="A170" s="6">
        <v>496</v>
      </c>
      <c r="B170" s="7" t="s">
        <v>217</v>
      </c>
      <c r="C170" s="7" t="s">
        <v>2502</v>
      </c>
      <c r="D170" s="7" t="s">
        <v>1590</v>
      </c>
      <c r="E170" s="6">
        <v>1</v>
      </c>
      <c r="F170" s="6">
        <v>1</v>
      </c>
      <c r="G170" s="6"/>
      <c r="H170" s="6"/>
      <c r="I170" s="6"/>
      <c r="J170" s="6"/>
      <c r="K170" s="6"/>
      <c r="L170" s="6"/>
      <c r="M170" s="6">
        <v>8826900</v>
      </c>
      <c r="N170" s="6"/>
      <c r="O170" s="6">
        <v>7433200</v>
      </c>
      <c r="P170" s="6">
        <f>COUNT(表1_5[[#This Row],[iBAQ 0-20_1]:[iBAQ 0-20_3]])</f>
        <v>0</v>
      </c>
      <c r="Q170" s="6">
        <f>COUNT(表1_5[[#This Row],[iBAQ 30-40_1]:[iBAQ 30-40_3]])</f>
        <v>0</v>
      </c>
      <c r="R170" s="6">
        <f>COUNT(表1_5[[#This Row],[iBAQ 50-60_1]:[iBAQ 50-60_3]])</f>
        <v>2</v>
      </c>
      <c r="S170" s="8"/>
      <c r="T170" s="8"/>
      <c r="U170" s="8">
        <f>AVERAGE(表1_5[[#This Row],[iBAQ 50-60_1]:[iBAQ 50-60_3]])</f>
        <v>8130050</v>
      </c>
      <c r="V170" s="8"/>
      <c r="W170" s="8"/>
      <c r="X170" s="8"/>
      <c r="Y170" s="8"/>
      <c r="Z170" s="8"/>
      <c r="AA170" s="8">
        <v>60</v>
      </c>
      <c r="AB170" s="8"/>
      <c r="AC170" s="8"/>
      <c r="AD170" s="8">
        <v>60</v>
      </c>
    </row>
    <row r="171" spans="1:30" ht="15.75">
      <c r="A171" s="6">
        <v>553</v>
      </c>
      <c r="B171" s="7" t="s">
        <v>563</v>
      </c>
      <c r="C171" s="7" t="s">
        <v>2543</v>
      </c>
      <c r="D171" s="7" t="s">
        <v>3605</v>
      </c>
      <c r="E171" s="6">
        <v>2</v>
      </c>
      <c r="F171" s="6">
        <v>2</v>
      </c>
      <c r="G171" s="6"/>
      <c r="H171" s="6"/>
      <c r="I171" s="6"/>
      <c r="J171" s="6"/>
      <c r="K171" s="6"/>
      <c r="L171" s="6"/>
      <c r="M171" s="6">
        <v>767570</v>
      </c>
      <c r="N171" s="6"/>
      <c r="O171" s="6">
        <v>972990</v>
      </c>
      <c r="P171" s="6">
        <f>COUNT(表1_5[[#This Row],[iBAQ 0-20_1]:[iBAQ 0-20_3]])</f>
        <v>0</v>
      </c>
      <c r="Q171" s="6">
        <f>COUNT(表1_5[[#This Row],[iBAQ 30-40_1]:[iBAQ 30-40_3]])</f>
        <v>0</v>
      </c>
      <c r="R171" s="6">
        <f>COUNT(表1_5[[#This Row],[iBAQ 50-60_1]:[iBAQ 50-60_3]])</f>
        <v>2</v>
      </c>
      <c r="S171" s="8"/>
      <c r="T171" s="8"/>
      <c r="U171" s="8">
        <f>AVERAGE(表1_5[[#This Row],[iBAQ 50-60_1]:[iBAQ 50-60_3]])</f>
        <v>870280</v>
      </c>
      <c r="V171" s="8"/>
      <c r="W171" s="8"/>
      <c r="X171" s="8"/>
      <c r="Y171" s="8"/>
      <c r="Z171" s="8"/>
      <c r="AA171" s="8">
        <v>60</v>
      </c>
      <c r="AB171" s="8"/>
      <c r="AC171" s="8"/>
      <c r="AD171" s="8">
        <v>60</v>
      </c>
    </row>
    <row r="172" spans="1:30" ht="15.75">
      <c r="A172" s="6">
        <v>573</v>
      </c>
      <c r="B172" s="7" t="s">
        <v>508</v>
      </c>
      <c r="C172" s="7" t="s">
        <v>2558</v>
      </c>
      <c r="D172" s="7" t="s">
        <v>3608</v>
      </c>
      <c r="E172" s="6">
        <v>1</v>
      </c>
      <c r="F172" s="6">
        <v>1</v>
      </c>
      <c r="G172" s="6">
        <v>1201200</v>
      </c>
      <c r="H172" s="6">
        <v>1331900</v>
      </c>
      <c r="I172" s="6">
        <v>1279400</v>
      </c>
      <c r="J172" s="6"/>
      <c r="K172" s="6"/>
      <c r="L172" s="6"/>
      <c r="M172" s="6"/>
      <c r="N172" s="6">
        <v>1413800</v>
      </c>
      <c r="O172" s="6">
        <v>1381700</v>
      </c>
      <c r="P172" s="6">
        <f>COUNT(表1_5[[#This Row],[iBAQ 0-20_1]:[iBAQ 0-20_3]])</f>
        <v>3</v>
      </c>
      <c r="Q172" s="6">
        <f>COUNT(表1_5[[#This Row],[iBAQ 30-40_1]:[iBAQ 30-40_3]])</f>
        <v>0</v>
      </c>
      <c r="R172" s="6">
        <f>COUNT(表1_5[[#This Row],[iBAQ 50-60_1]:[iBAQ 50-60_3]])</f>
        <v>2</v>
      </c>
      <c r="S172" s="8">
        <f>AVERAGE(表1_5[[#This Row],[iBAQ 0-20_1]:[iBAQ 0-20_3]])</f>
        <v>1270833.3333333333</v>
      </c>
      <c r="T172" s="8"/>
      <c r="U172" s="8">
        <f>AVERAGE(表1_5[[#This Row],[iBAQ 50-60_1]:[iBAQ 50-60_3]])</f>
        <v>1397750</v>
      </c>
      <c r="V172" s="8"/>
      <c r="W172" s="8"/>
      <c r="X172" s="8">
        <v>20</v>
      </c>
      <c r="Y172" s="8"/>
      <c r="Z172" s="8"/>
      <c r="AA172" s="8">
        <v>60</v>
      </c>
      <c r="AB172" s="8">
        <f>表1_5[[#This Row],[Average 60]]/表1_5[[#This Row],[Average 20]]</f>
        <v>1.0998688524590166</v>
      </c>
      <c r="AC172" s="8">
        <f>TTEST(表1_5[[#This Row],[iBAQ 0-20_1]:[iBAQ 0-20_3]],表1_5[[#This Row],[iBAQ 50-60_1]:[iBAQ 50-60_3]],2,2)</f>
        <v>8.6543198484022116E-2</v>
      </c>
      <c r="AD172" s="8"/>
    </row>
    <row r="173" spans="1:30" ht="15.75">
      <c r="A173" s="6">
        <v>598</v>
      </c>
      <c r="B173" s="7" t="s">
        <v>645</v>
      </c>
      <c r="C173" s="7" t="s">
        <v>2576</v>
      </c>
      <c r="D173" s="7" t="s">
        <v>1633</v>
      </c>
      <c r="E173" s="6">
        <v>11</v>
      </c>
      <c r="F173" s="6">
        <v>3</v>
      </c>
      <c r="G173" s="6"/>
      <c r="H173" s="6"/>
      <c r="I173" s="6"/>
      <c r="J173" s="6"/>
      <c r="K173" s="6"/>
      <c r="L173" s="6"/>
      <c r="M173" s="6">
        <v>851270</v>
      </c>
      <c r="N173" s="6"/>
      <c r="O173" s="6">
        <v>489680</v>
      </c>
      <c r="P173" s="6">
        <f>COUNT(表1_5[[#This Row],[iBAQ 0-20_1]:[iBAQ 0-20_3]])</f>
        <v>0</v>
      </c>
      <c r="Q173" s="6">
        <f>COUNT(表1_5[[#This Row],[iBAQ 30-40_1]:[iBAQ 30-40_3]])</f>
        <v>0</v>
      </c>
      <c r="R173" s="6">
        <f>COUNT(表1_5[[#This Row],[iBAQ 50-60_1]:[iBAQ 50-60_3]])</f>
        <v>2</v>
      </c>
      <c r="S173" s="8"/>
      <c r="T173" s="8"/>
      <c r="U173" s="8">
        <f>AVERAGE(表1_5[[#This Row],[iBAQ 50-60_1]:[iBAQ 50-60_3]])</f>
        <v>670475</v>
      </c>
      <c r="V173" s="8"/>
      <c r="W173" s="8"/>
      <c r="X173" s="8"/>
      <c r="Y173" s="8"/>
      <c r="Z173" s="8"/>
      <c r="AA173" s="8">
        <v>60</v>
      </c>
      <c r="AB173" s="8"/>
      <c r="AC173" s="8"/>
      <c r="AD173" s="8">
        <v>60</v>
      </c>
    </row>
    <row r="174" spans="1:30" ht="15.75">
      <c r="A174" s="6">
        <v>657</v>
      </c>
      <c r="B174" s="7" t="s">
        <v>860</v>
      </c>
      <c r="C174" s="7" t="s">
        <v>2627</v>
      </c>
      <c r="D174" s="7" t="s">
        <v>3633</v>
      </c>
      <c r="E174" s="6">
        <v>4</v>
      </c>
      <c r="F174" s="6">
        <v>1</v>
      </c>
      <c r="G174" s="6"/>
      <c r="H174" s="6"/>
      <c r="I174" s="6"/>
      <c r="J174" s="6"/>
      <c r="K174" s="6"/>
      <c r="L174" s="6"/>
      <c r="M174" s="6">
        <v>707160</v>
      </c>
      <c r="N174" s="6">
        <v>257850</v>
      </c>
      <c r="O174" s="6"/>
      <c r="P174" s="6">
        <f>COUNT(表1_5[[#This Row],[iBAQ 0-20_1]:[iBAQ 0-20_3]])</f>
        <v>0</v>
      </c>
      <c r="Q174" s="6">
        <f>COUNT(表1_5[[#This Row],[iBAQ 30-40_1]:[iBAQ 30-40_3]])</f>
        <v>0</v>
      </c>
      <c r="R174" s="6">
        <f>COUNT(表1_5[[#This Row],[iBAQ 50-60_1]:[iBAQ 50-60_3]])</f>
        <v>2</v>
      </c>
      <c r="S174" s="8"/>
      <c r="T174" s="8"/>
      <c r="U174" s="8">
        <f>AVERAGE(表1_5[[#This Row],[iBAQ 50-60_1]:[iBAQ 50-60_3]])</f>
        <v>482505</v>
      </c>
      <c r="V174" s="8"/>
      <c r="W174" s="8"/>
      <c r="X174" s="8"/>
      <c r="Y174" s="8"/>
      <c r="Z174" s="8"/>
      <c r="AA174" s="8">
        <v>60</v>
      </c>
      <c r="AB174" s="8"/>
      <c r="AC174" s="8"/>
      <c r="AD174" s="8">
        <v>60</v>
      </c>
    </row>
    <row r="175" spans="1:30" ht="15.75">
      <c r="A175" s="6">
        <v>675</v>
      </c>
      <c r="B175" s="7" t="s">
        <v>588</v>
      </c>
      <c r="C175" s="7" t="s">
        <v>2644</v>
      </c>
      <c r="D175" s="7" t="s">
        <v>1681</v>
      </c>
      <c r="E175" s="6">
        <v>2</v>
      </c>
      <c r="F175" s="6">
        <v>0</v>
      </c>
      <c r="G175" s="6"/>
      <c r="H175" s="6"/>
      <c r="I175" s="6"/>
      <c r="J175" s="6"/>
      <c r="K175" s="6"/>
      <c r="L175" s="6"/>
      <c r="M175" s="6">
        <v>1177300</v>
      </c>
      <c r="N175" s="6"/>
      <c r="O175" s="6">
        <v>848670</v>
      </c>
      <c r="P175" s="6">
        <f>COUNT(表1_5[[#This Row],[iBAQ 0-20_1]:[iBAQ 0-20_3]])</f>
        <v>0</v>
      </c>
      <c r="Q175" s="6">
        <f>COUNT(表1_5[[#This Row],[iBAQ 30-40_1]:[iBAQ 30-40_3]])</f>
        <v>0</v>
      </c>
      <c r="R175" s="6">
        <f>COUNT(表1_5[[#This Row],[iBAQ 50-60_1]:[iBAQ 50-60_3]])</f>
        <v>2</v>
      </c>
      <c r="S175" s="8"/>
      <c r="T175" s="8"/>
      <c r="U175" s="8">
        <f>AVERAGE(表1_5[[#This Row],[iBAQ 50-60_1]:[iBAQ 50-60_3]])</f>
        <v>1012985</v>
      </c>
      <c r="V175" s="8"/>
      <c r="W175" s="8"/>
      <c r="X175" s="8"/>
      <c r="Y175" s="8"/>
      <c r="Z175" s="8"/>
      <c r="AA175" s="8">
        <v>60</v>
      </c>
      <c r="AB175" s="8"/>
      <c r="AC175" s="8"/>
      <c r="AD175" s="8">
        <v>60</v>
      </c>
    </row>
    <row r="176" spans="1:30" ht="15.75">
      <c r="A176" s="6">
        <v>715</v>
      </c>
      <c r="B176" s="7" t="s">
        <v>794</v>
      </c>
      <c r="C176" s="7" t="s">
        <v>2678</v>
      </c>
      <c r="D176" s="7" t="s">
        <v>3656</v>
      </c>
      <c r="E176" s="6">
        <v>4</v>
      </c>
      <c r="F176" s="6">
        <v>4</v>
      </c>
      <c r="G176" s="6">
        <v>2045500</v>
      </c>
      <c r="H176" s="6">
        <v>2978800</v>
      </c>
      <c r="I176" s="6">
        <v>1854000</v>
      </c>
      <c r="J176" s="6"/>
      <c r="K176" s="6"/>
      <c r="L176" s="6"/>
      <c r="M176" s="6">
        <v>6054100</v>
      </c>
      <c r="N176" s="6">
        <v>869540</v>
      </c>
      <c r="O176" s="6"/>
      <c r="P176" s="6">
        <f>COUNT(表1_5[[#This Row],[iBAQ 0-20_1]:[iBAQ 0-20_3]])</f>
        <v>3</v>
      </c>
      <c r="Q176" s="6">
        <f>COUNT(表1_5[[#This Row],[iBAQ 30-40_1]:[iBAQ 30-40_3]])</f>
        <v>0</v>
      </c>
      <c r="R176" s="6">
        <f>COUNT(表1_5[[#This Row],[iBAQ 50-60_1]:[iBAQ 50-60_3]])</f>
        <v>2</v>
      </c>
      <c r="S176" s="8">
        <f>AVERAGE(表1_5[[#This Row],[iBAQ 0-20_1]:[iBAQ 0-20_3]])</f>
        <v>2292766.6666666665</v>
      </c>
      <c r="T176" s="8"/>
      <c r="U176" s="8">
        <f>AVERAGE(表1_5[[#This Row],[iBAQ 50-60_1]:[iBAQ 50-60_3]])</f>
        <v>3461820</v>
      </c>
      <c r="V176" s="8"/>
      <c r="W176" s="8"/>
      <c r="X176" s="8">
        <v>20</v>
      </c>
      <c r="Y176" s="8"/>
      <c r="Z176" s="8"/>
      <c r="AA176" s="8">
        <v>60</v>
      </c>
      <c r="AB176" s="8">
        <f>表1_5[[#This Row],[Average 60]]/表1_5[[#This Row],[Average 20]]</f>
        <v>1.5098876175799254</v>
      </c>
      <c r="AC176" s="8">
        <f>TTEST(表1_5[[#This Row],[iBAQ 0-20_1]:[iBAQ 0-20_3]],表1_5[[#This Row],[iBAQ 50-60_1]:[iBAQ 50-60_3]],2,2)</f>
        <v>0.59705213183398809</v>
      </c>
      <c r="AD176" s="8"/>
    </row>
    <row r="177" spans="1:30" ht="15.75">
      <c r="A177" s="6">
        <v>731</v>
      </c>
      <c r="B177" s="7" t="s">
        <v>524</v>
      </c>
      <c r="C177" s="7" t="s">
        <v>2692</v>
      </c>
      <c r="D177" s="7" t="s">
        <v>1718</v>
      </c>
      <c r="E177" s="6">
        <v>2</v>
      </c>
      <c r="F177" s="6">
        <v>2</v>
      </c>
      <c r="G177" s="6"/>
      <c r="H177" s="6"/>
      <c r="I177" s="6"/>
      <c r="J177" s="6"/>
      <c r="K177" s="6"/>
      <c r="L177" s="6"/>
      <c r="M177" s="6">
        <v>2390000</v>
      </c>
      <c r="N177" s="6"/>
      <c r="O177" s="6">
        <v>1263700</v>
      </c>
      <c r="P177" s="6">
        <f>COUNT(表1_5[[#This Row],[iBAQ 0-20_1]:[iBAQ 0-20_3]])</f>
        <v>0</v>
      </c>
      <c r="Q177" s="6">
        <f>COUNT(表1_5[[#This Row],[iBAQ 30-40_1]:[iBAQ 30-40_3]])</f>
        <v>0</v>
      </c>
      <c r="R177" s="6">
        <f>COUNT(表1_5[[#This Row],[iBAQ 50-60_1]:[iBAQ 50-60_3]])</f>
        <v>2</v>
      </c>
      <c r="S177" s="8"/>
      <c r="T177" s="8"/>
      <c r="U177" s="8">
        <f>AVERAGE(表1_5[[#This Row],[iBAQ 50-60_1]:[iBAQ 50-60_3]])</f>
        <v>1826850</v>
      </c>
      <c r="V177" s="8"/>
      <c r="W177" s="8"/>
      <c r="X177" s="8"/>
      <c r="Y177" s="8"/>
      <c r="Z177" s="8"/>
      <c r="AA177" s="8">
        <v>60</v>
      </c>
      <c r="AB177" s="8"/>
      <c r="AC177" s="8"/>
      <c r="AD177" s="8">
        <v>60</v>
      </c>
    </row>
    <row r="178" spans="1:30" ht="15.75">
      <c r="A178" s="6">
        <v>876</v>
      </c>
      <c r="B178" s="7" t="s">
        <v>826</v>
      </c>
      <c r="C178" s="7" t="s">
        <v>2817</v>
      </c>
      <c r="D178" s="7" t="s">
        <v>3732</v>
      </c>
      <c r="E178" s="6">
        <v>3</v>
      </c>
      <c r="F178" s="6">
        <v>3</v>
      </c>
      <c r="G178" s="6"/>
      <c r="H178" s="6"/>
      <c r="I178" s="6"/>
      <c r="J178" s="6"/>
      <c r="K178" s="6"/>
      <c r="L178" s="6"/>
      <c r="M178" s="6">
        <v>1720400</v>
      </c>
      <c r="N178" s="6">
        <v>526720</v>
      </c>
      <c r="O178" s="6"/>
      <c r="P178" s="6">
        <f>COUNT(表1_5[[#This Row],[iBAQ 0-20_1]:[iBAQ 0-20_3]])</f>
        <v>0</v>
      </c>
      <c r="Q178" s="6">
        <f>COUNT(表1_5[[#This Row],[iBAQ 30-40_1]:[iBAQ 30-40_3]])</f>
        <v>0</v>
      </c>
      <c r="R178" s="6">
        <f>COUNT(表1_5[[#This Row],[iBAQ 50-60_1]:[iBAQ 50-60_3]])</f>
        <v>2</v>
      </c>
      <c r="S178" s="8"/>
      <c r="T178" s="8"/>
      <c r="U178" s="8">
        <f>AVERAGE(表1_5[[#This Row],[iBAQ 50-60_1]:[iBAQ 50-60_3]])</f>
        <v>1123560</v>
      </c>
      <c r="V178" s="8"/>
      <c r="W178" s="8"/>
      <c r="X178" s="8"/>
      <c r="Y178" s="8"/>
      <c r="Z178" s="8"/>
      <c r="AA178" s="8">
        <v>60</v>
      </c>
      <c r="AB178" s="8"/>
      <c r="AC178" s="8"/>
      <c r="AD178" s="8">
        <v>60</v>
      </c>
    </row>
    <row r="179" spans="1:30" ht="15.75">
      <c r="A179" s="6">
        <v>885</v>
      </c>
      <c r="B179" s="7" t="s">
        <v>141</v>
      </c>
      <c r="C179" s="7" t="s">
        <v>2824</v>
      </c>
      <c r="D179" s="7" t="s">
        <v>1787</v>
      </c>
      <c r="E179" s="6">
        <v>4</v>
      </c>
      <c r="F179" s="6">
        <v>4</v>
      </c>
      <c r="G179" s="6"/>
      <c r="H179" s="6"/>
      <c r="I179" s="6"/>
      <c r="J179" s="6"/>
      <c r="K179" s="6"/>
      <c r="L179" s="6"/>
      <c r="M179" s="6">
        <v>5300300</v>
      </c>
      <c r="N179" s="6">
        <v>2208100</v>
      </c>
      <c r="O179" s="6">
        <v>13140000</v>
      </c>
      <c r="P179" s="6">
        <f>COUNT(表1_5[[#This Row],[iBAQ 0-20_1]:[iBAQ 0-20_3]])</f>
        <v>0</v>
      </c>
      <c r="Q179" s="6">
        <f>COUNT(表1_5[[#This Row],[iBAQ 30-40_1]:[iBAQ 30-40_3]])</f>
        <v>0</v>
      </c>
      <c r="R179" s="6">
        <f>COUNT(表1_5[[#This Row],[iBAQ 50-60_1]:[iBAQ 50-60_3]])</f>
        <v>3</v>
      </c>
      <c r="S179" s="8"/>
      <c r="T179" s="8"/>
      <c r="U179" s="8">
        <f>AVERAGE(表1_5[[#This Row],[iBAQ 50-60_1]:[iBAQ 50-60_3]])</f>
        <v>6882800</v>
      </c>
      <c r="V179" s="8"/>
      <c r="W179" s="8"/>
      <c r="X179" s="8"/>
      <c r="Y179" s="8"/>
      <c r="Z179" s="8"/>
      <c r="AA179" s="8">
        <v>60</v>
      </c>
      <c r="AB179" s="8"/>
      <c r="AC179" s="8"/>
      <c r="AD179" s="8">
        <v>60</v>
      </c>
    </row>
    <row r="180" spans="1:30" ht="15.75">
      <c r="A180" s="6">
        <v>914</v>
      </c>
      <c r="B180" s="7" t="s">
        <v>367</v>
      </c>
      <c r="C180" s="7" t="s">
        <v>2844</v>
      </c>
      <c r="D180" s="7" t="s">
        <v>3743</v>
      </c>
      <c r="E180" s="6">
        <v>2</v>
      </c>
      <c r="F180" s="6">
        <v>2</v>
      </c>
      <c r="G180" s="6">
        <v>1702800</v>
      </c>
      <c r="H180" s="6"/>
      <c r="I180" s="6"/>
      <c r="J180" s="6"/>
      <c r="K180" s="6"/>
      <c r="L180" s="6"/>
      <c r="M180" s="6">
        <v>4359700</v>
      </c>
      <c r="N180" s="6"/>
      <c r="O180" s="6">
        <v>2974200</v>
      </c>
      <c r="P180" s="6">
        <f>COUNT(表1_5[[#This Row],[iBAQ 0-20_1]:[iBAQ 0-20_3]])</f>
        <v>1</v>
      </c>
      <c r="Q180" s="6">
        <f>COUNT(表1_5[[#This Row],[iBAQ 30-40_1]:[iBAQ 30-40_3]])</f>
        <v>0</v>
      </c>
      <c r="R180" s="6">
        <f>COUNT(表1_5[[#This Row],[iBAQ 50-60_1]:[iBAQ 50-60_3]])</f>
        <v>2</v>
      </c>
      <c r="S180" s="8"/>
      <c r="T180" s="8"/>
      <c r="U180" s="8">
        <f>AVERAGE(表1_5[[#This Row],[iBAQ 50-60_1]:[iBAQ 50-60_3]])</f>
        <v>3666950</v>
      </c>
      <c r="V180" s="8"/>
      <c r="W180" s="8"/>
      <c r="X180" s="8"/>
      <c r="Y180" s="8"/>
      <c r="Z180" s="8"/>
      <c r="AA180" s="8">
        <v>60</v>
      </c>
      <c r="AB180" s="8"/>
      <c r="AC180" s="8"/>
      <c r="AD180" s="8"/>
    </row>
    <row r="181" spans="1:30" ht="15.75">
      <c r="A181" s="6">
        <v>915</v>
      </c>
      <c r="B181" s="7" t="s">
        <v>187</v>
      </c>
      <c r="C181" s="7" t="s">
        <v>2224</v>
      </c>
      <c r="D181" s="7" t="s">
        <v>3744</v>
      </c>
      <c r="E181" s="6">
        <v>5</v>
      </c>
      <c r="F181" s="6">
        <v>4</v>
      </c>
      <c r="G181" s="6"/>
      <c r="H181" s="6"/>
      <c r="I181" s="6"/>
      <c r="J181" s="6"/>
      <c r="K181" s="6"/>
      <c r="L181" s="6"/>
      <c r="M181" s="6">
        <v>9882100</v>
      </c>
      <c r="N181" s="6">
        <v>9962800</v>
      </c>
      <c r="O181" s="6">
        <v>9087400</v>
      </c>
      <c r="P181" s="6">
        <f>COUNT(表1_5[[#This Row],[iBAQ 0-20_1]:[iBAQ 0-20_3]])</f>
        <v>0</v>
      </c>
      <c r="Q181" s="6">
        <f>COUNT(表1_5[[#This Row],[iBAQ 30-40_1]:[iBAQ 30-40_3]])</f>
        <v>0</v>
      </c>
      <c r="R181" s="6">
        <f>COUNT(表1_5[[#This Row],[iBAQ 50-60_1]:[iBAQ 50-60_3]])</f>
        <v>3</v>
      </c>
      <c r="S181" s="8"/>
      <c r="T181" s="8"/>
      <c r="U181" s="8">
        <f>AVERAGE(表1_5[[#This Row],[iBAQ 50-60_1]:[iBAQ 50-60_3]])</f>
        <v>9644100</v>
      </c>
      <c r="V181" s="8"/>
      <c r="W181" s="8"/>
      <c r="X181" s="8"/>
      <c r="Y181" s="8"/>
      <c r="Z181" s="8"/>
      <c r="AA181" s="8">
        <v>60</v>
      </c>
      <c r="AB181" s="8"/>
      <c r="AC181" s="8"/>
      <c r="AD181" s="8">
        <v>60</v>
      </c>
    </row>
    <row r="182" spans="1:30" ht="15.75">
      <c r="A182" s="6">
        <v>926</v>
      </c>
      <c r="B182" s="7" t="s">
        <v>150</v>
      </c>
      <c r="C182" s="7" t="s">
        <v>2336</v>
      </c>
      <c r="D182" s="7" t="s">
        <v>3746</v>
      </c>
      <c r="E182" s="6">
        <v>3</v>
      </c>
      <c r="F182" s="6">
        <v>3</v>
      </c>
      <c r="G182" s="6"/>
      <c r="H182" s="6"/>
      <c r="I182" s="6"/>
      <c r="J182" s="6"/>
      <c r="K182" s="6"/>
      <c r="L182" s="6"/>
      <c r="M182" s="6">
        <v>32798000</v>
      </c>
      <c r="N182" s="6">
        <v>3922700</v>
      </c>
      <c r="O182" s="6">
        <v>12160000</v>
      </c>
      <c r="P182" s="6">
        <f>COUNT(表1_5[[#This Row],[iBAQ 0-20_1]:[iBAQ 0-20_3]])</f>
        <v>0</v>
      </c>
      <c r="Q182" s="6">
        <f>COUNT(表1_5[[#This Row],[iBAQ 30-40_1]:[iBAQ 30-40_3]])</f>
        <v>0</v>
      </c>
      <c r="R182" s="6">
        <f>COUNT(表1_5[[#This Row],[iBAQ 50-60_1]:[iBAQ 50-60_3]])</f>
        <v>3</v>
      </c>
      <c r="S182" s="8"/>
      <c r="T182" s="8"/>
      <c r="U182" s="8">
        <f>AVERAGE(表1_5[[#This Row],[iBAQ 50-60_1]:[iBAQ 50-60_3]])</f>
        <v>16293566.666666666</v>
      </c>
      <c r="V182" s="8"/>
      <c r="W182" s="8"/>
      <c r="X182" s="8"/>
      <c r="Y182" s="8"/>
      <c r="Z182" s="8"/>
      <c r="AA182" s="8">
        <v>60</v>
      </c>
      <c r="AB182" s="8"/>
      <c r="AC182" s="8"/>
      <c r="AD182" s="8">
        <v>60</v>
      </c>
    </row>
    <row r="183" spans="1:30" ht="15.75">
      <c r="A183" s="6">
        <v>501</v>
      </c>
      <c r="B183" s="7" t="s">
        <v>522</v>
      </c>
      <c r="C183" s="7" t="s">
        <v>2856</v>
      </c>
      <c r="D183" s="7" t="s">
        <v>1810</v>
      </c>
      <c r="E183" s="6">
        <v>1</v>
      </c>
      <c r="F183" s="6">
        <v>1</v>
      </c>
      <c r="G183" s="6"/>
      <c r="H183" s="6"/>
      <c r="I183" s="6"/>
      <c r="J183" s="6"/>
      <c r="K183" s="6"/>
      <c r="L183" s="6"/>
      <c r="M183" s="6">
        <v>1357600</v>
      </c>
      <c r="N183" s="6">
        <v>2052400</v>
      </c>
      <c r="O183" s="6">
        <v>1279700</v>
      </c>
      <c r="P183" s="6">
        <f>COUNT(表1_5[[#This Row],[iBAQ 0-20_1]:[iBAQ 0-20_3]])</f>
        <v>0</v>
      </c>
      <c r="Q183" s="6">
        <f>COUNT(表1_5[[#This Row],[iBAQ 30-40_1]:[iBAQ 30-40_3]])</f>
        <v>0</v>
      </c>
      <c r="R183" s="6">
        <f>COUNT(表1_5[[#This Row],[iBAQ 50-60_1]:[iBAQ 50-60_3]])</f>
        <v>3</v>
      </c>
      <c r="S183" s="8"/>
      <c r="T183" s="8"/>
      <c r="U183" s="8">
        <f>AVERAGE(表1_5[[#This Row],[iBAQ 50-60_1]:[iBAQ 50-60_3]])</f>
        <v>1563233.3333333333</v>
      </c>
      <c r="V183" s="8"/>
      <c r="W183" s="8"/>
      <c r="X183" s="8"/>
      <c r="Y183" s="8"/>
      <c r="Z183" s="8"/>
      <c r="AA183" s="8">
        <v>60</v>
      </c>
      <c r="AB183" s="8"/>
      <c r="AC183" s="8"/>
      <c r="AD183" s="8">
        <v>60</v>
      </c>
    </row>
    <row r="184" spans="1:30" ht="15.75">
      <c r="A184" s="6">
        <v>972</v>
      </c>
      <c r="B184" s="7" t="s">
        <v>425</v>
      </c>
      <c r="C184" s="7" t="s">
        <v>2882</v>
      </c>
      <c r="D184" s="7" t="s">
        <v>1825</v>
      </c>
      <c r="E184" s="6">
        <v>3</v>
      </c>
      <c r="F184" s="6">
        <v>3</v>
      </c>
      <c r="G184" s="6"/>
      <c r="H184" s="6"/>
      <c r="I184" s="6"/>
      <c r="J184" s="6"/>
      <c r="K184" s="6"/>
      <c r="L184" s="6"/>
      <c r="M184" s="6">
        <v>2592200</v>
      </c>
      <c r="N184" s="6"/>
      <c r="O184" s="6">
        <v>2223400</v>
      </c>
      <c r="P184" s="6">
        <f>COUNT(表1_5[[#This Row],[iBAQ 0-20_1]:[iBAQ 0-20_3]])</f>
        <v>0</v>
      </c>
      <c r="Q184" s="6">
        <f>COUNT(表1_5[[#This Row],[iBAQ 30-40_1]:[iBAQ 30-40_3]])</f>
        <v>0</v>
      </c>
      <c r="R184" s="6">
        <f>COUNT(表1_5[[#This Row],[iBAQ 50-60_1]:[iBAQ 50-60_3]])</f>
        <v>2</v>
      </c>
      <c r="S184" s="8"/>
      <c r="T184" s="8"/>
      <c r="U184" s="8">
        <f>AVERAGE(表1_5[[#This Row],[iBAQ 50-60_1]:[iBAQ 50-60_3]])</f>
        <v>2407800</v>
      </c>
      <c r="V184" s="8"/>
      <c r="W184" s="8"/>
      <c r="X184" s="8"/>
      <c r="Y184" s="8"/>
      <c r="Z184" s="8"/>
      <c r="AA184" s="8">
        <v>60</v>
      </c>
      <c r="AB184" s="8"/>
      <c r="AC184" s="8"/>
      <c r="AD184" s="8">
        <v>60</v>
      </c>
    </row>
    <row r="185" spans="1:30" ht="15.75">
      <c r="A185" s="6">
        <v>1029</v>
      </c>
      <c r="B185" s="7" t="s">
        <v>572</v>
      </c>
      <c r="C185" s="7" t="s">
        <v>2930</v>
      </c>
      <c r="D185" s="7" t="s">
        <v>1859</v>
      </c>
      <c r="E185" s="6">
        <v>12</v>
      </c>
      <c r="F185" s="6">
        <v>2</v>
      </c>
      <c r="G185" s="6"/>
      <c r="H185" s="6"/>
      <c r="I185" s="6"/>
      <c r="J185" s="6"/>
      <c r="K185" s="6"/>
      <c r="L185" s="6"/>
      <c r="M185" s="6">
        <v>1908500</v>
      </c>
      <c r="N185" s="6"/>
      <c r="O185" s="6">
        <v>925640</v>
      </c>
      <c r="P185" s="6">
        <f>COUNT(表1_5[[#This Row],[iBAQ 0-20_1]:[iBAQ 0-20_3]])</f>
        <v>0</v>
      </c>
      <c r="Q185" s="6">
        <f>COUNT(表1_5[[#This Row],[iBAQ 30-40_1]:[iBAQ 30-40_3]])</f>
        <v>0</v>
      </c>
      <c r="R185" s="6">
        <f>COUNT(表1_5[[#This Row],[iBAQ 50-60_1]:[iBAQ 50-60_3]])</f>
        <v>2</v>
      </c>
      <c r="S185" s="8"/>
      <c r="T185" s="8"/>
      <c r="U185" s="8">
        <f>AVERAGE(表1_5[[#This Row],[iBAQ 50-60_1]:[iBAQ 50-60_3]])</f>
        <v>1417070</v>
      </c>
      <c r="V185" s="8"/>
      <c r="W185" s="8"/>
      <c r="X185" s="8"/>
      <c r="Y185" s="8"/>
      <c r="Z185" s="8"/>
      <c r="AA185" s="8">
        <v>60</v>
      </c>
      <c r="AB185" s="8"/>
      <c r="AC185" s="8"/>
      <c r="AD185" s="8">
        <v>60</v>
      </c>
    </row>
    <row r="186" spans="1:30" ht="15.75">
      <c r="A186" s="6">
        <v>1040</v>
      </c>
      <c r="B186" s="7" t="s">
        <v>559</v>
      </c>
      <c r="C186" s="7" t="s">
        <v>2939</v>
      </c>
      <c r="D186" s="7" t="s">
        <v>3793</v>
      </c>
      <c r="E186" s="6">
        <v>2</v>
      </c>
      <c r="F186" s="6">
        <v>1</v>
      </c>
      <c r="G186" s="6"/>
      <c r="H186" s="6">
        <v>185020</v>
      </c>
      <c r="I186" s="6"/>
      <c r="J186" s="6"/>
      <c r="K186" s="6"/>
      <c r="L186" s="6"/>
      <c r="M186" s="6">
        <v>3486000</v>
      </c>
      <c r="N186" s="6">
        <v>271210</v>
      </c>
      <c r="O186" s="6">
        <v>1042300</v>
      </c>
      <c r="P186" s="6">
        <f>COUNT(表1_5[[#This Row],[iBAQ 0-20_1]:[iBAQ 0-20_3]])</f>
        <v>1</v>
      </c>
      <c r="Q186" s="6">
        <f>COUNT(表1_5[[#This Row],[iBAQ 30-40_1]:[iBAQ 30-40_3]])</f>
        <v>0</v>
      </c>
      <c r="R186" s="6">
        <f>COUNT(表1_5[[#This Row],[iBAQ 50-60_1]:[iBAQ 50-60_3]])</f>
        <v>3</v>
      </c>
      <c r="S186" s="8"/>
      <c r="T186" s="8"/>
      <c r="U186" s="8">
        <f>AVERAGE(表1_5[[#This Row],[iBAQ 50-60_1]:[iBAQ 50-60_3]])</f>
        <v>1599836.6666666667</v>
      </c>
      <c r="V186" s="8"/>
      <c r="W186" s="8"/>
      <c r="X186" s="8"/>
      <c r="Y186" s="8"/>
      <c r="Z186" s="8"/>
      <c r="AA186" s="8">
        <v>60</v>
      </c>
      <c r="AB186" s="8"/>
      <c r="AC186" s="8"/>
      <c r="AD186" s="8"/>
    </row>
    <row r="187" spans="1:30" ht="15.75">
      <c r="A187" s="6">
        <v>445</v>
      </c>
      <c r="B187" s="7" t="s">
        <v>461</v>
      </c>
      <c r="C187" s="7" t="s">
        <v>2955</v>
      </c>
      <c r="D187" s="7" t="s">
        <v>3800</v>
      </c>
      <c r="E187" s="6">
        <v>2</v>
      </c>
      <c r="F187" s="6">
        <v>2</v>
      </c>
      <c r="G187" s="6"/>
      <c r="H187" s="6"/>
      <c r="I187" s="6"/>
      <c r="J187" s="6"/>
      <c r="K187" s="6"/>
      <c r="L187" s="6"/>
      <c r="M187" s="6">
        <v>3376200</v>
      </c>
      <c r="N187" s="6"/>
      <c r="O187" s="6">
        <v>1857000</v>
      </c>
      <c r="P187" s="6">
        <f>COUNT(表1_5[[#This Row],[iBAQ 0-20_1]:[iBAQ 0-20_3]])</f>
        <v>0</v>
      </c>
      <c r="Q187" s="6">
        <f>COUNT(表1_5[[#This Row],[iBAQ 30-40_1]:[iBAQ 30-40_3]])</f>
        <v>0</v>
      </c>
      <c r="R187" s="6">
        <f>COUNT(表1_5[[#This Row],[iBAQ 50-60_1]:[iBAQ 50-60_3]])</f>
        <v>2</v>
      </c>
      <c r="S187" s="8"/>
      <c r="T187" s="8"/>
      <c r="U187" s="8">
        <f>AVERAGE(表1_5[[#This Row],[iBAQ 50-60_1]:[iBAQ 50-60_3]])</f>
        <v>2616600</v>
      </c>
      <c r="V187" s="8"/>
      <c r="W187" s="8"/>
      <c r="X187" s="8"/>
      <c r="Y187" s="8"/>
      <c r="Z187" s="8"/>
      <c r="AA187" s="8">
        <v>60</v>
      </c>
      <c r="AB187" s="8"/>
      <c r="AC187" s="8"/>
      <c r="AD187" s="8">
        <v>60</v>
      </c>
    </row>
    <row r="188" spans="1:30" ht="15.75">
      <c r="A188" s="6">
        <v>1129</v>
      </c>
      <c r="B188" s="7" t="s">
        <v>418</v>
      </c>
      <c r="C188" s="7" t="s">
        <v>3011</v>
      </c>
      <c r="D188" s="7" t="s">
        <v>1915</v>
      </c>
      <c r="E188" s="6">
        <v>4</v>
      </c>
      <c r="F188" s="6">
        <v>4</v>
      </c>
      <c r="G188" s="6"/>
      <c r="H188" s="6"/>
      <c r="I188" s="6"/>
      <c r="J188" s="6"/>
      <c r="K188" s="6"/>
      <c r="L188" s="6"/>
      <c r="M188" s="6">
        <v>1655100</v>
      </c>
      <c r="N188" s="6"/>
      <c r="O188" s="6">
        <v>2336100</v>
      </c>
      <c r="P188" s="6">
        <f>COUNT(表1_5[[#This Row],[iBAQ 0-20_1]:[iBAQ 0-20_3]])</f>
        <v>0</v>
      </c>
      <c r="Q188" s="6">
        <f>COUNT(表1_5[[#This Row],[iBAQ 30-40_1]:[iBAQ 30-40_3]])</f>
        <v>0</v>
      </c>
      <c r="R188" s="6">
        <f>COUNT(表1_5[[#This Row],[iBAQ 50-60_1]:[iBAQ 50-60_3]])</f>
        <v>2</v>
      </c>
      <c r="S188" s="8"/>
      <c r="T188" s="8"/>
      <c r="U188" s="8">
        <f>AVERAGE(表1_5[[#This Row],[iBAQ 50-60_1]:[iBAQ 50-60_3]])</f>
        <v>1995600</v>
      </c>
      <c r="V188" s="8"/>
      <c r="W188" s="8"/>
      <c r="X188" s="8"/>
      <c r="Y188" s="8"/>
      <c r="Z188" s="8"/>
      <c r="AA188" s="8">
        <v>60</v>
      </c>
      <c r="AB188" s="8"/>
      <c r="AC188" s="8"/>
      <c r="AD188" s="8">
        <v>60</v>
      </c>
    </row>
    <row r="189" spans="1:30" ht="15.75">
      <c r="A189" s="6">
        <v>1146</v>
      </c>
      <c r="B189" s="7" t="s">
        <v>165</v>
      </c>
      <c r="C189" s="7" t="s">
        <v>3025</v>
      </c>
      <c r="D189" s="7" t="s">
        <v>1927</v>
      </c>
      <c r="E189" s="6">
        <v>4</v>
      </c>
      <c r="F189" s="6">
        <v>4</v>
      </c>
      <c r="G189" s="6"/>
      <c r="H189" s="6"/>
      <c r="I189" s="6"/>
      <c r="J189" s="6"/>
      <c r="K189" s="6"/>
      <c r="L189" s="6"/>
      <c r="M189" s="6">
        <v>78050000</v>
      </c>
      <c r="N189" s="6">
        <v>31688000</v>
      </c>
      <c r="O189" s="6">
        <v>10852000</v>
      </c>
      <c r="P189" s="6">
        <f>COUNT(表1_5[[#This Row],[iBAQ 0-20_1]:[iBAQ 0-20_3]])</f>
        <v>0</v>
      </c>
      <c r="Q189" s="6">
        <f>COUNT(表1_5[[#This Row],[iBAQ 30-40_1]:[iBAQ 30-40_3]])</f>
        <v>0</v>
      </c>
      <c r="R189" s="6">
        <f>COUNT(表1_5[[#This Row],[iBAQ 50-60_1]:[iBAQ 50-60_3]])</f>
        <v>3</v>
      </c>
      <c r="S189" s="8"/>
      <c r="T189" s="8"/>
      <c r="U189" s="8">
        <f>AVERAGE(表1_5[[#This Row],[iBAQ 50-60_1]:[iBAQ 50-60_3]])</f>
        <v>40196666.666666664</v>
      </c>
      <c r="V189" s="8"/>
      <c r="W189" s="8"/>
      <c r="X189" s="8"/>
      <c r="Y189" s="8"/>
      <c r="Z189" s="8"/>
      <c r="AA189" s="8">
        <v>60</v>
      </c>
      <c r="AB189" s="8"/>
      <c r="AC189" s="8"/>
      <c r="AD189" s="8">
        <v>60</v>
      </c>
    </row>
    <row r="190" spans="1:30" ht="15.75">
      <c r="A190" s="6">
        <v>1149</v>
      </c>
      <c r="B190" s="7" t="s">
        <v>656</v>
      </c>
      <c r="C190" s="7" t="s">
        <v>3028</v>
      </c>
      <c r="D190" s="7" t="s">
        <v>3830</v>
      </c>
      <c r="E190" s="6">
        <v>2</v>
      </c>
      <c r="F190" s="6">
        <v>2</v>
      </c>
      <c r="G190" s="6"/>
      <c r="H190" s="6">
        <v>473390</v>
      </c>
      <c r="I190" s="6"/>
      <c r="J190" s="6"/>
      <c r="K190" s="6"/>
      <c r="L190" s="6"/>
      <c r="M190" s="6">
        <v>1253900</v>
      </c>
      <c r="N190" s="6"/>
      <c r="O190" s="6">
        <v>425050</v>
      </c>
      <c r="P190" s="6">
        <f>COUNT(表1_5[[#This Row],[iBAQ 0-20_1]:[iBAQ 0-20_3]])</f>
        <v>1</v>
      </c>
      <c r="Q190" s="6">
        <f>COUNT(表1_5[[#This Row],[iBAQ 30-40_1]:[iBAQ 30-40_3]])</f>
        <v>0</v>
      </c>
      <c r="R190" s="6">
        <f>COUNT(表1_5[[#This Row],[iBAQ 50-60_1]:[iBAQ 50-60_3]])</f>
        <v>2</v>
      </c>
      <c r="S190" s="8"/>
      <c r="T190" s="8"/>
      <c r="U190" s="8">
        <f>AVERAGE(表1_5[[#This Row],[iBAQ 50-60_1]:[iBAQ 50-60_3]])</f>
        <v>839475</v>
      </c>
      <c r="V190" s="8"/>
      <c r="W190" s="8"/>
      <c r="X190" s="8"/>
      <c r="Y190" s="8"/>
      <c r="Z190" s="8"/>
      <c r="AA190" s="8">
        <v>60</v>
      </c>
      <c r="AB190" s="8"/>
      <c r="AC190" s="8"/>
      <c r="AD190" s="8"/>
    </row>
    <row r="191" spans="1:30" ht="15.75">
      <c r="A191" s="6">
        <v>1172</v>
      </c>
      <c r="B191" s="7" t="s">
        <v>196</v>
      </c>
      <c r="C191" s="7" t="s">
        <v>3048</v>
      </c>
      <c r="D191" s="7" t="s">
        <v>3838</v>
      </c>
      <c r="E191" s="6">
        <v>2</v>
      </c>
      <c r="F191" s="6">
        <v>2</v>
      </c>
      <c r="G191" s="6"/>
      <c r="H191" s="6"/>
      <c r="I191" s="6"/>
      <c r="J191" s="6"/>
      <c r="K191" s="6"/>
      <c r="L191" s="6"/>
      <c r="M191" s="6">
        <v>17212000</v>
      </c>
      <c r="N191" s="6"/>
      <c r="O191" s="6">
        <v>8196800</v>
      </c>
      <c r="P191" s="6">
        <f>COUNT(表1_5[[#This Row],[iBAQ 0-20_1]:[iBAQ 0-20_3]])</f>
        <v>0</v>
      </c>
      <c r="Q191" s="6">
        <f>COUNT(表1_5[[#This Row],[iBAQ 30-40_1]:[iBAQ 30-40_3]])</f>
        <v>0</v>
      </c>
      <c r="R191" s="6">
        <f>COUNT(表1_5[[#This Row],[iBAQ 50-60_1]:[iBAQ 50-60_3]])</f>
        <v>2</v>
      </c>
      <c r="S191" s="8"/>
      <c r="T191" s="8"/>
      <c r="U191" s="8">
        <f>AVERAGE(表1_5[[#This Row],[iBAQ 50-60_1]:[iBAQ 50-60_3]])</f>
        <v>12704400</v>
      </c>
      <c r="V191" s="8"/>
      <c r="W191" s="8"/>
      <c r="X191" s="8"/>
      <c r="Y191" s="8"/>
      <c r="Z191" s="8"/>
      <c r="AA191" s="8">
        <v>60</v>
      </c>
      <c r="AB191" s="8"/>
      <c r="AC191" s="8"/>
      <c r="AD191" s="8">
        <v>60</v>
      </c>
    </row>
    <row r="192" spans="1:30" ht="15.75">
      <c r="A192" s="6">
        <v>1211</v>
      </c>
      <c r="B192" s="7" t="s">
        <v>423</v>
      </c>
      <c r="C192" s="7" t="s">
        <v>3082</v>
      </c>
      <c r="D192" s="7" t="s">
        <v>3857</v>
      </c>
      <c r="E192" s="6">
        <v>2</v>
      </c>
      <c r="F192" s="6">
        <v>2</v>
      </c>
      <c r="G192" s="6"/>
      <c r="H192" s="6"/>
      <c r="I192" s="6"/>
      <c r="J192" s="6"/>
      <c r="K192" s="6"/>
      <c r="L192" s="6"/>
      <c r="M192" s="6">
        <v>2084000</v>
      </c>
      <c r="N192" s="6"/>
      <c r="O192" s="6">
        <v>2267100</v>
      </c>
      <c r="P192" s="6">
        <f>COUNT(表1_5[[#This Row],[iBAQ 0-20_1]:[iBAQ 0-20_3]])</f>
        <v>0</v>
      </c>
      <c r="Q192" s="6">
        <f>COUNT(表1_5[[#This Row],[iBAQ 30-40_1]:[iBAQ 30-40_3]])</f>
        <v>0</v>
      </c>
      <c r="R192" s="6">
        <f>COUNT(表1_5[[#This Row],[iBAQ 50-60_1]:[iBAQ 50-60_3]])</f>
        <v>2</v>
      </c>
      <c r="S192" s="8"/>
      <c r="T192" s="8"/>
      <c r="U192" s="8">
        <f>AVERAGE(表1_5[[#This Row],[iBAQ 50-60_1]:[iBAQ 50-60_3]])</f>
        <v>2175550</v>
      </c>
      <c r="V192" s="8"/>
      <c r="W192" s="8"/>
      <c r="X192" s="8"/>
      <c r="Y192" s="8"/>
      <c r="Z192" s="8"/>
      <c r="AA192" s="8">
        <v>60</v>
      </c>
      <c r="AB192" s="8"/>
      <c r="AC192" s="8"/>
      <c r="AD192" s="8">
        <v>60</v>
      </c>
    </row>
    <row r="193" spans="1:30" ht="15.75">
      <c r="A193" s="6">
        <v>1216</v>
      </c>
      <c r="B193" s="7" t="s">
        <v>531</v>
      </c>
      <c r="C193" s="7" t="s">
        <v>3086</v>
      </c>
      <c r="D193" s="7" t="s">
        <v>1971</v>
      </c>
      <c r="E193" s="6">
        <v>2</v>
      </c>
      <c r="F193" s="6">
        <v>2</v>
      </c>
      <c r="G193" s="6"/>
      <c r="H193" s="6"/>
      <c r="I193" s="6"/>
      <c r="J193" s="6"/>
      <c r="K193" s="6"/>
      <c r="L193" s="6"/>
      <c r="M193" s="6">
        <v>2996500</v>
      </c>
      <c r="N193" s="6">
        <v>2710100</v>
      </c>
      <c r="O193" s="6">
        <v>1224200</v>
      </c>
      <c r="P193" s="6">
        <f>COUNT(表1_5[[#This Row],[iBAQ 0-20_1]:[iBAQ 0-20_3]])</f>
        <v>0</v>
      </c>
      <c r="Q193" s="6">
        <f>COUNT(表1_5[[#This Row],[iBAQ 30-40_1]:[iBAQ 30-40_3]])</f>
        <v>0</v>
      </c>
      <c r="R193" s="6">
        <f>COUNT(表1_5[[#This Row],[iBAQ 50-60_1]:[iBAQ 50-60_3]])</f>
        <v>3</v>
      </c>
      <c r="S193" s="8"/>
      <c r="T193" s="8"/>
      <c r="U193" s="8">
        <f>AVERAGE(表1_5[[#This Row],[iBAQ 50-60_1]:[iBAQ 50-60_3]])</f>
        <v>2310266.6666666665</v>
      </c>
      <c r="V193" s="8"/>
      <c r="W193" s="8"/>
      <c r="X193" s="8"/>
      <c r="Y193" s="8"/>
      <c r="Z193" s="8"/>
      <c r="AA193" s="8">
        <v>60</v>
      </c>
      <c r="AB193" s="8"/>
      <c r="AC193" s="8"/>
      <c r="AD193" s="8">
        <v>60</v>
      </c>
    </row>
    <row r="194" spans="1:30" ht="15.75">
      <c r="A194" s="6">
        <v>1221</v>
      </c>
      <c r="B194" s="7" t="s">
        <v>589</v>
      </c>
      <c r="C194" s="7" t="s">
        <v>3089</v>
      </c>
      <c r="D194" s="7" t="s">
        <v>1973</v>
      </c>
      <c r="E194" s="6">
        <v>3</v>
      </c>
      <c r="F194" s="6">
        <v>3</v>
      </c>
      <c r="G194" s="6">
        <v>296720</v>
      </c>
      <c r="H194" s="6"/>
      <c r="I194" s="6"/>
      <c r="J194" s="6"/>
      <c r="K194" s="6"/>
      <c r="L194" s="6"/>
      <c r="M194" s="6">
        <v>2872200</v>
      </c>
      <c r="N194" s="6"/>
      <c r="O194" s="6">
        <v>846950</v>
      </c>
      <c r="P194" s="6">
        <f>COUNT(表1_5[[#This Row],[iBAQ 0-20_1]:[iBAQ 0-20_3]])</f>
        <v>1</v>
      </c>
      <c r="Q194" s="6">
        <f>COUNT(表1_5[[#This Row],[iBAQ 30-40_1]:[iBAQ 30-40_3]])</f>
        <v>0</v>
      </c>
      <c r="R194" s="6">
        <f>COUNT(表1_5[[#This Row],[iBAQ 50-60_1]:[iBAQ 50-60_3]])</f>
        <v>2</v>
      </c>
      <c r="S194" s="8"/>
      <c r="T194" s="8"/>
      <c r="U194" s="8">
        <f>AVERAGE(表1_5[[#This Row],[iBAQ 50-60_1]:[iBAQ 50-60_3]])</f>
        <v>1859575</v>
      </c>
      <c r="V194" s="8"/>
      <c r="W194" s="8"/>
      <c r="X194" s="8"/>
      <c r="Y194" s="8"/>
      <c r="Z194" s="8"/>
      <c r="AA194" s="8">
        <v>60</v>
      </c>
      <c r="AB194" s="8"/>
      <c r="AC194" s="8"/>
      <c r="AD194" s="8"/>
    </row>
    <row r="195" spans="1:30" ht="15.75">
      <c r="A195" s="6">
        <v>1270</v>
      </c>
      <c r="B195" s="7" t="s">
        <v>233</v>
      </c>
      <c r="C195" s="7" t="s">
        <v>3126</v>
      </c>
      <c r="D195" s="7" t="s">
        <v>2006</v>
      </c>
      <c r="E195" s="6">
        <v>1</v>
      </c>
      <c r="F195" s="6">
        <v>1</v>
      </c>
      <c r="G195" s="6"/>
      <c r="H195" s="6"/>
      <c r="I195" s="6"/>
      <c r="J195" s="6"/>
      <c r="K195" s="6"/>
      <c r="L195" s="6"/>
      <c r="M195" s="6">
        <v>16703000</v>
      </c>
      <c r="N195" s="6">
        <v>1091100</v>
      </c>
      <c r="O195" s="6">
        <v>6682500</v>
      </c>
      <c r="P195" s="6">
        <f>COUNT(表1_5[[#This Row],[iBAQ 0-20_1]:[iBAQ 0-20_3]])</f>
        <v>0</v>
      </c>
      <c r="Q195" s="6">
        <f>COUNT(表1_5[[#This Row],[iBAQ 30-40_1]:[iBAQ 30-40_3]])</f>
        <v>0</v>
      </c>
      <c r="R195" s="6">
        <f>COUNT(表1_5[[#This Row],[iBAQ 50-60_1]:[iBAQ 50-60_3]])</f>
        <v>3</v>
      </c>
      <c r="S195" s="8"/>
      <c r="T195" s="8"/>
      <c r="U195" s="8">
        <f>AVERAGE(表1_5[[#This Row],[iBAQ 50-60_1]:[iBAQ 50-60_3]])</f>
        <v>8158866.666666667</v>
      </c>
      <c r="V195" s="8"/>
      <c r="W195" s="8"/>
      <c r="X195" s="8"/>
      <c r="Y195" s="8"/>
      <c r="Z195" s="8"/>
      <c r="AA195" s="8">
        <v>60</v>
      </c>
      <c r="AB195" s="8"/>
      <c r="AC195" s="8"/>
      <c r="AD195" s="8">
        <v>60</v>
      </c>
    </row>
    <row r="196" spans="1:30" ht="15.75">
      <c r="A196" s="6">
        <v>1271</v>
      </c>
      <c r="B196" s="7" t="s">
        <v>543</v>
      </c>
      <c r="C196" s="7" t="s">
        <v>3127</v>
      </c>
      <c r="D196" s="7" t="s">
        <v>3878</v>
      </c>
      <c r="E196" s="6">
        <v>3</v>
      </c>
      <c r="F196" s="6">
        <v>3</v>
      </c>
      <c r="G196" s="6"/>
      <c r="H196" s="6"/>
      <c r="I196" s="6"/>
      <c r="J196" s="6"/>
      <c r="K196" s="6"/>
      <c r="L196" s="6"/>
      <c r="M196" s="6">
        <v>1803800</v>
      </c>
      <c r="N196" s="6"/>
      <c r="O196" s="6">
        <v>1136500</v>
      </c>
      <c r="P196" s="6">
        <f>COUNT(表1_5[[#This Row],[iBAQ 0-20_1]:[iBAQ 0-20_3]])</f>
        <v>0</v>
      </c>
      <c r="Q196" s="6">
        <f>COUNT(表1_5[[#This Row],[iBAQ 30-40_1]:[iBAQ 30-40_3]])</f>
        <v>0</v>
      </c>
      <c r="R196" s="6">
        <f>COUNT(表1_5[[#This Row],[iBAQ 50-60_1]:[iBAQ 50-60_3]])</f>
        <v>2</v>
      </c>
      <c r="S196" s="8"/>
      <c r="T196" s="8"/>
      <c r="U196" s="8">
        <f>AVERAGE(表1_5[[#This Row],[iBAQ 50-60_1]:[iBAQ 50-60_3]])</f>
        <v>1470150</v>
      </c>
      <c r="V196" s="8"/>
      <c r="W196" s="8"/>
      <c r="X196" s="8"/>
      <c r="Y196" s="8"/>
      <c r="Z196" s="8"/>
      <c r="AA196" s="8">
        <v>60</v>
      </c>
      <c r="AB196" s="8"/>
      <c r="AC196" s="8"/>
      <c r="AD196" s="8">
        <v>60</v>
      </c>
    </row>
    <row r="197" spans="1:30" ht="15.75">
      <c r="A197" s="6">
        <v>1331</v>
      </c>
      <c r="B197" s="7" t="s">
        <v>574</v>
      </c>
      <c r="C197" s="7" t="s">
        <v>2376</v>
      </c>
      <c r="D197" s="7" t="s">
        <v>3905</v>
      </c>
      <c r="E197" s="6">
        <v>3</v>
      </c>
      <c r="F197" s="6">
        <v>2</v>
      </c>
      <c r="G197" s="6"/>
      <c r="H197" s="6"/>
      <c r="I197" s="6"/>
      <c r="J197" s="6"/>
      <c r="K197" s="6"/>
      <c r="L197" s="6"/>
      <c r="M197" s="6">
        <v>2613600</v>
      </c>
      <c r="N197" s="6"/>
      <c r="O197" s="6">
        <v>923110</v>
      </c>
      <c r="P197" s="6">
        <f>COUNT(表1_5[[#This Row],[iBAQ 0-20_1]:[iBAQ 0-20_3]])</f>
        <v>0</v>
      </c>
      <c r="Q197" s="6">
        <f>COUNT(表1_5[[#This Row],[iBAQ 30-40_1]:[iBAQ 30-40_3]])</f>
        <v>0</v>
      </c>
      <c r="R197" s="6">
        <f>COUNT(表1_5[[#This Row],[iBAQ 50-60_1]:[iBAQ 50-60_3]])</f>
        <v>2</v>
      </c>
      <c r="S197" s="8"/>
      <c r="T197" s="8"/>
      <c r="U197" s="8">
        <f>AVERAGE(表1_5[[#This Row],[iBAQ 50-60_1]:[iBAQ 50-60_3]])</f>
        <v>1768355</v>
      </c>
      <c r="V197" s="8"/>
      <c r="W197" s="8"/>
      <c r="X197" s="8"/>
      <c r="Y197" s="8"/>
      <c r="Z197" s="8"/>
      <c r="AA197" s="8">
        <v>60</v>
      </c>
      <c r="AB197" s="8"/>
      <c r="AC197" s="8"/>
      <c r="AD197" s="8">
        <v>60</v>
      </c>
    </row>
    <row r="198" spans="1:30" ht="15.75">
      <c r="A198" s="6">
        <v>1347</v>
      </c>
      <c r="B198" s="7" t="s">
        <v>265</v>
      </c>
      <c r="C198" s="7" t="s">
        <v>3192</v>
      </c>
      <c r="D198" s="7" t="s">
        <v>2052</v>
      </c>
      <c r="E198" s="6">
        <v>2</v>
      </c>
      <c r="F198" s="6">
        <v>1</v>
      </c>
      <c r="G198" s="6"/>
      <c r="H198" s="6"/>
      <c r="I198" s="6"/>
      <c r="J198" s="6"/>
      <c r="K198" s="6"/>
      <c r="L198" s="6"/>
      <c r="M198" s="6">
        <v>3483700</v>
      </c>
      <c r="N198" s="6"/>
      <c r="O198" s="6">
        <v>5579600</v>
      </c>
      <c r="P198" s="6">
        <f>COUNT(表1_5[[#This Row],[iBAQ 0-20_1]:[iBAQ 0-20_3]])</f>
        <v>0</v>
      </c>
      <c r="Q198" s="6">
        <f>COUNT(表1_5[[#This Row],[iBAQ 30-40_1]:[iBAQ 30-40_3]])</f>
        <v>0</v>
      </c>
      <c r="R198" s="6">
        <f>COUNT(表1_5[[#This Row],[iBAQ 50-60_1]:[iBAQ 50-60_3]])</f>
        <v>2</v>
      </c>
      <c r="S198" s="8"/>
      <c r="T198" s="8"/>
      <c r="U198" s="8">
        <f>AVERAGE(表1_5[[#This Row],[iBAQ 50-60_1]:[iBAQ 50-60_3]])</f>
        <v>4531650</v>
      </c>
      <c r="V198" s="8"/>
      <c r="W198" s="8"/>
      <c r="X198" s="8"/>
      <c r="Y198" s="8"/>
      <c r="Z198" s="8"/>
      <c r="AA198" s="8">
        <v>60</v>
      </c>
      <c r="AB198" s="8"/>
      <c r="AC198" s="8"/>
      <c r="AD198" s="8">
        <v>60</v>
      </c>
    </row>
    <row r="199" spans="1:30" ht="15.75">
      <c r="A199" s="6">
        <v>1349</v>
      </c>
      <c r="B199" s="7" t="s">
        <v>545</v>
      </c>
      <c r="C199" s="7" t="s">
        <v>3196</v>
      </c>
      <c r="D199" s="7" t="s">
        <v>2055</v>
      </c>
      <c r="E199" s="6">
        <v>1</v>
      </c>
      <c r="F199" s="6">
        <v>1</v>
      </c>
      <c r="G199" s="6"/>
      <c r="H199" s="6"/>
      <c r="I199" s="6"/>
      <c r="J199" s="6"/>
      <c r="K199" s="6"/>
      <c r="L199" s="6"/>
      <c r="M199" s="6">
        <v>3756100</v>
      </c>
      <c r="N199" s="6"/>
      <c r="O199" s="6">
        <v>1127800</v>
      </c>
      <c r="P199" s="6">
        <f>COUNT(表1_5[[#This Row],[iBAQ 0-20_1]:[iBAQ 0-20_3]])</f>
        <v>0</v>
      </c>
      <c r="Q199" s="6">
        <f>COUNT(表1_5[[#This Row],[iBAQ 30-40_1]:[iBAQ 30-40_3]])</f>
        <v>0</v>
      </c>
      <c r="R199" s="6">
        <f>COUNT(表1_5[[#This Row],[iBAQ 50-60_1]:[iBAQ 50-60_3]])</f>
        <v>2</v>
      </c>
      <c r="S199" s="8"/>
      <c r="T199" s="8"/>
      <c r="U199" s="8">
        <f>AVERAGE(表1_5[[#This Row],[iBAQ 50-60_1]:[iBAQ 50-60_3]])</f>
        <v>2441950</v>
      </c>
      <c r="V199" s="8"/>
      <c r="W199" s="8"/>
      <c r="X199" s="8"/>
      <c r="Y199" s="8"/>
      <c r="Z199" s="8"/>
      <c r="AA199" s="8">
        <v>60</v>
      </c>
      <c r="AB199" s="8"/>
      <c r="AC199" s="8"/>
      <c r="AD199" s="8">
        <v>60</v>
      </c>
    </row>
    <row r="200" spans="1:30" ht="15.75">
      <c r="A200" s="6">
        <v>1358</v>
      </c>
      <c r="B200" s="7" t="s">
        <v>592</v>
      </c>
      <c r="C200" s="7" t="s">
        <v>3205</v>
      </c>
      <c r="D200" s="7" t="s">
        <v>3916</v>
      </c>
      <c r="E200" s="6">
        <v>1</v>
      </c>
      <c r="F200" s="6">
        <v>1</v>
      </c>
      <c r="G200" s="6"/>
      <c r="H200" s="6"/>
      <c r="I200" s="6"/>
      <c r="J200" s="6"/>
      <c r="K200" s="6"/>
      <c r="L200" s="6"/>
      <c r="M200" s="6">
        <v>1109100</v>
      </c>
      <c r="N200" s="6"/>
      <c r="O200" s="6">
        <v>835450</v>
      </c>
      <c r="P200" s="6">
        <f>COUNT(表1_5[[#This Row],[iBAQ 0-20_1]:[iBAQ 0-20_3]])</f>
        <v>0</v>
      </c>
      <c r="Q200" s="6">
        <f>COUNT(表1_5[[#This Row],[iBAQ 30-40_1]:[iBAQ 30-40_3]])</f>
        <v>0</v>
      </c>
      <c r="R200" s="6">
        <f>COUNT(表1_5[[#This Row],[iBAQ 50-60_1]:[iBAQ 50-60_3]])</f>
        <v>2</v>
      </c>
      <c r="S200" s="8"/>
      <c r="T200" s="8"/>
      <c r="U200" s="8">
        <f>AVERAGE(表1_5[[#This Row],[iBAQ 50-60_1]:[iBAQ 50-60_3]])</f>
        <v>972275</v>
      </c>
      <c r="V200" s="8"/>
      <c r="W200" s="8"/>
      <c r="X200" s="8"/>
      <c r="Y200" s="8"/>
      <c r="Z200" s="8"/>
      <c r="AA200" s="8">
        <v>60</v>
      </c>
      <c r="AB200" s="8"/>
      <c r="AC200" s="8"/>
      <c r="AD200" s="8">
        <v>60</v>
      </c>
    </row>
    <row r="201" spans="1:30" ht="15.75">
      <c r="A201" s="6">
        <v>1383</v>
      </c>
      <c r="B201" s="7" t="s">
        <v>614</v>
      </c>
      <c r="C201" s="7" t="s">
        <v>3230</v>
      </c>
      <c r="D201" s="7" t="s">
        <v>2077</v>
      </c>
      <c r="E201" s="6">
        <v>2</v>
      </c>
      <c r="F201" s="6">
        <v>2</v>
      </c>
      <c r="G201" s="6"/>
      <c r="H201" s="6"/>
      <c r="I201" s="6"/>
      <c r="J201" s="6"/>
      <c r="K201" s="6"/>
      <c r="L201" s="6"/>
      <c r="M201" s="6">
        <v>2201800</v>
      </c>
      <c r="N201" s="6"/>
      <c r="O201" s="6">
        <v>677990</v>
      </c>
      <c r="P201" s="6">
        <f>COUNT(表1_5[[#This Row],[iBAQ 0-20_1]:[iBAQ 0-20_3]])</f>
        <v>0</v>
      </c>
      <c r="Q201" s="6">
        <f>COUNT(表1_5[[#This Row],[iBAQ 30-40_1]:[iBAQ 30-40_3]])</f>
        <v>0</v>
      </c>
      <c r="R201" s="6">
        <f>COUNT(表1_5[[#This Row],[iBAQ 50-60_1]:[iBAQ 50-60_3]])</f>
        <v>2</v>
      </c>
      <c r="S201" s="8"/>
      <c r="T201" s="8"/>
      <c r="U201" s="8">
        <f>AVERAGE(表1_5[[#This Row],[iBAQ 50-60_1]:[iBAQ 50-60_3]])</f>
        <v>1439895</v>
      </c>
      <c r="V201" s="8"/>
      <c r="W201" s="8"/>
      <c r="X201" s="8"/>
      <c r="Y201" s="8"/>
      <c r="Z201" s="8"/>
      <c r="AA201" s="8">
        <v>60</v>
      </c>
      <c r="AB201" s="8"/>
      <c r="AC201" s="8"/>
      <c r="AD201" s="8">
        <v>60</v>
      </c>
    </row>
    <row r="202" spans="1:30" ht="15.75">
      <c r="A202" s="6">
        <v>1392</v>
      </c>
      <c r="B202" s="7" t="s">
        <v>761</v>
      </c>
      <c r="C202" s="7" t="s">
        <v>3236</v>
      </c>
      <c r="D202" s="7" t="s">
        <v>2081</v>
      </c>
      <c r="E202" s="6">
        <v>2</v>
      </c>
      <c r="F202" s="6">
        <v>2</v>
      </c>
      <c r="G202" s="6"/>
      <c r="H202" s="6"/>
      <c r="I202" s="6">
        <v>1278000</v>
      </c>
      <c r="J202" s="6"/>
      <c r="K202" s="6"/>
      <c r="L202" s="6"/>
      <c r="M202" s="6">
        <v>3575200</v>
      </c>
      <c r="N202" s="6">
        <v>1514400</v>
      </c>
      <c r="O202" s="6"/>
      <c r="P202" s="6">
        <f>COUNT(表1_5[[#This Row],[iBAQ 0-20_1]:[iBAQ 0-20_3]])</f>
        <v>1</v>
      </c>
      <c r="Q202" s="6">
        <f>COUNT(表1_5[[#This Row],[iBAQ 30-40_1]:[iBAQ 30-40_3]])</f>
        <v>0</v>
      </c>
      <c r="R202" s="6">
        <f>COUNT(表1_5[[#This Row],[iBAQ 50-60_1]:[iBAQ 50-60_3]])</f>
        <v>2</v>
      </c>
      <c r="S202" s="8"/>
      <c r="T202" s="8"/>
      <c r="U202" s="8">
        <f>AVERAGE(表1_5[[#This Row],[iBAQ 50-60_1]:[iBAQ 50-60_3]])</f>
        <v>2544800</v>
      </c>
      <c r="V202" s="8"/>
      <c r="W202" s="8"/>
      <c r="X202" s="8"/>
      <c r="Y202" s="8"/>
      <c r="Z202" s="8"/>
      <c r="AA202" s="8">
        <v>60</v>
      </c>
      <c r="AB202" s="8"/>
      <c r="AC202" s="8"/>
      <c r="AD202" s="8"/>
    </row>
    <row r="203" spans="1:30" ht="15.75">
      <c r="A203" s="6">
        <v>1432</v>
      </c>
      <c r="B203" s="7" t="s">
        <v>208</v>
      </c>
      <c r="C203" s="7" t="s">
        <v>3275</v>
      </c>
      <c r="D203" s="7" t="s">
        <v>2108</v>
      </c>
      <c r="E203" s="6">
        <v>1</v>
      </c>
      <c r="F203" s="6">
        <v>1</v>
      </c>
      <c r="G203" s="6"/>
      <c r="H203" s="6"/>
      <c r="I203" s="6"/>
      <c r="J203" s="6"/>
      <c r="K203" s="6"/>
      <c r="L203" s="6"/>
      <c r="M203" s="6">
        <v>19974000</v>
      </c>
      <c r="N203" s="6"/>
      <c r="O203" s="6">
        <v>7796500</v>
      </c>
      <c r="P203" s="6">
        <f>COUNT(表1_5[[#This Row],[iBAQ 0-20_1]:[iBAQ 0-20_3]])</f>
        <v>0</v>
      </c>
      <c r="Q203" s="6">
        <f>COUNT(表1_5[[#This Row],[iBAQ 30-40_1]:[iBAQ 30-40_3]])</f>
        <v>0</v>
      </c>
      <c r="R203" s="6">
        <f>COUNT(表1_5[[#This Row],[iBAQ 50-60_1]:[iBAQ 50-60_3]])</f>
        <v>2</v>
      </c>
      <c r="S203" s="8"/>
      <c r="T203" s="8"/>
      <c r="U203" s="8">
        <f>AVERAGE(表1_5[[#This Row],[iBAQ 50-60_1]:[iBAQ 50-60_3]])</f>
        <v>13885250</v>
      </c>
      <c r="V203" s="8"/>
      <c r="W203" s="8"/>
      <c r="X203" s="8"/>
      <c r="Y203" s="8"/>
      <c r="Z203" s="8"/>
      <c r="AA203" s="8">
        <v>60</v>
      </c>
      <c r="AB203" s="8"/>
      <c r="AC203" s="8"/>
      <c r="AD203" s="8">
        <v>60</v>
      </c>
    </row>
    <row r="204" spans="1:30" ht="15.75">
      <c r="A204" s="6">
        <v>1433</v>
      </c>
      <c r="B204" s="7" t="s">
        <v>404</v>
      </c>
      <c r="C204" s="7" t="s">
        <v>3276</v>
      </c>
      <c r="D204" s="7" t="s">
        <v>3953</v>
      </c>
      <c r="E204" s="6">
        <v>1</v>
      </c>
      <c r="F204" s="6">
        <v>1</v>
      </c>
      <c r="G204" s="6"/>
      <c r="H204" s="6"/>
      <c r="I204" s="6"/>
      <c r="J204" s="6"/>
      <c r="K204" s="6"/>
      <c r="L204" s="6"/>
      <c r="M204" s="6">
        <v>1827300</v>
      </c>
      <c r="N204" s="6"/>
      <c r="O204" s="6">
        <v>2511500</v>
      </c>
      <c r="P204" s="6">
        <f>COUNT(表1_5[[#This Row],[iBAQ 0-20_1]:[iBAQ 0-20_3]])</f>
        <v>0</v>
      </c>
      <c r="Q204" s="6">
        <f>COUNT(表1_5[[#This Row],[iBAQ 30-40_1]:[iBAQ 30-40_3]])</f>
        <v>0</v>
      </c>
      <c r="R204" s="6">
        <f>COUNT(表1_5[[#This Row],[iBAQ 50-60_1]:[iBAQ 50-60_3]])</f>
        <v>2</v>
      </c>
      <c r="S204" s="8"/>
      <c r="T204" s="8"/>
      <c r="U204" s="8">
        <f>AVERAGE(表1_5[[#This Row],[iBAQ 50-60_1]:[iBAQ 50-60_3]])</f>
        <v>2169400</v>
      </c>
      <c r="V204" s="8"/>
      <c r="W204" s="8"/>
      <c r="X204" s="8"/>
      <c r="Y204" s="8"/>
      <c r="Z204" s="8"/>
      <c r="AA204" s="8">
        <v>60</v>
      </c>
      <c r="AB204" s="8"/>
      <c r="AC204" s="8"/>
      <c r="AD204" s="8">
        <v>60</v>
      </c>
    </row>
    <row r="205" spans="1:30" ht="15.75">
      <c r="A205" s="6">
        <v>141</v>
      </c>
      <c r="B205" s="7" t="s">
        <v>472</v>
      </c>
      <c r="C205" s="7" t="s">
        <v>3295</v>
      </c>
      <c r="D205" s="7" t="s">
        <v>2117</v>
      </c>
      <c r="E205" s="6">
        <v>1</v>
      </c>
      <c r="F205" s="6">
        <v>1</v>
      </c>
      <c r="G205" s="6"/>
      <c r="H205" s="6"/>
      <c r="I205" s="6"/>
      <c r="J205" s="6"/>
      <c r="K205" s="6"/>
      <c r="L205" s="6"/>
      <c r="M205" s="6">
        <v>2415400</v>
      </c>
      <c r="N205" s="6"/>
      <c r="O205" s="6">
        <v>1747900</v>
      </c>
      <c r="P205" s="6">
        <f>COUNT(表1_5[[#This Row],[iBAQ 0-20_1]:[iBAQ 0-20_3]])</f>
        <v>0</v>
      </c>
      <c r="Q205" s="6">
        <f>COUNT(表1_5[[#This Row],[iBAQ 30-40_1]:[iBAQ 30-40_3]])</f>
        <v>0</v>
      </c>
      <c r="R205" s="6">
        <f>COUNT(表1_5[[#This Row],[iBAQ 50-60_1]:[iBAQ 50-60_3]])</f>
        <v>2</v>
      </c>
      <c r="S205" s="8"/>
      <c r="T205" s="8"/>
      <c r="U205" s="8">
        <f>AVERAGE(表1_5[[#This Row],[iBAQ 50-60_1]:[iBAQ 50-60_3]])</f>
        <v>2081650</v>
      </c>
      <c r="V205" s="8"/>
      <c r="W205" s="8"/>
      <c r="X205" s="8"/>
      <c r="Y205" s="8"/>
      <c r="Z205" s="8"/>
      <c r="AA205" s="8">
        <v>60</v>
      </c>
      <c r="AB205" s="8"/>
      <c r="AC205" s="8"/>
      <c r="AD205" s="8">
        <v>60</v>
      </c>
    </row>
    <row r="206" spans="1:30" ht="15.75">
      <c r="A206" s="6">
        <v>1080</v>
      </c>
      <c r="B206" s="7" t="s">
        <v>576</v>
      </c>
      <c r="C206" s="7" t="s">
        <v>3304</v>
      </c>
      <c r="D206" s="7" t="s">
        <v>3972</v>
      </c>
      <c r="E206" s="6">
        <v>2</v>
      </c>
      <c r="F206" s="6">
        <v>2</v>
      </c>
      <c r="G206" s="6"/>
      <c r="H206" s="6"/>
      <c r="I206" s="6"/>
      <c r="J206" s="6"/>
      <c r="K206" s="6"/>
      <c r="L206" s="6"/>
      <c r="M206" s="6">
        <v>4322200</v>
      </c>
      <c r="N206" s="6"/>
      <c r="O206" s="6">
        <v>918420</v>
      </c>
      <c r="P206" s="6">
        <f>COUNT(表1_5[[#This Row],[iBAQ 0-20_1]:[iBAQ 0-20_3]])</f>
        <v>0</v>
      </c>
      <c r="Q206" s="6">
        <f>COUNT(表1_5[[#This Row],[iBAQ 30-40_1]:[iBAQ 30-40_3]])</f>
        <v>0</v>
      </c>
      <c r="R206" s="6">
        <f>COUNT(表1_5[[#This Row],[iBAQ 50-60_1]:[iBAQ 50-60_3]])</f>
        <v>2</v>
      </c>
      <c r="S206" s="8"/>
      <c r="T206" s="8"/>
      <c r="U206" s="8">
        <f>AVERAGE(表1_5[[#This Row],[iBAQ 50-60_1]:[iBAQ 50-60_3]])</f>
        <v>2620310</v>
      </c>
      <c r="V206" s="8"/>
      <c r="W206" s="8"/>
      <c r="X206" s="8"/>
      <c r="Y206" s="8"/>
      <c r="Z206" s="8"/>
      <c r="AA206" s="8">
        <v>60</v>
      </c>
      <c r="AB206" s="8"/>
      <c r="AC206" s="8"/>
      <c r="AD206" s="8">
        <v>60</v>
      </c>
    </row>
    <row r="207" spans="1:30" ht="15.75">
      <c r="A207" s="6">
        <v>582</v>
      </c>
      <c r="B207" s="7" t="s">
        <v>626</v>
      </c>
      <c r="C207" s="7" t="s">
        <v>3336</v>
      </c>
      <c r="D207" s="7" t="s">
        <v>3989</v>
      </c>
      <c r="E207" s="6">
        <v>1</v>
      </c>
      <c r="F207" s="6">
        <v>1</v>
      </c>
      <c r="G207" s="6"/>
      <c r="H207" s="6"/>
      <c r="I207" s="6"/>
      <c r="J207" s="6"/>
      <c r="K207" s="6"/>
      <c r="L207" s="6"/>
      <c r="M207" s="6">
        <v>732910</v>
      </c>
      <c r="N207" s="6"/>
      <c r="O207" s="6">
        <v>618100</v>
      </c>
      <c r="P207" s="6">
        <f>COUNT(表1_5[[#This Row],[iBAQ 0-20_1]:[iBAQ 0-20_3]])</f>
        <v>0</v>
      </c>
      <c r="Q207" s="6">
        <f>COUNT(表1_5[[#This Row],[iBAQ 30-40_1]:[iBAQ 30-40_3]])</f>
        <v>0</v>
      </c>
      <c r="R207" s="6">
        <f>COUNT(表1_5[[#This Row],[iBAQ 50-60_1]:[iBAQ 50-60_3]])</f>
        <v>2</v>
      </c>
      <c r="S207" s="8"/>
      <c r="T207" s="8"/>
      <c r="U207" s="8">
        <f>AVERAGE(表1_5[[#This Row],[iBAQ 50-60_1]:[iBAQ 50-60_3]])</f>
        <v>675505</v>
      </c>
      <c r="V207" s="8"/>
      <c r="W207" s="8"/>
      <c r="X207" s="8"/>
      <c r="Y207" s="8"/>
      <c r="Z207" s="8"/>
      <c r="AA207" s="8">
        <v>60</v>
      </c>
      <c r="AB207" s="8"/>
      <c r="AC207" s="8"/>
      <c r="AD207" s="8">
        <v>60</v>
      </c>
    </row>
    <row r="208" spans="1:30" ht="15.75">
      <c r="A208" s="6">
        <v>597</v>
      </c>
      <c r="B208" s="7" t="s">
        <v>551</v>
      </c>
      <c r="C208" s="7" t="s">
        <v>3342</v>
      </c>
      <c r="D208" s="7" t="s">
        <v>3996</v>
      </c>
      <c r="E208" s="6">
        <v>2</v>
      </c>
      <c r="F208" s="6">
        <v>2</v>
      </c>
      <c r="G208" s="6"/>
      <c r="H208" s="6"/>
      <c r="I208" s="6"/>
      <c r="J208" s="6"/>
      <c r="K208" s="6"/>
      <c r="L208" s="6"/>
      <c r="M208" s="6">
        <v>1955400</v>
      </c>
      <c r="N208" s="6">
        <v>311370</v>
      </c>
      <c r="O208" s="6">
        <v>1104000</v>
      </c>
      <c r="P208" s="6">
        <f>COUNT(表1_5[[#This Row],[iBAQ 0-20_1]:[iBAQ 0-20_3]])</f>
        <v>0</v>
      </c>
      <c r="Q208" s="6">
        <f>COUNT(表1_5[[#This Row],[iBAQ 30-40_1]:[iBAQ 30-40_3]])</f>
        <v>0</v>
      </c>
      <c r="R208" s="6">
        <f>COUNT(表1_5[[#This Row],[iBAQ 50-60_1]:[iBAQ 50-60_3]])</f>
        <v>3</v>
      </c>
      <c r="S208" s="8"/>
      <c r="T208" s="8"/>
      <c r="U208" s="8">
        <f>AVERAGE(表1_5[[#This Row],[iBAQ 50-60_1]:[iBAQ 50-60_3]])</f>
        <v>1123590</v>
      </c>
      <c r="V208" s="8"/>
      <c r="W208" s="8"/>
      <c r="X208" s="8"/>
      <c r="Y208" s="8"/>
      <c r="Z208" s="8"/>
      <c r="AA208" s="8">
        <v>60</v>
      </c>
      <c r="AB208" s="8"/>
      <c r="AC208" s="8"/>
      <c r="AD208" s="8">
        <v>60</v>
      </c>
    </row>
    <row r="209" spans="1:30" ht="15.75">
      <c r="A209" s="6">
        <v>1516</v>
      </c>
      <c r="B209" s="7" t="s">
        <v>737</v>
      </c>
      <c r="C209" s="7" t="s">
        <v>3354</v>
      </c>
      <c r="D209" s="7" t="s">
        <v>2149</v>
      </c>
      <c r="E209" s="6">
        <v>3</v>
      </c>
      <c r="F209" s="6">
        <v>3</v>
      </c>
      <c r="G209" s="6"/>
      <c r="H209" s="6"/>
      <c r="I209" s="6"/>
      <c r="J209" s="6"/>
      <c r="K209" s="6"/>
      <c r="L209" s="6"/>
      <c r="M209" s="6">
        <v>3487100</v>
      </c>
      <c r="N209" s="6">
        <v>2738900</v>
      </c>
      <c r="O209" s="6"/>
      <c r="P209" s="6">
        <f>COUNT(表1_5[[#This Row],[iBAQ 0-20_1]:[iBAQ 0-20_3]])</f>
        <v>0</v>
      </c>
      <c r="Q209" s="6">
        <f>COUNT(表1_5[[#This Row],[iBAQ 30-40_1]:[iBAQ 30-40_3]])</f>
        <v>0</v>
      </c>
      <c r="R209" s="6">
        <f>COUNT(表1_5[[#This Row],[iBAQ 50-60_1]:[iBAQ 50-60_3]])</f>
        <v>2</v>
      </c>
      <c r="S209" s="8"/>
      <c r="T209" s="8"/>
      <c r="U209" s="8">
        <f>AVERAGE(表1_5[[#This Row],[iBAQ 50-60_1]:[iBAQ 50-60_3]])</f>
        <v>3113000</v>
      </c>
      <c r="V209" s="8"/>
      <c r="W209" s="8"/>
      <c r="X209" s="8"/>
      <c r="Y209" s="8"/>
      <c r="Z209" s="8"/>
      <c r="AA209" s="8">
        <v>60</v>
      </c>
      <c r="AB209" s="8"/>
      <c r="AC209" s="8"/>
      <c r="AD209" s="8">
        <v>60</v>
      </c>
    </row>
    <row r="210" spans="1:30" ht="15.75">
      <c r="A210" s="6">
        <v>1537</v>
      </c>
      <c r="B210" s="7" t="s">
        <v>649</v>
      </c>
      <c r="C210" s="7" t="s">
        <v>3374</v>
      </c>
      <c r="D210" s="7" t="s">
        <v>2160</v>
      </c>
      <c r="E210" s="6">
        <v>1</v>
      </c>
      <c r="F210" s="6">
        <v>1</v>
      </c>
      <c r="G210" s="6"/>
      <c r="H210" s="6"/>
      <c r="I210" s="6"/>
      <c r="J210" s="6"/>
      <c r="K210" s="6"/>
      <c r="L210" s="6"/>
      <c r="M210" s="6">
        <v>537680</v>
      </c>
      <c r="N210" s="6"/>
      <c r="O210" s="6">
        <v>470430</v>
      </c>
      <c r="P210" s="6">
        <f>COUNT(表1_5[[#This Row],[iBAQ 0-20_1]:[iBAQ 0-20_3]])</f>
        <v>0</v>
      </c>
      <c r="Q210" s="6">
        <f>COUNT(表1_5[[#This Row],[iBAQ 30-40_1]:[iBAQ 30-40_3]])</f>
        <v>0</v>
      </c>
      <c r="R210" s="6">
        <f>COUNT(表1_5[[#This Row],[iBAQ 50-60_1]:[iBAQ 50-60_3]])</f>
        <v>2</v>
      </c>
      <c r="S210" s="8"/>
      <c r="T210" s="8"/>
      <c r="U210" s="8">
        <f>AVERAGE(表1_5[[#This Row],[iBAQ 50-60_1]:[iBAQ 50-60_3]])</f>
        <v>504055</v>
      </c>
      <c r="V210" s="8"/>
      <c r="W210" s="8"/>
      <c r="X210" s="8"/>
      <c r="Y210" s="8"/>
      <c r="Z210" s="8"/>
      <c r="AA210" s="8">
        <v>60</v>
      </c>
      <c r="AB210" s="8"/>
      <c r="AC210" s="8"/>
      <c r="AD210" s="8">
        <v>60</v>
      </c>
    </row>
    <row r="211" spans="1:30" ht="15.75">
      <c r="A211" s="6">
        <v>1540</v>
      </c>
      <c r="B211" s="7" t="s">
        <v>494</v>
      </c>
      <c r="C211" s="7" t="s">
        <v>3377</v>
      </c>
      <c r="D211" s="7" t="s">
        <v>2163</v>
      </c>
      <c r="E211" s="6">
        <v>1</v>
      </c>
      <c r="F211" s="6">
        <v>1</v>
      </c>
      <c r="G211" s="6"/>
      <c r="H211" s="6">
        <v>5522300</v>
      </c>
      <c r="I211" s="6"/>
      <c r="J211" s="6"/>
      <c r="K211" s="6"/>
      <c r="L211" s="6"/>
      <c r="M211" s="6">
        <v>2349300</v>
      </c>
      <c r="N211" s="6"/>
      <c r="O211" s="6">
        <v>1533500</v>
      </c>
      <c r="P211" s="6">
        <f>COUNT(表1_5[[#This Row],[iBAQ 0-20_1]:[iBAQ 0-20_3]])</f>
        <v>1</v>
      </c>
      <c r="Q211" s="6">
        <f>COUNT(表1_5[[#This Row],[iBAQ 30-40_1]:[iBAQ 30-40_3]])</f>
        <v>0</v>
      </c>
      <c r="R211" s="6">
        <f>COUNT(表1_5[[#This Row],[iBAQ 50-60_1]:[iBAQ 50-60_3]])</f>
        <v>2</v>
      </c>
      <c r="S211" s="8"/>
      <c r="T211" s="8"/>
      <c r="U211" s="8">
        <f>AVERAGE(表1_5[[#This Row],[iBAQ 50-60_1]:[iBAQ 50-60_3]])</f>
        <v>1941400</v>
      </c>
      <c r="V211" s="8"/>
      <c r="W211" s="8"/>
      <c r="X211" s="8"/>
      <c r="Y211" s="8"/>
      <c r="Z211" s="8"/>
      <c r="AA211" s="8">
        <v>60</v>
      </c>
      <c r="AB211" s="8"/>
      <c r="AC211" s="8"/>
      <c r="AD211" s="8"/>
    </row>
    <row r="212" spans="1:30" ht="15.75">
      <c r="A212" s="6">
        <v>1556</v>
      </c>
      <c r="B212" s="7" t="s">
        <v>715</v>
      </c>
      <c r="C212" s="7" t="s">
        <v>3390</v>
      </c>
      <c r="D212" s="7" t="s">
        <v>4027</v>
      </c>
      <c r="E212" s="6">
        <v>2</v>
      </c>
      <c r="F212" s="6">
        <v>2</v>
      </c>
      <c r="G212" s="6">
        <v>4671300</v>
      </c>
      <c r="H212" s="6">
        <v>5964300</v>
      </c>
      <c r="I212" s="6">
        <v>4794900</v>
      </c>
      <c r="J212" s="6"/>
      <c r="K212" s="6"/>
      <c r="L212" s="6"/>
      <c r="M212" s="6">
        <v>3883300</v>
      </c>
      <c r="N212" s="6">
        <v>5531100</v>
      </c>
      <c r="O212" s="6"/>
      <c r="P212" s="6">
        <f>COUNT(表1_5[[#This Row],[iBAQ 0-20_1]:[iBAQ 0-20_3]])</f>
        <v>3</v>
      </c>
      <c r="Q212" s="6">
        <f>COUNT(表1_5[[#This Row],[iBAQ 30-40_1]:[iBAQ 30-40_3]])</f>
        <v>0</v>
      </c>
      <c r="R212" s="6">
        <f>COUNT(表1_5[[#This Row],[iBAQ 50-60_1]:[iBAQ 50-60_3]])</f>
        <v>2</v>
      </c>
      <c r="S212" s="8">
        <f>AVERAGE(表1_5[[#This Row],[iBAQ 0-20_1]:[iBAQ 0-20_3]])</f>
        <v>5143500</v>
      </c>
      <c r="T212" s="8"/>
      <c r="U212" s="8">
        <f>AVERAGE(表1_5[[#This Row],[iBAQ 50-60_1]:[iBAQ 50-60_3]])</f>
        <v>4707200</v>
      </c>
      <c r="V212" s="8"/>
      <c r="W212" s="8"/>
      <c r="X212" s="8">
        <v>20</v>
      </c>
      <c r="Y212" s="8"/>
      <c r="Z212" s="8"/>
      <c r="AA212" s="8">
        <v>60</v>
      </c>
      <c r="AB212" s="8">
        <f>表1_5[[#This Row],[Average 60]]/表1_5[[#This Row],[Average 20]]</f>
        <v>0.91517449207737922</v>
      </c>
      <c r="AC212" s="8">
        <f>TTEST(表1_5[[#This Row],[iBAQ 0-20_1]:[iBAQ 0-20_3]],表1_5[[#This Row],[iBAQ 50-60_1]:[iBAQ 50-60_3]],2,2)</f>
        <v>0.62849855314846592</v>
      </c>
      <c r="AD212" s="8"/>
    </row>
    <row r="213" spans="1:30" ht="15.75">
      <c r="A213" s="6">
        <v>1558</v>
      </c>
      <c r="B213" s="7" t="s">
        <v>609</v>
      </c>
      <c r="C213" s="7" t="s">
        <v>3392</v>
      </c>
      <c r="D213" s="7" t="s">
        <v>2172</v>
      </c>
      <c r="E213" s="6">
        <v>6</v>
      </c>
      <c r="F213" s="6">
        <v>1</v>
      </c>
      <c r="G213" s="6"/>
      <c r="H213" s="6"/>
      <c r="I213" s="6"/>
      <c r="J213" s="6"/>
      <c r="K213" s="6"/>
      <c r="L213" s="6"/>
      <c r="M213" s="6">
        <v>814320</v>
      </c>
      <c r="N213" s="6"/>
      <c r="O213" s="6">
        <v>695370</v>
      </c>
      <c r="P213" s="6">
        <f>COUNT(表1_5[[#This Row],[iBAQ 0-20_1]:[iBAQ 0-20_3]])</f>
        <v>0</v>
      </c>
      <c r="Q213" s="6">
        <f>COUNT(表1_5[[#This Row],[iBAQ 30-40_1]:[iBAQ 30-40_3]])</f>
        <v>0</v>
      </c>
      <c r="R213" s="6">
        <f>COUNT(表1_5[[#This Row],[iBAQ 50-60_1]:[iBAQ 50-60_3]])</f>
        <v>2</v>
      </c>
      <c r="S213" s="8"/>
      <c r="T213" s="8"/>
      <c r="U213" s="8">
        <f>AVERAGE(表1_5[[#This Row],[iBAQ 50-60_1]:[iBAQ 50-60_3]])</f>
        <v>754845</v>
      </c>
      <c r="V213" s="8"/>
      <c r="W213" s="8"/>
      <c r="X213" s="8"/>
      <c r="Y213" s="8"/>
      <c r="Z213" s="8"/>
      <c r="AA213" s="8">
        <v>60</v>
      </c>
      <c r="AB213" s="8"/>
      <c r="AC213" s="8"/>
      <c r="AD213" s="8">
        <v>60</v>
      </c>
    </row>
    <row r="214" spans="1:30" ht="15.75">
      <c r="A214" s="6">
        <v>648</v>
      </c>
      <c r="B214" s="7" t="s">
        <v>1413</v>
      </c>
      <c r="C214" s="7" t="s">
        <v>2620</v>
      </c>
      <c r="D214" s="7" t="s">
        <v>1668</v>
      </c>
      <c r="E214" s="6">
        <v>3</v>
      </c>
      <c r="F214" s="6">
        <v>3</v>
      </c>
      <c r="G214" s="6">
        <v>850730</v>
      </c>
      <c r="H214" s="6">
        <v>1031900</v>
      </c>
      <c r="I214" s="6">
        <v>1510500</v>
      </c>
      <c r="J214" s="6">
        <v>1046500</v>
      </c>
      <c r="K214" s="6"/>
      <c r="L214" s="6">
        <v>994070</v>
      </c>
      <c r="M214" s="6">
        <v>13358000</v>
      </c>
      <c r="N214" s="6">
        <v>18029000</v>
      </c>
      <c r="O214" s="6">
        <v>14597000</v>
      </c>
      <c r="P214" s="6">
        <f>COUNT(表1_5[[#This Row],[iBAQ 0-20_1]:[iBAQ 0-20_3]])</f>
        <v>3</v>
      </c>
      <c r="Q214" s="6">
        <f>COUNT(表1_5[[#This Row],[iBAQ 30-40_1]:[iBAQ 30-40_3]])</f>
        <v>2</v>
      </c>
      <c r="R214" s="6">
        <f>COUNT(表1_5[[#This Row],[iBAQ 50-60_1]:[iBAQ 50-60_3]])</f>
        <v>3</v>
      </c>
      <c r="S214" s="8">
        <f>AVERAGE(表1_5[[#This Row],[iBAQ 0-20_1]:[iBAQ 0-20_3]])</f>
        <v>1131043.3333333333</v>
      </c>
      <c r="T214" s="8">
        <f>AVERAGE(表1_5[[#This Row],[iBAQ 30-40_1]:[iBAQ 30-40_3]])</f>
        <v>1020285</v>
      </c>
      <c r="U214" s="8">
        <f>AVERAGE(表1_5[[#This Row],[iBAQ 50-60_1]:[iBAQ 50-60_3]])</f>
        <v>15328000</v>
      </c>
      <c r="V214" s="8">
        <f>表1_5[[#This Row],[Average 40]]/表1_5[[#This Row],[Average 20]]</f>
        <v>0.90207419108610642</v>
      </c>
      <c r="W214" s="8">
        <f>TTEST(表1_5[[#This Row],[iBAQ 0-20_1]:[iBAQ 0-20_3]],表1_5[[#This Row],[iBAQ 30-40_1]:[iBAQ 30-40_3]],2,2)</f>
        <v>0.69318539966649606</v>
      </c>
      <c r="X214" s="8"/>
      <c r="Y214" s="8">
        <f>表1_5[[#This Row],[Average 60]]/表1_5[[#This Row],[Average 40]]</f>
        <v>15.023253306674116</v>
      </c>
      <c r="Z214" s="8">
        <f>TTEST(表1_5[[#This Row],[iBAQ 30-40_1]:[iBAQ 30-40_3]],表1_5[[#This Row],[iBAQ 50-60_1]:[iBAQ 50-60_3]],2,2)</f>
        <v>4.1778174407162702E-3</v>
      </c>
      <c r="AA214" s="8" t="s">
        <v>4038</v>
      </c>
      <c r="AB214" s="8">
        <f>表1_5[[#This Row],[Average 60]]/表1_5[[#This Row],[Average 20]]</f>
        <v>13.552089074099726</v>
      </c>
      <c r="AC214" s="8">
        <f>TTEST(表1_5[[#This Row],[iBAQ 0-20_1]:[iBAQ 0-20_3]],表1_5[[#This Row],[iBAQ 50-60_1]:[iBAQ 50-60_3]],2,2)</f>
        <v>5.4857085204050799E-4</v>
      </c>
      <c r="AD214" s="8" t="s">
        <v>1408</v>
      </c>
    </row>
    <row r="215" spans="1:30" ht="15.75">
      <c r="A215" s="6">
        <v>1034</v>
      </c>
      <c r="B215" s="7" t="s">
        <v>1414</v>
      </c>
      <c r="C215" s="7" t="s">
        <v>2935</v>
      </c>
      <c r="D215" s="7" t="s">
        <v>3790</v>
      </c>
      <c r="E215" s="6">
        <v>12</v>
      </c>
      <c r="F215" s="6">
        <v>10</v>
      </c>
      <c r="G215" s="6">
        <v>976080</v>
      </c>
      <c r="H215" s="6">
        <v>1327600</v>
      </c>
      <c r="I215" s="6">
        <v>2540900</v>
      </c>
      <c r="J215" s="6">
        <v>6632400</v>
      </c>
      <c r="K215" s="6">
        <v>7696800</v>
      </c>
      <c r="L215" s="6">
        <v>10908000</v>
      </c>
      <c r="M215" s="6">
        <v>160860000</v>
      </c>
      <c r="N215" s="6">
        <v>105360000</v>
      </c>
      <c r="O215" s="6">
        <v>90763000</v>
      </c>
      <c r="P215" s="6">
        <f>COUNT(表1_5[[#This Row],[iBAQ 0-20_1]:[iBAQ 0-20_3]])</f>
        <v>3</v>
      </c>
      <c r="Q215" s="6">
        <f>COUNT(表1_5[[#This Row],[iBAQ 30-40_1]:[iBAQ 30-40_3]])</f>
        <v>3</v>
      </c>
      <c r="R215" s="6">
        <f>COUNT(表1_5[[#This Row],[iBAQ 50-60_1]:[iBAQ 50-60_3]])</f>
        <v>3</v>
      </c>
      <c r="S215" s="8">
        <f>AVERAGE(表1_5[[#This Row],[iBAQ 0-20_1]:[iBAQ 0-20_3]])</f>
        <v>1614860</v>
      </c>
      <c r="T215" s="8">
        <f>AVERAGE(表1_5[[#This Row],[iBAQ 30-40_1]:[iBAQ 30-40_3]])</f>
        <v>8412400</v>
      </c>
      <c r="U215" s="8">
        <f>AVERAGE(表1_5[[#This Row],[iBAQ 50-60_1]:[iBAQ 50-60_3]])</f>
        <v>118994333.33333333</v>
      </c>
      <c r="V215" s="8">
        <f>表1_5[[#This Row],[Average 40]]/表1_5[[#This Row],[Average 20]]</f>
        <v>5.2093679947487708</v>
      </c>
      <c r="W215" s="8">
        <f>TTEST(表1_5[[#This Row],[iBAQ 0-20_1]:[iBAQ 0-20_3]],表1_5[[#This Row],[iBAQ 30-40_1]:[iBAQ 30-40_3]],2,2)</f>
        <v>7.6909680917303285E-3</v>
      </c>
      <c r="X215" s="8" t="s">
        <v>1408</v>
      </c>
      <c r="Y215" s="8">
        <f>表1_5[[#This Row],[Average 60]]/表1_5[[#This Row],[Average 40]]</f>
        <v>14.145111185075999</v>
      </c>
      <c r="Z215" s="8">
        <f>TTEST(表1_5[[#This Row],[iBAQ 30-40_1]:[iBAQ 30-40_3]],表1_5[[#This Row],[iBAQ 50-60_1]:[iBAQ 50-60_3]],2,2)</f>
        <v>6.6544398143029496E-3</v>
      </c>
      <c r="AA215" s="8" t="s">
        <v>4038</v>
      </c>
      <c r="AB215" s="8">
        <f>表1_5[[#This Row],[Average 60]]/表1_5[[#This Row],[Average 20]]</f>
        <v>73.687089489697769</v>
      </c>
      <c r="AC215" s="8">
        <f>TTEST(表1_5[[#This Row],[iBAQ 0-20_1]:[iBAQ 0-20_3]],表1_5[[#This Row],[iBAQ 50-60_1]:[iBAQ 50-60_3]],2,2)</f>
        <v>5.3428083610303906E-3</v>
      </c>
      <c r="AD215" s="8" t="s">
        <v>1408</v>
      </c>
    </row>
    <row r="216" spans="1:30" ht="15.75">
      <c r="A216" s="6">
        <v>1285</v>
      </c>
      <c r="B216" s="7" t="s">
        <v>90</v>
      </c>
      <c r="C216" s="7" t="s">
        <v>2224</v>
      </c>
      <c r="D216" s="7" t="s">
        <v>3885</v>
      </c>
      <c r="E216" s="6">
        <v>6</v>
      </c>
      <c r="F216" s="6">
        <v>5</v>
      </c>
      <c r="G216" s="6"/>
      <c r="H216" s="6"/>
      <c r="I216" s="6"/>
      <c r="J216" s="6">
        <v>2506400</v>
      </c>
      <c r="K216" s="6">
        <v>1608900</v>
      </c>
      <c r="L216" s="6">
        <v>1302400</v>
      </c>
      <c r="M216" s="6">
        <v>24974000</v>
      </c>
      <c r="N216" s="6">
        <v>14855000</v>
      </c>
      <c r="O216" s="6">
        <v>22700000</v>
      </c>
      <c r="P216" s="6">
        <f>COUNT(表1_5[[#This Row],[iBAQ 0-20_1]:[iBAQ 0-20_3]])</f>
        <v>0</v>
      </c>
      <c r="Q216" s="6">
        <f>COUNT(表1_5[[#This Row],[iBAQ 30-40_1]:[iBAQ 30-40_3]])</f>
        <v>3</v>
      </c>
      <c r="R216" s="6">
        <f>COUNT(表1_5[[#This Row],[iBAQ 50-60_1]:[iBAQ 50-60_3]])</f>
        <v>3</v>
      </c>
      <c r="S216" s="8"/>
      <c r="T216" s="8">
        <f>AVERAGE(表1_5[[#This Row],[iBAQ 30-40_1]:[iBAQ 30-40_3]])</f>
        <v>1805900</v>
      </c>
      <c r="U216" s="8">
        <f>AVERAGE(表1_5[[#This Row],[iBAQ 50-60_1]:[iBAQ 50-60_3]])</f>
        <v>20843000</v>
      </c>
      <c r="V216" s="8"/>
      <c r="W216" s="8"/>
      <c r="X216" s="8">
        <v>40</v>
      </c>
      <c r="Y216" s="8">
        <f>表1_5[[#This Row],[Average 60]]/表1_5[[#This Row],[Average 40]]</f>
        <v>11.541613599867102</v>
      </c>
      <c r="Z216" s="8">
        <f>TTEST(表1_5[[#This Row],[iBAQ 30-40_1]:[iBAQ 30-40_3]],表1_5[[#This Row],[iBAQ 50-60_1]:[iBAQ 50-60_3]],2,2)</f>
        <v>3.5076031425480755E-3</v>
      </c>
      <c r="AA216" s="8" t="s">
        <v>4038</v>
      </c>
      <c r="AB216" s="8"/>
      <c r="AC216" s="8"/>
      <c r="AD216" s="8">
        <v>60</v>
      </c>
    </row>
    <row r="217" spans="1:30" ht="15.75">
      <c r="A217" s="6">
        <v>1504</v>
      </c>
      <c r="B217" s="7" t="s">
        <v>104</v>
      </c>
      <c r="C217" s="7" t="s">
        <v>3341</v>
      </c>
      <c r="D217" s="7" t="s">
        <v>3995</v>
      </c>
      <c r="E217" s="6">
        <v>4</v>
      </c>
      <c r="F217" s="6">
        <v>2</v>
      </c>
      <c r="G217" s="6">
        <v>3632100</v>
      </c>
      <c r="H217" s="6">
        <v>6145100</v>
      </c>
      <c r="I217" s="6">
        <v>10589000</v>
      </c>
      <c r="J217" s="6">
        <v>3791300</v>
      </c>
      <c r="K217" s="6">
        <v>520100</v>
      </c>
      <c r="L217" s="6">
        <v>2410200</v>
      </c>
      <c r="M217" s="6">
        <v>22927000</v>
      </c>
      <c r="N217" s="6">
        <v>7480000</v>
      </c>
      <c r="O217" s="6">
        <v>18747000</v>
      </c>
      <c r="P217" s="6">
        <f>COUNT(表1_5[[#This Row],[iBAQ 0-20_1]:[iBAQ 0-20_3]])</f>
        <v>3</v>
      </c>
      <c r="Q217" s="6">
        <f>COUNT(表1_5[[#This Row],[iBAQ 30-40_1]:[iBAQ 30-40_3]])</f>
        <v>3</v>
      </c>
      <c r="R217" s="6">
        <f>COUNT(表1_5[[#This Row],[iBAQ 50-60_1]:[iBAQ 50-60_3]])</f>
        <v>3</v>
      </c>
      <c r="S217" s="8">
        <f>AVERAGE(表1_5[[#This Row],[iBAQ 0-20_1]:[iBAQ 0-20_3]])</f>
        <v>6788733.333333333</v>
      </c>
      <c r="T217" s="8">
        <f>AVERAGE(表1_5[[#This Row],[iBAQ 30-40_1]:[iBAQ 30-40_3]])</f>
        <v>2240533.3333333335</v>
      </c>
      <c r="U217" s="8">
        <f>AVERAGE(表1_5[[#This Row],[iBAQ 50-60_1]:[iBAQ 50-60_3]])</f>
        <v>16384666.666666666</v>
      </c>
      <c r="V217" s="8">
        <f>表1_5[[#This Row],[Average 40]]/表1_5[[#This Row],[Average 20]]</f>
        <v>0.33003702212489322</v>
      </c>
      <c r="W217" s="8">
        <f>TTEST(表1_5[[#This Row],[iBAQ 0-20_1]:[iBAQ 0-20_3]],表1_5[[#This Row],[iBAQ 30-40_1]:[iBAQ 30-40_3]],2,2)</f>
        <v>0.11262283788401015</v>
      </c>
      <c r="X217" s="8"/>
      <c r="Y217" s="8">
        <f>表1_5[[#This Row],[Average 60]]/表1_5[[#This Row],[Average 40]]</f>
        <v>7.3128421804332291</v>
      </c>
      <c r="Z217" s="8">
        <f>TTEST(表1_5[[#This Row],[iBAQ 30-40_1]:[iBAQ 30-40_3]],表1_5[[#This Row],[iBAQ 50-60_1]:[iBAQ 50-60_3]],2,2)</f>
        <v>3.9808392884237931E-2</v>
      </c>
      <c r="AA217" s="8" t="s">
        <v>4038</v>
      </c>
      <c r="AB217" s="8">
        <f>表1_5[[#This Row],[Average 60]]/表1_5[[#This Row],[Average 20]]</f>
        <v>2.4135086564994941</v>
      </c>
      <c r="AC217" s="8">
        <f>TTEST(表1_5[[#This Row],[iBAQ 0-20_1]:[iBAQ 0-20_3]],表1_5[[#This Row],[iBAQ 50-60_1]:[iBAQ 50-60_3]],2,2)</f>
        <v>0.12972725712240363</v>
      </c>
      <c r="AD217" s="8"/>
    </row>
    <row r="218" spans="1:30" ht="15.75">
      <c r="A218" s="6">
        <v>589</v>
      </c>
      <c r="B218" s="7" t="s">
        <v>44</v>
      </c>
      <c r="C218" s="7" t="s">
        <v>3338</v>
      </c>
      <c r="D218" s="7" t="s">
        <v>3991</v>
      </c>
      <c r="E218" s="6">
        <v>14</v>
      </c>
      <c r="F218" s="6">
        <v>6</v>
      </c>
      <c r="G218" s="6">
        <v>55586000</v>
      </c>
      <c r="H218" s="6">
        <v>1396500</v>
      </c>
      <c r="I218" s="6">
        <v>26250000</v>
      </c>
      <c r="J218" s="6">
        <v>9401400</v>
      </c>
      <c r="K218" s="6">
        <v>1571700</v>
      </c>
      <c r="L218" s="6">
        <v>33456000</v>
      </c>
      <c r="M218" s="6">
        <v>70824000</v>
      </c>
      <c r="N218" s="6">
        <v>99389000</v>
      </c>
      <c r="O218" s="6">
        <v>51452000</v>
      </c>
      <c r="P218" s="6">
        <f>COUNT(表1_5[[#This Row],[iBAQ 0-20_1]:[iBAQ 0-20_3]])</f>
        <v>3</v>
      </c>
      <c r="Q218" s="6">
        <f>COUNT(表1_5[[#This Row],[iBAQ 30-40_1]:[iBAQ 30-40_3]])</f>
        <v>3</v>
      </c>
      <c r="R218" s="6">
        <f>COUNT(表1_5[[#This Row],[iBAQ 50-60_1]:[iBAQ 50-60_3]])</f>
        <v>3</v>
      </c>
      <c r="S218" s="8">
        <f>AVERAGE(表1_5[[#This Row],[iBAQ 0-20_1]:[iBAQ 0-20_3]])</f>
        <v>27744166.666666668</v>
      </c>
      <c r="T218" s="8">
        <f>AVERAGE(表1_5[[#This Row],[iBAQ 30-40_1]:[iBAQ 30-40_3]])</f>
        <v>14809700</v>
      </c>
      <c r="U218" s="8">
        <f>AVERAGE(表1_5[[#This Row],[iBAQ 50-60_1]:[iBAQ 50-60_3]])</f>
        <v>73888333.333333328</v>
      </c>
      <c r="V218" s="8">
        <f>表1_5[[#This Row],[Average 40]]/表1_5[[#This Row],[Average 20]]</f>
        <v>0.53379509206139431</v>
      </c>
      <c r="W218" s="8">
        <f>TTEST(表1_5[[#This Row],[iBAQ 0-20_1]:[iBAQ 0-20_3]],表1_5[[#This Row],[iBAQ 30-40_1]:[iBAQ 30-40_3]],2,2)</f>
        <v>0.52010205572843671</v>
      </c>
      <c r="X218" s="8"/>
      <c r="Y218" s="8">
        <f>表1_5[[#This Row],[Average 60]]/表1_5[[#This Row],[Average 40]]</f>
        <v>4.9891850161268172</v>
      </c>
      <c r="Z218" s="8">
        <f>TTEST(表1_5[[#This Row],[iBAQ 30-40_1]:[iBAQ 30-40_3]],表1_5[[#This Row],[iBAQ 50-60_1]:[iBAQ 50-60_3]],2,2)</f>
        <v>2.5028145577013203E-2</v>
      </c>
      <c r="AA218" s="8" t="s">
        <v>4038</v>
      </c>
      <c r="AB218" s="8">
        <f>表1_5[[#This Row],[Average 60]]/表1_5[[#This Row],[Average 20]]</f>
        <v>2.6632024749947432</v>
      </c>
      <c r="AC218" s="8">
        <f>TTEST(表1_5[[#This Row],[iBAQ 0-20_1]:[iBAQ 0-20_3]],表1_5[[#This Row],[iBAQ 50-60_1]:[iBAQ 50-60_3]],2,2)</f>
        <v>9.2439761279914559E-2</v>
      </c>
      <c r="AD218" s="8"/>
    </row>
    <row r="219" spans="1:30" ht="15.75">
      <c r="A219" s="6">
        <v>810</v>
      </c>
      <c r="B219" s="7" t="s">
        <v>246</v>
      </c>
      <c r="C219" s="7" t="s">
        <v>2762</v>
      </c>
      <c r="D219" s="7" t="s">
        <v>3703</v>
      </c>
      <c r="E219" s="6">
        <v>4</v>
      </c>
      <c r="F219" s="6">
        <v>2</v>
      </c>
      <c r="G219" s="6">
        <v>773890</v>
      </c>
      <c r="H219" s="6"/>
      <c r="I219" s="6">
        <v>475370</v>
      </c>
      <c r="J219" s="6">
        <v>1461900</v>
      </c>
      <c r="K219" s="6">
        <v>1779500</v>
      </c>
      <c r="L219" s="6">
        <v>1431900</v>
      </c>
      <c r="M219" s="6">
        <v>9124600</v>
      </c>
      <c r="N219" s="6"/>
      <c r="O219" s="6">
        <v>6195800</v>
      </c>
      <c r="P219" s="6">
        <f>COUNT(表1_5[[#This Row],[iBAQ 0-20_1]:[iBAQ 0-20_3]])</f>
        <v>2</v>
      </c>
      <c r="Q219" s="6">
        <f>COUNT(表1_5[[#This Row],[iBAQ 30-40_1]:[iBAQ 30-40_3]])</f>
        <v>3</v>
      </c>
      <c r="R219" s="6">
        <f>COUNT(表1_5[[#This Row],[iBAQ 50-60_1]:[iBAQ 50-60_3]])</f>
        <v>2</v>
      </c>
      <c r="S219" s="8">
        <f>AVERAGE(表1_5[[#This Row],[iBAQ 0-20_1]:[iBAQ 0-20_3]])</f>
        <v>624630</v>
      </c>
      <c r="T219" s="8">
        <f>AVERAGE(表1_5[[#This Row],[iBAQ 30-40_1]:[iBAQ 30-40_3]])</f>
        <v>1557766.6666666667</v>
      </c>
      <c r="U219" s="8">
        <f>AVERAGE(表1_5[[#This Row],[iBAQ 50-60_1]:[iBAQ 50-60_3]])</f>
        <v>7660200</v>
      </c>
      <c r="V219" s="8">
        <f>表1_5[[#This Row],[Average 40]]/表1_5[[#This Row],[Average 20]]</f>
        <v>2.4939030572765746</v>
      </c>
      <c r="W219" s="8">
        <f>TTEST(表1_5[[#This Row],[iBAQ 0-20_1]:[iBAQ 0-20_3]],表1_5[[#This Row],[iBAQ 30-40_1]:[iBAQ 30-40_3]],2,2)</f>
        <v>1.428530152672056E-2</v>
      </c>
      <c r="X219" s="8" t="s">
        <v>1408</v>
      </c>
      <c r="Y219" s="8">
        <f>表1_5[[#This Row],[Average 60]]/表1_5[[#This Row],[Average 40]]</f>
        <v>4.9174245180065475</v>
      </c>
      <c r="Z219" s="8">
        <f>TTEST(表1_5[[#This Row],[iBAQ 30-40_1]:[iBAQ 30-40_3]],表1_5[[#This Row],[iBAQ 50-60_1]:[iBAQ 50-60_3]],2,2)</f>
        <v>1.1575132239673488E-2</v>
      </c>
      <c r="AA219" s="8" t="s">
        <v>4038</v>
      </c>
      <c r="AB219" s="8">
        <f>表1_5[[#This Row],[Average 60]]/表1_5[[#This Row],[Average 20]]</f>
        <v>12.263580039383315</v>
      </c>
      <c r="AC219" s="8">
        <f>TTEST(表1_5[[#This Row],[iBAQ 0-20_1]:[iBAQ 0-20_3]],表1_5[[#This Row],[iBAQ 50-60_1]:[iBAQ 50-60_3]],2,2)</f>
        <v>4.1093952273992491E-2</v>
      </c>
      <c r="AD219" s="8" t="s">
        <v>1408</v>
      </c>
    </row>
    <row r="220" spans="1:30" ht="15.75">
      <c r="A220" s="6">
        <v>1306</v>
      </c>
      <c r="B220" s="7" t="s">
        <v>159</v>
      </c>
      <c r="C220" s="7" t="s">
        <v>3157</v>
      </c>
      <c r="D220" s="7" t="s">
        <v>2028</v>
      </c>
      <c r="E220" s="6">
        <v>2</v>
      </c>
      <c r="F220" s="6">
        <v>2</v>
      </c>
      <c r="G220" s="6">
        <v>6000500</v>
      </c>
      <c r="H220" s="6">
        <v>937860</v>
      </c>
      <c r="I220" s="6">
        <v>5492900</v>
      </c>
      <c r="J220" s="6">
        <v>1730900</v>
      </c>
      <c r="K220" s="6">
        <v>4710900</v>
      </c>
      <c r="L220" s="6">
        <v>2074200</v>
      </c>
      <c r="M220" s="6">
        <v>16504000</v>
      </c>
      <c r="N220" s="6"/>
      <c r="O220" s="6">
        <v>11355000</v>
      </c>
      <c r="P220" s="6">
        <f>COUNT(表1_5[[#This Row],[iBAQ 0-20_1]:[iBAQ 0-20_3]])</f>
        <v>3</v>
      </c>
      <c r="Q220" s="6">
        <f>COUNT(表1_5[[#This Row],[iBAQ 30-40_1]:[iBAQ 30-40_3]])</f>
        <v>3</v>
      </c>
      <c r="R220" s="6">
        <f>COUNT(表1_5[[#This Row],[iBAQ 50-60_1]:[iBAQ 50-60_3]])</f>
        <v>2</v>
      </c>
      <c r="S220" s="8">
        <f>AVERAGE(表1_5[[#This Row],[iBAQ 0-20_1]:[iBAQ 0-20_3]])</f>
        <v>4143753.3333333335</v>
      </c>
      <c r="T220" s="8">
        <f>AVERAGE(表1_5[[#This Row],[iBAQ 30-40_1]:[iBAQ 30-40_3]])</f>
        <v>2838666.6666666665</v>
      </c>
      <c r="U220" s="8">
        <f>AVERAGE(表1_5[[#This Row],[iBAQ 50-60_1]:[iBAQ 50-60_3]])</f>
        <v>13929500</v>
      </c>
      <c r="V220" s="8">
        <f>表1_5[[#This Row],[Average 40]]/表1_5[[#This Row],[Average 20]]</f>
        <v>0.68504721162617455</v>
      </c>
      <c r="W220" s="8">
        <f>TTEST(表1_5[[#This Row],[iBAQ 0-20_1]:[iBAQ 0-20_3]],表1_5[[#This Row],[iBAQ 30-40_1]:[iBAQ 30-40_3]],2,2)</f>
        <v>0.5225579847198949</v>
      </c>
      <c r="X220" s="8"/>
      <c r="Y220" s="8">
        <f>表1_5[[#This Row],[Average 60]]/表1_5[[#This Row],[Average 40]]</f>
        <v>4.9070573038985446</v>
      </c>
      <c r="Z220" s="8">
        <f>TTEST(表1_5[[#This Row],[iBAQ 30-40_1]:[iBAQ 30-40_3]],表1_5[[#This Row],[iBAQ 50-60_1]:[iBAQ 50-60_3]],2,2)</f>
        <v>1.642363716217141E-2</v>
      </c>
      <c r="AA220" s="8" t="s">
        <v>4038</v>
      </c>
      <c r="AB220" s="8">
        <f>表1_5[[#This Row],[Average 60]]/表1_5[[#This Row],[Average 20]]</f>
        <v>3.3615659233255517</v>
      </c>
      <c r="AC220" s="8">
        <f>TTEST(表1_5[[#This Row],[iBAQ 0-20_1]:[iBAQ 0-20_3]],表1_5[[#This Row],[iBAQ 50-60_1]:[iBAQ 50-60_3]],2,2)</f>
        <v>4.0649300335327522E-2</v>
      </c>
      <c r="AD220" s="8" t="s">
        <v>1408</v>
      </c>
    </row>
    <row r="221" spans="1:30" ht="15.75">
      <c r="A221" s="6">
        <v>1049</v>
      </c>
      <c r="B221" s="7" t="s">
        <v>132</v>
      </c>
      <c r="C221" s="7" t="s">
        <v>2948</v>
      </c>
      <c r="D221" s="7" t="s">
        <v>1872</v>
      </c>
      <c r="E221" s="6">
        <v>4</v>
      </c>
      <c r="F221" s="6">
        <v>1</v>
      </c>
      <c r="G221" s="6"/>
      <c r="H221" s="6">
        <v>1620400</v>
      </c>
      <c r="I221" s="6">
        <v>3160200</v>
      </c>
      <c r="J221" s="6">
        <v>3790800</v>
      </c>
      <c r="K221" s="6">
        <v>1955900</v>
      </c>
      <c r="L221" s="6"/>
      <c r="M221" s="6">
        <v>12719000</v>
      </c>
      <c r="N221" s="6"/>
      <c r="O221" s="6">
        <v>13819000</v>
      </c>
      <c r="P221" s="6">
        <f>COUNT(表1_5[[#This Row],[iBAQ 0-20_1]:[iBAQ 0-20_3]])</f>
        <v>2</v>
      </c>
      <c r="Q221" s="6">
        <f>COUNT(表1_5[[#This Row],[iBAQ 30-40_1]:[iBAQ 30-40_3]])</f>
        <v>2</v>
      </c>
      <c r="R221" s="6">
        <f>COUNT(表1_5[[#This Row],[iBAQ 50-60_1]:[iBAQ 50-60_3]])</f>
        <v>2</v>
      </c>
      <c r="S221" s="8">
        <f>AVERAGE(表1_5[[#This Row],[iBAQ 0-20_1]:[iBAQ 0-20_3]])</f>
        <v>2390300</v>
      </c>
      <c r="T221" s="8">
        <f>AVERAGE(表1_5[[#This Row],[iBAQ 30-40_1]:[iBAQ 30-40_3]])</f>
        <v>2873350</v>
      </c>
      <c r="U221" s="8">
        <f>AVERAGE(表1_5[[#This Row],[iBAQ 50-60_1]:[iBAQ 50-60_3]])</f>
        <v>13269000</v>
      </c>
      <c r="V221" s="8">
        <f>表1_5[[#This Row],[Average 40]]/表1_5[[#This Row],[Average 20]]</f>
        <v>1.2020876040664352</v>
      </c>
      <c r="W221" s="8">
        <f>TTEST(表1_5[[#This Row],[iBAQ 0-20_1]:[iBAQ 0-20_3]],表1_5[[#This Row],[iBAQ 30-40_1]:[iBAQ 30-40_3]],2,2)</f>
        <v>0.72574591383579978</v>
      </c>
      <c r="X221" s="8"/>
      <c r="Y221" s="8">
        <f>表1_5[[#This Row],[Average 60]]/表1_5[[#This Row],[Average 40]]</f>
        <v>4.6179546522351957</v>
      </c>
      <c r="Z221" s="8">
        <f>TTEST(表1_5[[#This Row],[iBAQ 30-40_1]:[iBAQ 30-40_3]],表1_5[[#This Row],[iBAQ 50-60_1]:[iBAQ 50-60_3]],2,2)</f>
        <v>1.042252373805661E-2</v>
      </c>
      <c r="AA221" s="8" t="s">
        <v>4038</v>
      </c>
      <c r="AB221" s="8">
        <f>表1_5[[#This Row],[Average 60]]/表1_5[[#This Row],[Average 20]]</f>
        <v>5.5511860435928542</v>
      </c>
      <c r="AC221" s="8">
        <f>TTEST(表1_5[[#This Row],[iBAQ 0-20_1]:[iBAQ 0-20_3]],表1_5[[#This Row],[iBAQ 50-60_1]:[iBAQ 50-60_3]],2,2)</f>
        <v>7.4798745774013638E-3</v>
      </c>
      <c r="AD221" s="8" t="s">
        <v>1408</v>
      </c>
    </row>
    <row r="222" spans="1:30" ht="15.75">
      <c r="A222" s="6">
        <v>1298</v>
      </c>
      <c r="B222" s="7" t="s">
        <v>264</v>
      </c>
      <c r="C222" s="7" t="s">
        <v>3150</v>
      </c>
      <c r="D222" s="7" t="s">
        <v>2022</v>
      </c>
      <c r="E222" s="6">
        <v>7</v>
      </c>
      <c r="F222" s="6">
        <v>3</v>
      </c>
      <c r="G222" s="6">
        <v>714310</v>
      </c>
      <c r="H222" s="6">
        <v>2251800</v>
      </c>
      <c r="I222" s="6">
        <v>2850600</v>
      </c>
      <c r="J222" s="6">
        <v>1776800</v>
      </c>
      <c r="K222" s="6">
        <v>1408200</v>
      </c>
      <c r="L222" s="6">
        <v>1695400</v>
      </c>
      <c r="M222" s="6">
        <v>10828000</v>
      </c>
      <c r="N222" s="6">
        <v>5889100</v>
      </c>
      <c r="O222" s="6">
        <v>5610800</v>
      </c>
      <c r="P222" s="6">
        <f>COUNT(表1_5[[#This Row],[iBAQ 0-20_1]:[iBAQ 0-20_3]])</f>
        <v>3</v>
      </c>
      <c r="Q222" s="6">
        <f>COUNT(表1_5[[#This Row],[iBAQ 30-40_1]:[iBAQ 30-40_3]])</f>
        <v>3</v>
      </c>
      <c r="R222" s="6">
        <f>COUNT(表1_5[[#This Row],[iBAQ 50-60_1]:[iBAQ 50-60_3]])</f>
        <v>3</v>
      </c>
      <c r="S222" s="8">
        <f>AVERAGE(表1_5[[#This Row],[iBAQ 0-20_1]:[iBAQ 0-20_3]])</f>
        <v>1938903.3333333333</v>
      </c>
      <c r="T222" s="8">
        <f>AVERAGE(表1_5[[#This Row],[iBAQ 30-40_1]:[iBAQ 30-40_3]])</f>
        <v>1626800</v>
      </c>
      <c r="U222" s="8">
        <f>AVERAGE(表1_5[[#This Row],[iBAQ 50-60_1]:[iBAQ 50-60_3]])</f>
        <v>7442633.333333333</v>
      </c>
      <c r="V222" s="8">
        <f>表1_5[[#This Row],[Average 40]]/表1_5[[#This Row],[Average 20]]</f>
        <v>0.83903099862293296</v>
      </c>
      <c r="W222" s="8">
        <f>TTEST(表1_5[[#This Row],[iBAQ 0-20_1]:[iBAQ 0-20_3]],表1_5[[#This Row],[iBAQ 30-40_1]:[iBAQ 30-40_3]],2,2)</f>
        <v>0.65424399272836675</v>
      </c>
      <c r="X222" s="8"/>
      <c r="Y222" s="8">
        <f>表1_5[[#This Row],[Average 60]]/表1_5[[#This Row],[Average 40]]</f>
        <v>4.5750143430866324</v>
      </c>
      <c r="Z222" s="8">
        <f>TTEST(表1_5[[#This Row],[iBAQ 30-40_1]:[iBAQ 30-40_3]],表1_5[[#This Row],[iBAQ 50-60_1]:[iBAQ 50-60_3]],2,2)</f>
        <v>2.6668380798199671E-2</v>
      </c>
      <c r="AA222" s="8" t="s">
        <v>4038</v>
      </c>
      <c r="AB222" s="8">
        <f>表1_5[[#This Row],[Average 60]]/表1_5[[#This Row],[Average 20]]</f>
        <v>3.8385788529942184</v>
      </c>
      <c r="AC222" s="8">
        <f>TTEST(表1_5[[#This Row],[iBAQ 0-20_1]:[iBAQ 0-20_3]],表1_5[[#This Row],[iBAQ 50-60_1]:[iBAQ 50-60_3]],2,2)</f>
        <v>3.8380158349241314E-2</v>
      </c>
      <c r="AD222" s="8" t="s">
        <v>1408</v>
      </c>
    </row>
    <row r="223" spans="1:30" ht="15.75">
      <c r="A223" s="6">
        <v>502</v>
      </c>
      <c r="B223" s="7" t="s">
        <v>169</v>
      </c>
      <c r="C223" s="7" t="s">
        <v>2224</v>
      </c>
      <c r="D223" s="7" t="s">
        <v>3580</v>
      </c>
      <c r="E223" s="6">
        <v>6</v>
      </c>
      <c r="F223" s="6">
        <v>6</v>
      </c>
      <c r="G223" s="6">
        <v>19166000</v>
      </c>
      <c r="H223" s="6">
        <v>13691000</v>
      </c>
      <c r="I223" s="6">
        <v>13797000</v>
      </c>
      <c r="J223" s="6">
        <v>2824900</v>
      </c>
      <c r="K223" s="6">
        <v>3181900</v>
      </c>
      <c r="L223" s="6">
        <v>2218700</v>
      </c>
      <c r="M223" s="6">
        <v>16681000</v>
      </c>
      <c r="N223" s="6">
        <v>9844500</v>
      </c>
      <c r="O223" s="6">
        <v>10311000</v>
      </c>
      <c r="P223" s="6">
        <f>COUNT(表1_5[[#This Row],[iBAQ 0-20_1]:[iBAQ 0-20_3]])</f>
        <v>3</v>
      </c>
      <c r="Q223" s="6">
        <f>COUNT(表1_5[[#This Row],[iBAQ 30-40_1]:[iBAQ 30-40_3]])</f>
        <v>3</v>
      </c>
      <c r="R223" s="6">
        <f>COUNT(表1_5[[#This Row],[iBAQ 50-60_1]:[iBAQ 50-60_3]])</f>
        <v>3</v>
      </c>
      <c r="S223" s="8">
        <f>AVERAGE(表1_5[[#This Row],[iBAQ 0-20_1]:[iBAQ 0-20_3]])</f>
        <v>15551333.333333334</v>
      </c>
      <c r="T223" s="8">
        <f>AVERAGE(表1_5[[#This Row],[iBAQ 30-40_1]:[iBAQ 30-40_3]])</f>
        <v>2741833.3333333335</v>
      </c>
      <c r="U223" s="8">
        <f>AVERAGE(表1_5[[#This Row],[iBAQ 50-60_1]:[iBAQ 50-60_3]])</f>
        <v>12278833.333333334</v>
      </c>
      <c r="V223" s="8">
        <f>表1_5[[#This Row],[Average 40]]/表1_5[[#This Row],[Average 20]]</f>
        <v>0.17630856946885584</v>
      </c>
      <c r="W223" s="8">
        <f>TTEST(表1_5[[#This Row],[iBAQ 0-20_1]:[iBAQ 0-20_3]],表1_5[[#This Row],[iBAQ 30-40_1]:[iBAQ 30-40_3]],2,2)</f>
        <v>2.1894189032102889E-3</v>
      </c>
      <c r="X223" s="8" t="s">
        <v>1408</v>
      </c>
      <c r="Y223" s="8">
        <f>表1_5[[#This Row],[Average 60]]/表1_5[[#This Row],[Average 40]]</f>
        <v>4.4783295848276703</v>
      </c>
      <c r="Z223" s="8">
        <f>TTEST(表1_5[[#This Row],[iBAQ 30-40_1]:[iBAQ 30-40_3]],表1_5[[#This Row],[iBAQ 50-60_1]:[iBAQ 50-60_3]],2,2)</f>
        <v>1.2745583242414139E-2</v>
      </c>
      <c r="AA223" s="8" t="s">
        <v>4038</v>
      </c>
      <c r="AB223" s="8">
        <f>表1_5[[#This Row],[Average 60]]/表1_5[[#This Row],[Average 20]]</f>
        <v>0.78956788271102152</v>
      </c>
      <c r="AC223" s="8">
        <f>TTEST(表1_5[[#This Row],[iBAQ 0-20_1]:[iBAQ 0-20_3]],表1_5[[#This Row],[iBAQ 50-60_1]:[iBAQ 50-60_3]],2,2)</f>
        <v>0.31506916303159277</v>
      </c>
      <c r="AD223" s="8"/>
    </row>
    <row r="224" spans="1:30" ht="15.75">
      <c r="A224" s="6">
        <v>895</v>
      </c>
      <c r="B224" s="7" t="s">
        <v>82</v>
      </c>
      <c r="C224" s="7" t="s">
        <v>2350</v>
      </c>
      <c r="D224" s="7" t="s">
        <v>3737</v>
      </c>
      <c r="E224" s="6">
        <v>8</v>
      </c>
      <c r="F224" s="6">
        <v>5</v>
      </c>
      <c r="G224" s="6">
        <v>3164300</v>
      </c>
      <c r="H224" s="6">
        <v>3747200</v>
      </c>
      <c r="I224" s="6">
        <v>6536100</v>
      </c>
      <c r="J224" s="6">
        <v>9932300</v>
      </c>
      <c r="K224" s="6">
        <v>3837100</v>
      </c>
      <c r="L224" s="6">
        <v>9360700</v>
      </c>
      <c r="M224" s="6">
        <v>42390000</v>
      </c>
      <c r="N224" s="6">
        <v>21466000</v>
      </c>
      <c r="O224" s="6">
        <v>24882000</v>
      </c>
      <c r="P224" s="6">
        <f>COUNT(表1_5[[#This Row],[iBAQ 0-20_1]:[iBAQ 0-20_3]])</f>
        <v>3</v>
      </c>
      <c r="Q224" s="6">
        <f>COUNT(表1_5[[#This Row],[iBAQ 30-40_1]:[iBAQ 30-40_3]])</f>
        <v>3</v>
      </c>
      <c r="R224" s="6">
        <f>COUNT(表1_5[[#This Row],[iBAQ 50-60_1]:[iBAQ 50-60_3]])</f>
        <v>3</v>
      </c>
      <c r="S224" s="8">
        <f>AVERAGE(表1_5[[#This Row],[iBAQ 0-20_1]:[iBAQ 0-20_3]])</f>
        <v>4482533.333333333</v>
      </c>
      <c r="T224" s="8">
        <f>AVERAGE(表1_5[[#This Row],[iBAQ 30-40_1]:[iBAQ 30-40_3]])</f>
        <v>7710033.333333333</v>
      </c>
      <c r="U224" s="8">
        <f>AVERAGE(表1_5[[#This Row],[iBAQ 50-60_1]:[iBAQ 50-60_3]])</f>
        <v>29579333.333333332</v>
      </c>
      <c r="V224" s="8">
        <f>表1_5[[#This Row],[Average 40]]/表1_5[[#This Row],[Average 20]]</f>
        <v>1.7200169546982362</v>
      </c>
      <c r="W224" s="8">
        <f>TTEST(表1_5[[#This Row],[iBAQ 0-20_1]:[iBAQ 0-20_3]],表1_5[[#This Row],[iBAQ 30-40_1]:[iBAQ 30-40_3]],2,2)</f>
        <v>0.21702422102433119</v>
      </c>
      <c r="X224" s="8"/>
      <c r="Y224" s="8">
        <f>表1_5[[#This Row],[Average 60]]/表1_5[[#This Row],[Average 40]]</f>
        <v>3.8364728211291781</v>
      </c>
      <c r="Z224" s="8">
        <f>TTEST(表1_5[[#This Row],[iBAQ 30-40_1]:[iBAQ 30-40_3]],表1_5[[#This Row],[iBAQ 50-60_1]:[iBAQ 50-60_3]],2,2)</f>
        <v>3.1906882840511012E-2</v>
      </c>
      <c r="AA224" s="8" t="s">
        <v>4038</v>
      </c>
      <c r="AB224" s="8">
        <f>表1_5[[#This Row],[Average 60]]/表1_5[[#This Row],[Average 20]]</f>
        <v>6.5987982985811593</v>
      </c>
      <c r="AC224" s="8">
        <f>TTEST(表1_5[[#This Row],[iBAQ 0-20_1]:[iBAQ 0-20_3]],表1_5[[#This Row],[iBAQ 50-60_1]:[iBAQ 50-60_3]],2,2)</f>
        <v>1.8721657107138232E-2</v>
      </c>
      <c r="AD224" s="8" t="s">
        <v>1408</v>
      </c>
    </row>
    <row r="225" spans="1:30" ht="15.75">
      <c r="A225" s="6">
        <v>785</v>
      </c>
      <c r="B225" s="7" t="s">
        <v>273</v>
      </c>
      <c r="C225" s="7" t="s">
        <v>2224</v>
      </c>
      <c r="D225" s="7" t="s">
        <v>3687</v>
      </c>
      <c r="E225" s="6">
        <v>4</v>
      </c>
      <c r="F225" s="6">
        <v>4</v>
      </c>
      <c r="G225" s="6">
        <v>4159400</v>
      </c>
      <c r="H225" s="6">
        <v>1122200</v>
      </c>
      <c r="I225" s="6">
        <v>3680800</v>
      </c>
      <c r="J225" s="6"/>
      <c r="K225" s="6">
        <v>2035800</v>
      </c>
      <c r="L225" s="6">
        <v>500430</v>
      </c>
      <c r="M225" s="6">
        <v>4261400</v>
      </c>
      <c r="N225" s="6">
        <v>4598500</v>
      </c>
      <c r="O225" s="6">
        <v>5393700</v>
      </c>
      <c r="P225" s="6">
        <f>COUNT(表1_5[[#This Row],[iBAQ 0-20_1]:[iBAQ 0-20_3]])</f>
        <v>3</v>
      </c>
      <c r="Q225" s="6">
        <f>COUNT(表1_5[[#This Row],[iBAQ 30-40_1]:[iBAQ 30-40_3]])</f>
        <v>2</v>
      </c>
      <c r="R225" s="6">
        <f>COUNT(表1_5[[#This Row],[iBAQ 50-60_1]:[iBAQ 50-60_3]])</f>
        <v>3</v>
      </c>
      <c r="S225" s="8">
        <f>AVERAGE(表1_5[[#This Row],[iBAQ 0-20_1]:[iBAQ 0-20_3]])</f>
        <v>2987466.6666666665</v>
      </c>
      <c r="T225" s="8">
        <f>AVERAGE(表1_5[[#This Row],[iBAQ 30-40_1]:[iBAQ 30-40_3]])</f>
        <v>1268115</v>
      </c>
      <c r="U225" s="8">
        <f>AVERAGE(表1_5[[#This Row],[iBAQ 50-60_1]:[iBAQ 50-60_3]])</f>
        <v>4751200</v>
      </c>
      <c r="V225" s="8">
        <f>表1_5[[#This Row],[Average 40]]/表1_5[[#This Row],[Average 20]]</f>
        <v>0.42447837632776936</v>
      </c>
      <c r="W225" s="8">
        <f>TTEST(表1_5[[#This Row],[iBAQ 0-20_1]:[iBAQ 0-20_3]],表1_5[[#This Row],[iBAQ 30-40_1]:[iBAQ 30-40_3]],2,2)</f>
        <v>0.29105104382292035</v>
      </c>
      <c r="X225" s="8"/>
      <c r="Y225" s="8">
        <f>表1_5[[#This Row],[Average 60]]/表1_5[[#This Row],[Average 40]]</f>
        <v>3.7466633546642063</v>
      </c>
      <c r="Z225" s="8">
        <f>TTEST(表1_5[[#This Row],[iBAQ 30-40_1]:[iBAQ 30-40_3]],表1_5[[#This Row],[iBAQ 50-60_1]:[iBAQ 50-60_3]],2,2)</f>
        <v>1.670437736797371E-2</v>
      </c>
      <c r="AA225" s="8" t="s">
        <v>4038</v>
      </c>
      <c r="AB225" s="8">
        <f>表1_5[[#This Row],[Average 60]]/表1_5[[#This Row],[Average 20]]</f>
        <v>1.5903775774346158</v>
      </c>
      <c r="AC225" s="8">
        <f>TTEST(表1_5[[#This Row],[iBAQ 0-20_1]:[iBAQ 0-20_3]],表1_5[[#This Row],[iBAQ 50-60_1]:[iBAQ 50-60_3]],2,2)</f>
        <v>0.1527962220514256</v>
      </c>
      <c r="AD225" s="8"/>
    </row>
    <row r="226" spans="1:30" ht="15.75">
      <c r="A226" s="6">
        <v>600</v>
      </c>
      <c r="B226" s="7" t="s">
        <v>623</v>
      </c>
      <c r="C226" s="7" t="s">
        <v>2577</v>
      </c>
      <c r="D226" s="7" t="s">
        <v>1634</v>
      </c>
      <c r="E226" s="6">
        <v>6</v>
      </c>
      <c r="F226" s="6">
        <v>6</v>
      </c>
      <c r="G226" s="6">
        <v>263140</v>
      </c>
      <c r="H226" s="6">
        <v>203610</v>
      </c>
      <c r="I226" s="6">
        <v>295090</v>
      </c>
      <c r="J226" s="6">
        <v>271350</v>
      </c>
      <c r="K226" s="6">
        <v>233540</v>
      </c>
      <c r="L226" s="6">
        <v>383680</v>
      </c>
      <c r="M226" s="6">
        <v>1065900</v>
      </c>
      <c r="N226" s="6"/>
      <c r="O226" s="6">
        <v>643020</v>
      </c>
      <c r="P226" s="6">
        <f>COUNT(表1_5[[#This Row],[iBAQ 0-20_1]:[iBAQ 0-20_3]])</f>
        <v>3</v>
      </c>
      <c r="Q226" s="6">
        <f>COUNT(表1_5[[#This Row],[iBAQ 30-40_1]:[iBAQ 30-40_3]])</f>
        <v>3</v>
      </c>
      <c r="R226" s="6">
        <f>COUNT(表1_5[[#This Row],[iBAQ 50-60_1]:[iBAQ 50-60_3]])</f>
        <v>2</v>
      </c>
      <c r="S226" s="8">
        <f>AVERAGE(表1_5[[#This Row],[iBAQ 0-20_1]:[iBAQ 0-20_3]])</f>
        <v>253946.66666666666</v>
      </c>
      <c r="T226" s="8">
        <f>AVERAGE(表1_5[[#This Row],[iBAQ 30-40_1]:[iBAQ 30-40_3]])</f>
        <v>296190</v>
      </c>
      <c r="U226" s="8">
        <f>AVERAGE(表1_5[[#This Row],[iBAQ 50-60_1]:[iBAQ 50-60_3]])</f>
        <v>854460</v>
      </c>
      <c r="V226" s="8">
        <f>表1_5[[#This Row],[Average 40]]/表1_5[[#This Row],[Average 20]]</f>
        <v>1.1663472645174839</v>
      </c>
      <c r="W226" s="8">
        <f>TTEST(表1_5[[#This Row],[iBAQ 0-20_1]:[iBAQ 0-20_3]],表1_5[[#This Row],[iBAQ 30-40_1]:[iBAQ 30-40_3]],2,2)</f>
        <v>0.46575824964749329</v>
      </c>
      <c r="X226" s="8"/>
      <c r="Y226" s="8">
        <f>表1_5[[#This Row],[Average 60]]/表1_5[[#This Row],[Average 40]]</f>
        <v>2.8848374354299606</v>
      </c>
      <c r="Z226" s="8">
        <f>TTEST(表1_5[[#This Row],[iBAQ 30-40_1]:[iBAQ 30-40_3]],表1_5[[#This Row],[iBAQ 50-60_1]:[iBAQ 50-60_3]],2,2)</f>
        <v>4.4954229086175038E-2</v>
      </c>
      <c r="AA226" s="8" t="s">
        <v>4038</v>
      </c>
      <c r="AB226" s="8">
        <f>表1_5[[#This Row],[Average 60]]/表1_5[[#This Row],[Average 20]]</f>
        <v>3.3647222513913686</v>
      </c>
      <c r="AC226" s="8">
        <f>TTEST(表1_5[[#This Row],[iBAQ 0-20_1]:[iBAQ 0-20_3]],表1_5[[#This Row],[iBAQ 50-60_1]:[iBAQ 50-60_3]],2,2)</f>
        <v>3.3766460936583031E-2</v>
      </c>
      <c r="AD226" s="8" t="s">
        <v>1408</v>
      </c>
    </row>
    <row r="227" spans="1:30" ht="15.75">
      <c r="A227" s="6">
        <v>90</v>
      </c>
      <c r="B227" s="7" t="s">
        <v>35</v>
      </c>
      <c r="C227" s="7" t="s">
        <v>2224</v>
      </c>
      <c r="D227" s="7" t="s">
        <v>3436</v>
      </c>
      <c r="E227" s="6">
        <v>11</v>
      </c>
      <c r="F227" s="6">
        <v>7</v>
      </c>
      <c r="G227" s="6">
        <v>13996000</v>
      </c>
      <c r="H227" s="6">
        <v>19646000</v>
      </c>
      <c r="I227" s="6">
        <v>19261000</v>
      </c>
      <c r="J227" s="6">
        <v>23346000</v>
      </c>
      <c r="K227" s="6">
        <v>28485000</v>
      </c>
      <c r="L227" s="6">
        <v>29649000</v>
      </c>
      <c r="M227" s="6">
        <v>91512000</v>
      </c>
      <c r="N227" s="6">
        <v>63811000</v>
      </c>
      <c r="O227" s="6">
        <v>66197000</v>
      </c>
      <c r="P227" s="6">
        <f>COUNT(表1_5[[#This Row],[iBAQ 0-20_1]:[iBAQ 0-20_3]])</f>
        <v>3</v>
      </c>
      <c r="Q227" s="6">
        <f>COUNT(表1_5[[#This Row],[iBAQ 30-40_1]:[iBAQ 30-40_3]])</f>
        <v>3</v>
      </c>
      <c r="R227" s="6">
        <f>COUNT(表1_5[[#This Row],[iBAQ 50-60_1]:[iBAQ 50-60_3]])</f>
        <v>3</v>
      </c>
      <c r="S227" s="8">
        <f>AVERAGE(表1_5[[#This Row],[iBAQ 0-20_1]:[iBAQ 0-20_3]])</f>
        <v>17634333.333333332</v>
      </c>
      <c r="T227" s="8">
        <f>AVERAGE(表1_5[[#This Row],[iBAQ 30-40_1]:[iBAQ 30-40_3]])</f>
        <v>27160000</v>
      </c>
      <c r="U227" s="8">
        <f>AVERAGE(表1_5[[#This Row],[iBAQ 50-60_1]:[iBAQ 50-60_3]])</f>
        <v>73840000</v>
      </c>
      <c r="V227" s="8">
        <f>表1_5[[#This Row],[Average 40]]/表1_5[[#This Row],[Average 20]]</f>
        <v>1.5401773056348413</v>
      </c>
      <c r="W227" s="8">
        <f>TTEST(表1_5[[#This Row],[iBAQ 0-20_1]:[iBAQ 0-20_3]],表1_5[[#This Row],[iBAQ 30-40_1]:[iBAQ 30-40_3]],2,2)</f>
        <v>2.31227762018873E-2</v>
      </c>
      <c r="X227" s="8"/>
      <c r="Y227" s="8">
        <f>表1_5[[#This Row],[Average 60]]/表1_5[[#This Row],[Average 40]]</f>
        <v>2.7187039764359353</v>
      </c>
      <c r="Z227" s="8">
        <f>TTEST(表1_5[[#This Row],[iBAQ 30-40_1]:[iBAQ 30-40_3]],表1_5[[#This Row],[iBAQ 50-60_1]:[iBAQ 50-60_3]],2,2)</f>
        <v>6.7651281608429974E-3</v>
      </c>
      <c r="AA227" s="8" t="s">
        <v>4038</v>
      </c>
      <c r="AB227" s="8">
        <f>表1_5[[#This Row],[Average 60]]/表1_5[[#This Row],[Average 20]]</f>
        <v>4.187286165245828</v>
      </c>
      <c r="AC227" s="8">
        <f>TTEST(表1_5[[#This Row],[iBAQ 0-20_1]:[iBAQ 0-20_3]],表1_5[[#This Row],[iBAQ 50-60_1]:[iBAQ 50-60_3]],2,2)</f>
        <v>3.4178178033622067E-3</v>
      </c>
      <c r="AD227" s="8" t="s">
        <v>1408</v>
      </c>
    </row>
    <row r="228" spans="1:30" ht="15.75">
      <c r="A228" s="6">
        <v>45</v>
      </c>
      <c r="B228" s="7" t="s">
        <v>1417</v>
      </c>
      <c r="C228" s="7" t="s">
        <v>2195</v>
      </c>
      <c r="D228" s="7" t="s">
        <v>3420</v>
      </c>
      <c r="E228" s="6">
        <v>10</v>
      </c>
      <c r="F228" s="6">
        <v>10</v>
      </c>
      <c r="G228" s="6">
        <v>1487700</v>
      </c>
      <c r="H228" s="6">
        <v>1004900</v>
      </c>
      <c r="I228" s="6">
        <v>1625600</v>
      </c>
      <c r="J228" s="6">
        <v>2294700</v>
      </c>
      <c r="K228" s="6"/>
      <c r="L228" s="6">
        <v>3173400</v>
      </c>
      <c r="M228" s="6">
        <v>8853900</v>
      </c>
      <c r="N228" s="6">
        <v>5889100</v>
      </c>
      <c r="O228" s="6">
        <v>6939000</v>
      </c>
      <c r="P228" s="6">
        <f>COUNT(表1_5[[#This Row],[iBAQ 0-20_1]:[iBAQ 0-20_3]])</f>
        <v>3</v>
      </c>
      <c r="Q228" s="6">
        <f>COUNT(表1_5[[#This Row],[iBAQ 30-40_1]:[iBAQ 30-40_3]])</f>
        <v>2</v>
      </c>
      <c r="R228" s="6">
        <f>COUNT(表1_5[[#This Row],[iBAQ 50-60_1]:[iBAQ 50-60_3]])</f>
        <v>3</v>
      </c>
      <c r="S228" s="8">
        <f>AVERAGE(表1_5[[#This Row],[iBAQ 0-20_1]:[iBAQ 0-20_3]])</f>
        <v>1372733.3333333333</v>
      </c>
      <c r="T228" s="8">
        <f>AVERAGE(表1_5[[#This Row],[iBAQ 30-40_1]:[iBAQ 30-40_3]])</f>
        <v>2734050</v>
      </c>
      <c r="U228" s="8">
        <f>AVERAGE(表1_5[[#This Row],[iBAQ 50-60_1]:[iBAQ 50-60_3]])</f>
        <v>7227333.333333333</v>
      </c>
      <c r="V228" s="8">
        <f>表1_5[[#This Row],[Average 40]]/表1_5[[#This Row],[Average 20]]</f>
        <v>1.9916832596765579</v>
      </c>
      <c r="W228" s="8">
        <f>TTEST(表1_5[[#This Row],[iBAQ 0-20_1]:[iBAQ 0-20_3]],表1_5[[#This Row],[iBAQ 30-40_1]:[iBAQ 30-40_3]],2,2)</f>
        <v>4.4431758466946761E-2</v>
      </c>
      <c r="X228" s="8"/>
      <c r="Y228" s="8">
        <f>表1_5[[#This Row],[Average 60]]/表1_5[[#This Row],[Average 40]]</f>
        <v>2.6434532409185394</v>
      </c>
      <c r="Z228" s="8">
        <f>TTEST(表1_5[[#This Row],[iBAQ 30-40_1]:[iBAQ 30-40_3]],表1_5[[#This Row],[iBAQ 50-60_1]:[iBAQ 50-60_3]],2,2)</f>
        <v>3.0958700483182687E-2</v>
      </c>
      <c r="AA228" s="8" t="s">
        <v>4038</v>
      </c>
      <c r="AB228" s="8">
        <f>表1_5[[#This Row],[Average 60]]/表1_5[[#This Row],[Average 20]]</f>
        <v>5.2649215676751977</v>
      </c>
      <c r="AC228" s="8">
        <f>TTEST(表1_5[[#This Row],[iBAQ 0-20_1]:[iBAQ 0-20_3]],表1_5[[#This Row],[iBAQ 50-60_1]:[iBAQ 50-60_3]],2,2)</f>
        <v>2.7424259539336761E-3</v>
      </c>
      <c r="AD228" s="8" t="s">
        <v>1408</v>
      </c>
    </row>
    <row r="229" spans="1:30" ht="15.75">
      <c r="A229" s="6">
        <v>1232</v>
      </c>
      <c r="B229" s="7" t="s">
        <v>1418</v>
      </c>
      <c r="C229" s="7" t="s">
        <v>3098</v>
      </c>
      <c r="D229" s="7" t="s">
        <v>1981</v>
      </c>
      <c r="E229" s="6">
        <v>6</v>
      </c>
      <c r="F229" s="6">
        <v>3</v>
      </c>
      <c r="G229" s="6">
        <v>38597000</v>
      </c>
      <c r="H229" s="6">
        <v>39502000</v>
      </c>
      <c r="I229" s="6">
        <v>22600000</v>
      </c>
      <c r="J229" s="6">
        <v>46689000</v>
      </c>
      <c r="K229" s="6">
        <v>55664000</v>
      </c>
      <c r="L229" s="6">
        <v>42142000</v>
      </c>
      <c r="M229" s="6">
        <v>158430000</v>
      </c>
      <c r="N229" s="6">
        <v>96418000</v>
      </c>
      <c r="O229" s="6">
        <v>110460000</v>
      </c>
      <c r="P229" s="6">
        <f>COUNT(表1_5[[#This Row],[iBAQ 0-20_1]:[iBAQ 0-20_3]])</f>
        <v>3</v>
      </c>
      <c r="Q229" s="6">
        <f>COUNT(表1_5[[#This Row],[iBAQ 30-40_1]:[iBAQ 30-40_3]])</f>
        <v>3</v>
      </c>
      <c r="R229" s="6">
        <f>COUNT(表1_5[[#This Row],[iBAQ 50-60_1]:[iBAQ 50-60_3]])</f>
        <v>3</v>
      </c>
      <c r="S229" s="8">
        <f>AVERAGE(表1_5[[#This Row],[iBAQ 0-20_1]:[iBAQ 0-20_3]])</f>
        <v>33566333.333333336</v>
      </c>
      <c r="T229" s="8">
        <f>AVERAGE(表1_5[[#This Row],[iBAQ 30-40_1]:[iBAQ 30-40_3]])</f>
        <v>48165000</v>
      </c>
      <c r="U229" s="8">
        <f>AVERAGE(表1_5[[#This Row],[iBAQ 50-60_1]:[iBAQ 50-60_3]])</f>
        <v>121769333.33333333</v>
      </c>
      <c r="V229" s="8">
        <f>表1_5[[#This Row],[Average 40]]/表1_5[[#This Row],[Average 20]]</f>
        <v>1.4349199098302863</v>
      </c>
      <c r="W229" s="8">
        <f>TTEST(表1_5[[#This Row],[iBAQ 0-20_1]:[iBAQ 0-20_3]],表1_5[[#This Row],[iBAQ 30-40_1]:[iBAQ 30-40_3]],2,2)</f>
        <v>9.7494174721106039E-2</v>
      </c>
      <c r="X229" s="8"/>
      <c r="Y229" s="8">
        <f>表1_5[[#This Row],[Average 60]]/表1_5[[#This Row],[Average 40]]</f>
        <v>2.5281705249316584</v>
      </c>
      <c r="Z229" s="8">
        <f>TTEST(表1_5[[#This Row],[iBAQ 30-40_1]:[iBAQ 30-40_3]],表1_5[[#This Row],[iBAQ 50-60_1]:[iBAQ 50-60_3]],2,2)</f>
        <v>1.8526342033232324E-2</v>
      </c>
      <c r="AA229" s="8" t="s">
        <v>4038</v>
      </c>
      <c r="AB229" s="8">
        <f>表1_5[[#This Row],[Average 60]]/表1_5[[#This Row],[Average 20]]</f>
        <v>3.6277222216705227</v>
      </c>
      <c r="AC229" s="8">
        <f>TTEST(表1_5[[#This Row],[iBAQ 0-20_1]:[iBAQ 0-20_3]],表1_5[[#This Row],[iBAQ 50-60_1]:[iBAQ 50-60_3]],2,2)</f>
        <v>1.0744010147739989E-2</v>
      </c>
      <c r="AD229" s="8" t="s">
        <v>1408</v>
      </c>
    </row>
    <row r="230" spans="1:30" ht="15.75">
      <c r="A230" s="6">
        <v>1550</v>
      </c>
      <c r="B230" s="7" t="s">
        <v>432</v>
      </c>
      <c r="C230" s="7" t="s">
        <v>3385</v>
      </c>
      <c r="D230" s="7" t="s">
        <v>2167</v>
      </c>
      <c r="E230" s="6">
        <v>2</v>
      </c>
      <c r="F230" s="6">
        <v>2</v>
      </c>
      <c r="G230" s="6"/>
      <c r="H230" s="6"/>
      <c r="I230" s="6"/>
      <c r="J230" s="6"/>
      <c r="K230" s="6">
        <v>788740</v>
      </c>
      <c r="L230" s="6">
        <v>910320</v>
      </c>
      <c r="M230" s="6"/>
      <c r="N230" s="6">
        <v>1862800</v>
      </c>
      <c r="O230" s="6">
        <v>2140700</v>
      </c>
      <c r="P230" s="6">
        <f>COUNT(表1_5[[#This Row],[iBAQ 0-20_1]:[iBAQ 0-20_3]])</f>
        <v>0</v>
      </c>
      <c r="Q230" s="6">
        <f>COUNT(表1_5[[#This Row],[iBAQ 30-40_1]:[iBAQ 30-40_3]])</f>
        <v>2</v>
      </c>
      <c r="R230" s="6">
        <f>COUNT(表1_5[[#This Row],[iBAQ 50-60_1]:[iBAQ 50-60_3]])</f>
        <v>2</v>
      </c>
      <c r="S230" s="8"/>
      <c r="T230" s="8">
        <f>AVERAGE(表1_5[[#This Row],[iBAQ 30-40_1]:[iBAQ 30-40_3]])</f>
        <v>849530</v>
      </c>
      <c r="U230" s="8">
        <f>AVERAGE(表1_5[[#This Row],[iBAQ 50-60_1]:[iBAQ 50-60_3]])</f>
        <v>2001750</v>
      </c>
      <c r="V230" s="8"/>
      <c r="W230" s="8"/>
      <c r="X230" s="8">
        <v>40</v>
      </c>
      <c r="Y230" s="8">
        <f>表1_5[[#This Row],[Average 60]]/表1_5[[#This Row],[Average 40]]</f>
        <v>2.3563028968959308</v>
      </c>
      <c r="Z230" s="8">
        <f>TTEST(表1_5[[#This Row],[iBAQ 30-40_1]:[iBAQ 30-40_3]],表1_5[[#This Row],[iBAQ 50-60_1]:[iBAQ 50-60_3]],2,2)</f>
        <v>1.6888578089595391E-2</v>
      </c>
      <c r="AA230" s="8" t="s">
        <v>4038</v>
      </c>
      <c r="AB230" s="8"/>
      <c r="AC230" s="8"/>
      <c r="AD230" s="8">
        <v>60</v>
      </c>
    </row>
    <row r="231" spans="1:30" ht="15.75">
      <c r="A231" s="6">
        <v>91</v>
      </c>
      <c r="B231" s="7" t="s">
        <v>83</v>
      </c>
      <c r="C231" s="7" t="s">
        <v>2224</v>
      </c>
      <c r="D231" s="7" t="s">
        <v>3437</v>
      </c>
      <c r="E231" s="6">
        <v>6</v>
      </c>
      <c r="F231" s="6">
        <v>6</v>
      </c>
      <c r="G231" s="6">
        <v>16293000</v>
      </c>
      <c r="H231" s="6">
        <v>15350000</v>
      </c>
      <c r="I231" s="6">
        <v>20599000</v>
      </c>
      <c r="J231" s="6">
        <v>11163000</v>
      </c>
      <c r="K231" s="6">
        <v>6188600</v>
      </c>
      <c r="L231" s="6">
        <v>14309000</v>
      </c>
      <c r="M231" s="6">
        <v>31572000</v>
      </c>
      <c r="N231" s="6">
        <v>17361000</v>
      </c>
      <c r="O231" s="6">
        <v>24533000</v>
      </c>
      <c r="P231" s="6">
        <f>COUNT(表1_5[[#This Row],[iBAQ 0-20_1]:[iBAQ 0-20_3]])</f>
        <v>3</v>
      </c>
      <c r="Q231" s="6">
        <f>COUNT(表1_5[[#This Row],[iBAQ 30-40_1]:[iBAQ 30-40_3]])</f>
        <v>3</v>
      </c>
      <c r="R231" s="6">
        <f>COUNT(表1_5[[#This Row],[iBAQ 50-60_1]:[iBAQ 50-60_3]])</f>
        <v>3</v>
      </c>
      <c r="S231" s="8">
        <f>AVERAGE(表1_5[[#This Row],[iBAQ 0-20_1]:[iBAQ 0-20_3]])</f>
        <v>17414000</v>
      </c>
      <c r="T231" s="8">
        <f>AVERAGE(表1_5[[#This Row],[iBAQ 30-40_1]:[iBAQ 30-40_3]])</f>
        <v>10553533.333333334</v>
      </c>
      <c r="U231" s="8">
        <f>AVERAGE(表1_5[[#This Row],[iBAQ 50-60_1]:[iBAQ 50-60_3]])</f>
        <v>24488666.666666668</v>
      </c>
      <c r="V231" s="8">
        <f>表1_5[[#This Row],[Average 40]]/表1_5[[#This Row],[Average 20]]</f>
        <v>0.60603728800581913</v>
      </c>
      <c r="W231" s="8">
        <f>TTEST(表1_5[[#This Row],[iBAQ 0-20_1]:[iBAQ 0-20_3]],表1_5[[#This Row],[iBAQ 30-40_1]:[iBAQ 30-40_3]],2,2)</f>
        <v>7.4675099960514274E-2</v>
      </c>
      <c r="X231" s="8"/>
      <c r="Y231" s="8">
        <f>表1_5[[#This Row],[Average 60]]/表1_5[[#This Row],[Average 40]]</f>
        <v>2.3204234916584019</v>
      </c>
      <c r="Z231" s="8">
        <f>TTEST(表1_5[[#This Row],[iBAQ 30-40_1]:[iBAQ 30-40_3]],表1_5[[#This Row],[iBAQ 50-60_1]:[iBAQ 50-60_3]],2,2)</f>
        <v>4.225575456279481E-2</v>
      </c>
      <c r="AA231" s="8" t="s">
        <v>4038</v>
      </c>
      <c r="AB231" s="8">
        <f>表1_5[[#This Row],[Average 60]]/表1_5[[#This Row],[Average 20]]</f>
        <v>1.4062631599096513</v>
      </c>
      <c r="AC231" s="8">
        <f>TTEST(表1_5[[#This Row],[iBAQ 0-20_1]:[iBAQ 0-20_3]],表1_5[[#This Row],[iBAQ 50-60_1]:[iBAQ 50-60_3]],2,2)</f>
        <v>0.1838577182110773</v>
      </c>
      <c r="AD231" s="8"/>
    </row>
    <row r="232" spans="1:30" ht="15.75">
      <c r="A232" s="6">
        <v>408</v>
      </c>
      <c r="B232" s="7" t="s">
        <v>297</v>
      </c>
      <c r="C232" s="7" t="s">
        <v>2442</v>
      </c>
      <c r="D232" s="7" t="s">
        <v>3554</v>
      </c>
      <c r="E232" s="6">
        <v>5</v>
      </c>
      <c r="F232" s="6">
        <v>1</v>
      </c>
      <c r="G232" s="6">
        <v>4222700</v>
      </c>
      <c r="H232" s="6">
        <v>6735800</v>
      </c>
      <c r="I232" s="6">
        <v>3955900</v>
      </c>
      <c r="J232" s="6">
        <v>2873600</v>
      </c>
      <c r="K232" s="6">
        <v>3539400</v>
      </c>
      <c r="L232" s="6">
        <v>2789200</v>
      </c>
      <c r="M232" s="6">
        <v>6869400</v>
      </c>
      <c r="N232" s="6">
        <v>8933600</v>
      </c>
      <c r="O232" s="6">
        <v>4738500</v>
      </c>
      <c r="P232" s="6">
        <f>COUNT(表1_5[[#This Row],[iBAQ 0-20_1]:[iBAQ 0-20_3]])</f>
        <v>3</v>
      </c>
      <c r="Q232" s="6">
        <f>COUNT(表1_5[[#This Row],[iBAQ 30-40_1]:[iBAQ 30-40_3]])</f>
        <v>3</v>
      </c>
      <c r="R232" s="6">
        <f>COUNT(表1_5[[#This Row],[iBAQ 50-60_1]:[iBAQ 50-60_3]])</f>
        <v>3</v>
      </c>
      <c r="S232" s="8">
        <f>AVERAGE(表1_5[[#This Row],[iBAQ 0-20_1]:[iBAQ 0-20_3]])</f>
        <v>4971466.666666667</v>
      </c>
      <c r="T232" s="8">
        <f>AVERAGE(表1_5[[#This Row],[iBAQ 30-40_1]:[iBAQ 30-40_3]])</f>
        <v>3067400</v>
      </c>
      <c r="U232" s="8">
        <f>AVERAGE(表1_5[[#This Row],[iBAQ 50-60_1]:[iBAQ 50-60_3]])</f>
        <v>6847166.666666667</v>
      </c>
      <c r="V232" s="8">
        <f>表1_5[[#This Row],[Average 40]]/表1_5[[#This Row],[Average 20]]</f>
        <v>0.61700101914927852</v>
      </c>
      <c r="W232" s="8">
        <f>TTEST(表1_5[[#This Row],[iBAQ 0-20_1]:[iBAQ 0-20_3]],表1_5[[#This Row],[iBAQ 30-40_1]:[iBAQ 30-40_3]],2,2)</f>
        <v>0.10638788630874955</v>
      </c>
      <c r="X232" s="8"/>
      <c r="Y232" s="8">
        <f>表1_5[[#This Row],[Average 60]]/表1_5[[#This Row],[Average 40]]</f>
        <v>2.232237943100563</v>
      </c>
      <c r="Z232" s="8">
        <f>TTEST(表1_5[[#This Row],[iBAQ 30-40_1]:[iBAQ 30-40_3]],表1_5[[#This Row],[iBAQ 50-60_1]:[iBAQ 50-60_3]],2,2)</f>
        <v>3.7556111572389056E-2</v>
      </c>
      <c r="AA232" s="8" t="s">
        <v>4038</v>
      </c>
      <c r="AB232" s="8">
        <f>表1_5[[#This Row],[Average 60]]/表1_5[[#This Row],[Average 20]]</f>
        <v>1.3772930858767365</v>
      </c>
      <c r="AC232" s="8">
        <f>TTEST(表1_5[[#This Row],[iBAQ 0-20_1]:[iBAQ 0-20_3]],表1_5[[#This Row],[iBAQ 50-60_1]:[iBAQ 50-60_3]],2,2)</f>
        <v>0.2793634209226023</v>
      </c>
      <c r="AD232" s="8"/>
    </row>
    <row r="233" spans="1:30" ht="15.75">
      <c r="A233" s="6">
        <v>1393</v>
      </c>
      <c r="B233" s="7" t="s">
        <v>109</v>
      </c>
      <c r="C233" s="7" t="s">
        <v>3237</v>
      </c>
      <c r="D233" s="7" t="s">
        <v>2082</v>
      </c>
      <c r="E233" s="6">
        <v>9</v>
      </c>
      <c r="F233" s="6">
        <v>2</v>
      </c>
      <c r="G233" s="6">
        <v>8278000</v>
      </c>
      <c r="H233" s="6">
        <v>9077800</v>
      </c>
      <c r="I233" s="6">
        <v>18958000</v>
      </c>
      <c r="J233" s="6">
        <v>6550900</v>
      </c>
      <c r="K233" s="6">
        <v>6426300</v>
      </c>
      <c r="L233" s="6">
        <v>7911700</v>
      </c>
      <c r="M233" s="6">
        <v>14902000</v>
      </c>
      <c r="N233" s="6">
        <v>14013000</v>
      </c>
      <c r="O233" s="6">
        <v>17624000</v>
      </c>
      <c r="P233" s="6">
        <f>COUNT(表1_5[[#This Row],[iBAQ 0-20_1]:[iBAQ 0-20_3]])</f>
        <v>3</v>
      </c>
      <c r="Q233" s="6">
        <f>COUNT(表1_5[[#This Row],[iBAQ 30-40_1]:[iBAQ 30-40_3]])</f>
        <v>3</v>
      </c>
      <c r="R233" s="6">
        <f>COUNT(表1_5[[#This Row],[iBAQ 50-60_1]:[iBAQ 50-60_3]])</f>
        <v>3</v>
      </c>
      <c r="S233" s="8">
        <f>AVERAGE(表1_5[[#This Row],[iBAQ 0-20_1]:[iBAQ 0-20_3]])</f>
        <v>12104600</v>
      </c>
      <c r="T233" s="8">
        <f>AVERAGE(表1_5[[#This Row],[iBAQ 30-40_1]:[iBAQ 30-40_3]])</f>
        <v>6962966.666666667</v>
      </c>
      <c r="U233" s="8">
        <f>AVERAGE(表1_5[[#This Row],[iBAQ 50-60_1]:[iBAQ 50-60_3]])</f>
        <v>15513000</v>
      </c>
      <c r="V233" s="8">
        <f>表1_5[[#This Row],[Average 40]]/表1_5[[#This Row],[Average 20]]</f>
        <v>0.5752331069731067</v>
      </c>
      <c r="W233" s="8">
        <f>TTEST(表1_5[[#This Row],[iBAQ 0-20_1]:[iBAQ 0-20_3]],表1_5[[#This Row],[iBAQ 30-40_1]:[iBAQ 30-40_3]],2,2)</f>
        <v>0.21224352048278355</v>
      </c>
      <c r="X233" s="8"/>
      <c r="Y233" s="8">
        <f>表1_5[[#This Row],[Average 60]]/表1_5[[#This Row],[Average 40]]</f>
        <v>2.2279296659948584</v>
      </c>
      <c r="Z233" s="8">
        <f>TTEST(表1_5[[#This Row],[iBAQ 30-40_1]:[iBAQ 30-40_3]],表1_5[[#This Row],[iBAQ 50-60_1]:[iBAQ 50-60_3]],2,2)</f>
        <v>1.9618683317838485E-3</v>
      </c>
      <c r="AA233" s="8" t="s">
        <v>4038</v>
      </c>
      <c r="AB233" s="8">
        <f>表1_5[[#This Row],[Average 60]]/表1_5[[#This Row],[Average 20]]</f>
        <v>1.2815789038877783</v>
      </c>
      <c r="AC233" s="8">
        <f>TTEST(表1_5[[#This Row],[iBAQ 0-20_1]:[iBAQ 0-20_3]],表1_5[[#This Row],[iBAQ 50-60_1]:[iBAQ 50-60_3]],2,2)</f>
        <v>0.39761902157418205</v>
      </c>
      <c r="AD233" s="8"/>
    </row>
    <row r="234" spans="1:30" ht="15.75">
      <c r="A234" s="6">
        <v>935</v>
      </c>
      <c r="B234" s="7" t="s">
        <v>97</v>
      </c>
      <c r="C234" s="7" t="s">
        <v>2224</v>
      </c>
      <c r="D234" s="7" t="s">
        <v>3752</v>
      </c>
      <c r="E234" s="6">
        <v>4</v>
      </c>
      <c r="F234" s="6">
        <v>4</v>
      </c>
      <c r="G234" s="6">
        <v>5917700</v>
      </c>
      <c r="H234" s="6">
        <v>1524000</v>
      </c>
      <c r="I234" s="6">
        <v>4810100</v>
      </c>
      <c r="J234" s="6">
        <v>13129000</v>
      </c>
      <c r="K234" s="6">
        <v>11066000</v>
      </c>
      <c r="L234" s="6">
        <v>8797200</v>
      </c>
      <c r="M234" s="6">
        <v>27454000</v>
      </c>
      <c r="N234" s="6"/>
      <c r="O234" s="6">
        <v>20365000</v>
      </c>
      <c r="P234" s="6">
        <f>COUNT(表1_5[[#This Row],[iBAQ 0-20_1]:[iBAQ 0-20_3]])</f>
        <v>3</v>
      </c>
      <c r="Q234" s="6">
        <f>COUNT(表1_5[[#This Row],[iBAQ 30-40_1]:[iBAQ 30-40_3]])</f>
        <v>3</v>
      </c>
      <c r="R234" s="6">
        <f>COUNT(表1_5[[#This Row],[iBAQ 50-60_1]:[iBAQ 50-60_3]])</f>
        <v>2</v>
      </c>
      <c r="S234" s="8">
        <f>AVERAGE(表1_5[[#This Row],[iBAQ 0-20_1]:[iBAQ 0-20_3]])</f>
        <v>4083933.3333333335</v>
      </c>
      <c r="T234" s="8">
        <f>AVERAGE(表1_5[[#This Row],[iBAQ 30-40_1]:[iBAQ 30-40_3]])</f>
        <v>10997400</v>
      </c>
      <c r="U234" s="8">
        <f>AVERAGE(表1_5[[#This Row],[iBAQ 50-60_1]:[iBAQ 50-60_3]])</f>
        <v>23909500</v>
      </c>
      <c r="V234" s="8">
        <f>表1_5[[#This Row],[Average 40]]/表1_5[[#This Row],[Average 20]]</f>
        <v>2.6928451329600547</v>
      </c>
      <c r="W234" s="8">
        <f>TTEST(表1_5[[#This Row],[iBAQ 0-20_1]:[iBAQ 0-20_3]],表1_5[[#This Row],[iBAQ 30-40_1]:[iBAQ 30-40_3]],2,2)</f>
        <v>1.9060807984902069E-2</v>
      </c>
      <c r="X234" s="8" t="s">
        <v>1408</v>
      </c>
      <c r="Y234" s="8">
        <f>表1_5[[#This Row],[Average 60]]/表1_5[[#This Row],[Average 40]]</f>
        <v>2.1741047884045321</v>
      </c>
      <c r="Z234" s="8">
        <f>TTEST(表1_5[[#This Row],[iBAQ 30-40_1]:[iBAQ 30-40_3]],表1_5[[#This Row],[iBAQ 50-60_1]:[iBAQ 50-60_3]],2,2)</f>
        <v>2.5103696848239231E-2</v>
      </c>
      <c r="AA234" s="8" t="s">
        <v>4038</v>
      </c>
      <c r="AB234" s="8">
        <f>表1_5[[#This Row],[Average 60]]/表1_5[[#This Row],[Average 20]]</f>
        <v>5.8545274980002935</v>
      </c>
      <c r="AC234" s="8">
        <f>TTEST(表1_5[[#This Row],[iBAQ 0-20_1]:[iBAQ 0-20_3]],表1_5[[#This Row],[iBAQ 50-60_1]:[iBAQ 50-60_3]],2,2)</f>
        <v>8.0537929359310069E-3</v>
      </c>
      <c r="AD234" s="8" t="s">
        <v>1408</v>
      </c>
    </row>
    <row r="235" spans="1:30" ht="15.75">
      <c r="A235" s="6">
        <v>1326</v>
      </c>
      <c r="B235" s="7" t="s">
        <v>641</v>
      </c>
      <c r="C235" s="7" t="s">
        <v>3174</v>
      </c>
      <c r="D235" s="7" t="s">
        <v>2041</v>
      </c>
      <c r="E235" s="6">
        <v>6</v>
      </c>
      <c r="F235" s="6">
        <v>6</v>
      </c>
      <c r="G235" s="6">
        <v>564700</v>
      </c>
      <c r="H235" s="6">
        <v>682730</v>
      </c>
      <c r="I235" s="6">
        <v>663140</v>
      </c>
      <c r="J235" s="6">
        <v>383470</v>
      </c>
      <c r="K235" s="6">
        <v>366740</v>
      </c>
      <c r="L235" s="6">
        <v>247500</v>
      </c>
      <c r="M235" s="6">
        <v>789580</v>
      </c>
      <c r="N235" s="6">
        <v>832700</v>
      </c>
      <c r="O235" s="6">
        <v>538860</v>
      </c>
      <c r="P235" s="6">
        <f>COUNT(表1_5[[#This Row],[iBAQ 0-20_1]:[iBAQ 0-20_3]])</f>
        <v>3</v>
      </c>
      <c r="Q235" s="6">
        <f>COUNT(表1_5[[#This Row],[iBAQ 30-40_1]:[iBAQ 30-40_3]])</f>
        <v>3</v>
      </c>
      <c r="R235" s="6">
        <f>COUNT(表1_5[[#This Row],[iBAQ 50-60_1]:[iBAQ 50-60_3]])</f>
        <v>3</v>
      </c>
      <c r="S235" s="8">
        <f>AVERAGE(表1_5[[#This Row],[iBAQ 0-20_1]:[iBAQ 0-20_3]])</f>
        <v>636856.66666666663</v>
      </c>
      <c r="T235" s="8">
        <f>AVERAGE(表1_5[[#This Row],[iBAQ 30-40_1]:[iBAQ 30-40_3]])</f>
        <v>332570</v>
      </c>
      <c r="U235" s="8">
        <f>AVERAGE(表1_5[[#This Row],[iBAQ 50-60_1]:[iBAQ 50-60_3]])</f>
        <v>720380</v>
      </c>
      <c r="V235" s="8">
        <f>表1_5[[#This Row],[Average 40]]/表1_5[[#This Row],[Average 20]]</f>
        <v>0.52220541513789087</v>
      </c>
      <c r="W235" s="8">
        <f>TTEST(表1_5[[#This Row],[iBAQ 0-20_1]:[iBAQ 0-20_3]],表1_5[[#This Row],[iBAQ 30-40_1]:[iBAQ 30-40_3]],2,2)</f>
        <v>5.6629855751107478E-3</v>
      </c>
      <c r="X235" s="8"/>
      <c r="Y235" s="8">
        <f>表1_5[[#This Row],[Average 60]]/表1_5[[#This Row],[Average 40]]</f>
        <v>2.1661003698469496</v>
      </c>
      <c r="Z235" s="8">
        <f>TTEST(表1_5[[#This Row],[iBAQ 30-40_1]:[iBAQ 30-40_3]],表1_5[[#This Row],[iBAQ 50-60_1]:[iBAQ 50-60_3]],2,2)</f>
        <v>1.8535162288915753E-2</v>
      </c>
      <c r="AA235" s="8" t="s">
        <v>4038</v>
      </c>
      <c r="AB235" s="8">
        <f>表1_5[[#This Row],[Average 60]]/表1_5[[#This Row],[Average 20]]</f>
        <v>1.1311493428662651</v>
      </c>
      <c r="AC235" s="8">
        <f>TTEST(表1_5[[#This Row],[iBAQ 0-20_1]:[iBAQ 0-20_3]],表1_5[[#This Row],[iBAQ 50-60_1]:[iBAQ 50-60_3]],2,2)</f>
        <v>0.44473741634965491</v>
      </c>
      <c r="AD235" s="8"/>
    </row>
    <row r="236" spans="1:30" ht="15.75">
      <c r="A236" s="6">
        <v>1368</v>
      </c>
      <c r="B236" s="7" t="s">
        <v>24</v>
      </c>
      <c r="C236" s="7" t="s">
        <v>3214</v>
      </c>
      <c r="D236" s="7" t="s">
        <v>3924</v>
      </c>
      <c r="E236" s="6">
        <v>19</v>
      </c>
      <c r="F236" s="6">
        <v>13</v>
      </c>
      <c r="G236" s="6">
        <v>111290000</v>
      </c>
      <c r="H236" s="6">
        <v>104210000</v>
      </c>
      <c r="I236" s="6">
        <v>107500000</v>
      </c>
      <c r="J236" s="6">
        <v>86640000</v>
      </c>
      <c r="K236" s="6">
        <v>80872000</v>
      </c>
      <c r="L236" s="6">
        <v>82278000</v>
      </c>
      <c r="M236" s="6">
        <v>209870000</v>
      </c>
      <c r="N236" s="6">
        <v>172080000</v>
      </c>
      <c r="O236" s="6">
        <v>128420000</v>
      </c>
      <c r="P236" s="6">
        <f>COUNT(表1_5[[#This Row],[iBAQ 0-20_1]:[iBAQ 0-20_3]])</f>
        <v>3</v>
      </c>
      <c r="Q236" s="6">
        <f>COUNT(表1_5[[#This Row],[iBAQ 30-40_1]:[iBAQ 30-40_3]])</f>
        <v>3</v>
      </c>
      <c r="R236" s="6">
        <f>COUNT(表1_5[[#This Row],[iBAQ 50-60_1]:[iBAQ 50-60_3]])</f>
        <v>3</v>
      </c>
      <c r="S236" s="8">
        <f>AVERAGE(表1_5[[#This Row],[iBAQ 0-20_1]:[iBAQ 0-20_3]])</f>
        <v>107666666.66666667</v>
      </c>
      <c r="T236" s="8">
        <f>AVERAGE(表1_5[[#This Row],[iBAQ 30-40_1]:[iBAQ 30-40_3]])</f>
        <v>83263333.333333328</v>
      </c>
      <c r="U236" s="8">
        <f>AVERAGE(表1_5[[#This Row],[iBAQ 50-60_1]:[iBAQ 50-60_3]])</f>
        <v>170123333.33333334</v>
      </c>
      <c r="V236" s="8">
        <f>表1_5[[#This Row],[Average 40]]/表1_5[[#This Row],[Average 20]]</f>
        <v>0.77334365325077392</v>
      </c>
      <c r="W236" s="8">
        <f>TTEST(表1_5[[#This Row],[iBAQ 0-20_1]:[iBAQ 0-20_3]],表1_5[[#This Row],[iBAQ 30-40_1]:[iBAQ 30-40_3]],2,2)</f>
        <v>8.1044935626963758E-4</v>
      </c>
      <c r="X236" s="8"/>
      <c r="Y236" s="8">
        <f>表1_5[[#This Row],[Average 60]]/表1_5[[#This Row],[Average 40]]</f>
        <v>2.0431962848792988</v>
      </c>
      <c r="Z236" s="8">
        <f>TTEST(表1_5[[#This Row],[iBAQ 30-40_1]:[iBAQ 30-40_3]],表1_5[[#This Row],[iBAQ 50-60_1]:[iBAQ 50-60_3]],2,2)</f>
        <v>2.1185532763985569E-2</v>
      </c>
      <c r="AA236" s="8" t="s">
        <v>4038</v>
      </c>
      <c r="AB236" s="8">
        <f>表1_5[[#This Row],[Average 60]]/表1_5[[#This Row],[Average 20]]</f>
        <v>1.580092879256966</v>
      </c>
      <c r="AC236" s="8">
        <f>TTEST(表1_5[[#This Row],[iBAQ 0-20_1]:[iBAQ 0-20_3]],表1_5[[#This Row],[iBAQ 50-60_1]:[iBAQ 50-60_3]],2,2)</f>
        <v>5.7337593208734737E-2</v>
      </c>
      <c r="AD236" s="8"/>
    </row>
    <row r="237" spans="1:30" ht="15.75">
      <c r="A237" s="6">
        <v>1292</v>
      </c>
      <c r="B237" s="7" t="s">
        <v>57</v>
      </c>
      <c r="C237" s="7" t="s">
        <v>3143</v>
      </c>
      <c r="D237" s="7" t="s">
        <v>2016</v>
      </c>
      <c r="E237" s="6">
        <v>6</v>
      </c>
      <c r="F237" s="6">
        <v>6</v>
      </c>
      <c r="G237" s="6">
        <v>130650000</v>
      </c>
      <c r="H237" s="6">
        <v>135920000</v>
      </c>
      <c r="I237" s="6">
        <v>111740000</v>
      </c>
      <c r="J237" s="6">
        <v>101730000</v>
      </c>
      <c r="K237" s="6">
        <v>92440000</v>
      </c>
      <c r="L237" s="6">
        <v>95419000</v>
      </c>
      <c r="M237" s="6">
        <v>47529000</v>
      </c>
      <c r="N237" s="6">
        <v>57966000</v>
      </c>
      <c r="O237" s="6">
        <v>37981000</v>
      </c>
      <c r="P237" s="6">
        <f>COUNT(表1_5[[#This Row],[iBAQ 0-20_1]:[iBAQ 0-20_3]])</f>
        <v>3</v>
      </c>
      <c r="Q237" s="6">
        <f>COUNT(表1_5[[#This Row],[iBAQ 30-40_1]:[iBAQ 30-40_3]])</f>
        <v>3</v>
      </c>
      <c r="R237" s="6">
        <f>COUNT(表1_5[[#This Row],[iBAQ 50-60_1]:[iBAQ 50-60_3]])</f>
        <v>3</v>
      </c>
      <c r="S237" s="8">
        <f>AVERAGE(表1_5[[#This Row],[iBAQ 0-20_1]:[iBAQ 0-20_3]])</f>
        <v>126103333.33333333</v>
      </c>
      <c r="T237" s="8">
        <f>AVERAGE(表1_5[[#This Row],[iBAQ 30-40_1]:[iBAQ 30-40_3]])</f>
        <v>96529666.666666672</v>
      </c>
      <c r="U237" s="8">
        <f>AVERAGE(表1_5[[#This Row],[iBAQ 50-60_1]:[iBAQ 50-60_3]])</f>
        <v>47825333.333333336</v>
      </c>
      <c r="V237" s="8">
        <f>表1_5[[#This Row],[Average 40]]/表1_5[[#This Row],[Average 20]]</f>
        <v>0.76548069043905798</v>
      </c>
      <c r="W237" s="8">
        <f>TTEST(表1_5[[#This Row],[iBAQ 0-20_1]:[iBAQ 0-20_3]],表1_5[[#This Row],[iBAQ 30-40_1]:[iBAQ 30-40_3]],2,2)</f>
        <v>1.9529400803623396E-2</v>
      </c>
      <c r="X237" s="8"/>
      <c r="Y237" s="8">
        <f>表1_5[[#This Row],[Average 60]]/表1_5[[#This Row],[Average 40]]</f>
        <v>0.4954469955695831</v>
      </c>
      <c r="Z237" s="8">
        <f>TTEST(表1_5[[#This Row],[iBAQ 30-40_1]:[iBAQ 30-40_3]],表1_5[[#This Row],[iBAQ 50-60_1]:[iBAQ 50-60_3]],2,2)</f>
        <v>1.588871719588971E-3</v>
      </c>
      <c r="AA237" s="8" t="s">
        <v>4038</v>
      </c>
      <c r="AB237" s="8">
        <f>表1_5[[#This Row],[Average 60]]/表1_5[[#This Row],[Average 20]]</f>
        <v>0.37925510824456138</v>
      </c>
      <c r="AC237" s="8">
        <f>TTEST(表1_5[[#This Row],[iBAQ 0-20_1]:[iBAQ 0-20_3]],表1_5[[#This Row],[iBAQ 50-60_1]:[iBAQ 50-60_3]],2,2)</f>
        <v>1.1078178243172461E-3</v>
      </c>
      <c r="AD237" s="8" t="s">
        <v>1408</v>
      </c>
    </row>
    <row r="238" spans="1:30" ht="15.75">
      <c r="A238" s="6">
        <v>571</v>
      </c>
      <c r="B238" s="7" t="s">
        <v>34</v>
      </c>
      <c r="C238" s="7" t="s">
        <v>2269</v>
      </c>
      <c r="D238" s="7" t="s">
        <v>3607</v>
      </c>
      <c r="E238" s="6">
        <v>6</v>
      </c>
      <c r="F238" s="6">
        <v>2</v>
      </c>
      <c r="G238" s="6">
        <v>102560000</v>
      </c>
      <c r="H238" s="6">
        <v>108930000</v>
      </c>
      <c r="I238" s="6">
        <v>71522000</v>
      </c>
      <c r="J238" s="6">
        <v>110240000</v>
      </c>
      <c r="K238" s="6">
        <v>146460000</v>
      </c>
      <c r="L238" s="6">
        <v>119030000</v>
      </c>
      <c r="M238" s="6">
        <v>27627000</v>
      </c>
      <c r="N238" s="6">
        <v>88260000</v>
      </c>
      <c r="O238" s="6">
        <v>66377000</v>
      </c>
      <c r="P238" s="6">
        <f>COUNT(表1_5[[#This Row],[iBAQ 0-20_1]:[iBAQ 0-20_3]])</f>
        <v>3</v>
      </c>
      <c r="Q238" s="6">
        <f>COUNT(表1_5[[#This Row],[iBAQ 30-40_1]:[iBAQ 30-40_3]])</f>
        <v>3</v>
      </c>
      <c r="R238" s="6">
        <f>COUNT(表1_5[[#This Row],[iBAQ 50-60_1]:[iBAQ 50-60_3]])</f>
        <v>3</v>
      </c>
      <c r="S238" s="8">
        <f>AVERAGE(表1_5[[#This Row],[iBAQ 0-20_1]:[iBAQ 0-20_3]])</f>
        <v>94337333.333333328</v>
      </c>
      <c r="T238" s="8">
        <f>AVERAGE(表1_5[[#This Row],[iBAQ 30-40_1]:[iBAQ 30-40_3]])</f>
        <v>125243333.33333333</v>
      </c>
      <c r="U238" s="8">
        <f>AVERAGE(表1_5[[#This Row],[iBAQ 50-60_1]:[iBAQ 50-60_3]])</f>
        <v>60754666.666666664</v>
      </c>
      <c r="V238" s="8">
        <f>表1_5[[#This Row],[Average 40]]/表1_5[[#This Row],[Average 20]]</f>
        <v>1.327611550040281</v>
      </c>
      <c r="W238" s="8">
        <f>TTEST(表1_5[[#This Row],[iBAQ 0-20_1]:[iBAQ 0-20_3]],表1_5[[#This Row],[iBAQ 30-40_1]:[iBAQ 30-40_3]],2,2)</f>
        <v>0.12366526970780072</v>
      </c>
      <c r="X238" s="8"/>
      <c r="Y238" s="8">
        <f>表1_5[[#This Row],[Average 60]]/表1_5[[#This Row],[Average 40]]</f>
        <v>0.48509301892316292</v>
      </c>
      <c r="Z238" s="8">
        <f>TTEST(表1_5[[#This Row],[iBAQ 30-40_1]:[iBAQ 30-40_3]],表1_5[[#This Row],[iBAQ 50-60_1]:[iBAQ 50-60_3]],2,2)</f>
        <v>3.6282148384488316E-2</v>
      </c>
      <c r="AA238" s="8" t="s">
        <v>4038</v>
      </c>
      <c r="AB238" s="8">
        <f>表1_5[[#This Row],[Average 60]]/表1_5[[#This Row],[Average 20]]</f>
        <v>0.6440150947662997</v>
      </c>
      <c r="AC238" s="8">
        <f>TTEST(表1_5[[#This Row],[iBAQ 0-20_1]:[iBAQ 0-20_3]],表1_5[[#This Row],[iBAQ 50-60_1]:[iBAQ 50-60_3]],2,2)</f>
        <v>0.18769853021714605</v>
      </c>
      <c r="AD238" s="8"/>
    </row>
    <row r="239" spans="1:30" ht="15.75">
      <c r="A239" s="6">
        <v>955</v>
      </c>
      <c r="B239" s="7" t="s">
        <v>166</v>
      </c>
      <c r="C239" s="7" t="s">
        <v>2252</v>
      </c>
      <c r="D239" s="7" t="s">
        <v>3762</v>
      </c>
      <c r="E239" s="6">
        <v>10</v>
      </c>
      <c r="F239" s="6">
        <v>10</v>
      </c>
      <c r="G239" s="6">
        <v>2192200</v>
      </c>
      <c r="H239" s="6">
        <v>34615000</v>
      </c>
      <c r="I239" s="6">
        <v>37990000</v>
      </c>
      <c r="J239" s="6">
        <v>27544000</v>
      </c>
      <c r="K239" s="6">
        <v>25984000</v>
      </c>
      <c r="L239" s="6">
        <v>29382000</v>
      </c>
      <c r="M239" s="6">
        <v>18840000</v>
      </c>
      <c r="N239" s="6">
        <v>10020000</v>
      </c>
      <c r="O239" s="6">
        <v>10706000</v>
      </c>
      <c r="P239" s="6">
        <f>COUNT(表1_5[[#This Row],[iBAQ 0-20_1]:[iBAQ 0-20_3]])</f>
        <v>3</v>
      </c>
      <c r="Q239" s="6">
        <f>COUNT(表1_5[[#This Row],[iBAQ 30-40_1]:[iBAQ 30-40_3]])</f>
        <v>3</v>
      </c>
      <c r="R239" s="6">
        <f>COUNT(表1_5[[#This Row],[iBAQ 50-60_1]:[iBAQ 50-60_3]])</f>
        <v>3</v>
      </c>
      <c r="S239" s="8">
        <f>AVERAGE(表1_5[[#This Row],[iBAQ 0-20_1]:[iBAQ 0-20_3]])</f>
        <v>24932400</v>
      </c>
      <c r="T239" s="8">
        <f>AVERAGE(表1_5[[#This Row],[iBAQ 30-40_1]:[iBAQ 30-40_3]])</f>
        <v>27636666.666666668</v>
      </c>
      <c r="U239" s="8">
        <f>AVERAGE(表1_5[[#This Row],[iBAQ 50-60_1]:[iBAQ 50-60_3]])</f>
        <v>13188666.666666666</v>
      </c>
      <c r="V239" s="8">
        <f>表1_5[[#This Row],[Average 40]]/表1_5[[#This Row],[Average 20]]</f>
        <v>1.1084639531961089</v>
      </c>
      <c r="W239" s="8">
        <f>TTEST(表1_5[[#This Row],[iBAQ 0-20_1]:[iBAQ 0-20_3]],表1_5[[#This Row],[iBAQ 30-40_1]:[iBAQ 30-40_3]],2,2)</f>
        <v>0.82495229488640665</v>
      </c>
      <c r="X239" s="8"/>
      <c r="Y239" s="8">
        <f>表1_5[[#This Row],[Average 60]]/表1_5[[#This Row],[Average 40]]</f>
        <v>0.47721625859365574</v>
      </c>
      <c r="Z239" s="8">
        <f>TTEST(表1_5[[#This Row],[iBAQ 30-40_1]:[iBAQ 30-40_3]],表1_5[[#This Row],[iBAQ 50-60_1]:[iBAQ 50-60_3]],2,2)</f>
        <v>8.5278243037735721E-3</v>
      </c>
      <c r="AA239" s="8" t="s">
        <v>4038</v>
      </c>
      <c r="AB239" s="8">
        <f>表1_5[[#This Row],[Average 60]]/表1_5[[#This Row],[Average 20]]</f>
        <v>0.52897702053018025</v>
      </c>
      <c r="AC239" s="8">
        <f>TTEST(表1_5[[#This Row],[iBAQ 0-20_1]:[iBAQ 0-20_3]],表1_5[[#This Row],[iBAQ 50-60_1]:[iBAQ 50-60_3]],2,2)</f>
        <v>0.37442443903436368</v>
      </c>
      <c r="AD239" s="8"/>
    </row>
    <row r="240" spans="1:30" ht="15.75">
      <c r="A240" s="6">
        <v>1519</v>
      </c>
      <c r="B240" s="7" t="s">
        <v>824</v>
      </c>
      <c r="C240" s="7" t="s">
        <v>3358</v>
      </c>
      <c r="D240" s="7" t="s">
        <v>4005</v>
      </c>
      <c r="E240" s="6">
        <v>3</v>
      </c>
      <c r="F240" s="6">
        <v>1</v>
      </c>
      <c r="G240" s="6">
        <v>692380</v>
      </c>
      <c r="H240" s="6">
        <v>617320</v>
      </c>
      <c r="I240" s="6"/>
      <c r="J240" s="6">
        <v>1263600</v>
      </c>
      <c r="K240" s="6">
        <v>1505800</v>
      </c>
      <c r="L240" s="6"/>
      <c r="M240" s="6">
        <v>772580</v>
      </c>
      <c r="N240" s="6">
        <v>536740</v>
      </c>
      <c r="O240" s="6"/>
      <c r="P240" s="6">
        <f>COUNT(表1_5[[#This Row],[iBAQ 0-20_1]:[iBAQ 0-20_3]])</f>
        <v>2</v>
      </c>
      <c r="Q240" s="6">
        <f>COUNT(表1_5[[#This Row],[iBAQ 30-40_1]:[iBAQ 30-40_3]])</f>
        <v>2</v>
      </c>
      <c r="R240" s="6">
        <f>COUNT(表1_5[[#This Row],[iBAQ 50-60_1]:[iBAQ 50-60_3]])</f>
        <v>2</v>
      </c>
      <c r="S240" s="8">
        <f>AVERAGE(表1_5[[#This Row],[iBAQ 0-20_1]:[iBAQ 0-20_3]])</f>
        <v>654850</v>
      </c>
      <c r="T240" s="8">
        <f>AVERAGE(表1_5[[#This Row],[iBAQ 30-40_1]:[iBAQ 30-40_3]])</f>
        <v>1384700</v>
      </c>
      <c r="U240" s="8">
        <f>AVERAGE(表1_5[[#This Row],[iBAQ 50-60_1]:[iBAQ 50-60_3]])</f>
        <v>654660</v>
      </c>
      <c r="V240" s="8">
        <f>表1_5[[#This Row],[Average 40]]/表1_5[[#This Row],[Average 20]]</f>
        <v>2.1145300450484843</v>
      </c>
      <c r="W240" s="8">
        <f>TTEST(表1_5[[#This Row],[iBAQ 0-20_1]:[iBAQ 0-20_3]],表1_5[[#This Row],[iBAQ 30-40_1]:[iBAQ 30-40_3]],2,2)</f>
        <v>2.8874556699663941E-2</v>
      </c>
      <c r="X240" s="8" t="s">
        <v>1408</v>
      </c>
      <c r="Y240" s="8">
        <f>表1_5[[#This Row],[Average 60]]/表1_5[[#This Row],[Average 40]]</f>
        <v>0.47278110782118871</v>
      </c>
      <c r="Z240" s="8">
        <f>TTEST(表1_5[[#This Row],[iBAQ 30-40_1]:[iBAQ 30-40_3]],表1_5[[#This Row],[iBAQ 50-60_1]:[iBAQ 50-60_3]],2,2)</f>
        <v>4.9648663712926012E-2</v>
      </c>
      <c r="AA240" s="8" t="s">
        <v>4038</v>
      </c>
      <c r="AB240" s="8">
        <f>表1_5[[#This Row],[Average 60]]/表1_5[[#This Row],[Average 20]]</f>
        <v>0.99970985721921046</v>
      </c>
      <c r="AC240" s="8">
        <f>TTEST(表1_5[[#This Row],[iBAQ 0-20_1]:[iBAQ 0-20_3]],表1_5[[#This Row],[iBAQ 50-60_1]:[iBAQ 50-60_3]],2,2)</f>
        <v>0.99891432631680022</v>
      </c>
      <c r="AD240" s="8"/>
    </row>
    <row r="241" spans="1:30" ht="15.75">
      <c r="A241" s="6">
        <v>86</v>
      </c>
      <c r="B241" s="7" t="s">
        <v>93</v>
      </c>
      <c r="C241" s="7" t="s">
        <v>2221</v>
      </c>
      <c r="D241" s="7" t="s">
        <v>3434</v>
      </c>
      <c r="E241" s="6">
        <v>10</v>
      </c>
      <c r="F241" s="6">
        <v>10</v>
      </c>
      <c r="G241" s="6">
        <v>9860800</v>
      </c>
      <c r="H241" s="6">
        <v>27408000</v>
      </c>
      <c r="I241" s="6">
        <v>25049000</v>
      </c>
      <c r="J241" s="6">
        <v>76208000</v>
      </c>
      <c r="K241" s="6">
        <v>81047000</v>
      </c>
      <c r="L241" s="6">
        <v>66043000</v>
      </c>
      <c r="M241" s="6">
        <v>56018000</v>
      </c>
      <c r="N241" s="6">
        <v>26903000</v>
      </c>
      <c r="O241" s="6">
        <v>21509000</v>
      </c>
      <c r="P241" s="6">
        <f>COUNT(表1_5[[#This Row],[iBAQ 0-20_1]:[iBAQ 0-20_3]])</f>
        <v>3</v>
      </c>
      <c r="Q241" s="6">
        <f>COUNT(表1_5[[#This Row],[iBAQ 30-40_1]:[iBAQ 30-40_3]])</f>
        <v>3</v>
      </c>
      <c r="R241" s="6">
        <f>COUNT(表1_5[[#This Row],[iBAQ 50-60_1]:[iBAQ 50-60_3]])</f>
        <v>3</v>
      </c>
      <c r="S241" s="8">
        <f>AVERAGE(表1_5[[#This Row],[iBAQ 0-20_1]:[iBAQ 0-20_3]])</f>
        <v>20772600</v>
      </c>
      <c r="T241" s="8">
        <f>AVERAGE(表1_5[[#This Row],[iBAQ 30-40_1]:[iBAQ 30-40_3]])</f>
        <v>74432666.666666672</v>
      </c>
      <c r="U241" s="8">
        <f>AVERAGE(表1_5[[#This Row],[iBAQ 50-60_1]:[iBAQ 50-60_3]])</f>
        <v>34810000</v>
      </c>
      <c r="V241" s="8">
        <f>表1_5[[#This Row],[Average 40]]/表1_5[[#This Row],[Average 20]]</f>
        <v>3.5832137848255234</v>
      </c>
      <c r="W241" s="8">
        <f>TTEST(表1_5[[#This Row],[iBAQ 0-20_1]:[iBAQ 0-20_3]],表1_5[[#This Row],[iBAQ 30-40_1]:[iBAQ 30-40_3]],2,2)</f>
        <v>1.6038529112928663E-3</v>
      </c>
      <c r="X241" s="8" t="s">
        <v>1408</v>
      </c>
      <c r="Y241" s="8">
        <f>表1_5[[#This Row],[Average 60]]/表1_5[[#This Row],[Average 40]]</f>
        <v>0.46767100466640987</v>
      </c>
      <c r="Z241" s="8">
        <f>TTEST(表1_5[[#This Row],[iBAQ 30-40_1]:[iBAQ 30-40_3]],表1_5[[#This Row],[iBAQ 50-60_1]:[iBAQ 50-60_3]],2,2)</f>
        <v>2.6840279060095694E-2</v>
      </c>
      <c r="AA241" s="8" t="s">
        <v>4038</v>
      </c>
      <c r="AB241" s="8">
        <f>表1_5[[#This Row],[Average 60]]/表1_5[[#This Row],[Average 20]]</f>
        <v>1.6757651906838817</v>
      </c>
      <c r="AC241" s="8">
        <f>TTEST(表1_5[[#This Row],[iBAQ 0-20_1]:[iBAQ 0-20_3]],表1_5[[#This Row],[iBAQ 50-60_1]:[iBAQ 50-60_3]],2,2)</f>
        <v>0.30863485870097446</v>
      </c>
      <c r="AD241" s="8"/>
    </row>
    <row r="242" spans="1:30" ht="15.75">
      <c r="A242" s="6">
        <v>678</v>
      </c>
      <c r="B242" s="7" t="s">
        <v>624</v>
      </c>
      <c r="C242" s="7" t="s">
        <v>2647</v>
      </c>
      <c r="D242" s="7" t="s">
        <v>1684</v>
      </c>
      <c r="E242" s="6">
        <v>12</v>
      </c>
      <c r="F242" s="6">
        <v>10</v>
      </c>
      <c r="G242" s="6">
        <v>911000</v>
      </c>
      <c r="H242" s="6">
        <v>439210</v>
      </c>
      <c r="I242" s="6">
        <v>1024800</v>
      </c>
      <c r="J242" s="6">
        <v>1141800</v>
      </c>
      <c r="K242" s="6">
        <v>861210</v>
      </c>
      <c r="L242" s="6">
        <v>999320</v>
      </c>
      <c r="M242" s="6">
        <v>552360</v>
      </c>
      <c r="N242" s="6">
        <v>221180</v>
      </c>
      <c r="O242" s="6">
        <v>628280</v>
      </c>
      <c r="P242" s="6">
        <f>COUNT(表1_5[[#This Row],[iBAQ 0-20_1]:[iBAQ 0-20_3]])</f>
        <v>3</v>
      </c>
      <c r="Q242" s="6">
        <f>COUNT(表1_5[[#This Row],[iBAQ 30-40_1]:[iBAQ 30-40_3]])</f>
        <v>3</v>
      </c>
      <c r="R242" s="6">
        <f>COUNT(表1_5[[#This Row],[iBAQ 50-60_1]:[iBAQ 50-60_3]])</f>
        <v>3</v>
      </c>
      <c r="S242" s="8">
        <f>AVERAGE(表1_5[[#This Row],[iBAQ 0-20_1]:[iBAQ 0-20_3]])</f>
        <v>791670</v>
      </c>
      <c r="T242" s="8">
        <f>AVERAGE(表1_5[[#This Row],[iBAQ 30-40_1]:[iBAQ 30-40_3]])</f>
        <v>1000776.6666666666</v>
      </c>
      <c r="U242" s="8">
        <f>AVERAGE(表1_5[[#This Row],[iBAQ 50-60_1]:[iBAQ 50-60_3]])</f>
        <v>467273.33333333331</v>
      </c>
      <c r="V242" s="8">
        <f>表1_5[[#This Row],[Average 40]]/表1_5[[#This Row],[Average 20]]</f>
        <v>1.2641336247005275</v>
      </c>
      <c r="W242" s="8">
        <f>TTEST(表1_5[[#This Row],[iBAQ 0-20_1]:[iBAQ 0-20_3]],表1_5[[#This Row],[iBAQ 30-40_1]:[iBAQ 30-40_3]],2,2)</f>
        <v>0.34770540076751921</v>
      </c>
      <c r="X242" s="8"/>
      <c r="Y242" s="8">
        <f>表1_5[[#This Row],[Average 60]]/表1_5[[#This Row],[Average 40]]</f>
        <v>0.46691069935683288</v>
      </c>
      <c r="Z242" s="8">
        <f>TTEST(表1_5[[#This Row],[iBAQ 30-40_1]:[iBAQ 30-40_3]],表1_5[[#This Row],[iBAQ 50-60_1]:[iBAQ 50-60_3]],2,2)</f>
        <v>2.3124807334788174E-2</v>
      </c>
      <c r="AA242" s="8" t="s">
        <v>4038</v>
      </c>
      <c r="AB242" s="8">
        <f>表1_5[[#This Row],[Average 60]]/表1_5[[#This Row],[Average 20]]</f>
        <v>0.59023751478941144</v>
      </c>
      <c r="AC242" s="8">
        <f>TTEST(表1_5[[#This Row],[iBAQ 0-20_1]:[iBAQ 0-20_3]],表1_5[[#This Row],[iBAQ 50-60_1]:[iBAQ 50-60_3]],2,2)</f>
        <v>0.21186408269663271</v>
      </c>
      <c r="AD242" s="8"/>
    </row>
    <row r="243" spans="1:30" ht="15.75">
      <c r="A243" s="6">
        <v>1434</v>
      </c>
      <c r="B243" s="7" t="s">
        <v>327</v>
      </c>
      <c r="C243" s="7" t="s">
        <v>3273</v>
      </c>
      <c r="D243" s="7" t="s">
        <v>3954</v>
      </c>
      <c r="E243" s="6">
        <v>4</v>
      </c>
      <c r="F243" s="6">
        <v>1</v>
      </c>
      <c r="G243" s="6">
        <v>11497000</v>
      </c>
      <c r="H243" s="6">
        <v>14855000</v>
      </c>
      <c r="I243" s="6">
        <v>11018000</v>
      </c>
      <c r="J243" s="6">
        <v>18953000</v>
      </c>
      <c r="K243" s="6">
        <v>20759000</v>
      </c>
      <c r="L243" s="6">
        <v>17521000</v>
      </c>
      <c r="M243" s="6">
        <v>12944000</v>
      </c>
      <c r="N243" s="6">
        <v>9494500</v>
      </c>
      <c r="O243" s="6">
        <v>3691100</v>
      </c>
      <c r="P243" s="6">
        <f>COUNT(表1_5[[#This Row],[iBAQ 0-20_1]:[iBAQ 0-20_3]])</f>
        <v>3</v>
      </c>
      <c r="Q243" s="6">
        <f>COUNT(表1_5[[#This Row],[iBAQ 30-40_1]:[iBAQ 30-40_3]])</f>
        <v>3</v>
      </c>
      <c r="R243" s="6">
        <f>COUNT(表1_5[[#This Row],[iBAQ 50-60_1]:[iBAQ 50-60_3]])</f>
        <v>3</v>
      </c>
      <c r="S243" s="8">
        <f>AVERAGE(表1_5[[#This Row],[iBAQ 0-20_1]:[iBAQ 0-20_3]])</f>
        <v>12456666.666666666</v>
      </c>
      <c r="T243" s="8">
        <f>AVERAGE(表1_5[[#This Row],[iBAQ 30-40_1]:[iBAQ 30-40_3]])</f>
        <v>19077666.666666668</v>
      </c>
      <c r="U243" s="8">
        <f>AVERAGE(表1_5[[#This Row],[iBAQ 50-60_1]:[iBAQ 50-60_3]])</f>
        <v>8709866.666666666</v>
      </c>
      <c r="V243" s="8">
        <f>表1_5[[#This Row],[Average 40]]/表1_5[[#This Row],[Average 20]]</f>
        <v>1.5315226117206318</v>
      </c>
      <c r="W243" s="8">
        <f>TTEST(表1_5[[#This Row],[iBAQ 0-20_1]:[iBAQ 0-20_3]],表1_5[[#This Row],[iBAQ 30-40_1]:[iBAQ 30-40_3]],2,2)</f>
        <v>1.2318950331843638E-2</v>
      </c>
      <c r="X243" s="8"/>
      <c r="Y243" s="8">
        <f>表1_5[[#This Row],[Average 60]]/表1_5[[#This Row],[Average 40]]</f>
        <v>0.45654779585204336</v>
      </c>
      <c r="Z243" s="8">
        <f>TTEST(表1_5[[#This Row],[iBAQ 30-40_1]:[iBAQ 30-40_3]],表1_5[[#This Row],[iBAQ 50-60_1]:[iBAQ 50-60_3]],2,2)</f>
        <v>2.2197643937154787E-2</v>
      </c>
      <c r="AA243" s="8" t="s">
        <v>4038</v>
      </c>
      <c r="AB243" s="8">
        <f>表1_5[[#This Row],[Average 60]]/表1_5[[#This Row],[Average 20]]</f>
        <v>0.69921327267861921</v>
      </c>
      <c r="AC243" s="8">
        <f>TTEST(表1_5[[#This Row],[iBAQ 0-20_1]:[iBAQ 0-20_3]],表1_5[[#This Row],[iBAQ 50-60_1]:[iBAQ 50-60_3]],2,2)</f>
        <v>0.27391477067793324</v>
      </c>
      <c r="AD243" s="8"/>
    </row>
    <row r="244" spans="1:30" ht="15.75">
      <c r="A244" s="6">
        <v>692</v>
      </c>
      <c r="B244" s="7" t="s">
        <v>650</v>
      </c>
      <c r="C244" s="7" t="s">
        <v>2657</v>
      </c>
      <c r="D244" s="7" t="s">
        <v>1693</v>
      </c>
      <c r="E244" s="6">
        <v>6</v>
      </c>
      <c r="F244" s="6">
        <v>6</v>
      </c>
      <c r="G244" s="6">
        <v>778370</v>
      </c>
      <c r="H244" s="6">
        <v>288640</v>
      </c>
      <c r="I244" s="6">
        <v>1056900</v>
      </c>
      <c r="J244" s="6">
        <v>1254800</v>
      </c>
      <c r="K244" s="6">
        <v>1007600</v>
      </c>
      <c r="L244" s="6">
        <v>1509500</v>
      </c>
      <c r="M244" s="6">
        <v>855810</v>
      </c>
      <c r="N244" s="6">
        <v>365160</v>
      </c>
      <c r="O244" s="6">
        <v>468970</v>
      </c>
      <c r="P244" s="6">
        <f>COUNT(表1_5[[#This Row],[iBAQ 0-20_1]:[iBAQ 0-20_3]])</f>
        <v>3</v>
      </c>
      <c r="Q244" s="6">
        <f>COUNT(表1_5[[#This Row],[iBAQ 30-40_1]:[iBAQ 30-40_3]])</f>
        <v>3</v>
      </c>
      <c r="R244" s="6">
        <f>COUNT(表1_5[[#This Row],[iBAQ 50-60_1]:[iBAQ 50-60_3]])</f>
        <v>3</v>
      </c>
      <c r="S244" s="8">
        <f>AVERAGE(表1_5[[#This Row],[iBAQ 0-20_1]:[iBAQ 0-20_3]])</f>
        <v>707970</v>
      </c>
      <c r="T244" s="8">
        <f>AVERAGE(表1_5[[#This Row],[iBAQ 30-40_1]:[iBAQ 30-40_3]])</f>
        <v>1257300</v>
      </c>
      <c r="U244" s="8">
        <f>AVERAGE(表1_5[[#This Row],[iBAQ 50-60_1]:[iBAQ 50-60_3]])</f>
        <v>563313.33333333337</v>
      </c>
      <c r="V244" s="8">
        <f>表1_5[[#This Row],[Average 40]]/表1_5[[#This Row],[Average 20]]</f>
        <v>1.775922708589347</v>
      </c>
      <c r="W244" s="8">
        <f>TTEST(表1_5[[#This Row],[iBAQ 0-20_1]:[iBAQ 0-20_3]],表1_5[[#This Row],[iBAQ 30-40_1]:[iBAQ 30-40_3]],2,2)</f>
        <v>0.10900033997727571</v>
      </c>
      <c r="X244" s="8"/>
      <c r="Y244" s="8">
        <f>表1_5[[#This Row],[Average 60]]/表1_5[[#This Row],[Average 40]]</f>
        <v>0.44803414724674573</v>
      </c>
      <c r="Z244" s="8">
        <f>TTEST(表1_5[[#This Row],[iBAQ 30-40_1]:[iBAQ 30-40_3]],表1_5[[#This Row],[iBAQ 50-60_1]:[iBAQ 50-60_3]],2,2)</f>
        <v>2.8947362375449783E-2</v>
      </c>
      <c r="AA244" s="8" t="s">
        <v>4038</v>
      </c>
      <c r="AB244" s="8">
        <f>表1_5[[#This Row],[Average 60]]/表1_5[[#This Row],[Average 20]]</f>
        <v>0.79567401631895895</v>
      </c>
      <c r="AC244" s="8">
        <f>TTEST(表1_5[[#This Row],[iBAQ 0-20_1]:[iBAQ 0-20_3]],表1_5[[#This Row],[iBAQ 50-60_1]:[iBAQ 50-60_3]],2,2)</f>
        <v>0.62008516471066444</v>
      </c>
      <c r="AD244" s="8"/>
    </row>
    <row r="245" spans="1:30" ht="15.75">
      <c r="A245" s="6">
        <v>1274</v>
      </c>
      <c r="B245" s="7" t="s">
        <v>489</v>
      </c>
      <c r="C245" s="7" t="s">
        <v>3131</v>
      </c>
      <c r="D245" s="7" t="s">
        <v>2008</v>
      </c>
      <c r="E245" s="6">
        <v>6</v>
      </c>
      <c r="F245" s="6">
        <v>6</v>
      </c>
      <c r="G245" s="6">
        <v>6343900</v>
      </c>
      <c r="H245" s="6">
        <v>4683400</v>
      </c>
      <c r="I245" s="6">
        <v>5253400</v>
      </c>
      <c r="J245" s="6">
        <v>5164300</v>
      </c>
      <c r="K245" s="6">
        <v>4848700</v>
      </c>
      <c r="L245" s="6">
        <v>7309800</v>
      </c>
      <c r="M245" s="6">
        <v>3983800</v>
      </c>
      <c r="N245" s="6">
        <v>2105300</v>
      </c>
      <c r="O245" s="6">
        <v>1585400</v>
      </c>
      <c r="P245" s="6">
        <f>COUNT(表1_5[[#This Row],[iBAQ 0-20_1]:[iBAQ 0-20_3]])</f>
        <v>3</v>
      </c>
      <c r="Q245" s="6">
        <f>COUNT(表1_5[[#This Row],[iBAQ 30-40_1]:[iBAQ 30-40_3]])</f>
        <v>3</v>
      </c>
      <c r="R245" s="6">
        <f>COUNT(表1_5[[#This Row],[iBAQ 50-60_1]:[iBAQ 50-60_3]])</f>
        <v>3</v>
      </c>
      <c r="S245" s="8">
        <f>AVERAGE(表1_5[[#This Row],[iBAQ 0-20_1]:[iBAQ 0-20_3]])</f>
        <v>5426900</v>
      </c>
      <c r="T245" s="8">
        <f>AVERAGE(表1_5[[#This Row],[iBAQ 30-40_1]:[iBAQ 30-40_3]])</f>
        <v>5774266.666666667</v>
      </c>
      <c r="U245" s="8">
        <f>AVERAGE(表1_5[[#This Row],[iBAQ 50-60_1]:[iBAQ 50-60_3]])</f>
        <v>2558166.6666666665</v>
      </c>
      <c r="V245" s="8">
        <f>表1_5[[#This Row],[Average 40]]/表1_5[[#This Row],[Average 20]]</f>
        <v>1.0640083043112398</v>
      </c>
      <c r="W245" s="8">
        <f>TTEST(表1_5[[#This Row],[iBAQ 0-20_1]:[iBAQ 0-20_3]],表1_5[[#This Row],[iBAQ 30-40_1]:[iBAQ 30-40_3]],2,2)</f>
        <v>0.72317384608068225</v>
      </c>
      <c r="X245" s="8"/>
      <c r="Y245" s="8">
        <f>表1_5[[#This Row],[Average 60]]/表1_5[[#This Row],[Average 40]]</f>
        <v>0.44302884060313569</v>
      </c>
      <c r="Z245" s="8">
        <f>TTEST(表1_5[[#This Row],[iBAQ 30-40_1]:[iBAQ 30-40_3]],表1_5[[#This Row],[iBAQ 50-60_1]:[iBAQ 50-60_3]],2,2)</f>
        <v>3.8872033032277049E-2</v>
      </c>
      <c r="AA245" s="8" t="s">
        <v>4038</v>
      </c>
      <c r="AB245" s="8">
        <f>表1_5[[#This Row],[Average 60]]/表1_5[[#This Row],[Average 20]]</f>
        <v>0.47138636545111695</v>
      </c>
      <c r="AC245" s="8">
        <f>TTEST(表1_5[[#This Row],[iBAQ 0-20_1]:[iBAQ 0-20_3]],表1_5[[#This Row],[iBAQ 50-60_1]:[iBAQ 50-60_3]],2,2)</f>
        <v>3.0684117605611964E-2</v>
      </c>
      <c r="AD245" s="8" t="s">
        <v>1408</v>
      </c>
    </row>
    <row r="246" spans="1:30" ht="15.75">
      <c r="A246" s="6">
        <v>1568</v>
      </c>
      <c r="B246" s="7" t="s">
        <v>675</v>
      </c>
      <c r="C246" s="7" t="s">
        <v>3401</v>
      </c>
      <c r="D246" s="7" t="s">
        <v>2176</v>
      </c>
      <c r="E246" s="6">
        <v>3</v>
      </c>
      <c r="F246" s="6">
        <v>3</v>
      </c>
      <c r="G246" s="6">
        <v>702290</v>
      </c>
      <c r="H246" s="6">
        <v>1145300</v>
      </c>
      <c r="I246" s="6">
        <v>859250</v>
      </c>
      <c r="J246" s="6">
        <v>880770</v>
      </c>
      <c r="K246" s="6">
        <v>1111000</v>
      </c>
      <c r="L246" s="6">
        <v>1067100</v>
      </c>
      <c r="M246" s="6">
        <v>471160</v>
      </c>
      <c r="N246" s="6">
        <v>559830</v>
      </c>
      <c r="O246" s="6">
        <v>296970</v>
      </c>
      <c r="P246" s="6">
        <f>COUNT(表1_5[[#This Row],[iBAQ 0-20_1]:[iBAQ 0-20_3]])</f>
        <v>3</v>
      </c>
      <c r="Q246" s="6">
        <f>COUNT(表1_5[[#This Row],[iBAQ 30-40_1]:[iBAQ 30-40_3]])</f>
        <v>3</v>
      </c>
      <c r="R246" s="6">
        <f>COUNT(表1_5[[#This Row],[iBAQ 50-60_1]:[iBAQ 50-60_3]])</f>
        <v>3</v>
      </c>
      <c r="S246" s="8">
        <f>AVERAGE(表1_5[[#This Row],[iBAQ 0-20_1]:[iBAQ 0-20_3]])</f>
        <v>902280</v>
      </c>
      <c r="T246" s="8">
        <f>AVERAGE(表1_5[[#This Row],[iBAQ 30-40_1]:[iBAQ 30-40_3]])</f>
        <v>1019623.3333333334</v>
      </c>
      <c r="U246" s="8">
        <f>AVERAGE(表1_5[[#This Row],[iBAQ 50-60_1]:[iBAQ 50-60_3]])</f>
        <v>442653.33333333331</v>
      </c>
      <c r="V246" s="8">
        <f>表1_5[[#This Row],[Average 40]]/表1_5[[#This Row],[Average 20]]</f>
        <v>1.1300520163733356</v>
      </c>
      <c r="W246" s="8">
        <f>TTEST(表1_5[[#This Row],[iBAQ 0-20_1]:[iBAQ 0-20_3]],表1_5[[#This Row],[iBAQ 30-40_1]:[iBAQ 30-40_3]],2,2)</f>
        <v>0.47123518646023466</v>
      </c>
      <c r="X246" s="8"/>
      <c r="Y246" s="8">
        <f>表1_5[[#This Row],[Average 60]]/表1_5[[#This Row],[Average 40]]</f>
        <v>0.43413417373082214</v>
      </c>
      <c r="Z246" s="8">
        <f>TTEST(表1_5[[#This Row],[iBAQ 30-40_1]:[iBAQ 30-40_3]],表1_5[[#This Row],[iBAQ 50-60_1]:[iBAQ 50-60_3]],2,2)</f>
        <v>5.2731997756174697E-3</v>
      </c>
      <c r="AA246" s="8" t="s">
        <v>4038</v>
      </c>
      <c r="AB246" s="8">
        <f>表1_5[[#This Row],[Average 60]]/表1_5[[#This Row],[Average 20]]</f>
        <v>0.49059419840108759</v>
      </c>
      <c r="AC246" s="8">
        <f>TTEST(表1_5[[#This Row],[iBAQ 0-20_1]:[iBAQ 0-20_3]],表1_5[[#This Row],[iBAQ 50-60_1]:[iBAQ 50-60_3]],2,2)</f>
        <v>3.8200988419179113E-2</v>
      </c>
      <c r="AD246" s="8" t="s">
        <v>1408</v>
      </c>
    </row>
    <row r="247" spans="1:30" ht="15.75">
      <c r="A247" s="6">
        <v>713</v>
      </c>
      <c r="B247" s="7" t="s">
        <v>448</v>
      </c>
      <c r="C247" s="7" t="s">
        <v>2676</v>
      </c>
      <c r="D247" s="7" t="s">
        <v>1706</v>
      </c>
      <c r="E247" s="6">
        <v>3</v>
      </c>
      <c r="F247" s="6">
        <v>3</v>
      </c>
      <c r="G247" s="6">
        <v>5551100</v>
      </c>
      <c r="H247" s="6">
        <v>5909000</v>
      </c>
      <c r="I247" s="6">
        <v>11224000</v>
      </c>
      <c r="J247" s="6">
        <v>4748900</v>
      </c>
      <c r="K247" s="6">
        <v>5584600</v>
      </c>
      <c r="L247" s="6">
        <v>6605900</v>
      </c>
      <c r="M247" s="6">
        <v>2917000</v>
      </c>
      <c r="N247" s="6"/>
      <c r="O247" s="6">
        <v>1954800</v>
      </c>
      <c r="P247" s="6">
        <f>COUNT(表1_5[[#This Row],[iBAQ 0-20_1]:[iBAQ 0-20_3]])</f>
        <v>3</v>
      </c>
      <c r="Q247" s="6">
        <f>COUNT(表1_5[[#This Row],[iBAQ 30-40_1]:[iBAQ 30-40_3]])</f>
        <v>3</v>
      </c>
      <c r="R247" s="6">
        <f>COUNT(表1_5[[#This Row],[iBAQ 50-60_1]:[iBAQ 50-60_3]])</f>
        <v>2</v>
      </c>
      <c r="S247" s="8">
        <f>AVERAGE(表1_5[[#This Row],[iBAQ 0-20_1]:[iBAQ 0-20_3]])</f>
        <v>7561366.666666667</v>
      </c>
      <c r="T247" s="8">
        <f>AVERAGE(表1_5[[#This Row],[iBAQ 30-40_1]:[iBAQ 30-40_3]])</f>
        <v>5646466.666666667</v>
      </c>
      <c r="U247" s="8">
        <f>AVERAGE(表1_5[[#This Row],[iBAQ 50-60_1]:[iBAQ 50-60_3]])</f>
        <v>2435900</v>
      </c>
      <c r="V247" s="8">
        <f>表1_5[[#This Row],[Average 40]]/表1_5[[#This Row],[Average 20]]</f>
        <v>0.74675213034680676</v>
      </c>
      <c r="W247" s="8">
        <f>TTEST(表1_5[[#This Row],[iBAQ 0-20_1]:[iBAQ 0-20_3]],表1_5[[#This Row],[iBAQ 30-40_1]:[iBAQ 30-40_3]],2,2)</f>
        <v>0.37307280702052986</v>
      </c>
      <c r="X247" s="8"/>
      <c r="Y247" s="8">
        <f>表1_5[[#This Row],[Average 60]]/表1_5[[#This Row],[Average 40]]</f>
        <v>0.43140252901519532</v>
      </c>
      <c r="Z247" s="8">
        <f>TTEST(表1_5[[#This Row],[iBAQ 30-40_1]:[iBAQ 30-40_3]],表1_5[[#This Row],[iBAQ 50-60_1]:[iBAQ 50-60_3]],2,2)</f>
        <v>2.6021881529863917E-2</v>
      </c>
      <c r="AA247" s="8" t="s">
        <v>4038</v>
      </c>
      <c r="AB247" s="8">
        <f>表1_5[[#This Row],[Average 60]]/表1_5[[#This Row],[Average 20]]</f>
        <v>0.32215075757909722</v>
      </c>
      <c r="AC247" s="8">
        <f>TTEST(表1_5[[#This Row],[iBAQ 0-20_1]:[iBAQ 0-20_3]],表1_5[[#This Row],[iBAQ 50-60_1]:[iBAQ 50-60_3]],2,2)</f>
        <v>0.12184263017373825</v>
      </c>
      <c r="AD247" s="8"/>
    </row>
    <row r="248" spans="1:30" ht="15.75">
      <c r="A248" s="6">
        <v>623</v>
      </c>
      <c r="B248" s="7" t="s">
        <v>164</v>
      </c>
      <c r="C248" s="7" t="s">
        <v>2494</v>
      </c>
      <c r="D248" s="7" t="s">
        <v>3624</v>
      </c>
      <c r="E248" s="6">
        <v>3</v>
      </c>
      <c r="F248" s="6">
        <v>3</v>
      </c>
      <c r="G248" s="6">
        <v>2856100</v>
      </c>
      <c r="H248" s="6">
        <v>15539000</v>
      </c>
      <c r="I248" s="6">
        <v>20530000</v>
      </c>
      <c r="J248" s="6">
        <v>28314000</v>
      </c>
      <c r="K248" s="6">
        <v>19786000</v>
      </c>
      <c r="L248" s="6">
        <v>26990000</v>
      </c>
      <c r="M248" s="6">
        <v>5995500</v>
      </c>
      <c r="N248" s="6">
        <v>13856000</v>
      </c>
      <c r="O248" s="6">
        <v>10948000</v>
      </c>
      <c r="P248" s="6">
        <f>COUNT(表1_5[[#This Row],[iBAQ 0-20_1]:[iBAQ 0-20_3]])</f>
        <v>3</v>
      </c>
      <c r="Q248" s="6">
        <f>COUNT(表1_5[[#This Row],[iBAQ 30-40_1]:[iBAQ 30-40_3]])</f>
        <v>3</v>
      </c>
      <c r="R248" s="6">
        <f>COUNT(表1_5[[#This Row],[iBAQ 50-60_1]:[iBAQ 50-60_3]])</f>
        <v>3</v>
      </c>
      <c r="S248" s="8">
        <f>AVERAGE(表1_5[[#This Row],[iBAQ 0-20_1]:[iBAQ 0-20_3]])</f>
        <v>12975033.333333334</v>
      </c>
      <c r="T248" s="8">
        <f>AVERAGE(表1_5[[#This Row],[iBAQ 30-40_1]:[iBAQ 30-40_3]])</f>
        <v>25030000</v>
      </c>
      <c r="U248" s="8">
        <f>AVERAGE(表1_5[[#This Row],[iBAQ 50-60_1]:[iBAQ 50-60_3]])</f>
        <v>10266500</v>
      </c>
      <c r="V248" s="8">
        <f>表1_5[[#This Row],[Average 40]]/表1_5[[#This Row],[Average 20]]</f>
        <v>1.9290894564175813</v>
      </c>
      <c r="W248" s="8">
        <f>TTEST(表1_5[[#This Row],[iBAQ 0-20_1]:[iBAQ 0-20_3]],表1_5[[#This Row],[iBAQ 30-40_1]:[iBAQ 30-40_3]],2,2)</f>
        <v>0.11011493878406976</v>
      </c>
      <c r="X248" s="8"/>
      <c r="Y248" s="8">
        <f>表1_5[[#This Row],[Average 60]]/表1_5[[#This Row],[Average 40]]</f>
        <v>0.41016779864163005</v>
      </c>
      <c r="Z248" s="8">
        <f>TTEST(表1_5[[#This Row],[iBAQ 30-40_1]:[iBAQ 30-40_3]],表1_5[[#This Row],[iBAQ 50-60_1]:[iBAQ 50-60_3]],2,2)</f>
        <v>1.356488195518109E-2</v>
      </c>
      <c r="AA248" s="8" t="s">
        <v>4038</v>
      </c>
      <c r="AB248" s="8">
        <f>表1_5[[#This Row],[Average 60]]/表1_5[[#This Row],[Average 20]]</f>
        <v>0.79125037572157808</v>
      </c>
      <c r="AC248" s="8">
        <f>TTEST(表1_5[[#This Row],[iBAQ 0-20_1]:[iBAQ 0-20_3]],表1_5[[#This Row],[iBAQ 50-60_1]:[iBAQ 50-60_3]],2,2)</f>
        <v>0.66156894165058278</v>
      </c>
      <c r="AD248" s="8"/>
    </row>
    <row r="249" spans="1:30" ht="15.75">
      <c r="A249" s="6">
        <v>779</v>
      </c>
      <c r="B249" s="7" t="s">
        <v>84</v>
      </c>
      <c r="C249" s="7" t="s">
        <v>2735</v>
      </c>
      <c r="D249" s="7" t="s">
        <v>3684</v>
      </c>
      <c r="E249" s="6">
        <v>7</v>
      </c>
      <c r="F249" s="6">
        <v>7</v>
      </c>
      <c r="G249" s="6">
        <v>48168000</v>
      </c>
      <c r="H249" s="6">
        <v>45457000</v>
      </c>
      <c r="I249" s="6">
        <v>54215000</v>
      </c>
      <c r="J249" s="6">
        <v>52595000</v>
      </c>
      <c r="K249" s="6">
        <v>56800000</v>
      </c>
      <c r="L249" s="6">
        <v>52209000</v>
      </c>
      <c r="M249" s="6">
        <v>21694000</v>
      </c>
      <c r="N249" s="6">
        <v>14841000</v>
      </c>
      <c r="O249" s="6">
        <v>24436000</v>
      </c>
      <c r="P249" s="6">
        <f>COUNT(表1_5[[#This Row],[iBAQ 0-20_1]:[iBAQ 0-20_3]])</f>
        <v>3</v>
      </c>
      <c r="Q249" s="6">
        <f>COUNT(表1_5[[#This Row],[iBAQ 30-40_1]:[iBAQ 30-40_3]])</f>
        <v>3</v>
      </c>
      <c r="R249" s="6">
        <f>COUNT(表1_5[[#This Row],[iBAQ 50-60_1]:[iBAQ 50-60_3]])</f>
        <v>3</v>
      </c>
      <c r="S249" s="8">
        <f>AVERAGE(表1_5[[#This Row],[iBAQ 0-20_1]:[iBAQ 0-20_3]])</f>
        <v>49280000</v>
      </c>
      <c r="T249" s="8">
        <f>AVERAGE(表1_5[[#This Row],[iBAQ 30-40_1]:[iBAQ 30-40_3]])</f>
        <v>53868000</v>
      </c>
      <c r="U249" s="8">
        <f>AVERAGE(表1_5[[#This Row],[iBAQ 50-60_1]:[iBAQ 50-60_3]])</f>
        <v>20323666.666666668</v>
      </c>
      <c r="V249" s="8">
        <f>表1_5[[#This Row],[Average 40]]/表1_5[[#This Row],[Average 20]]</f>
        <v>1.0931006493506494</v>
      </c>
      <c r="W249" s="8">
        <f>TTEST(表1_5[[#This Row],[iBAQ 0-20_1]:[iBAQ 0-20_3]],表1_5[[#This Row],[iBAQ 30-40_1]:[iBAQ 30-40_3]],2,2)</f>
        <v>0.19813469841848486</v>
      </c>
      <c r="X249" s="8"/>
      <c r="Y249" s="8">
        <f>表1_5[[#This Row],[Average 60]]/表1_5[[#This Row],[Average 40]]</f>
        <v>0.37728645330561128</v>
      </c>
      <c r="Z249" s="8">
        <f>TTEST(表1_5[[#This Row],[iBAQ 30-40_1]:[iBAQ 30-40_3]],表1_5[[#This Row],[iBAQ 50-60_1]:[iBAQ 50-60_3]],2,2)</f>
        <v>4.7374881252315717E-4</v>
      </c>
      <c r="AA249" s="8" t="s">
        <v>4038</v>
      </c>
      <c r="AB249" s="8">
        <f>表1_5[[#This Row],[Average 60]]/表1_5[[#This Row],[Average 20]]</f>
        <v>0.41241206709956713</v>
      </c>
      <c r="AC249" s="8">
        <f>TTEST(表1_5[[#This Row],[iBAQ 0-20_1]:[iBAQ 0-20_3]],表1_5[[#This Row],[iBAQ 50-60_1]:[iBAQ 50-60_3]],2,2)</f>
        <v>1.6772572120238229E-3</v>
      </c>
      <c r="AD249" s="8" t="s">
        <v>1408</v>
      </c>
    </row>
    <row r="250" spans="1:30" ht="15.75">
      <c r="A250" s="6">
        <v>1468</v>
      </c>
      <c r="B250" s="7" t="s">
        <v>519</v>
      </c>
      <c r="C250" s="7" t="s">
        <v>3309</v>
      </c>
      <c r="D250" s="7" t="s">
        <v>2126</v>
      </c>
      <c r="E250" s="6">
        <v>7</v>
      </c>
      <c r="F250" s="6">
        <v>7</v>
      </c>
      <c r="G250" s="6">
        <v>4102400</v>
      </c>
      <c r="H250" s="6">
        <v>2974400</v>
      </c>
      <c r="I250" s="6">
        <v>3746300</v>
      </c>
      <c r="J250" s="6">
        <v>4093100</v>
      </c>
      <c r="K250" s="6">
        <v>6861600</v>
      </c>
      <c r="L250" s="6">
        <v>5805200</v>
      </c>
      <c r="M250" s="6">
        <v>2585000</v>
      </c>
      <c r="N250" s="6">
        <v>2417800</v>
      </c>
      <c r="O250" s="6">
        <v>1302400</v>
      </c>
      <c r="P250" s="6">
        <f>COUNT(表1_5[[#This Row],[iBAQ 0-20_1]:[iBAQ 0-20_3]])</f>
        <v>3</v>
      </c>
      <c r="Q250" s="6">
        <f>COUNT(表1_5[[#This Row],[iBAQ 30-40_1]:[iBAQ 30-40_3]])</f>
        <v>3</v>
      </c>
      <c r="R250" s="6">
        <f>COUNT(表1_5[[#This Row],[iBAQ 50-60_1]:[iBAQ 50-60_3]])</f>
        <v>3</v>
      </c>
      <c r="S250" s="8">
        <f>AVERAGE(表1_5[[#This Row],[iBAQ 0-20_1]:[iBAQ 0-20_3]])</f>
        <v>3607700</v>
      </c>
      <c r="T250" s="8">
        <f>AVERAGE(表1_5[[#This Row],[iBAQ 30-40_1]:[iBAQ 30-40_3]])</f>
        <v>5586633.333333333</v>
      </c>
      <c r="U250" s="8">
        <f>AVERAGE(表1_5[[#This Row],[iBAQ 50-60_1]:[iBAQ 50-60_3]])</f>
        <v>2101733.3333333335</v>
      </c>
      <c r="V250" s="8">
        <f>表1_5[[#This Row],[Average 40]]/表1_5[[#This Row],[Average 20]]</f>
        <v>1.5485304580018664</v>
      </c>
      <c r="W250" s="8">
        <f>TTEST(表1_5[[#This Row],[iBAQ 0-20_1]:[iBAQ 0-20_3]],表1_5[[#This Row],[iBAQ 30-40_1]:[iBAQ 30-40_3]],2,2)</f>
        <v>8.5939545903820885E-2</v>
      </c>
      <c r="X250" s="8"/>
      <c r="Y250" s="8">
        <f>表1_5[[#This Row],[Average 60]]/表1_5[[#This Row],[Average 40]]</f>
        <v>0.37620749527145153</v>
      </c>
      <c r="Z250" s="8">
        <f>TTEST(表1_5[[#This Row],[iBAQ 30-40_1]:[iBAQ 30-40_3]],表1_5[[#This Row],[iBAQ 50-60_1]:[iBAQ 50-60_3]],2,2)</f>
        <v>1.8060619522609612E-2</v>
      </c>
      <c r="AA250" s="8" t="s">
        <v>4038</v>
      </c>
      <c r="AB250" s="8">
        <f>表1_5[[#This Row],[Average 60]]/表1_5[[#This Row],[Average 20]]</f>
        <v>0.58256876495643584</v>
      </c>
      <c r="AC250" s="8">
        <f>TTEST(表1_5[[#This Row],[iBAQ 0-20_1]:[iBAQ 0-20_3]],表1_5[[#This Row],[iBAQ 50-60_1]:[iBAQ 50-60_3]],2,2)</f>
        <v>4.4886222809107937E-2</v>
      </c>
      <c r="AD250" s="8"/>
    </row>
    <row r="251" spans="1:30" ht="15.75">
      <c r="A251" s="6">
        <v>66</v>
      </c>
      <c r="B251" s="7" t="s">
        <v>583</v>
      </c>
      <c r="C251" s="7" t="s">
        <v>2208</v>
      </c>
      <c r="D251" s="7" t="s">
        <v>3427</v>
      </c>
      <c r="E251" s="6">
        <v>3</v>
      </c>
      <c r="F251" s="6">
        <v>3</v>
      </c>
      <c r="G251" s="6"/>
      <c r="H251" s="6"/>
      <c r="I251" s="6">
        <v>809340</v>
      </c>
      <c r="J251" s="6">
        <v>2240100</v>
      </c>
      <c r="K251" s="6">
        <v>2056600</v>
      </c>
      <c r="L251" s="6">
        <v>3518600</v>
      </c>
      <c r="M251" s="6">
        <v>1126600</v>
      </c>
      <c r="N251" s="6">
        <v>816550</v>
      </c>
      <c r="O251" s="6">
        <v>882410</v>
      </c>
      <c r="P251" s="6">
        <f>COUNT(表1_5[[#This Row],[iBAQ 0-20_1]:[iBAQ 0-20_3]])</f>
        <v>1</v>
      </c>
      <c r="Q251" s="6">
        <f>COUNT(表1_5[[#This Row],[iBAQ 30-40_1]:[iBAQ 30-40_3]])</f>
        <v>3</v>
      </c>
      <c r="R251" s="6">
        <f>COUNT(表1_5[[#This Row],[iBAQ 50-60_1]:[iBAQ 50-60_3]])</f>
        <v>3</v>
      </c>
      <c r="S251" s="8"/>
      <c r="T251" s="8">
        <f>AVERAGE(表1_5[[#This Row],[iBAQ 30-40_1]:[iBAQ 30-40_3]])</f>
        <v>2605100</v>
      </c>
      <c r="U251" s="8">
        <f>AVERAGE(表1_5[[#This Row],[iBAQ 50-60_1]:[iBAQ 50-60_3]])</f>
        <v>941853.33333333337</v>
      </c>
      <c r="V251" s="8"/>
      <c r="W251" s="8"/>
      <c r="X251" s="8"/>
      <c r="Y251" s="8">
        <f>表1_5[[#This Row],[Average 60]]/表1_5[[#This Row],[Average 40]]</f>
        <v>0.36154210331017367</v>
      </c>
      <c r="Z251" s="8">
        <f>TTEST(表1_5[[#This Row],[iBAQ 30-40_1]:[iBAQ 30-40_3]],表1_5[[#This Row],[iBAQ 50-60_1]:[iBAQ 50-60_3]],2,2)</f>
        <v>2.3938597470299722E-2</v>
      </c>
      <c r="AA251" s="8" t="s">
        <v>4038</v>
      </c>
      <c r="AB251" s="8"/>
      <c r="AC251" s="8"/>
      <c r="AD251" s="8"/>
    </row>
    <row r="252" spans="1:30" ht="15.75">
      <c r="A252" s="6">
        <v>244</v>
      </c>
      <c r="B252" s="7" t="s">
        <v>615</v>
      </c>
      <c r="C252" s="7" t="s">
        <v>2329</v>
      </c>
      <c r="D252" s="7" t="s">
        <v>1499</v>
      </c>
      <c r="E252" s="6">
        <v>2</v>
      </c>
      <c r="F252" s="6">
        <v>2</v>
      </c>
      <c r="G252" s="6"/>
      <c r="H252" s="6">
        <v>1143800</v>
      </c>
      <c r="I252" s="6">
        <v>426310</v>
      </c>
      <c r="J252" s="6">
        <v>2777600</v>
      </c>
      <c r="K252" s="6"/>
      <c r="L252" s="6">
        <v>2640200</v>
      </c>
      <c r="M252" s="6">
        <v>1262200</v>
      </c>
      <c r="N252" s="6"/>
      <c r="O252" s="6">
        <v>677420</v>
      </c>
      <c r="P252" s="6">
        <f>COUNT(表1_5[[#This Row],[iBAQ 0-20_1]:[iBAQ 0-20_3]])</f>
        <v>2</v>
      </c>
      <c r="Q252" s="6">
        <f>COUNT(表1_5[[#This Row],[iBAQ 30-40_1]:[iBAQ 30-40_3]])</f>
        <v>2</v>
      </c>
      <c r="R252" s="6">
        <f>COUNT(表1_5[[#This Row],[iBAQ 50-60_1]:[iBAQ 50-60_3]])</f>
        <v>2</v>
      </c>
      <c r="S252" s="8">
        <f>AVERAGE(表1_5[[#This Row],[iBAQ 0-20_1]:[iBAQ 0-20_3]])</f>
        <v>785055</v>
      </c>
      <c r="T252" s="8">
        <f>AVERAGE(表1_5[[#This Row],[iBAQ 30-40_1]:[iBAQ 30-40_3]])</f>
        <v>2708900</v>
      </c>
      <c r="U252" s="8">
        <f>AVERAGE(表1_5[[#This Row],[iBAQ 50-60_1]:[iBAQ 50-60_3]])</f>
        <v>969810</v>
      </c>
      <c r="V252" s="8">
        <f>表1_5[[#This Row],[Average 40]]/表1_5[[#This Row],[Average 20]]</f>
        <v>3.4505862646566166</v>
      </c>
      <c r="W252" s="8">
        <f>TTEST(表1_5[[#This Row],[iBAQ 0-20_1]:[iBAQ 0-20_3]],表1_5[[#This Row],[iBAQ 30-40_1]:[iBAQ 30-40_3]],2,2)</f>
        <v>3.420838387165074E-2</v>
      </c>
      <c r="X252" s="8" t="s">
        <v>1408</v>
      </c>
      <c r="Y252" s="8">
        <f>表1_5[[#This Row],[Average 60]]/表1_5[[#This Row],[Average 40]]</f>
        <v>0.35800878585403667</v>
      </c>
      <c r="Z252" s="8">
        <f>TTEST(表1_5[[#This Row],[iBAQ 30-40_1]:[iBAQ 30-40_3]],表1_5[[#This Row],[iBAQ 50-60_1]:[iBAQ 50-60_3]],2,2)</f>
        <v>2.8556125779830556E-2</v>
      </c>
      <c r="AA252" s="8" t="s">
        <v>4038</v>
      </c>
      <c r="AB252" s="8">
        <f>表1_5[[#This Row],[Average 60]]/表1_5[[#This Row],[Average 20]]</f>
        <v>1.2353401990943309</v>
      </c>
      <c r="AC252" s="8">
        <f>TTEST(表1_5[[#This Row],[iBAQ 0-20_1]:[iBAQ 0-20_3]],表1_5[[#This Row],[iBAQ 50-60_1]:[iBAQ 50-60_3]],2,2)</f>
        <v>0.72833501076457252</v>
      </c>
      <c r="AD252" s="8"/>
    </row>
    <row r="253" spans="1:30" ht="15.75">
      <c r="A253" s="6">
        <v>990</v>
      </c>
      <c r="B253" s="7" t="s">
        <v>515</v>
      </c>
      <c r="C253" s="7" t="s">
        <v>2896</v>
      </c>
      <c r="D253" s="7" t="s">
        <v>3776</v>
      </c>
      <c r="E253" s="6">
        <v>5</v>
      </c>
      <c r="F253" s="6">
        <v>5</v>
      </c>
      <c r="G253" s="6">
        <v>2446600</v>
      </c>
      <c r="H253" s="6">
        <v>2670400</v>
      </c>
      <c r="I253" s="6">
        <v>3421300</v>
      </c>
      <c r="J253" s="6">
        <v>5971400</v>
      </c>
      <c r="K253" s="6">
        <v>5000900</v>
      </c>
      <c r="L253" s="6">
        <v>5453800</v>
      </c>
      <c r="M253" s="6">
        <v>2892400</v>
      </c>
      <c r="N253" s="6">
        <v>1653300</v>
      </c>
      <c r="O253" s="6">
        <v>1314100</v>
      </c>
      <c r="P253" s="6">
        <f>COUNT(表1_5[[#This Row],[iBAQ 0-20_1]:[iBAQ 0-20_3]])</f>
        <v>3</v>
      </c>
      <c r="Q253" s="6">
        <f>COUNT(表1_5[[#This Row],[iBAQ 30-40_1]:[iBAQ 30-40_3]])</f>
        <v>3</v>
      </c>
      <c r="R253" s="6">
        <f>COUNT(表1_5[[#This Row],[iBAQ 50-60_1]:[iBAQ 50-60_3]])</f>
        <v>3</v>
      </c>
      <c r="S253" s="8">
        <f>AVERAGE(表1_5[[#This Row],[iBAQ 0-20_1]:[iBAQ 0-20_3]])</f>
        <v>2846100</v>
      </c>
      <c r="T253" s="8">
        <f>AVERAGE(表1_5[[#This Row],[iBAQ 30-40_1]:[iBAQ 30-40_3]])</f>
        <v>5475366.666666667</v>
      </c>
      <c r="U253" s="8">
        <f>AVERAGE(表1_5[[#This Row],[iBAQ 50-60_1]:[iBAQ 50-60_3]])</f>
        <v>1953266.6666666667</v>
      </c>
      <c r="V253" s="8">
        <f>表1_5[[#This Row],[Average 40]]/表1_5[[#This Row],[Average 20]]</f>
        <v>1.9238138739561741</v>
      </c>
      <c r="W253" s="8">
        <f>TTEST(表1_5[[#This Row],[iBAQ 0-20_1]:[iBAQ 0-20_3]],表1_5[[#This Row],[iBAQ 30-40_1]:[iBAQ 30-40_3]],2,2)</f>
        <v>2.9515860319164434E-3</v>
      </c>
      <c r="X253" s="8"/>
      <c r="Y253" s="8">
        <f>表1_5[[#This Row],[Average 60]]/表1_5[[#This Row],[Average 40]]</f>
        <v>0.35673714393556594</v>
      </c>
      <c r="Z253" s="8">
        <f>TTEST(表1_5[[#This Row],[iBAQ 30-40_1]:[iBAQ 30-40_3]],表1_5[[#This Row],[iBAQ 50-60_1]:[iBAQ 50-60_3]],2,2)</f>
        <v>3.1707471801007622E-3</v>
      </c>
      <c r="AA253" s="8" t="s">
        <v>4038</v>
      </c>
      <c r="AB253" s="8">
        <f>表1_5[[#This Row],[Average 60]]/表1_5[[#This Row],[Average 20]]</f>
        <v>0.68629586685874244</v>
      </c>
      <c r="AC253" s="8">
        <f>TTEST(表1_5[[#This Row],[iBAQ 0-20_1]:[iBAQ 0-20_3]],表1_5[[#This Row],[iBAQ 50-60_1]:[iBAQ 50-60_3]],2,2)</f>
        <v>0.18795681057467564</v>
      </c>
      <c r="AD253" s="8"/>
    </row>
    <row r="254" spans="1:30" ht="15.75">
      <c r="A254" s="6">
        <v>1574</v>
      </c>
      <c r="B254" s="7" t="s">
        <v>280</v>
      </c>
      <c r="C254" s="7" t="s">
        <v>3405</v>
      </c>
      <c r="D254" s="7" t="s">
        <v>2179</v>
      </c>
      <c r="E254" s="6">
        <v>6</v>
      </c>
      <c r="F254" s="6">
        <v>6</v>
      </c>
      <c r="G254" s="6">
        <v>4881600</v>
      </c>
      <c r="H254" s="6">
        <v>8883400</v>
      </c>
      <c r="I254" s="6">
        <v>6005900</v>
      </c>
      <c r="J254" s="6">
        <v>16824000</v>
      </c>
      <c r="K254" s="6">
        <v>13142000</v>
      </c>
      <c r="L254" s="6">
        <v>12326000</v>
      </c>
      <c r="M254" s="6">
        <v>6738000</v>
      </c>
      <c r="N254" s="6">
        <v>2535800</v>
      </c>
      <c r="O254" s="6">
        <v>5112900</v>
      </c>
      <c r="P254" s="6">
        <f>COUNT(表1_5[[#This Row],[iBAQ 0-20_1]:[iBAQ 0-20_3]])</f>
        <v>3</v>
      </c>
      <c r="Q254" s="6">
        <f>COUNT(表1_5[[#This Row],[iBAQ 30-40_1]:[iBAQ 30-40_3]])</f>
        <v>3</v>
      </c>
      <c r="R254" s="6">
        <f>COUNT(表1_5[[#This Row],[iBAQ 50-60_1]:[iBAQ 50-60_3]])</f>
        <v>3</v>
      </c>
      <c r="S254" s="8">
        <f>AVERAGE(表1_5[[#This Row],[iBAQ 0-20_1]:[iBAQ 0-20_3]])</f>
        <v>6590300</v>
      </c>
      <c r="T254" s="8">
        <f>AVERAGE(表1_5[[#This Row],[iBAQ 30-40_1]:[iBAQ 30-40_3]])</f>
        <v>14097333.333333334</v>
      </c>
      <c r="U254" s="8">
        <f>AVERAGE(表1_5[[#This Row],[iBAQ 50-60_1]:[iBAQ 50-60_3]])</f>
        <v>4795566.666666667</v>
      </c>
      <c r="V254" s="8">
        <f>表1_5[[#This Row],[Average 40]]/表1_5[[#This Row],[Average 20]]</f>
        <v>2.1391034297882241</v>
      </c>
      <c r="W254" s="8">
        <f>TTEST(表1_5[[#This Row],[iBAQ 0-20_1]:[iBAQ 0-20_3]],表1_5[[#This Row],[iBAQ 30-40_1]:[iBAQ 30-40_3]],2,2)</f>
        <v>1.4716388576982835E-2</v>
      </c>
      <c r="X254" s="8" t="s">
        <v>1408</v>
      </c>
      <c r="Y254" s="8">
        <f>表1_5[[#This Row],[Average 60]]/表1_5[[#This Row],[Average 40]]</f>
        <v>0.34017544689302942</v>
      </c>
      <c r="Z254" s="8">
        <f>TTEST(表1_5[[#This Row],[iBAQ 30-40_1]:[iBAQ 30-40_3]],表1_5[[#This Row],[iBAQ 50-60_1]:[iBAQ 50-60_3]],2,2)</f>
        <v>7.2998200747358931E-3</v>
      </c>
      <c r="AA254" s="8" t="s">
        <v>4038</v>
      </c>
      <c r="AB254" s="8">
        <f>表1_5[[#This Row],[Average 60]]/表1_5[[#This Row],[Average 20]]</f>
        <v>0.72767046517862111</v>
      </c>
      <c r="AC254" s="8">
        <f>TTEST(表1_5[[#This Row],[iBAQ 0-20_1]:[iBAQ 0-20_3]],表1_5[[#This Row],[iBAQ 50-60_1]:[iBAQ 50-60_3]],2,2)</f>
        <v>0.35260260200374738</v>
      </c>
      <c r="AD254" s="8"/>
    </row>
    <row r="255" spans="1:30" ht="15.75">
      <c r="A255" s="6">
        <v>654</v>
      </c>
      <c r="B255" s="7" t="s">
        <v>490</v>
      </c>
      <c r="C255" s="7" t="s">
        <v>2292</v>
      </c>
      <c r="D255" s="7" t="s">
        <v>3632</v>
      </c>
      <c r="E255" s="6">
        <v>4</v>
      </c>
      <c r="F255" s="6">
        <v>1</v>
      </c>
      <c r="G255" s="6">
        <v>3372200</v>
      </c>
      <c r="H255" s="6"/>
      <c r="I255" s="6">
        <v>4731000</v>
      </c>
      <c r="J255" s="6">
        <v>14038000</v>
      </c>
      <c r="K255" s="6">
        <v>13072000</v>
      </c>
      <c r="L255" s="6">
        <v>15934000</v>
      </c>
      <c r="M255" s="6"/>
      <c r="N255" s="6">
        <v>8092500</v>
      </c>
      <c r="O255" s="6">
        <v>1553200</v>
      </c>
      <c r="P255" s="6">
        <f>COUNT(表1_5[[#This Row],[iBAQ 0-20_1]:[iBAQ 0-20_3]])</f>
        <v>2</v>
      </c>
      <c r="Q255" s="6">
        <f>COUNT(表1_5[[#This Row],[iBAQ 30-40_1]:[iBAQ 30-40_3]])</f>
        <v>3</v>
      </c>
      <c r="R255" s="6">
        <f>COUNT(表1_5[[#This Row],[iBAQ 50-60_1]:[iBAQ 50-60_3]])</f>
        <v>2</v>
      </c>
      <c r="S255" s="8">
        <f>AVERAGE(表1_5[[#This Row],[iBAQ 0-20_1]:[iBAQ 0-20_3]])</f>
        <v>4051600</v>
      </c>
      <c r="T255" s="8">
        <f>AVERAGE(表1_5[[#This Row],[iBAQ 30-40_1]:[iBAQ 30-40_3]])</f>
        <v>14348000</v>
      </c>
      <c r="U255" s="8">
        <f>AVERAGE(表1_5[[#This Row],[iBAQ 50-60_1]:[iBAQ 50-60_3]])</f>
        <v>4822850</v>
      </c>
      <c r="V255" s="8">
        <f>表1_5[[#This Row],[Average 40]]/表1_5[[#This Row],[Average 20]]</f>
        <v>3.5413170105637279</v>
      </c>
      <c r="W255" s="8">
        <f>TTEST(表1_5[[#This Row],[iBAQ 0-20_1]:[iBAQ 0-20_3]],表1_5[[#This Row],[iBAQ 30-40_1]:[iBAQ 30-40_3]],2,2)</f>
        <v>3.307794811186628E-3</v>
      </c>
      <c r="X255" s="8" t="s">
        <v>1408</v>
      </c>
      <c r="Y255" s="8">
        <f>表1_5[[#This Row],[Average 60]]/表1_5[[#This Row],[Average 40]]</f>
        <v>0.33613395595204909</v>
      </c>
      <c r="Z255" s="8">
        <f>TTEST(表1_5[[#This Row],[iBAQ 30-40_1]:[iBAQ 30-40_3]],表1_5[[#This Row],[iBAQ 50-60_1]:[iBAQ 50-60_3]],2,2)</f>
        <v>3.7539405173947604E-2</v>
      </c>
      <c r="AA255" s="8" t="s">
        <v>4038</v>
      </c>
      <c r="AB255" s="8">
        <f>表1_5[[#This Row],[Average 60]]/表1_5[[#This Row],[Average 20]]</f>
        <v>1.1903568960410702</v>
      </c>
      <c r="AC255" s="8">
        <f>TTEST(表1_5[[#This Row],[iBAQ 0-20_1]:[iBAQ 0-20_3]],表1_5[[#This Row],[iBAQ 50-60_1]:[iBAQ 50-60_3]],2,2)</f>
        <v>0.83882975884934163</v>
      </c>
      <c r="AD255" s="8"/>
    </row>
    <row r="256" spans="1:30" ht="15.75">
      <c r="A256" s="6">
        <v>215</v>
      </c>
      <c r="B256" s="7" t="s">
        <v>235</v>
      </c>
      <c r="C256" s="7" t="s">
        <v>2310</v>
      </c>
      <c r="D256" s="7" t="s">
        <v>3479</v>
      </c>
      <c r="E256" s="6">
        <v>7</v>
      </c>
      <c r="F256" s="6">
        <v>1</v>
      </c>
      <c r="G256" s="6"/>
      <c r="H256" s="6">
        <v>583460</v>
      </c>
      <c r="I256" s="6">
        <v>620050</v>
      </c>
      <c r="J256" s="6">
        <v>18218000</v>
      </c>
      <c r="K256" s="6">
        <v>16753000</v>
      </c>
      <c r="L256" s="6">
        <v>14395000</v>
      </c>
      <c r="M256" s="6">
        <v>7835500</v>
      </c>
      <c r="N256" s="6">
        <v>2129300</v>
      </c>
      <c r="O256" s="6">
        <v>6616600</v>
      </c>
      <c r="P256" s="6">
        <f>COUNT(表1_5[[#This Row],[iBAQ 0-20_1]:[iBAQ 0-20_3]])</f>
        <v>2</v>
      </c>
      <c r="Q256" s="6">
        <f>COUNT(表1_5[[#This Row],[iBAQ 30-40_1]:[iBAQ 30-40_3]])</f>
        <v>3</v>
      </c>
      <c r="R256" s="6">
        <f>COUNT(表1_5[[#This Row],[iBAQ 50-60_1]:[iBAQ 50-60_3]])</f>
        <v>3</v>
      </c>
      <c r="S256" s="8">
        <f>AVERAGE(表1_5[[#This Row],[iBAQ 0-20_1]:[iBAQ 0-20_3]])</f>
        <v>601755</v>
      </c>
      <c r="T256" s="8">
        <f>AVERAGE(表1_5[[#This Row],[iBAQ 30-40_1]:[iBAQ 30-40_3]])</f>
        <v>16455333.333333334</v>
      </c>
      <c r="U256" s="8">
        <f>AVERAGE(表1_5[[#This Row],[iBAQ 50-60_1]:[iBAQ 50-60_3]])</f>
        <v>5527133.333333333</v>
      </c>
      <c r="V256" s="8">
        <f>表1_5[[#This Row],[Average 40]]/表1_5[[#This Row],[Average 20]]</f>
        <v>27.345569763995869</v>
      </c>
      <c r="W256" s="8">
        <f>TTEST(表1_5[[#This Row],[iBAQ 0-20_1]:[iBAQ 0-20_3]],表1_5[[#This Row],[iBAQ 30-40_1]:[iBAQ 30-40_3]],2,2)</f>
        <v>1.5973217038280168E-3</v>
      </c>
      <c r="X256" s="8" t="s">
        <v>1408</v>
      </c>
      <c r="Y256" s="8">
        <f>表1_5[[#This Row],[Average 60]]/表1_5[[#This Row],[Average 40]]</f>
        <v>0.33588704776566863</v>
      </c>
      <c r="Z256" s="8">
        <f>TTEST(表1_5[[#This Row],[iBAQ 30-40_1]:[iBAQ 30-40_3]],表1_5[[#This Row],[iBAQ 50-60_1]:[iBAQ 50-60_3]],2,2)</f>
        <v>6.0838153331864405E-3</v>
      </c>
      <c r="AA256" s="8" t="s">
        <v>4038</v>
      </c>
      <c r="AB256" s="8">
        <f>表1_5[[#This Row],[Average 60]]/表1_5[[#This Row],[Average 20]]</f>
        <v>9.1850226974987041</v>
      </c>
      <c r="AC256" s="8">
        <f>TTEST(表1_5[[#This Row],[iBAQ 0-20_1]:[iBAQ 0-20_3]],表1_5[[#This Row],[iBAQ 50-60_1]:[iBAQ 50-60_3]],2,2)</f>
        <v>0.11528538372360191</v>
      </c>
      <c r="AD256" s="8"/>
    </row>
    <row r="257" spans="1:30" ht="15.75">
      <c r="A257" s="6">
        <v>763</v>
      </c>
      <c r="B257" s="7" t="s">
        <v>289</v>
      </c>
      <c r="C257" s="7" t="s">
        <v>2719</v>
      </c>
      <c r="D257" s="7" t="s">
        <v>3676</v>
      </c>
      <c r="E257" s="6">
        <v>1</v>
      </c>
      <c r="F257" s="6">
        <v>1</v>
      </c>
      <c r="G257" s="6">
        <v>10919000</v>
      </c>
      <c r="H257" s="6">
        <v>9947200</v>
      </c>
      <c r="I257" s="6">
        <v>11715000</v>
      </c>
      <c r="J257" s="6">
        <v>12354000</v>
      </c>
      <c r="K257" s="6">
        <v>17511000</v>
      </c>
      <c r="L257" s="6">
        <v>18586000</v>
      </c>
      <c r="M257" s="6">
        <v>6171800</v>
      </c>
      <c r="N257" s="6">
        <v>5185800</v>
      </c>
      <c r="O257" s="6">
        <v>4869100</v>
      </c>
      <c r="P257" s="6">
        <f>COUNT(表1_5[[#This Row],[iBAQ 0-20_1]:[iBAQ 0-20_3]])</f>
        <v>3</v>
      </c>
      <c r="Q257" s="6">
        <f>COUNT(表1_5[[#This Row],[iBAQ 30-40_1]:[iBAQ 30-40_3]])</f>
        <v>3</v>
      </c>
      <c r="R257" s="6">
        <f>COUNT(表1_5[[#This Row],[iBAQ 50-60_1]:[iBAQ 50-60_3]])</f>
        <v>3</v>
      </c>
      <c r="S257" s="8">
        <f>AVERAGE(表1_5[[#This Row],[iBAQ 0-20_1]:[iBAQ 0-20_3]])</f>
        <v>10860400</v>
      </c>
      <c r="T257" s="8">
        <f>AVERAGE(表1_5[[#This Row],[iBAQ 30-40_1]:[iBAQ 30-40_3]])</f>
        <v>16150333.333333334</v>
      </c>
      <c r="U257" s="8">
        <f>AVERAGE(表1_5[[#This Row],[iBAQ 50-60_1]:[iBAQ 50-60_3]])</f>
        <v>5408900</v>
      </c>
      <c r="V257" s="8">
        <f>表1_5[[#This Row],[Average 40]]/表1_5[[#This Row],[Average 20]]</f>
        <v>1.4870845763814715</v>
      </c>
      <c r="W257" s="8">
        <f>TTEST(表1_5[[#This Row],[iBAQ 0-20_1]:[iBAQ 0-20_3]],表1_5[[#This Row],[iBAQ 30-40_1]:[iBAQ 30-40_3]],2,2)</f>
        <v>5.6503233592204577E-2</v>
      </c>
      <c r="X257" s="8"/>
      <c r="Y257" s="8">
        <f>表1_5[[#This Row],[Average 60]]/表1_5[[#This Row],[Average 40]]</f>
        <v>0.33490949619202903</v>
      </c>
      <c r="Z257" s="8">
        <f>TTEST(表1_5[[#This Row],[iBAQ 30-40_1]:[iBAQ 30-40_3]],表1_5[[#This Row],[iBAQ 50-60_1]:[iBAQ 50-60_3]],2,2)</f>
        <v>5.4268846728041491E-3</v>
      </c>
      <c r="AA257" s="8" t="s">
        <v>4038</v>
      </c>
      <c r="AB257" s="8">
        <f>表1_5[[#This Row],[Average 60]]/表1_5[[#This Row],[Average 20]]</f>
        <v>0.49803874627085559</v>
      </c>
      <c r="AC257" s="8">
        <f>TTEST(表1_5[[#This Row],[iBAQ 0-20_1]:[iBAQ 0-20_3]],表1_5[[#This Row],[iBAQ 50-60_1]:[iBAQ 50-60_3]],2,2)</f>
        <v>1.0692801750759595E-3</v>
      </c>
      <c r="AD257" s="8" t="s">
        <v>1408</v>
      </c>
    </row>
    <row r="258" spans="1:30" ht="15.75">
      <c r="A258" s="6">
        <v>395</v>
      </c>
      <c r="B258" s="7" t="s">
        <v>674</v>
      </c>
      <c r="C258" s="7" t="s">
        <v>2434</v>
      </c>
      <c r="D258" s="7" t="s">
        <v>1548</v>
      </c>
      <c r="E258" s="6">
        <v>7</v>
      </c>
      <c r="F258" s="6">
        <v>6</v>
      </c>
      <c r="G258" s="6">
        <v>1303500</v>
      </c>
      <c r="H258" s="6">
        <v>740070</v>
      </c>
      <c r="I258" s="6">
        <v>1263500</v>
      </c>
      <c r="J258" s="6">
        <v>1077100</v>
      </c>
      <c r="K258" s="6">
        <v>1015300</v>
      </c>
      <c r="L258" s="6">
        <v>1997300</v>
      </c>
      <c r="M258" s="6">
        <v>344350</v>
      </c>
      <c r="N258" s="6">
        <v>645850</v>
      </c>
      <c r="O258" s="6">
        <v>298560</v>
      </c>
      <c r="P258" s="6">
        <f>COUNT(表1_5[[#This Row],[iBAQ 0-20_1]:[iBAQ 0-20_3]])</f>
        <v>3</v>
      </c>
      <c r="Q258" s="6">
        <f>COUNT(表1_5[[#This Row],[iBAQ 30-40_1]:[iBAQ 30-40_3]])</f>
        <v>3</v>
      </c>
      <c r="R258" s="6">
        <f>COUNT(表1_5[[#This Row],[iBAQ 50-60_1]:[iBAQ 50-60_3]])</f>
        <v>3</v>
      </c>
      <c r="S258" s="8">
        <f>AVERAGE(表1_5[[#This Row],[iBAQ 0-20_1]:[iBAQ 0-20_3]])</f>
        <v>1102356.6666666667</v>
      </c>
      <c r="T258" s="8">
        <f>AVERAGE(表1_5[[#This Row],[iBAQ 30-40_1]:[iBAQ 30-40_3]])</f>
        <v>1363233.3333333333</v>
      </c>
      <c r="U258" s="8">
        <f>AVERAGE(表1_5[[#This Row],[iBAQ 50-60_1]:[iBAQ 50-60_3]])</f>
        <v>429586.66666666669</v>
      </c>
      <c r="V258" s="8">
        <f>表1_5[[#This Row],[Average 40]]/表1_5[[#This Row],[Average 20]]</f>
        <v>1.2366535936644822</v>
      </c>
      <c r="W258" s="8">
        <f>TTEST(表1_5[[#This Row],[iBAQ 0-20_1]:[iBAQ 0-20_3]],表1_5[[#This Row],[iBAQ 30-40_1]:[iBAQ 30-40_3]],2,2)</f>
        <v>0.51508859661254947</v>
      </c>
      <c r="X258" s="8"/>
      <c r="Y258" s="8">
        <f>表1_5[[#This Row],[Average 60]]/表1_5[[#This Row],[Average 40]]</f>
        <v>0.31512335868156593</v>
      </c>
      <c r="Z258" s="8">
        <f>TTEST(表1_5[[#This Row],[iBAQ 30-40_1]:[iBAQ 30-40_3]],表1_5[[#This Row],[iBAQ 50-60_1]:[iBAQ 50-60_3]],2,2)</f>
        <v>4.9758435263026653E-2</v>
      </c>
      <c r="AA258" s="8" t="s">
        <v>4038</v>
      </c>
      <c r="AB258" s="8">
        <f>表1_5[[#This Row],[Average 60]]/表1_5[[#This Row],[Average 20]]</f>
        <v>0.38969843396118015</v>
      </c>
      <c r="AC258" s="8">
        <f>TTEST(表1_5[[#This Row],[iBAQ 0-20_1]:[iBAQ 0-20_3]],表1_5[[#This Row],[iBAQ 50-60_1]:[iBAQ 50-60_3]],2,2)</f>
        <v>3.3597397520929682E-2</v>
      </c>
      <c r="AD258" s="8" t="s">
        <v>1408</v>
      </c>
    </row>
    <row r="259" spans="1:30" ht="15.75">
      <c r="A259" s="6">
        <v>286</v>
      </c>
      <c r="B259" s="7" t="s">
        <v>416</v>
      </c>
      <c r="C259" s="7" t="s">
        <v>2360</v>
      </c>
      <c r="D259" s="7" t="s">
        <v>1513</v>
      </c>
      <c r="E259" s="6">
        <v>5</v>
      </c>
      <c r="F259" s="6">
        <v>2</v>
      </c>
      <c r="G259" s="6">
        <v>5361200</v>
      </c>
      <c r="H259" s="6">
        <v>3665800</v>
      </c>
      <c r="I259" s="6">
        <v>5381100</v>
      </c>
      <c r="J259" s="6">
        <v>5810900</v>
      </c>
      <c r="K259" s="6">
        <v>4871700</v>
      </c>
      <c r="L259" s="6">
        <v>7590200</v>
      </c>
      <c r="M259" s="6"/>
      <c r="N259" s="6">
        <v>1411900</v>
      </c>
      <c r="O259" s="6">
        <v>2401700</v>
      </c>
      <c r="P259" s="6">
        <f>COUNT(表1_5[[#This Row],[iBAQ 0-20_1]:[iBAQ 0-20_3]])</f>
        <v>3</v>
      </c>
      <c r="Q259" s="6">
        <f>COUNT(表1_5[[#This Row],[iBAQ 30-40_1]:[iBAQ 30-40_3]])</f>
        <v>3</v>
      </c>
      <c r="R259" s="6">
        <f>COUNT(表1_5[[#This Row],[iBAQ 50-60_1]:[iBAQ 50-60_3]])</f>
        <v>2</v>
      </c>
      <c r="S259" s="8">
        <f>AVERAGE(表1_5[[#This Row],[iBAQ 0-20_1]:[iBAQ 0-20_3]])</f>
        <v>4802700</v>
      </c>
      <c r="T259" s="8">
        <f>AVERAGE(表1_5[[#This Row],[iBAQ 30-40_1]:[iBAQ 30-40_3]])</f>
        <v>6090933.333333333</v>
      </c>
      <c r="U259" s="8">
        <f>AVERAGE(表1_5[[#This Row],[iBAQ 50-60_1]:[iBAQ 50-60_3]])</f>
        <v>1906800</v>
      </c>
      <c r="V259" s="8">
        <f>表1_5[[#This Row],[Average 40]]/表1_5[[#This Row],[Average 20]]</f>
        <v>1.2682310644706796</v>
      </c>
      <c r="W259" s="8">
        <f>TTEST(表1_5[[#This Row],[iBAQ 0-20_1]:[iBAQ 0-20_3]],表1_5[[#This Row],[iBAQ 30-40_1]:[iBAQ 30-40_3]],2,2)</f>
        <v>0.25860421632782171</v>
      </c>
      <c r="X259" s="8"/>
      <c r="Y259" s="8">
        <f>表1_5[[#This Row],[Average 60]]/表1_5[[#This Row],[Average 40]]</f>
        <v>0.31305547042598836</v>
      </c>
      <c r="Z259" s="8">
        <f>TTEST(表1_5[[#This Row],[iBAQ 30-40_1]:[iBAQ 30-40_3]],表1_5[[#This Row],[iBAQ 50-60_1]:[iBAQ 50-60_3]],2,2)</f>
        <v>3.141799808388504E-2</v>
      </c>
      <c r="AA259" s="8" t="s">
        <v>4038</v>
      </c>
      <c r="AB259" s="8">
        <f>表1_5[[#This Row],[Average 60]]/表1_5[[#This Row],[Average 20]]</f>
        <v>0.39702667249672058</v>
      </c>
      <c r="AC259" s="8">
        <f>TTEST(表1_5[[#This Row],[iBAQ 0-20_1]:[iBAQ 0-20_3]],表1_5[[#This Row],[iBAQ 50-60_1]:[iBAQ 50-60_3]],2,2)</f>
        <v>3.8761175650999034E-2</v>
      </c>
      <c r="AD259" s="8" t="s">
        <v>1408</v>
      </c>
    </row>
    <row r="260" spans="1:30" ht="15.75">
      <c r="A260" s="6">
        <v>113</v>
      </c>
      <c r="B260" s="7" t="s">
        <v>584</v>
      </c>
      <c r="C260" s="7" t="s">
        <v>2242</v>
      </c>
      <c r="D260" s="7" t="s">
        <v>1447</v>
      </c>
      <c r="E260" s="6">
        <v>4</v>
      </c>
      <c r="F260" s="6">
        <v>4</v>
      </c>
      <c r="G260" s="6"/>
      <c r="H260" s="6"/>
      <c r="I260" s="6"/>
      <c r="J260" s="6">
        <v>2823200</v>
      </c>
      <c r="K260" s="6">
        <v>2971800</v>
      </c>
      <c r="L260" s="6">
        <v>3596900</v>
      </c>
      <c r="M260" s="6">
        <v>1055400</v>
      </c>
      <c r="N260" s="6"/>
      <c r="O260" s="6">
        <v>864950</v>
      </c>
      <c r="P260" s="6">
        <f>COUNT(表1_5[[#This Row],[iBAQ 0-20_1]:[iBAQ 0-20_3]])</f>
        <v>0</v>
      </c>
      <c r="Q260" s="6">
        <f>COUNT(表1_5[[#This Row],[iBAQ 30-40_1]:[iBAQ 30-40_3]])</f>
        <v>3</v>
      </c>
      <c r="R260" s="6">
        <f>COUNT(表1_5[[#This Row],[iBAQ 50-60_1]:[iBAQ 50-60_3]])</f>
        <v>2</v>
      </c>
      <c r="S260" s="8"/>
      <c r="T260" s="8">
        <f>AVERAGE(表1_5[[#This Row],[iBAQ 30-40_1]:[iBAQ 30-40_3]])</f>
        <v>3130633.3333333335</v>
      </c>
      <c r="U260" s="8">
        <f>AVERAGE(表1_5[[#This Row],[iBAQ 50-60_1]:[iBAQ 50-60_3]])</f>
        <v>960175</v>
      </c>
      <c r="V260" s="8"/>
      <c r="W260" s="8"/>
      <c r="X260" s="8">
        <v>40</v>
      </c>
      <c r="Y260" s="8">
        <f>表1_5[[#This Row],[Average 60]]/表1_5[[#This Row],[Average 40]]</f>
        <v>0.30670311651529508</v>
      </c>
      <c r="Z260" s="8">
        <f>TTEST(表1_5[[#This Row],[iBAQ 30-40_1]:[iBAQ 30-40_3]],表1_5[[#This Row],[iBAQ 50-60_1]:[iBAQ 50-60_3]],2,2)</f>
        <v>6.2144747873978121E-3</v>
      </c>
      <c r="AA260" s="8" t="s">
        <v>4038</v>
      </c>
      <c r="AB260" s="8"/>
      <c r="AC260" s="8"/>
      <c r="AD260" s="8">
        <v>60</v>
      </c>
    </row>
    <row r="261" spans="1:30" ht="15.75">
      <c r="A261" s="6">
        <v>1345</v>
      </c>
      <c r="B261" s="7" t="s">
        <v>811</v>
      </c>
      <c r="C261" s="7" t="s">
        <v>3189</v>
      </c>
      <c r="D261" s="7" t="s">
        <v>2051</v>
      </c>
      <c r="E261" s="6">
        <v>3</v>
      </c>
      <c r="F261" s="6">
        <v>3</v>
      </c>
      <c r="G261" s="6">
        <v>965350</v>
      </c>
      <c r="H261" s="6">
        <v>447890</v>
      </c>
      <c r="I261" s="6">
        <v>951770</v>
      </c>
      <c r="J261" s="6">
        <v>1486600</v>
      </c>
      <c r="K261" s="6">
        <v>2261400</v>
      </c>
      <c r="L261" s="6">
        <v>2250600</v>
      </c>
      <c r="M261" s="6">
        <v>565130</v>
      </c>
      <c r="N261" s="6">
        <v>655900</v>
      </c>
      <c r="O261" s="6"/>
      <c r="P261" s="6">
        <f>COUNT(表1_5[[#This Row],[iBAQ 0-20_1]:[iBAQ 0-20_3]])</f>
        <v>3</v>
      </c>
      <c r="Q261" s="6">
        <f>COUNT(表1_5[[#This Row],[iBAQ 30-40_1]:[iBAQ 30-40_3]])</f>
        <v>3</v>
      </c>
      <c r="R261" s="6">
        <f>COUNT(表1_5[[#This Row],[iBAQ 50-60_1]:[iBAQ 50-60_3]])</f>
        <v>2</v>
      </c>
      <c r="S261" s="8">
        <f>AVERAGE(表1_5[[#This Row],[iBAQ 0-20_1]:[iBAQ 0-20_3]])</f>
        <v>788336.66666666663</v>
      </c>
      <c r="T261" s="8">
        <f>AVERAGE(表1_5[[#This Row],[iBAQ 30-40_1]:[iBAQ 30-40_3]])</f>
        <v>1999533.3333333333</v>
      </c>
      <c r="U261" s="8">
        <f>AVERAGE(表1_5[[#This Row],[iBAQ 50-60_1]:[iBAQ 50-60_3]])</f>
        <v>610515</v>
      </c>
      <c r="V261" s="8">
        <f>表1_5[[#This Row],[Average 40]]/表1_5[[#This Row],[Average 20]]</f>
        <v>2.5363951949463215</v>
      </c>
      <c r="W261" s="8">
        <f>TTEST(表1_5[[#This Row],[iBAQ 0-20_1]:[iBAQ 0-20_3]],表1_5[[#This Row],[iBAQ 30-40_1]:[iBAQ 30-40_3]],2,2)</f>
        <v>1.7041573633491101E-2</v>
      </c>
      <c r="X261" s="8" t="s">
        <v>1408</v>
      </c>
      <c r="Y261" s="8">
        <f>表1_5[[#This Row],[Average 60]]/表1_5[[#This Row],[Average 40]]</f>
        <v>0.30532874337345384</v>
      </c>
      <c r="Z261" s="8">
        <f>TTEST(表1_5[[#This Row],[iBAQ 30-40_1]:[iBAQ 30-40_3]],表1_5[[#This Row],[iBAQ 50-60_1]:[iBAQ 50-60_3]],2,2)</f>
        <v>2.505335701793876E-2</v>
      </c>
      <c r="AA261" s="8" t="s">
        <v>4038</v>
      </c>
      <c r="AB261" s="8">
        <f>表1_5[[#This Row],[Average 60]]/表1_5[[#This Row],[Average 20]]</f>
        <v>0.77443435757142676</v>
      </c>
      <c r="AC261" s="8">
        <f>TTEST(表1_5[[#This Row],[iBAQ 0-20_1]:[iBAQ 0-20_3]],表1_5[[#This Row],[iBAQ 50-60_1]:[iBAQ 50-60_3]],2,2)</f>
        <v>0.48242579246860717</v>
      </c>
      <c r="AD261" s="8"/>
    </row>
    <row r="262" spans="1:30" ht="15.75">
      <c r="A262" s="6">
        <v>1268</v>
      </c>
      <c r="B262" s="7" t="s">
        <v>475</v>
      </c>
      <c r="C262" s="7" t="s">
        <v>3123</v>
      </c>
      <c r="D262" s="7" t="s">
        <v>2003</v>
      </c>
      <c r="E262" s="6">
        <v>4</v>
      </c>
      <c r="F262" s="6">
        <v>3</v>
      </c>
      <c r="G262" s="6">
        <v>5461200</v>
      </c>
      <c r="H262" s="6">
        <v>3225700</v>
      </c>
      <c r="I262" s="6">
        <v>2021700</v>
      </c>
      <c r="J262" s="6">
        <v>3646600</v>
      </c>
      <c r="K262" s="6">
        <v>4436800</v>
      </c>
      <c r="L262" s="6">
        <v>3505400</v>
      </c>
      <c r="M262" s="6">
        <v>616460</v>
      </c>
      <c r="N262" s="6"/>
      <c r="O262" s="6">
        <v>1717400</v>
      </c>
      <c r="P262" s="6">
        <f>COUNT(表1_5[[#This Row],[iBAQ 0-20_1]:[iBAQ 0-20_3]])</f>
        <v>3</v>
      </c>
      <c r="Q262" s="6">
        <f>COUNT(表1_5[[#This Row],[iBAQ 30-40_1]:[iBAQ 30-40_3]])</f>
        <v>3</v>
      </c>
      <c r="R262" s="6">
        <f>COUNT(表1_5[[#This Row],[iBAQ 50-60_1]:[iBAQ 50-60_3]])</f>
        <v>2</v>
      </c>
      <c r="S262" s="8">
        <f>AVERAGE(表1_5[[#This Row],[iBAQ 0-20_1]:[iBAQ 0-20_3]])</f>
        <v>3569533.3333333335</v>
      </c>
      <c r="T262" s="8">
        <f>AVERAGE(表1_5[[#This Row],[iBAQ 30-40_1]:[iBAQ 30-40_3]])</f>
        <v>3862933.3333333335</v>
      </c>
      <c r="U262" s="8">
        <f>AVERAGE(表1_5[[#This Row],[iBAQ 50-60_1]:[iBAQ 50-60_3]])</f>
        <v>1166930</v>
      </c>
      <c r="V262" s="8">
        <f>表1_5[[#This Row],[Average 40]]/表1_5[[#This Row],[Average 20]]</f>
        <v>1.0821956184748707</v>
      </c>
      <c r="W262" s="8">
        <f>TTEST(表1_5[[#This Row],[iBAQ 0-20_1]:[iBAQ 0-20_3]],表1_5[[#This Row],[iBAQ 30-40_1]:[iBAQ 30-40_3]],2,2)</f>
        <v>0.79348733909739932</v>
      </c>
      <c r="X262" s="8"/>
      <c r="Y262" s="8">
        <f>表1_5[[#This Row],[Average 60]]/表1_5[[#This Row],[Average 40]]</f>
        <v>0.30208390860140827</v>
      </c>
      <c r="Z262" s="8">
        <f>TTEST(表1_5[[#This Row],[iBAQ 30-40_1]:[iBAQ 30-40_3]],表1_5[[#This Row],[iBAQ 50-60_1]:[iBAQ 50-60_3]],2,2)</f>
        <v>1.6679738195313348E-2</v>
      </c>
      <c r="AA262" s="8" t="s">
        <v>4038</v>
      </c>
      <c r="AB262" s="8">
        <f>表1_5[[#This Row],[Average 60]]/表1_5[[#This Row],[Average 20]]</f>
        <v>0.32691388230020729</v>
      </c>
      <c r="AC262" s="8">
        <f>TTEST(表1_5[[#This Row],[iBAQ 0-20_1]:[iBAQ 0-20_3]],表1_5[[#This Row],[iBAQ 50-60_1]:[iBAQ 50-60_3]],2,2)</f>
        <v>0.17639523875129165</v>
      </c>
      <c r="AD262" s="8"/>
    </row>
    <row r="263" spans="1:30" ht="15.75">
      <c r="A263" s="6">
        <v>1209</v>
      </c>
      <c r="B263" s="7" t="s">
        <v>261</v>
      </c>
      <c r="C263" s="7" t="s">
        <v>3081</v>
      </c>
      <c r="D263" s="7" t="s">
        <v>1968</v>
      </c>
      <c r="E263" s="6">
        <v>9</v>
      </c>
      <c r="F263" s="6">
        <v>9</v>
      </c>
      <c r="G263" s="6">
        <v>14979000</v>
      </c>
      <c r="H263" s="6">
        <v>10827000</v>
      </c>
      <c r="I263" s="6">
        <v>5904200</v>
      </c>
      <c r="J263" s="6">
        <v>22438000</v>
      </c>
      <c r="K263" s="6">
        <v>21534000</v>
      </c>
      <c r="L263" s="6">
        <v>32014000</v>
      </c>
      <c r="M263" s="6">
        <v>7260200</v>
      </c>
      <c r="N263" s="6">
        <v>8862200</v>
      </c>
      <c r="O263" s="6">
        <v>5744100</v>
      </c>
      <c r="P263" s="6">
        <f>COUNT(表1_5[[#This Row],[iBAQ 0-20_1]:[iBAQ 0-20_3]])</f>
        <v>3</v>
      </c>
      <c r="Q263" s="6">
        <f>COUNT(表1_5[[#This Row],[iBAQ 30-40_1]:[iBAQ 30-40_3]])</f>
        <v>3</v>
      </c>
      <c r="R263" s="6">
        <f>COUNT(表1_5[[#This Row],[iBAQ 50-60_1]:[iBAQ 50-60_3]])</f>
        <v>3</v>
      </c>
      <c r="S263" s="8">
        <f>AVERAGE(表1_5[[#This Row],[iBAQ 0-20_1]:[iBAQ 0-20_3]])</f>
        <v>10570066.666666666</v>
      </c>
      <c r="T263" s="8">
        <f>AVERAGE(表1_5[[#This Row],[iBAQ 30-40_1]:[iBAQ 30-40_3]])</f>
        <v>25328666.666666668</v>
      </c>
      <c r="U263" s="8">
        <f>AVERAGE(表1_5[[#This Row],[iBAQ 50-60_1]:[iBAQ 50-60_3]])</f>
        <v>7288833.333333333</v>
      </c>
      <c r="V263" s="8">
        <f>表1_5[[#This Row],[Average 40]]/表1_5[[#This Row],[Average 20]]</f>
        <v>2.3962636627961982</v>
      </c>
      <c r="W263" s="8">
        <f>TTEST(表1_5[[#This Row],[iBAQ 0-20_1]:[iBAQ 0-20_3]],表1_5[[#This Row],[iBAQ 30-40_1]:[iBAQ 30-40_3]],2,2)</f>
        <v>2.5652862409588188E-2</v>
      </c>
      <c r="X263" s="8" t="s">
        <v>1408</v>
      </c>
      <c r="Y263" s="8">
        <f>表1_5[[#This Row],[Average 60]]/表1_5[[#This Row],[Average 40]]</f>
        <v>0.28777011554760085</v>
      </c>
      <c r="Z263" s="8">
        <f>TTEST(表1_5[[#This Row],[iBAQ 30-40_1]:[iBAQ 30-40_3]],表1_5[[#This Row],[iBAQ 50-60_1]:[iBAQ 50-60_3]],2,2)</f>
        <v>6.5321863542123415E-3</v>
      </c>
      <c r="AA263" s="8" t="s">
        <v>4038</v>
      </c>
      <c r="AB263" s="8">
        <f>表1_5[[#This Row],[Average 60]]/表1_5[[#This Row],[Average 20]]</f>
        <v>0.68957307112537924</v>
      </c>
      <c r="AC263" s="8">
        <f>TTEST(表1_5[[#This Row],[iBAQ 0-20_1]:[iBAQ 0-20_3]],表1_5[[#This Row],[iBAQ 50-60_1]:[iBAQ 50-60_3]],2,2)</f>
        <v>0.30222073372242975</v>
      </c>
      <c r="AD263" s="8"/>
    </row>
    <row r="264" spans="1:30" ht="15.75">
      <c r="A264" s="6">
        <v>618</v>
      </c>
      <c r="B264" s="7" t="s">
        <v>333</v>
      </c>
      <c r="C264" s="7" t="s">
        <v>2591</v>
      </c>
      <c r="D264" s="7" t="s">
        <v>1644</v>
      </c>
      <c r="E264" s="6">
        <v>5</v>
      </c>
      <c r="F264" s="6">
        <v>5</v>
      </c>
      <c r="G264" s="6">
        <v>7954800</v>
      </c>
      <c r="H264" s="6">
        <v>5800000</v>
      </c>
      <c r="I264" s="6">
        <v>9393100</v>
      </c>
      <c r="J264" s="6">
        <v>18869000</v>
      </c>
      <c r="K264" s="6">
        <v>21871000</v>
      </c>
      <c r="L264" s="6">
        <v>12118000</v>
      </c>
      <c r="M264" s="6">
        <v>10629000</v>
      </c>
      <c r="N264" s="6">
        <v>709880</v>
      </c>
      <c r="O264" s="6">
        <v>3545000</v>
      </c>
      <c r="P264" s="6">
        <f>COUNT(表1_5[[#This Row],[iBAQ 0-20_1]:[iBAQ 0-20_3]])</f>
        <v>3</v>
      </c>
      <c r="Q264" s="6">
        <f>COUNT(表1_5[[#This Row],[iBAQ 30-40_1]:[iBAQ 30-40_3]])</f>
        <v>3</v>
      </c>
      <c r="R264" s="6">
        <f>COUNT(表1_5[[#This Row],[iBAQ 50-60_1]:[iBAQ 50-60_3]])</f>
        <v>3</v>
      </c>
      <c r="S264" s="8">
        <f>AVERAGE(表1_5[[#This Row],[iBAQ 0-20_1]:[iBAQ 0-20_3]])</f>
        <v>7715966.666666667</v>
      </c>
      <c r="T264" s="8">
        <f>AVERAGE(表1_5[[#This Row],[iBAQ 30-40_1]:[iBAQ 30-40_3]])</f>
        <v>17619333.333333332</v>
      </c>
      <c r="U264" s="8">
        <f>AVERAGE(表1_5[[#This Row],[iBAQ 50-60_1]:[iBAQ 50-60_3]])</f>
        <v>4961293.333333333</v>
      </c>
      <c r="V264" s="8">
        <f>表1_5[[#This Row],[Average 40]]/表1_5[[#This Row],[Average 20]]</f>
        <v>2.2834900790136468</v>
      </c>
      <c r="W264" s="8">
        <f>TTEST(表1_5[[#This Row],[iBAQ 0-20_1]:[iBAQ 0-20_3]],表1_5[[#This Row],[iBAQ 30-40_1]:[iBAQ 30-40_3]],2,2)</f>
        <v>3.2009833378506755E-2</v>
      </c>
      <c r="X264" s="8" t="s">
        <v>1408</v>
      </c>
      <c r="Y264" s="8">
        <f>表1_5[[#This Row],[Average 60]]/表1_5[[#This Row],[Average 40]]</f>
        <v>0.28158235271860454</v>
      </c>
      <c r="Z264" s="8">
        <f>TTEST(表1_5[[#This Row],[iBAQ 30-40_1]:[iBAQ 30-40_3]],表1_5[[#This Row],[iBAQ 50-60_1]:[iBAQ 50-60_3]],2,2)</f>
        <v>3.7350186808550477E-2</v>
      </c>
      <c r="AA264" s="8" t="s">
        <v>4038</v>
      </c>
      <c r="AB264" s="8">
        <f>表1_5[[#This Row],[Average 60]]/表1_5[[#This Row],[Average 20]]</f>
        <v>0.64299050885825493</v>
      </c>
      <c r="AC264" s="8">
        <f>TTEST(表1_5[[#This Row],[iBAQ 0-20_1]:[iBAQ 0-20_3]],表1_5[[#This Row],[iBAQ 50-60_1]:[iBAQ 50-60_3]],2,2)</f>
        <v>0.4283770029854102</v>
      </c>
      <c r="AD264" s="8"/>
    </row>
    <row r="265" spans="1:30" ht="15.75">
      <c r="A265" s="6">
        <v>469</v>
      </c>
      <c r="B265" s="7" t="s">
        <v>547</v>
      </c>
      <c r="C265" s="7" t="s">
        <v>2483</v>
      </c>
      <c r="D265" s="7" t="s">
        <v>1575</v>
      </c>
      <c r="E265" s="6">
        <v>3</v>
      </c>
      <c r="F265" s="6">
        <v>3</v>
      </c>
      <c r="G265" s="6">
        <v>2486900</v>
      </c>
      <c r="H265" s="6">
        <v>7599700</v>
      </c>
      <c r="I265" s="6">
        <v>5807400</v>
      </c>
      <c r="J265" s="6">
        <v>13682000</v>
      </c>
      <c r="K265" s="6">
        <v>10560000</v>
      </c>
      <c r="L265" s="6">
        <v>5041100</v>
      </c>
      <c r="M265" s="6">
        <v>2328100</v>
      </c>
      <c r="N265" s="6">
        <v>3515800</v>
      </c>
      <c r="O265" s="6">
        <v>1120800</v>
      </c>
      <c r="P265" s="6">
        <f>COUNT(表1_5[[#This Row],[iBAQ 0-20_1]:[iBAQ 0-20_3]])</f>
        <v>3</v>
      </c>
      <c r="Q265" s="6">
        <f>COUNT(表1_5[[#This Row],[iBAQ 30-40_1]:[iBAQ 30-40_3]])</f>
        <v>3</v>
      </c>
      <c r="R265" s="6">
        <f>COUNT(表1_5[[#This Row],[iBAQ 50-60_1]:[iBAQ 50-60_3]])</f>
        <v>3</v>
      </c>
      <c r="S265" s="8">
        <f>AVERAGE(表1_5[[#This Row],[iBAQ 0-20_1]:[iBAQ 0-20_3]])</f>
        <v>5298000</v>
      </c>
      <c r="T265" s="8">
        <f>AVERAGE(表1_5[[#This Row],[iBAQ 30-40_1]:[iBAQ 30-40_3]])</f>
        <v>9761033.333333334</v>
      </c>
      <c r="U265" s="8">
        <f>AVERAGE(表1_5[[#This Row],[iBAQ 50-60_1]:[iBAQ 50-60_3]])</f>
        <v>2321566.6666666665</v>
      </c>
      <c r="V265" s="8">
        <f>表1_5[[#This Row],[Average 40]]/表1_5[[#This Row],[Average 20]]</f>
        <v>1.842399647665786</v>
      </c>
      <c r="W265" s="8">
        <f>TTEST(表1_5[[#This Row],[iBAQ 0-20_1]:[iBAQ 0-20_3]],表1_5[[#This Row],[iBAQ 30-40_1]:[iBAQ 30-40_3]],2,2)</f>
        <v>0.20322040832622507</v>
      </c>
      <c r="X265" s="8"/>
      <c r="Y265" s="8">
        <f>表1_5[[#This Row],[Average 60]]/表1_5[[#This Row],[Average 40]]</f>
        <v>0.23784025598382683</v>
      </c>
      <c r="Z265" s="8">
        <f>TTEST(表1_5[[#This Row],[iBAQ 30-40_1]:[iBAQ 30-40_3]],表1_5[[#This Row],[iBAQ 50-60_1]:[iBAQ 50-60_3]],2,2)</f>
        <v>4.684559088246152E-2</v>
      </c>
      <c r="AA265" s="8" t="s">
        <v>4038</v>
      </c>
      <c r="AB265" s="8">
        <f>表1_5[[#This Row],[Average 60]]/表1_5[[#This Row],[Average 20]]</f>
        <v>0.43819680382534287</v>
      </c>
      <c r="AC265" s="8">
        <f>TTEST(表1_5[[#This Row],[iBAQ 0-20_1]:[iBAQ 0-20_3]],表1_5[[#This Row],[iBAQ 50-60_1]:[iBAQ 50-60_3]],2,2)</f>
        <v>0.14550798935961151</v>
      </c>
      <c r="AD265" s="8"/>
    </row>
    <row r="266" spans="1:30" ht="15.75">
      <c r="A266" s="6">
        <v>199</v>
      </c>
      <c r="B266" s="7" t="s">
        <v>435</v>
      </c>
      <c r="C266" s="7" t="s">
        <v>2300</v>
      </c>
      <c r="D266" s="7" t="s">
        <v>3474</v>
      </c>
      <c r="E266" s="6">
        <v>6</v>
      </c>
      <c r="F266" s="6">
        <v>2</v>
      </c>
      <c r="G266" s="6">
        <v>5938400</v>
      </c>
      <c r="H266" s="6">
        <v>4316500</v>
      </c>
      <c r="I266" s="6">
        <v>15616000</v>
      </c>
      <c r="J266" s="6">
        <v>13271000</v>
      </c>
      <c r="K266" s="6">
        <v>7738400</v>
      </c>
      <c r="L266" s="6">
        <v>15633000</v>
      </c>
      <c r="M266" s="6">
        <v>3354400</v>
      </c>
      <c r="N266" s="6">
        <v>3257900</v>
      </c>
      <c r="O266" s="6">
        <v>2092500</v>
      </c>
      <c r="P266" s="6">
        <f>COUNT(表1_5[[#This Row],[iBAQ 0-20_1]:[iBAQ 0-20_3]])</f>
        <v>3</v>
      </c>
      <c r="Q266" s="6">
        <f>COUNT(表1_5[[#This Row],[iBAQ 30-40_1]:[iBAQ 30-40_3]])</f>
        <v>3</v>
      </c>
      <c r="R266" s="6">
        <f>COUNT(表1_5[[#This Row],[iBAQ 50-60_1]:[iBAQ 50-60_3]])</f>
        <v>3</v>
      </c>
      <c r="S266" s="8">
        <f>AVERAGE(表1_5[[#This Row],[iBAQ 0-20_1]:[iBAQ 0-20_3]])</f>
        <v>8623633.333333334</v>
      </c>
      <c r="T266" s="8">
        <f>AVERAGE(表1_5[[#This Row],[iBAQ 30-40_1]:[iBAQ 30-40_3]])</f>
        <v>12214133.333333334</v>
      </c>
      <c r="U266" s="8">
        <f>AVERAGE(表1_5[[#This Row],[iBAQ 50-60_1]:[iBAQ 50-60_3]])</f>
        <v>2901600</v>
      </c>
      <c r="V266" s="8">
        <f>表1_5[[#This Row],[Average 40]]/表1_5[[#This Row],[Average 20]]</f>
        <v>1.4163558283631417</v>
      </c>
      <c r="W266" s="8">
        <f>TTEST(表1_5[[#This Row],[iBAQ 0-20_1]:[iBAQ 0-20_3]],表1_5[[#This Row],[iBAQ 30-40_1]:[iBAQ 30-40_3]],2,2)</f>
        <v>0.44406049550367027</v>
      </c>
      <c r="X266" s="8"/>
      <c r="Y266" s="8">
        <f>表1_5[[#This Row],[Average 60]]/表1_5[[#This Row],[Average 40]]</f>
        <v>0.23756085845905289</v>
      </c>
      <c r="Z266" s="8">
        <f>TTEST(表1_5[[#This Row],[iBAQ 30-40_1]:[iBAQ 30-40_3]],表1_5[[#This Row],[iBAQ 50-60_1]:[iBAQ 50-60_3]],2,2)</f>
        <v>1.7215926436670265E-2</v>
      </c>
      <c r="AA266" s="8" t="s">
        <v>4038</v>
      </c>
      <c r="AB266" s="8">
        <f>表1_5[[#This Row],[Average 60]]/表1_5[[#This Row],[Average 20]]</f>
        <v>0.33647070646943089</v>
      </c>
      <c r="AC266" s="8">
        <f>TTEST(表1_5[[#This Row],[iBAQ 0-20_1]:[iBAQ 0-20_3]],表1_5[[#This Row],[iBAQ 50-60_1]:[iBAQ 50-60_3]],2,2)</f>
        <v>0.18235051876726233</v>
      </c>
      <c r="AD266" s="8"/>
    </row>
    <row r="267" spans="1:30" ht="15.75">
      <c r="A267" s="6">
        <v>737</v>
      </c>
      <c r="B267" s="7" t="s">
        <v>356</v>
      </c>
      <c r="C267" s="7" t="s">
        <v>2699</v>
      </c>
      <c r="D267" s="7" t="s">
        <v>3661</v>
      </c>
      <c r="E267" s="6">
        <v>4</v>
      </c>
      <c r="F267" s="6">
        <v>2</v>
      </c>
      <c r="G267" s="6">
        <v>2588300</v>
      </c>
      <c r="H267" s="6">
        <v>1947100</v>
      </c>
      <c r="I267" s="6">
        <v>2647100</v>
      </c>
      <c r="J267" s="6">
        <v>12687000</v>
      </c>
      <c r="K267" s="6">
        <v>13326000</v>
      </c>
      <c r="L267" s="6">
        <v>17300000</v>
      </c>
      <c r="M267" s="6">
        <v>5569400</v>
      </c>
      <c r="N267" s="6">
        <v>948210</v>
      </c>
      <c r="O267" s="6">
        <v>3155900</v>
      </c>
      <c r="P267" s="6">
        <f>COUNT(表1_5[[#This Row],[iBAQ 0-20_1]:[iBAQ 0-20_3]])</f>
        <v>3</v>
      </c>
      <c r="Q267" s="6">
        <f>COUNT(表1_5[[#This Row],[iBAQ 30-40_1]:[iBAQ 30-40_3]])</f>
        <v>3</v>
      </c>
      <c r="R267" s="6">
        <f>COUNT(表1_5[[#This Row],[iBAQ 50-60_1]:[iBAQ 50-60_3]])</f>
        <v>3</v>
      </c>
      <c r="S267" s="8">
        <f>AVERAGE(表1_5[[#This Row],[iBAQ 0-20_1]:[iBAQ 0-20_3]])</f>
        <v>2394166.6666666665</v>
      </c>
      <c r="T267" s="8">
        <f>AVERAGE(表1_5[[#This Row],[iBAQ 30-40_1]:[iBAQ 30-40_3]])</f>
        <v>14437666.666666666</v>
      </c>
      <c r="U267" s="8">
        <f>AVERAGE(表1_5[[#This Row],[iBAQ 50-60_1]:[iBAQ 50-60_3]])</f>
        <v>3224503.3333333335</v>
      </c>
      <c r="V267" s="8">
        <f>表1_5[[#This Row],[Average 40]]/表1_5[[#This Row],[Average 20]]</f>
        <v>6.0303515489035853</v>
      </c>
      <c r="W267" s="8">
        <f>TTEST(表1_5[[#This Row],[iBAQ 0-20_1]:[iBAQ 0-20_3]],表1_5[[#This Row],[iBAQ 30-40_1]:[iBAQ 30-40_3]],2,2)</f>
        <v>1.1790010581318774E-3</v>
      </c>
      <c r="X267" s="8" t="s">
        <v>1408</v>
      </c>
      <c r="Y267" s="8">
        <f>表1_5[[#This Row],[Average 60]]/表1_5[[#This Row],[Average 40]]</f>
        <v>0.22333964398679382</v>
      </c>
      <c r="Z267" s="8">
        <f>TTEST(表1_5[[#This Row],[iBAQ 30-40_1]:[iBAQ 30-40_3]],表1_5[[#This Row],[iBAQ 50-60_1]:[iBAQ 50-60_3]],2,2)</f>
        <v>4.6665804634802438E-3</v>
      </c>
      <c r="AA267" s="8" t="s">
        <v>4038</v>
      </c>
      <c r="AB267" s="8">
        <f>表1_5[[#This Row],[Average 60]]/表1_5[[#This Row],[Average 20]]</f>
        <v>1.3468165680473374</v>
      </c>
      <c r="AC267" s="8">
        <f>TTEST(表1_5[[#This Row],[iBAQ 0-20_1]:[iBAQ 0-20_3]],表1_5[[#This Row],[iBAQ 50-60_1]:[iBAQ 50-60_3]],2,2)</f>
        <v>0.57264063443457724</v>
      </c>
      <c r="AD267" s="8"/>
    </row>
    <row r="268" spans="1:30" ht="15.75">
      <c r="A268" s="6">
        <v>443</v>
      </c>
      <c r="B268" s="7" t="s">
        <v>350</v>
      </c>
      <c r="C268" s="7" t="s">
        <v>2467</v>
      </c>
      <c r="D268" s="7" t="s">
        <v>1563</v>
      </c>
      <c r="E268" s="6">
        <v>4</v>
      </c>
      <c r="F268" s="6">
        <v>1</v>
      </c>
      <c r="G268" s="6">
        <v>4359900</v>
      </c>
      <c r="H268" s="6"/>
      <c r="I268" s="6"/>
      <c r="J268" s="6">
        <v>12770000</v>
      </c>
      <c r="K268" s="6">
        <v>11264000</v>
      </c>
      <c r="L268" s="6"/>
      <c r="M268" s="6">
        <v>557450</v>
      </c>
      <c r="N268" s="6"/>
      <c r="O268" s="6">
        <v>3355200</v>
      </c>
      <c r="P268" s="6">
        <f>COUNT(表1_5[[#This Row],[iBAQ 0-20_1]:[iBAQ 0-20_3]])</f>
        <v>1</v>
      </c>
      <c r="Q268" s="6">
        <f>COUNT(表1_5[[#This Row],[iBAQ 30-40_1]:[iBAQ 30-40_3]])</f>
        <v>2</v>
      </c>
      <c r="R268" s="6">
        <f>COUNT(表1_5[[#This Row],[iBAQ 50-60_1]:[iBAQ 50-60_3]])</f>
        <v>2</v>
      </c>
      <c r="S268" s="8"/>
      <c r="T268" s="8">
        <f>AVERAGE(表1_5[[#This Row],[iBAQ 30-40_1]:[iBAQ 30-40_3]])</f>
        <v>12017000</v>
      </c>
      <c r="U268" s="8">
        <f>AVERAGE(表1_5[[#This Row],[iBAQ 50-60_1]:[iBAQ 50-60_3]])</f>
        <v>1956325</v>
      </c>
      <c r="V268" s="8"/>
      <c r="W268" s="8"/>
      <c r="X268" s="8"/>
      <c r="Y268" s="8">
        <f>表1_5[[#This Row],[Average 60]]/表1_5[[#This Row],[Average 40]]</f>
        <v>0.16279645502205209</v>
      </c>
      <c r="Z268" s="8">
        <f>TTEST(表1_5[[#This Row],[iBAQ 30-40_1]:[iBAQ 30-40_3]],表1_5[[#This Row],[iBAQ 50-60_1]:[iBAQ 50-60_3]],2,2)</f>
        <v>2.4039599007587557E-2</v>
      </c>
      <c r="AA268" s="8" t="s">
        <v>4038</v>
      </c>
      <c r="AB268" s="8"/>
      <c r="AC268" s="8"/>
      <c r="AD268" s="8"/>
    </row>
    <row r="269" spans="1:30" ht="15.75">
      <c r="A269" s="6">
        <v>962</v>
      </c>
      <c r="B269" s="7" t="s">
        <v>38</v>
      </c>
      <c r="C269" s="7" t="s">
        <v>2605</v>
      </c>
      <c r="D269" s="7" t="s">
        <v>3765</v>
      </c>
      <c r="E269" s="6">
        <v>1</v>
      </c>
      <c r="F269" s="6">
        <v>1</v>
      </c>
      <c r="G269" s="6">
        <v>7002100</v>
      </c>
      <c r="H269" s="6"/>
      <c r="I269" s="6"/>
      <c r="J269" s="6">
        <v>6110000</v>
      </c>
      <c r="K269" s="6"/>
      <c r="L269" s="6">
        <v>7081500</v>
      </c>
      <c r="M269" s="6">
        <v>174720000</v>
      </c>
      <c r="N269" s="6"/>
      <c r="O269" s="6">
        <v>58884000</v>
      </c>
      <c r="P269" s="6">
        <f>COUNT(表1_5[[#This Row],[iBAQ 0-20_1]:[iBAQ 0-20_3]])</f>
        <v>1</v>
      </c>
      <c r="Q269" s="6">
        <f>COUNT(表1_5[[#This Row],[iBAQ 30-40_1]:[iBAQ 30-40_3]])</f>
        <v>2</v>
      </c>
      <c r="R269" s="6">
        <f>COUNT(表1_5[[#This Row],[iBAQ 50-60_1]:[iBAQ 50-60_3]])</f>
        <v>2</v>
      </c>
      <c r="S269" s="8"/>
      <c r="T269" s="8">
        <f>AVERAGE(表1_5[[#This Row],[iBAQ 30-40_1]:[iBAQ 30-40_3]])</f>
        <v>6595750</v>
      </c>
      <c r="U269" s="8">
        <f>AVERAGE(表1_5[[#This Row],[iBAQ 50-60_1]:[iBAQ 50-60_3]])</f>
        <v>116802000</v>
      </c>
      <c r="V269" s="8"/>
      <c r="W269" s="8"/>
      <c r="X269" s="8"/>
      <c r="Y269" s="8">
        <f>表1_5[[#This Row],[Average 60]]/表1_5[[#This Row],[Average 40]]</f>
        <v>17.708676041390291</v>
      </c>
      <c r="Z269" s="8">
        <f>TTEST(表1_5[[#This Row],[iBAQ 30-40_1]:[iBAQ 30-40_3]],表1_5[[#This Row],[iBAQ 50-60_1]:[iBAQ 50-60_3]],2,2)</f>
        <v>0.19740887829770182</v>
      </c>
      <c r="AA269" s="8"/>
      <c r="AB269" s="8"/>
      <c r="AC269" s="8"/>
      <c r="AD269" s="8"/>
    </row>
    <row r="270" spans="1:30" ht="15.75">
      <c r="A270" s="6">
        <v>1330</v>
      </c>
      <c r="B270" s="7" t="s">
        <v>66</v>
      </c>
      <c r="C270" s="7" t="s">
        <v>3178</v>
      </c>
      <c r="D270" s="7" t="s">
        <v>2044</v>
      </c>
      <c r="E270" s="6">
        <v>1</v>
      </c>
      <c r="F270" s="6">
        <v>1</v>
      </c>
      <c r="G270" s="6">
        <v>1994100</v>
      </c>
      <c r="H270" s="6"/>
      <c r="I270" s="6"/>
      <c r="J270" s="6">
        <v>2068600</v>
      </c>
      <c r="K270" s="6">
        <v>3425100</v>
      </c>
      <c r="L270" s="6">
        <v>3923100</v>
      </c>
      <c r="M270" s="6">
        <v>45681000</v>
      </c>
      <c r="N270" s="6">
        <v>9037600</v>
      </c>
      <c r="O270" s="6">
        <v>33623000</v>
      </c>
      <c r="P270" s="6">
        <f>COUNT(表1_5[[#This Row],[iBAQ 0-20_1]:[iBAQ 0-20_3]])</f>
        <v>1</v>
      </c>
      <c r="Q270" s="6">
        <f>COUNT(表1_5[[#This Row],[iBAQ 30-40_1]:[iBAQ 30-40_3]])</f>
        <v>3</v>
      </c>
      <c r="R270" s="6">
        <f>COUNT(表1_5[[#This Row],[iBAQ 50-60_1]:[iBAQ 50-60_3]])</f>
        <v>3</v>
      </c>
      <c r="S270" s="8"/>
      <c r="T270" s="8">
        <f>AVERAGE(表1_5[[#This Row],[iBAQ 30-40_1]:[iBAQ 30-40_3]])</f>
        <v>3138933.3333333335</v>
      </c>
      <c r="U270" s="8">
        <f>AVERAGE(表1_5[[#This Row],[iBAQ 50-60_1]:[iBAQ 50-60_3]])</f>
        <v>29447200</v>
      </c>
      <c r="V270" s="8"/>
      <c r="W270" s="8"/>
      <c r="X270" s="8"/>
      <c r="Y270" s="8">
        <f>表1_5[[#This Row],[Average 60]]/表1_5[[#This Row],[Average 40]]</f>
        <v>9.3812760173307268</v>
      </c>
      <c r="Z270" s="8">
        <f>TTEST(表1_5[[#This Row],[iBAQ 30-40_1]:[iBAQ 30-40_3]],表1_5[[#This Row],[iBAQ 50-60_1]:[iBAQ 50-60_3]],2,2)</f>
        <v>7.1456695337690695E-2</v>
      </c>
      <c r="AA270" s="8"/>
      <c r="AB270" s="8"/>
      <c r="AC270" s="8"/>
      <c r="AD270" s="8"/>
    </row>
    <row r="271" spans="1:30" ht="15.75">
      <c r="A271" s="6">
        <v>1039</v>
      </c>
      <c r="B271" s="7" t="s">
        <v>183</v>
      </c>
      <c r="C271" s="7" t="s">
        <v>2281</v>
      </c>
      <c r="D271" s="7" t="s">
        <v>3792</v>
      </c>
      <c r="E271" s="6">
        <v>10</v>
      </c>
      <c r="F271" s="6">
        <v>10</v>
      </c>
      <c r="G271" s="6">
        <v>3956200</v>
      </c>
      <c r="H271" s="6">
        <v>3607300</v>
      </c>
      <c r="I271" s="6">
        <v>3644100</v>
      </c>
      <c r="J271" s="6">
        <v>2317700</v>
      </c>
      <c r="K271" s="6">
        <v>3558500</v>
      </c>
      <c r="L271" s="6">
        <v>376970</v>
      </c>
      <c r="M271" s="6">
        <v>9571500</v>
      </c>
      <c r="N271" s="6">
        <v>22038000</v>
      </c>
      <c r="O271" s="6">
        <v>9315900</v>
      </c>
      <c r="P271" s="6">
        <f>COUNT(表1_5[[#This Row],[iBAQ 0-20_1]:[iBAQ 0-20_3]])</f>
        <v>3</v>
      </c>
      <c r="Q271" s="6">
        <f>COUNT(表1_5[[#This Row],[iBAQ 30-40_1]:[iBAQ 30-40_3]])</f>
        <v>3</v>
      </c>
      <c r="R271" s="6">
        <f>COUNT(表1_5[[#This Row],[iBAQ 50-60_1]:[iBAQ 50-60_3]])</f>
        <v>3</v>
      </c>
      <c r="S271" s="8">
        <f>AVERAGE(表1_5[[#This Row],[iBAQ 0-20_1]:[iBAQ 0-20_3]])</f>
        <v>3735866.6666666665</v>
      </c>
      <c r="T271" s="8">
        <f>AVERAGE(表1_5[[#This Row],[iBAQ 30-40_1]:[iBAQ 30-40_3]])</f>
        <v>2084390</v>
      </c>
      <c r="U271" s="8">
        <f>AVERAGE(表1_5[[#This Row],[iBAQ 50-60_1]:[iBAQ 50-60_3]])</f>
        <v>13641800</v>
      </c>
      <c r="V271" s="8">
        <f>表1_5[[#This Row],[Average 40]]/表1_5[[#This Row],[Average 20]]</f>
        <v>0.55794014775687928</v>
      </c>
      <c r="W271" s="8">
        <f>TTEST(表1_5[[#This Row],[iBAQ 0-20_1]:[iBAQ 0-20_3]],表1_5[[#This Row],[iBAQ 30-40_1]:[iBAQ 30-40_3]],2,2)</f>
        <v>0.15122581906131255</v>
      </c>
      <c r="X271" s="8"/>
      <c r="Y271" s="8">
        <f>表1_5[[#This Row],[Average 60]]/表1_5[[#This Row],[Average 40]]</f>
        <v>6.5447445055867668</v>
      </c>
      <c r="Z271" s="8">
        <f>TTEST(表1_5[[#This Row],[iBAQ 30-40_1]:[iBAQ 30-40_3]],表1_5[[#This Row],[iBAQ 50-60_1]:[iBAQ 50-60_3]],2,2)</f>
        <v>5.4770687167565335E-2</v>
      </c>
      <c r="AA271" s="8"/>
      <c r="AB271" s="8">
        <f>表1_5[[#This Row],[Average 60]]/表1_5[[#This Row],[Average 20]]</f>
        <v>3.6515757164781042</v>
      </c>
      <c r="AC271" s="8">
        <f>TTEST(表1_5[[#This Row],[iBAQ 0-20_1]:[iBAQ 0-20_3]],表1_5[[#This Row],[iBAQ 50-60_1]:[iBAQ 50-60_3]],2,2)</f>
        <v>7.779525545710099E-2</v>
      </c>
      <c r="AD271" s="8"/>
    </row>
    <row r="272" spans="1:30" ht="15.75">
      <c r="A272" s="6">
        <v>239</v>
      </c>
      <c r="B272" s="7" t="s">
        <v>339</v>
      </c>
      <c r="C272" s="7" t="s">
        <v>2606</v>
      </c>
      <c r="D272" s="7" t="s">
        <v>3627</v>
      </c>
      <c r="E272" s="6">
        <v>3</v>
      </c>
      <c r="F272" s="6">
        <v>3</v>
      </c>
      <c r="G272" s="6"/>
      <c r="H272" s="6">
        <v>894900</v>
      </c>
      <c r="I272" s="6"/>
      <c r="J272" s="6">
        <v>968020</v>
      </c>
      <c r="K272" s="6">
        <v>892030</v>
      </c>
      <c r="L272" s="6">
        <v>824370</v>
      </c>
      <c r="M272" s="6">
        <v>7640600</v>
      </c>
      <c r="N272" s="6"/>
      <c r="O272" s="6">
        <v>3477200</v>
      </c>
      <c r="P272" s="6">
        <f>COUNT(表1_5[[#This Row],[iBAQ 0-20_1]:[iBAQ 0-20_3]])</f>
        <v>1</v>
      </c>
      <c r="Q272" s="6">
        <f>COUNT(表1_5[[#This Row],[iBAQ 30-40_1]:[iBAQ 30-40_3]])</f>
        <v>3</v>
      </c>
      <c r="R272" s="6">
        <f>COUNT(表1_5[[#This Row],[iBAQ 50-60_1]:[iBAQ 50-60_3]])</f>
        <v>2</v>
      </c>
      <c r="S272" s="8"/>
      <c r="T272" s="8">
        <f>AVERAGE(表1_5[[#This Row],[iBAQ 30-40_1]:[iBAQ 30-40_3]])</f>
        <v>894806.66666666663</v>
      </c>
      <c r="U272" s="8">
        <f>AVERAGE(表1_5[[#This Row],[iBAQ 50-60_1]:[iBAQ 50-60_3]])</f>
        <v>5558900</v>
      </c>
      <c r="V272" s="8"/>
      <c r="W272" s="8"/>
      <c r="X272" s="8"/>
      <c r="Y272" s="8">
        <f>表1_5[[#This Row],[Average 60]]/表1_5[[#This Row],[Average 40]]</f>
        <v>6.2124034242033668</v>
      </c>
      <c r="Z272" s="8">
        <f>TTEST(表1_5[[#This Row],[iBAQ 30-40_1]:[iBAQ 30-40_3]],表1_5[[#This Row],[iBAQ 50-60_1]:[iBAQ 50-60_3]],2,2)</f>
        <v>5.7477002285842557E-2</v>
      </c>
      <c r="AA272" s="8"/>
      <c r="AB272" s="8"/>
      <c r="AC272" s="8"/>
      <c r="AD272" s="8"/>
    </row>
    <row r="273" spans="1:30" ht="15.75">
      <c r="A273" s="6">
        <v>753</v>
      </c>
      <c r="B273" s="7" t="s">
        <v>565</v>
      </c>
      <c r="C273" s="7" t="s">
        <v>2195</v>
      </c>
      <c r="D273" s="7" t="s">
        <v>3670</v>
      </c>
      <c r="E273" s="6">
        <v>9</v>
      </c>
      <c r="F273" s="6">
        <v>4</v>
      </c>
      <c r="G273" s="6"/>
      <c r="H273" s="6">
        <v>2116200</v>
      </c>
      <c r="I273" s="6">
        <v>501320</v>
      </c>
      <c r="J273" s="6">
        <v>967050</v>
      </c>
      <c r="K273" s="6">
        <v>1123400</v>
      </c>
      <c r="L273" s="6">
        <v>499660</v>
      </c>
      <c r="M273" s="6">
        <v>8498600</v>
      </c>
      <c r="N273" s="6">
        <v>3602200</v>
      </c>
      <c r="O273" s="6">
        <v>965750</v>
      </c>
      <c r="P273" s="6">
        <f>COUNT(表1_5[[#This Row],[iBAQ 0-20_1]:[iBAQ 0-20_3]])</f>
        <v>2</v>
      </c>
      <c r="Q273" s="6">
        <f>COUNT(表1_5[[#This Row],[iBAQ 30-40_1]:[iBAQ 30-40_3]])</f>
        <v>3</v>
      </c>
      <c r="R273" s="6">
        <f>COUNT(表1_5[[#This Row],[iBAQ 50-60_1]:[iBAQ 50-60_3]])</f>
        <v>3</v>
      </c>
      <c r="S273" s="8">
        <f>AVERAGE(表1_5[[#This Row],[iBAQ 0-20_1]:[iBAQ 0-20_3]])</f>
        <v>1308760</v>
      </c>
      <c r="T273" s="8">
        <f>AVERAGE(表1_5[[#This Row],[iBAQ 30-40_1]:[iBAQ 30-40_3]])</f>
        <v>863370</v>
      </c>
      <c r="U273" s="8">
        <f>AVERAGE(表1_5[[#This Row],[iBAQ 50-60_1]:[iBAQ 50-60_3]])</f>
        <v>4355516.666666667</v>
      </c>
      <c r="V273" s="8">
        <f>表1_5[[#This Row],[Average 40]]/表1_5[[#This Row],[Average 20]]</f>
        <v>0.6596855038356918</v>
      </c>
      <c r="W273" s="8">
        <f>TTEST(表1_5[[#This Row],[iBAQ 0-20_1]:[iBAQ 0-20_3]],表1_5[[#This Row],[iBAQ 30-40_1]:[iBAQ 30-40_3]],2,2)</f>
        <v>0.54160697289461812</v>
      </c>
      <c r="X273" s="8"/>
      <c r="Y273" s="8">
        <f>表1_5[[#This Row],[Average 60]]/表1_5[[#This Row],[Average 40]]</f>
        <v>5.0447857426904656</v>
      </c>
      <c r="Z273" s="8">
        <f>TTEST(表1_5[[#This Row],[iBAQ 30-40_1]:[iBAQ 30-40_3]],表1_5[[#This Row],[iBAQ 50-60_1]:[iBAQ 50-60_3]],2,2)</f>
        <v>0.18999865695416362</v>
      </c>
      <c r="AA273" s="8"/>
      <c r="AB273" s="8">
        <f>表1_5[[#This Row],[Average 60]]/表1_5[[#This Row],[Average 20]]</f>
        <v>3.3279720244098741</v>
      </c>
      <c r="AC273" s="8">
        <f>TTEST(表1_5[[#This Row],[iBAQ 0-20_1]:[iBAQ 0-20_3]],表1_5[[#This Row],[iBAQ 50-60_1]:[iBAQ 50-60_3]],2,2)</f>
        <v>0.37230622460506557</v>
      </c>
      <c r="AD273" s="8"/>
    </row>
    <row r="274" spans="1:30" ht="15.75">
      <c r="A274" s="6">
        <v>1442</v>
      </c>
      <c r="B274" s="7" t="s">
        <v>358</v>
      </c>
      <c r="C274" s="7" t="s">
        <v>2190</v>
      </c>
      <c r="D274" s="7" t="s">
        <v>3960</v>
      </c>
      <c r="E274" s="6">
        <v>6</v>
      </c>
      <c r="F274" s="6">
        <v>6</v>
      </c>
      <c r="G274" s="6"/>
      <c r="H274" s="6">
        <v>748850</v>
      </c>
      <c r="I274" s="6">
        <v>902790</v>
      </c>
      <c r="J274" s="6">
        <v>1328200</v>
      </c>
      <c r="K274" s="6">
        <v>348370</v>
      </c>
      <c r="L274" s="6">
        <v>1495900</v>
      </c>
      <c r="M274" s="6">
        <v>7363700</v>
      </c>
      <c r="N274" s="6"/>
      <c r="O274" s="6">
        <v>3133300</v>
      </c>
      <c r="P274" s="6">
        <f>COUNT(表1_5[[#This Row],[iBAQ 0-20_1]:[iBAQ 0-20_3]])</f>
        <v>2</v>
      </c>
      <c r="Q274" s="6">
        <f>COUNT(表1_5[[#This Row],[iBAQ 30-40_1]:[iBAQ 30-40_3]])</f>
        <v>3</v>
      </c>
      <c r="R274" s="6">
        <f>COUNT(表1_5[[#This Row],[iBAQ 50-60_1]:[iBAQ 50-60_3]])</f>
        <v>2</v>
      </c>
      <c r="S274" s="8">
        <f>AVERAGE(表1_5[[#This Row],[iBAQ 0-20_1]:[iBAQ 0-20_3]])</f>
        <v>825820</v>
      </c>
      <c r="T274" s="8">
        <f>AVERAGE(表1_5[[#This Row],[iBAQ 30-40_1]:[iBAQ 30-40_3]])</f>
        <v>1057490</v>
      </c>
      <c r="U274" s="8">
        <f>AVERAGE(表1_5[[#This Row],[iBAQ 50-60_1]:[iBAQ 50-60_3]])</f>
        <v>5248500</v>
      </c>
      <c r="V274" s="8">
        <f>表1_5[[#This Row],[Average 40]]/表1_5[[#This Row],[Average 20]]</f>
        <v>1.2805332881257416</v>
      </c>
      <c r="W274" s="8">
        <f>TTEST(表1_5[[#This Row],[iBAQ 0-20_1]:[iBAQ 0-20_3]],表1_5[[#This Row],[iBAQ 30-40_1]:[iBAQ 30-40_3]],2,2)</f>
        <v>0.65292267557585737</v>
      </c>
      <c r="X274" s="8"/>
      <c r="Y274" s="8">
        <f>表1_5[[#This Row],[Average 60]]/表1_5[[#This Row],[Average 40]]</f>
        <v>4.9631675004018954</v>
      </c>
      <c r="Z274" s="8">
        <f>TTEST(表1_5[[#This Row],[iBAQ 30-40_1]:[iBAQ 30-40_3]],表1_5[[#This Row],[iBAQ 50-60_1]:[iBAQ 50-60_3]],2,2)</f>
        <v>8.3867517599575045E-2</v>
      </c>
      <c r="AA274" s="8"/>
      <c r="AB274" s="8">
        <f>表1_5[[#This Row],[Average 60]]/表1_5[[#This Row],[Average 20]]</f>
        <v>6.3555011988084571</v>
      </c>
      <c r="AC274" s="8">
        <f>TTEST(表1_5[[#This Row],[iBAQ 0-20_1]:[iBAQ 0-20_3]],表1_5[[#This Row],[iBAQ 50-60_1]:[iBAQ 50-60_3]],2,2)</f>
        <v>0.17184795715119749</v>
      </c>
      <c r="AD274" s="8"/>
    </row>
    <row r="275" spans="1:30" ht="15.75">
      <c r="A275" s="6">
        <v>587</v>
      </c>
      <c r="B275" s="7" t="s">
        <v>392</v>
      </c>
      <c r="C275" s="7" t="s">
        <v>2567</v>
      </c>
      <c r="D275" s="7" t="s">
        <v>3612</v>
      </c>
      <c r="E275" s="6">
        <v>3</v>
      </c>
      <c r="F275" s="6">
        <v>3</v>
      </c>
      <c r="G275" s="6">
        <v>1604000</v>
      </c>
      <c r="H275" s="6">
        <v>1254300</v>
      </c>
      <c r="I275" s="6">
        <v>974870</v>
      </c>
      <c r="J275" s="6"/>
      <c r="K275" s="6">
        <v>721660</v>
      </c>
      <c r="L275" s="6">
        <v>573230</v>
      </c>
      <c r="M275" s="6">
        <v>4797600</v>
      </c>
      <c r="N275" s="6">
        <v>1334400</v>
      </c>
      <c r="O275" s="6">
        <v>2655300</v>
      </c>
      <c r="P275" s="6">
        <f>COUNT(表1_5[[#This Row],[iBAQ 0-20_1]:[iBAQ 0-20_3]])</f>
        <v>3</v>
      </c>
      <c r="Q275" s="6">
        <f>COUNT(表1_5[[#This Row],[iBAQ 30-40_1]:[iBAQ 30-40_3]])</f>
        <v>2</v>
      </c>
      <c r="R275" s="6">
        <f>COUNT(表1_5[[#This Row],[iBAQ 50-60_1]:[iBAQ 50-60_3]])</f>
        <v>3</v>
      </c>
      <c r="S275" s="8">
        <f>AVERAGE(表1_5[[#This Row],[iBAQ 0-20_1]:[iBAQ 0-20_3]])</f>
        <v>1277723.3333333333</v>
      </c>
      <c r="T275" s="8">
        <f>AVERAGE(表1_5[[#This Row],[iBAQ 30-40_1]:[iBAQ 30-40_3]])</f>
        <v>647445</v>
      </c>
      <c r="U275" s="8">
        <f>AVERAGE(表1_5[[#This Row],[iBAQ 50-60_1]:[iBAQ 50-60_3]])</f>
        <v>2929100</v>
      </c>
      <c r="V275" s="8">
        <f>表1_5[[#This Row],[Average 40]]/表1_5[[#This Row],[Average 20]]</f>
        <v>0.50671767753582542</v>
      </c>
      <c r="W275" s="8">
        <f>TTEST(表1_5[[#This Row],[iBAQ 0-20_1]:[iBAQ 0-20_3]],表1_5[[#This Row],[iBAQ 30-40_1]:[iBAQ 30-40_3]],2,2)</f>
        <v>7.9601810620498162E-2</v>
      </c>
      <c r="X275" s="8"/>
      <c r="Y275" s="8">
        <f>表1_5[[#This Row],[Average 60]]/表1_5[[#This Row],[Average 40]]</f>
        <v>4.5240908494157805</v>
      </c>
      <c r="Z275" s="8">
        <f>TTEST(表1_5[[#This Row],[iBAQ 30-40_1]:[iBAQ 30-40_3]],表1_5[[#This Row],[iBAQ 50-60_1]:[iBAQ 50-60_3]],2,2)</f>
        <v>0.17844333152691602</v>
      </c>
      <c r="AA275" s="8"/>
      <c r="AB275" s="8">
        <f>表1_5[[#This Row],[Average 60]]/表1_5[[#This Row],[Average 20]]</f>
        <v>2.2924368081770443</v>
      </c>
      <c r="AC275" s="8">
        <f>TTEST(表1_5[[#This Row],[iBAQ 0-20_1]:[iBAQ 0-20_3]],表1_5[[#This Row],[iBAQ 50-60_1]:[iBAQ 50-60_3]],2,2)</f>
        <v>0.1825667001623304</v>
      </c>
      <c r="AD275" s="8"/>
    </row>
    <row r="276" spans="1:30" ht="15.75">
      <c r="A276" s="6">
        <v>118</v>
      </c>
      <c r="B276" s="7" t="s">
        <v>232</v>
      </c>
      <c r="C276" s="7" t="s">
        <v>2753</v>
      </c>
      <c r="D276" s="7" t="s">
        <v>3698</v>
      </c>
      <c r="E276" s="6">
        <v>4</v>
      </c>
      <c r="F276" s="6">
        <v>4</v>
      </c>
      <c r="G276" s="6"/>
      <c r="H276" s="6">
        <v>436160</v>
      </c>
      <c r="I276" s="6"/>
      <c r="J276" s="6">
        <v>926710</v>
      </c>
      <c r="K276" s="6">
        <v>1126900</v>
      </c>
      <c r="L276" s="6">
        <v>3555000</v>
      </c>
      <c r="M276" s="6">
        <v>13593000</v>
      </c>
      <c r="N276" s="6">
        <v>2767700</v>
      </c>
      <c r="O276" s="6">
        <v>6768500</v>
      </c>
      <c r="P276" s="6">
        <f>COUNT(表1_5[[#This Row],[iBAQ 0-20_1]:[iBAQ 0-20_3]])</f>
        <v>1</v>
      </c>
      <c r="Q276" s="6">
        <f>COUNT(表1_5[[#This Row],[iBAQ 30-40_1]:[iBAQ 30-40_3]])</f>
        <v>3</v>
      </c>
      <c r="R276" s="6">
        <f>COUNT(表1_5[[#This Row],[iBAQ 50-60_1]:[iBAQ 50-60_3]])</f>
        <v>3</v>
      </c>
      <c r="S276" s="8"/>
      <c r="T276" s="8">
        <f>AVERAGE(表1_5[[#This Row],[iBAQ 30-40_1]:[iBAQ 30-40_3]])</f>
        <v>1869536.6666666667</v>
      </c>
      <c r="U276" s="8">
        <f>AVERAGE(表1_5[[#This Row],[iBAQ 50-60_1]:[iBAQ 50-60_3]])</f>
        <v>7709733.333333333</v>
      </c>
      <c r="V276" s="8"/>
      <c r="W276" s="8"/>
      <c r="X276" s="8"/>
      <c r="Y276" s="8">
        <f>表1_5[[#This Row],[Average 60]]/表1_5[[#This Row],[Average 40]]</f>
        <v>4.1238738297011199</v>
      </c>
      <c r="Z276" s="8">
        <f>TTEST(表1_5[[#This Row],[iBAQ 30-40_1]:[iBAQ 30-40_3]],表1_5[[#This Row],[iBAQ 50-60_1]:[iBAQ 50-60_3]],2,2)</f>
        <v>0.14875421105918687</v>
      </c>
      <c r="AA276" s="8"/>
      <c r="AB276" s="8"/>
      <c r="AC276" s="8"/>
      <c r="AD276" s="8"/>
    </row>
    <row r="277" spans="1:30" ht="15.75">
      <c r="A277" s="6">
        <v>413</v>
      </c>
      <c r="B277" s="7" t="s">
        <v>71</v>
      </c>
      <c r="C277" s="7" t="s">
        <v>2446</v>
      </c>
      <c r="D277" s="7" t="s">
        <v>3558</v>
      </c>
      <c r="E277" s="6">
        <v>3</v>
      </c>
      <c r="F277" s="6">
        <v>3</v>
      </c>
      <c r="G277" s="6">
        <v>11347000</v>
      </c>
      <c r="H277" s="6">
        <v>11079000</v>
      </c>
      <c r="I277" s="6">
        <v>11513000</v>
      </c>
      <c r="J277" s="6">
        <v>9979500</v>
      </c>
      <c r="K277" s="6">
        <v>8310000</v>
      </c>
      <c r="L277" s="6">
        <v>9746300</v>
      </c>
      <c r="M277" s="6">
        <v>68847000</v>
      </c>
      <c r="N277" s="6">
        <v>11230000</v>
      </c>
      <c r="O277" s="6">
        <v>30458000</v>
      </c>
      <c r="P277" s="6">
        <f>COUNT(表1_5[[#This Row],[iBAQ 0-20_1]:[iBAQ 0-20_3]])</f>
        <v>3</v>
      </c>
      <c r="Q277" s="6">
        <f>COUNT(表1_5[[#This Row],[iBAQ 30-40_1]:[iBAQ 30-40_3]])</f>
        <v>3</v>
      </c>
      <c r="R277" s="6">
        <f>COUNT(表1_5[[#This Row],[iBAQ 50-60_1]:[iBAQ 50-60_3]])</f>
        <v>3</v>
      </c>
      <c r="S277" s="8">
        <f>AVERAGE(表1_5[[#This Row],[iBAQ 0-20_1]:[iBAQ 0-20_3]])</f>
        <v>11313000</v>
      </c>
      <c r="T277" s="8">
        <f>AVERAGE(表1_5[[#This Row],[iBAQ 30-40_1]:[iBAQ 30-40_3]])</f>
        <v>9345266.666666666</v>
      </c>
      <c r="U277" s="8">
        <f>AVERAGE(表1_5[[#This Row],[iBAQ 50-60_1]:[iBAQ 50-60_3]])</f>
        <v>36845000</v>
      </c>
      <c r="V277" s="8">
        <f>表1_5[[#This Row],[Average 40]]/表1_5[[#This Row],[Average 20]]</f>
        <v>0.82606440967618366</v>
      </c>
      <c r="W277" s="8">
        <f>TTEST(表1_5[[#This Row],[iBAQ 0-20_1]:[iBAQ 0-20_3]],表1_5[[#This Row],[iBAQ 30-40_1]:[iBAQ 30-40_3]],2,2)</f>
        <v>2.1509695421677463E-2</v>
      </c>
      <c r="X277" s="8"/>
      <c r="Y277" s="8">
        <f>表1_5[[#This Row],[Average 60]]/表1_5[[#This Row],[Average 40]]</f>
        <v>3.9426376276047055</v>
      </c>
      <c r="Z277" s="8">
        <f>TTEST(表1_5[[#This Row],[iBAQ 30-40_1]:[iBAQ 30-40_3]],表1_5[[#This Row],[iBAQ 50-60_1]:[iBAQ 50-60_3]],2,2)</f>
        <v>0.17992433767120836</v>
      </c>
      <c r="AA277" s="8"/>
      <c r="AB277" s="8">
        <f>表1_5[[#This Row],[Average 60]]/表1_5[[#This Row],[Average 20]]</f>
        <v>3.2568726244143904</v>
      </c>
      <c r="AC277" s="8">
        <f>TTEST(表1_5[[#This Row],[iBAQ 0-20_1]:[iBAQ 0-20_3]],表1_5[[#This Row],[iBAQ 50-60_1]:[iBAQ 50-60_3]],2,2)</f>
        <v>0.2061698960800061</v>
      </c>
      <c r="AD277" s="8"/>
    </row>
    <row r="278" spans="1:30" ht="15.75">
      <c r="A278" s="6">
        <v>572</v>
      </c>
      <c r="B278" s="7" t="s">
        <v>197</v>
      </c>
      <c r="C278" s="7" t="s">
        <v>2557</v>
      </c>
      <c r="D278" s="7" t="s">
        <v>1623</v>
      </c>
      <c r="E278" s="6">
        <v>2</v>
      </c>
      <c r="F278" s="6">
        <v>2</v>
      </c>
      <c r="G278" s="6">
        <v>5821100</v>
      </c>
      <c r="H278" s="6">
        <v>4805200</v>
      </c>
      <c r="I278" s="6">
        <v>7161200</v>
      </c>
      <c r="J278" s="6"/>
      <c r="K278" s="6">
        <v>7139000</v>
      </c>
      <c r="L278" s="6">
        <v>3543900</v>
      </c>
      <c r="M278" s="6">
        <v>26975000</v>
      </c>
      <c r="N278" s="6">
        <v>27484000</v>
      </c>
      <c r="O278" s="6">
        <v>8190700</v>
      </c>
      <c r="P278" s="6">
        <f>COUNT(表1_5[[#This Row],[iBAQ 0-20_1]:[iBAQ 0-20_3]])</f>
        <v>3</v>
      </c>
      <c r="Q278" s="6">
        <f>COUNT(表1_5[[#This Row],[iBAQ 30-40_1]:[iBAQ 30-40_3]])</f>
        <v>2</v>
      </c>
      <c r="R278" s="6">
        <f>COUNT(表1_5[[#This Row],[iBAQ 50-60_1]:[iBAQ 50-60_3]])</f>
        <v>3</v>
      </c>
      <c r="S278" s="8">
        <f>AVERAGE(表1_5[[#This Row],[iBAQ 0-20_1]:[iBAQ 0-20_3]])</f>
        <v>5929166.666666667</v>
      </c>
      <c r="T278" s="8">
        <f>AVERAGE(表1_5[[#This Row],[iBAQ 30-40_1]:[iBAQ 30-40_3]])</f>
        <v>5341450</v>
      </c>
      <c r="U278" s="8">
        <f>AVERAGE(表1_5[[#This Row],[iBAQ 50-60_1]:[iBAQ 50-60_3]])</f>
        <v>20883233.333333332</v>
      </c>
      <c r="V278" s="8">
        <f>表1_5[[#This Row],[Average 40]]/表1_5[[#This Row],[Average 20]]</f>
        <v>0.90087702037947992</v>
      </c>
      <c r="W278" s="8">
        <f>TTEST(表1_5[[#This Row],[iBAQ 0-20_1]:[iBAQ 0-20_3]],表1_5[[#This Row],[iBAQ 30-40_1]:[iBAQ 30-40_3]],2,2)</f>
        <v>0.73828603283889804</v>
      </c>
      <c r="X278" s="8"/>
      <c r="Y278" s="8">
        <f>表1_5[[#This Row],[Average 60]]/表1_5[[#This Row],[Average 40]]</f>
        <v>3.9096562419068479</v>
      </c>
      <c r="Z278" s="8">
        <f>TTEST(表1_5[[#This Row],[iBAQ 30-40_1]:[iBAQ 30-40_3]],表1_5[[#This Row],[iBAQ 50-60_1]:[iBAQ 50-60_3]],2,2)</f>
        <v>0.15800228098254904</v>
      </c>
      <c r="AA278" s="8"/>
      <c r="AB278" s="8">
        <f>表1_5[[#This Row],[Average 60]]/表1_5[[#This Row],[Average 20]]</f>
        <v>3.522119465917076</v>
      </c>
      <c r="AC278" s="8">
        <f>TTEST(表1_5[[#This Row],[iBAQ 0-20_1]:[iBAQ 0-20_3]],表1_5[[#This Row],[iBAQ 50-60_1]:[iBAQ 50-60_3]],2,2)</f>
        <v>7.9184460440542073E-2</v>
      </c>
      <c r="AD278" s="8"/>
    </row>
    <row r="279" spans="1:30" ht="15.75">
      <c r="A279" s="6">
        <v>378</v>
      </c>
      <c r="B279" s="7" t="s">
        <v>245</v>
      </c>
      <c r="C279" s="7" t="s">
        <v>3179</v>
      </c>
      <c r="D279" s="7" t="s">
        <v>3904</v>
      </c>
      <c r="E279" s="6">
        <v>5</v>
      </c>
      <c r="F279" s="6">
        <v>5</v>
      </c>
      <c r="G279" s="6">
        <v>9215300</v>
      </c>
      <c r="H279" s="6">
        <v>7406600</v>
      </c>
      <c r="I279" s="6">
        <v>10813000</v>
      </c>
      <c r="J279" s="6">
        <v>5011300</v>
      </c>
      <c r="K279" s="6">
        <v>1114700</v>
      </c>
      <c r="L279" s="6">
        <v>3366400</v>
      </c>
      <c r="M279" s="6">
        <v>17921000</v>
      </c>
      <c r="N279" s="6"/>
      <c r="O279" s="6">
        <v>6224200</v>
      </c>
      <c r="P279" s="6">
        <f>COUNT(表1_5[[#This Row],[iBAQ 0-20_1]:[iBAQ 0-20_3]])</f>
        <v>3</v>
      </c>
      <c r="Q279" s="6">
        <f>COUNT(表1_5[[#This Row],[iBAQ 30-40_1]:[iBAQ 30-40_3]])</f>
        <v>3</v>
      </c>
      <c r="R279" s="6">
        <f>COUNT(表1_5[[#This Row],[iBAQ 50-60_1]:[iBAQ 50-60_3]])</f>
        <v>2</v>
      </c>
      <c r="S279" s="8">
        <f>AVERAGE(表1_5[[#This Row],[iBAQ 0-20_1]:[iBAQ 0-20_3]])</f>
        <v>9144966.666666666</v>
      </c>
      <c r="T279" s="8">
        <f>AVERAGE(表1_5[[#This Row],[iBAQ 30-40_1]:[iBAQ 30-40_3]])</f>
        <v>3164133.3333333335</v>
      </c>
      <c r="U279" s="8">
        <f>AVERAGE(表1_5[[#This Row],[iBAQ 50-60_1]:[iBAQ 50-60_3]])</f>
        <v>12072600</v>
      </c>
      <c r="V279" s="8">
        <f>表1_5[[#This Row],[Average 40]]/表1_5[[#This Row],[Average 20]]</f>
        <v>0.34599725167578527</v>
      </c>
      <c r="W279" s="8">
        <f>TTEST(表1_5[[#This Row],[iBAQ 0-20_1]:[iBAQ 0-20_3]],表1_5[[#This Row],[iBAQ 30-40_1]:[iBAQ 30-40_3]],2,2)</f>
        <v>1.6227048135351009E-2</v>
      </c>
      <c r="X279" s="8" t="s">
        <v>1408</v>
      </c>
      <c r="Y279" s="8">
        <f>表1_5[[#This Row],[Average 60]]/表1_5[[#This Row],[Average 40]]</f>
        <v>3.8154523618895113</v>
      </c>
      <c r="Z279" s="8">
        <f>TTEST(表1_5[[#This Row],[iBAQ 30-40_1]:[iBAQ 30-40_3]],表1_5[[#This Row],[iBAQ 50-60_1]:[iBAQ 50-60_3]],2,2)</f>
        <v>0.1479881616770567</v>
      </c>
      <c r="AA279" s="8"/>
      <c r="AB279" s="8">
        <f>表1_5[[#This Row],[Average 60]]/表1_5[[#This Row],[Average 20]]</f>
        <v>1.3201360311136545</v>
      </c>
      <c r="AC279" s="8">
        <f>TTEST(表1_5[[#This Row],[iBAQ 0-20_1]:[iBAQ 0-20_3]],表1_5[[#This Row],[iBAQ 50-60_1]:[iBAQ 50-60_3]],2,2)</f>
        <v>0.5649778042369985</v>
      </c>
      <c r="AD279" s="8"/>
    </row>
    <row r="280" spans="1:30" ht="15.75">
      <c r="A280" s="6">
        <v>349</v>
      </c>
      <c r="B280" s="7" t="s">
        <v>303</v>
      </c>
      <c r="C280" s="7" t="s">
        <v>2406</v>
      </c>
      <c r="D280" s="7" t="s">
        <v>1538</v>
      </c>
      <c r="E280" s="6">
        <v>4</v>
      </c>
      <c r="F280" s="6">
        <v>4</v>
      </c>
      <c r="G280" s="6">
        <v>4238100</v>
      </c>
      <c r="H280" s="6"/>
      <c r="I280" s="6"/>
      <c r="J280" s="6">
        <v>2187900</v>
      </c>
      <c r="K280" s="6"/>
      <c r="L280" s="6">
        <v>2529900</v>
      </c>
      <c r="M280" s="6">
        <v>8383200</v>
      </c>
      <c r="N280" s="6">
        <v>11774000</v>
      </c>
      <c r="O280" s="6">
        <v>4415100</v>
      </c>
      <c r="P280" s="6">
        <f>COUNT(表1_5[[#This Row],[iBAQ 0-20_1]:[iBAQ 0-20_3]])</f>
        <v>1</v>
      </c>
      <c r="Q280" s="6">
        <f>COUNT(表1_5[[#This Row],[iBAQ 30-40_1]:[iBAQ 30-40_3]])</f>
        <v>2</v>
      </c>
      <c r="R280" s="6">
        <f>COUNT(表1_5[[#This Row],[iBAQ 50-60_1]:[iBAQ 50-60_3]])</f>
        <v>3</v>
      </c>
      <c r="S280" s="8"/>
      <c r="T280" s="8">
        <f>AVERAGE(表1_5[[#This Row],[iBAQ 30-40_1]:[iBAQ 30-40_3]])</f>
        <v>2358900</v>
      </c>
      <c r="U280" s="8">
        <f>AVERAGE(表1_5[[#This Row],[iBAQ 50-60_1]:[iBAQ 50-60_3]])</f>
        <v>8190766.666666667</v>
      </c>
      <c r="V280" s="8"/>
      <c r="W280" s="8"/>
      <c r="X280" s="8"/>
      <c r="Y280" s="8">
        <f>表1_5[[#This Row],[Average 60]]/表1_5[[#This Row],[Average 40]]</f>
        <v>3.4722822784631258</v>
      </c>
      <c r="Z280" s="8">
        <f>TTEST(表1_5[[#This Row],[iBAQ 30-40_1]:[iBAQ 30-40_3]],表1_5[[#This Row],[iBAQ 50-60_1]:[iBAQ 50-60_3]],2,2)</f>
        <v>0.12394542964248131</v>
      </c>
      <c r="AA280" s="8"/>
      <c r="AB280" s="8"/>
      <c r="AC280" s="8"/>
      <c r="AD280" s="8"/>
    </row>
    <row r="281" spans="1:30" ht="15.75">
      <c r="A281" s="6">
        <v>34</v>
      </c>
      <c r="B281" s="7" t="s">
        <v>294</v>
      </c>
      <c r="C281" s="7" t="s">
        <v>2187</v>
      </c>
      <c r="D281" s="7" t="s">
        <v>3414</v>
      </c>
      <c r="E281" s="6">
        <v>2</v>
      </c>
      <c r="F281" s="6">
        <v>2</v>
      </c>
      <c r="G281" s="6"/>
      <c r="H281" s="6">
        <v>4744000</v>
      </c>
      <c r="I281" s="6">
        <v>590080</v>
      </c>
      <c r="J281" s="6">
        <v>831860</v>
      </c>
      <c r="K281" s="6">
        <v>1407900</v>
      </c>
      <c r="L281" s="6">
        <v>1819200</v>
      </c>
      <c r="M281" s="6">
        <v>7404800</v>
      </c>
      <c r="N281" s="6">
        <v>1254700</v>
      </c>
      <c r="O281" s="6">
        <v>4822800</v>
      </c>
      <c r="P281" s="6">
        <f>COUNT(表1_5[[#This Row],[iBAQ 0-20_1]:[iBAQ 0-20_3]])</f>
        <v>2</v>
      </c>
      <c r="Q281" s="6">
        <f>COUNT(表1_5[[#This Row],[iBAQ 30-40_1]:[iBAQ 30-40_3]])</f>
        <v>3</v>
      </c>
      <c r="R281" s="6">
        <f>COUNT(表1_5[[#This Row],[iBAQ 50-60_1]:[iBAQ 50-60_3]])</f>
        <v>3</v>
      </c>
      <c r="S281" s="8">
        <f>AVERAGE(表1_5[[#This Row],[iBAQ 0-20_1]:[iBAQ 0-20_3]])</f>
        <v>2667040</v>
      </c>
      <c r="T281" s="8">
        <f>AVERAGE(表1_5[[#This Row],[iBAQ 30-40_1]:[iBAQ 30-40_3]])</f>
        <v>1352986.6666666667</v>
      </c>
      <c r="U281" s="8">
        <f>AVERAGE(表1_5[[#This Row],[iBAQ 50-60_1]:[iBAQ 50-60_3]])</f>
        <v>4494100</v>
      </c>
      <c r="V281" s="8">
        <f>表1_5[[#This Row],[Average 40]]/表1_5[[#This Row],[Average 20]]</f>
        <v>0.50729897814306002</v>
      </c>
      <c r="W281" s="8">
        <f>TTEST(表1_5[[#This Row],[iBAQ 0-20_1]:[iBAQ 0-20_3]],表1_5[[#This Row],[iBAQ 30-40_1]:[iBAQ 30-40_3]],2,2)</f>
        <v>0.46955071878347288</v>
      </c>
      <c r="X281" s="8"/>
      <c r="Y281" s="8">
        <f>表1_5[[#This Row],[Average 60]]/表1_5[[#This Row],[Average 40]]</f>
        <v>3.3216144036896149</v>
      </c>
      <c r="Z281" s="8">
        <f>TTEST(表1_5[[#This Row],[iBAQ 30-40_1]:[iBAQ 30-40_3]],表1_5[[#This Row],[iBAQ 50-60_1]:[iBAQ 50-60_3]],2,2)</f>
        <v>0.15694061773471268</v>
      </c>
      <c r="AA281" s="8"/>
      <c r="AB281" s="8">
        <f>表1_5[[#This Row],[Average 60]]/表1_5[[#This Row],[Average 20]]</f>
        <v>1.6850515927770111</v>
      </c>
      <c r="AC281" s="8">
        <f>TTEST(表1_5[[#This Row],[iBAQ 0-20_1]:[iBAQ 0-20_3]],表1_5[[#This Row],[iBAQ 50-60_1]:[iBAQ 50-60_3]],2,2)</f>
        <v>0.55716023220156197</v>
      </c>
      <c r="AD281" s="8"/>
    </row>
    <row r="282" spans="1:30" ht="15.75">
      <c r="A282" s="6">
        <v>1113</v>
      </c>
      <c r="B282" s="7" t="s">
        <v>287</v>
      </c>
      <c r="C282" s="7" t="s">
        <v>2504</v>
      </c>
      <c r="D282" s="7" t="s">
        <v>3822</v>
      </c>
      <c r="E282" s="6">
        <v>2</v>
      </c>
      <c r="F282" s="6">
        <v>1</v>
      </c>
      <c r="G282" s="6"/>
      <c r="H282" s="6">
        <v>1913100</v>
      </c>
      <c r="I282" s="6">
        <v>711280</v>
      </c>
      <c r="J282" s="6">
        <v>1036600</v>
      </c>
      <c r="K282" s="6">
        <v>1294500</v>
      </c>
      <c r="L282" s="6">
        <v>660370</v>
      </c>
      <c r="M282" s="6"/>
      <c r="N282" s="6">
        <v>1277900</v>
      </c>
      <c r="O282" s="6">
        <v>4904700</v>
      </c>
      <c r="P282" s="6">
        <f>COUNT(表1_5[[#This Row],[iBAQ 0-20_1]:[iBAQ 0-20_3]])</f>
        <v>2</v>
      </c>
      <c r="Q282" s="6">
        <f>COUNT(表1_5[[#This Row],[iBAQ 30-40_1]:[iBAQ 30-40_3]])</f>
        <v>3</v>
      </c>
      <c r="R282" s="6">
        <f>COUNT(表1_5[[#This Row],[iBAQ 50-60_1]:[iBAQ 50-60_3]])</f>
        <v>2</v>
      </c>
      <c r="S282" s="8">
        <f>AVERAGE(表1_5[[#This Row],[iBAQ 0-20_1]:[iBAQ 0-20_3]])</f>
        <v>1312190</v>
      </c>
      <c r="T282" s="8">
        <f>AVERAGE(表1_5[[#This Row],[iBAQ 30-40_1]:[iBAQ 30-40_3]])</f>
        <v>997156.66666666663</v>
      </c>
      <c r="U282" s="8">
        <f>AVERAGE(表1_5[[#This Row],[iBAQ 50-60_1]:[iBAQ 50-60_3]])</f>
        <v>3091300</v>
      </c>
      <c r="V282" s="8">
        <f>表1_5[[#This Row],[Average 40]]/表1_5[[#This Row],[Average 20]]</f>
        <v>0.7599178980686232</v>
      </c>
      <c r="W282" s="8">
        <f>TTEST(表1_5[[#This Row],[iBAQ 0-20_1]:[iBAQ 0-20_3]],表1_5[[#This Row],[iBAQ 30-40_1]:[iBAQ 30-40_3]],2,2)</f>
        <v>0.57841472171046349</v>
      </c>
      <c r="X282" s="8"/>
      <c r="Y282" s="8">
        <f>表1_5[[#This Row],[Average 60]]/表1_5[[#This Row],[Average 40]]</f>
        <v>3.1001146593480797</v>
      </c>
      <c r="Z282" s="8">
        <f>TTEST(表1_5[[#This Row],[iBAQ 30-40_1]:[iBAQ 30-40_3]],表1_5[[#This Row],[iBAQ 50-60_1]:[iBAQ 50-60_3]],2,2)</f>
        <v>0.22445057052640541</v>
      </c>
      <c r="AA282" s="8"/>
      <c r="AB282" s="8">
        <f>表1_5[[#This Row],[Average 60]]/表1_5[[#This Row],[Average 20]]</f>
        <v>2.3558326157035188</v>
      </c>
      <c r="AC282" s="8">
        <f>TTEST(表1_5[[#This Row],[iBAQ 0-20_1]:[iBAQ 0-20_3]],表1_5[[#This Row],[iBAQ 50-60_1]:[iBAQ 50-60_3]],2,2)</f>
        <v>0.45001784469652817</v>
      </c>
      <c r="AD282" s="8"/>
    </row>
    <row r="283" spans="1:30" ht="15.75">
      <c r="A283" s="6">
        <v>517</v>
      </c>
      <c r="B283" s="7" t="s">
        <v>147</v>
      </c>
      <c r="C283" s="7" t="s">
        <v>2516</v>
      </c>
      <c r="D283" s="7" t="s">
        <v>3586</v>
      </c>
      <c r="E283" s="6">
        <v>4</v>
      </c>
      <c r="F283" s="6">
        <v>4</v>
      </c>
      <c r="G283" s="6">
        <v>539690</v>
      </c>
      <c r="H283" s="6"/>
      <c r="I283" s="6"/>
      <c r="J283" s="6">
        <v>3364100</v>
      </c>
      <c r="K283" s="6">
        <v>2479100</v>
      </c>
      <c r="L283" s="6">
        <v>4310100</v>
      </c>
      <c r="M283" s="6">
        <v>16592000</v>
      </c>
      <c r="N283" s="6">
        <v>2316800</v>
      </c>
      <c r="O283" s="6">
        <v>12426000</v>
      </c>
      <c r="P283" s="6">
        <f>COUNT(表1_5[[#This Row],[iBAQ 0-20_1]:[iBAQ 0-20_3]])</f>
        <v>1</v>
      </c>
      <c r="Q283" s="6">
        <f>COUNT(表1_5[[#This Row],[iBAQ 30-40_1]:[iBAQ 30-40_3]])</f>
        <v>3</v>
      </c>
      <c r="R283" s="6">
        <f>COUNT(表1_5[[#This Row],[iBAQ 50-60_1]:[iBAQ 50-60_3]])</f>
        <v>3</v>
      </c>
      <c r="S283" s="8"/>
      <c r="T283" s="8">
        <f>AVERAGE(表1_5[[#This Row],[iBAQ 30-40_1]:[iBAQ 30-40_3]])</f>
        <v>3384433.3333333335</v>
      </c>
      <c r="U283" s="8">
        <f>AVERAGE(表1_5[[#This Row],[iBAQ 50-60_1]:[iBAQ 50-60_3]])</f>
        <v>10444933.333333334</v>
      </c>
      <c r="V283" s="8"/>
      <c r="W283" s="8"/>
      <c r="X283" s="8"/>
      <c r="Y283" s="8">
        <f>表1_5[[#This Row],[Average 60]]/表1_5[[#This Row],[Average 40]]</f>
        <v>3.0861690287886696</v>
      </c>
      <c r="Z283" s="8">
        <f>TTEST(表1_5[[#This Row],[iBAQ 30-40_1]:[iBAQ 30-40_3]],表1_5[[#This Row],[iBAQ 50-60_1]:[iBAQ 50-60_3]],2,2)</f>
        <v>0.17365781754018803</v>
      </c>
      <c r="AA283" s="8"/>
      <c r="AB283" s="8"/>
      <c r="AC283" s="8"/>
      <c r="AD283" s="8"/>
    </row>
    <row r="284" spans="1:30" ht="15.75">
      <c r="A284" s="6">
        <v>1475</v>
      </c>
      <c r="B284" s="7" t="s">
        <v>396</v>
      </c>
      <c r="C284" s="7" t="s">
        <v>3316</v>
      </c>
      <c r="D284" s="7" t="s">
        <v>2129</v>
      </c>
      <c r="E284" s="6">
        <v>4</v>
      </c>
      <c r="F284" s="6">
        <v>4</v>
      </c>
      <c r="G284" s="6"/>
      <c r="H284" s="6"/>
      <c r="I284" s="6"/>
      <c r="J284" s="6"/>
      <c r="K284" s="6">
        <v>960730</v>
      </c>
      <c r="L284" s="6">
        <v>1300900</v>
      </c>
      <c r="M284" s="6">
        <v>4301000</v>
      </c>
      <c r="N284" s="6"/>
      <c r="O284" s="6">
        <v>2608700</v>
      </c>
      <c r="P284" s="6">
        <f>COUNT(表1_5[[#This Row],[iBAQ 0-20_1]:[iBAQ 0-20_3]])</f>
        <v>0</v>
      </c>
      <c r="Q284" s="6">
        <f>COUNT(表1_5[[#This Row],[iBAQ 30-40_1]:[iBAQ 30-40_3]])</f>
        <v>2</v>
      </c>
      <c r="R284" s="6">
        <f>COUNT(表1_5[[#This Row],[iBAQ 50-60_1]:[iBAQ 50-60_3]])</f>
        <v>2</v>
      </c>
      <c r="S284" s="8"/>
      <c r="T284" s="8">
        <f>AVERAGE(表1_5[[#This Row],[iBAQ 30-40_1]:[iBAQ 30-40_3]])</f>
        <v>1130815</v>
      </c>
      <c r="U284" s="8">
        <f>AVERAGE(表1_5[[#This Row],[iBAQ 50-60_1]:[iBAQ 50-60_3]])</f>
        <v>3454850</v>
      </c>
      <c r="V284" s="8"/>
      <c r="W284" s="8"/>
      <c r="X284" s="8">
        <v>40</v>
      </c>
      <c r="Y284" s="8">
        <f>表1_5[[#This Row],[Average 60]]/表1_5[[#This Row],[Average 40]]</f>
        <v>3.0551858615246528</v>
      </c>
      <c r="Z284" s="8">
        <f>TTEST(表1_5[[#This Row],[iBAQ 30-40_1]:[iBAQ 30-40_3]],表1_5[[#This Row],[iBAQ 50-60_1]:[iBAQ 50-60_3]],2,2)</f>
        <v>0.11467332121766494</v>
      </c>
      <c r="AA284" s="8"/>
      <c r="AB284" s="8"/>
      <c r="AC284" s="8"/>
      <c r="AD284" s="8">
        <v>60</v>
      </c>
    </row>
    <row r="285" spans="1:30" ht="15.75">
      <c r="A285" s="6">
        <v>1025</v>
      </c>
      <c r="B285" s="7" t="s">
        <v>606</v>
      </c>
      <c r="C285" s="7" t="s">
        <v>2927</v>
      </c>
      <c r="D285" s="7" t="s">
        <v>1856</v>
      </c>
      <c r="E285" s="6">
        <v>9</v>
      </c>
      <c r="F285" s="6">
        <v>6</v>
      </c>
      <c r="G285" s="6">
        <v>404170</v>
      </c>
      <c r="H285" s="6">
        <v>774310</v>
      </c>
      <c r="I285" s="6">
        <v>1383900</v>
      </c>
      <c r="J285" s="6">
        <v>1173400</v>
      </c>
      <c r="K285" s="6">
        <v>883760</v>
      </c>
      <c r="L285" s="6">
        <v>934510</v>
      </c>
      <c r="M285" s="6">
        <v>6690700</v>
      </c>
      <c r="N285" s="6">
        <v>1418600</v>
      </c>
      <c r="O285" s="6">
        <v>724960</v>
      </c>
      <c r="P285" s="6">
        <f>COUNT(表1_5[[#This Row],[iBAQ 0-20_1]:[iBAQ 0-20_3]])</f>
        <v>3</v>
      </c>
      <c r="Q285" s="6">
        <f>COUNT(表1_5[[#This Row],[iBAQ 30-40_1]:[iBAQ 30-40_3]])</f>
        <v>3</v>
      </c>
      <c r="R285" s="6">
        <f>COUNT(表1_5[[#This Row],[iBAQ 50-60_1]:[iBAQ 50-60_3]])</f>
        <v>3</v>
      </c>
      <c r="S285" s="8">
        <f>AVERAGE(表1_5[[#This Row],[iBAQ 0-20_1]:[iBAQ 0-20_3]])</f>
        <v>854126.66666666663</v>
      </c>
      <c r="T285" s="8">
        <f>AVERAGE(表1_5[[#This Row],[iBAQ 30-40_1]:[iBAQ 30-40_3]])</f>
        <v>997223.33333333337</v>
      </c>
      <c r="U285" s="8">
        <f>AVERAGE(表1_5[[#This Row],[iBAQ 50-60_1]:[iBAQ 50-60_3]])</f>
        <v>2944753.3333333335</v>
      </c>
      <c r="V285" s="8">
        <f>表1_5[[#This Row],[Average 40]]/表1_5[[#This Row],[Average 20]]</f>
        <v>1.1675356504499723</v>
      </c>
      <c r="W285" s="8">
        <f>TTEST(表1_5[[#This Row],[iBAQ 0-20_1]:[iBAQ 0-20_3]],表1_5[[#This Row],[iBAQ 30-40_1]:[iBAQ 30-40_3]],2,2)</f>
        <v>0.65748974771430224</v>
      </c>
      <c r="X285" s="8"/>
      <c r="Y285" s="8">
        <f>表1_5[[#This Row],[Average 60]]/表1_5[[#This Row],[Average 40]]</f>
        <v>2.9529526986599457</v>
      </c>
      <c r="Z285" s="8">
        <f>TTEST(表1_5[[#This Row],[iBAQ 30-40_1]:[iBAQ 30-40_3]],表1_5[[#This Row],[iBAQ 50-60_1]:[iBAQ 50-60_3]],2,2)</f>
        <v>0.36006770382080738</v>
      </c>
      <c r="AA285" s="8"/>
      <c r="AB285" s="8">
        <f>表1_5[[#This Row],[Average 60]]/表1_5[[#This Row],[Average 20]]</f>
        <v>3.4476775497779411</v>
      </c>
      <c r="AC285" s="8">
        <f>TTEST(表1_5[[#This Row],[iBAQ 0-20_1]:[iBAQ 0-20_3]],表1_5[[#This Row],[iBAQ 50-60_1]:[iBAQ 50-60_3]],2,2)</f>
        <v>0.33411590459281509</v>
      </c>
      <c r="AD285" s="8"/>
    </row>
    <row r="286" spans="1:30" ht="15.75">
      <c r="A286" s="6">
        <v>960</v>
      </c>
      <c r="B286" s="7" t="s">
        <v>30</v>
      </c>
      <c r="C286" s="7" t="s">
        <v>2874</v>
      </c>
      <c r="D286" s="7" t="s">
        <v>1819</v>
      </c>
      <c r="E286" s="6">
        <v>1</v>
      </c>
      <c r="F286" s="6">
        <v>1</v>
      </c>
      <c r="G286" s="6">
        <v>11880000</v>
      </c>
      <c r="H286" s="6">
        <v>25671000</v>
      </c>
      <c r="I286" s="6">
        <v>26950000</v>
      </c>
      <c r="J286" s="6">
        <v>16433000</v>
      </c>
      <c r="K286" s="6">
        <v>17544000</v>
      </c>
      <c r="L286" s="6">
        <v>32218000</v>
      </c>
      <c r="M286" s="6">
        <v>90116000</v>
      </c>
      <c r="N286" s="6">
        <v>20713000</v>
      </c>
      <c r="O286" s="6">
        <v>78930000</v>
      </c>
      <c r="P286" s="6">
        <f>COUNT(表1_5[[#This Row],[iBAQ 0-20_1]:[iBAQ 0-20_3]])</f>
        <v>3</v>
      </c>
      <c r="Q286" s="6">
        <f>COUNT(表1_5[[#This Row],[iBAQ 30-40_1]:[iBAQ 30-40_3]])</f>
        <v>3</v>
      </c>
      <c r="R286" s="6">
        <f>COUNT(表1_5[[#This Row],[iBAQ 50-60_1]:[iBAQ 50-60_3]])</f>
        <v>3</v>
      </c>
      <c r="S286" s="8">
        <f>AVERAGE(表1_5[[#This Row],[iBAQ 0-20_1]:[iBAQ 0-20_3]])</f>
        <v>21500333.333333332</v>
      </c>
      <c r="T286" s="8">
        <f>AVERAGE(表1_5[[#This Row],[iBAQ 30-40_1]:[iBAQ 30-40_3]])</f>
        <v>22065000</v>
      </c>
      <c r="U286" s="8">
        <f>AVERAGE(表1_5[[#This Row],[iBAQ 50-60_1]:[iBAQ 50-60_3]])</f>
        <v>63253000</v>
      </c>
      <c r="V286" s="8">
        <f>表1_5[[#This Row],[Average 40]]/表1_5[[#This Row],[Average 20]]</f>
        <v>1.0262631587107178</v>
      </c>
      <c r="W286" s="8">
        <f>TTEST(表1_5[[#This Row],[iBAQ 0-20_1]:[iBAQ 0-20_3]],表1_5[[#This Row],[iBAQ 30-40_1]:[iBAQ 30-40_3]],2,2)</f>
        <v>0.93967250689126791</v>
      </c>
      <c r="X286" s="8"/>
      <c r="Y286" s="8">
        <f>表1_5[[#This Row],[Average 60]]/表1_5[[#This Row],[Average 40]]</f>
        <v>2.8666666666666667</v>
      </c>
      <c r="Z286" s="8">
        <f>TTEST(表1_5[[#This Row],[iBAQ 30-40_1]:[iBAQ 30-40_3]],表1_5[[#This Row],[iBAQ 50-60_1]:[iBAQ 50-60_3]],2,2)</f>
        <v>0.13590698623835429</v>
      </c>
      <c r="AA286" s="8"/>
      <c r="AB286" s="8">
        <f>表1_5[[#This Row],[Average 60]]/表1_5[[#This Row],[Average 20]]</f>
        <v>2.9419543883040573</v>
      </c>
      <c r="AC286" s="8">
        <f>TTEST(表1_5[[#This Row],[iBAQ 0-20_1]:[iBAQ 0-20_3]],表1_5[[#This Row],[iBAQ 50-60_1]:[iBAQ 50-60_3]],2,2)</f>
        <v>0.13118643484662898</v>
      </c>
      <c r="AD286" s="8"/>
    </row>
    <row r="287" spans="1:30" ht="15.75">
      <c r="A287" s="6">
        <v>1425</v>
      </c>
      <c r="B287" s="7" t="s">
        <v>415</v>
      </c>
      <c r="C287" s="7" t="s">
        <v>3269</v>
      </c>
      <c r="D287" s="7" t="s">
        <v>3949</v>
      </c>
      <c r="E287" s="6">
        <v>7</v>
      </c>
      <c r="F287" s="6">
        <v>3</v>
      </c>
      <c r="G287" s="6">
        <v>3754300</v>
      </c>
      <c r="H287" s="6">
        <v>4200400</v>
      </c>
      <c r="I287" s="6">
        <v>7020200</v>
      </c>
      <c r="J287" s="6">
        <v>2428600</v>
      </c>
      <c r="K287" s="6">
        <v>3953300</v>
      </c>
      <c r="L287" s="6">
        <v>2576400</v>
      </c>
      <c r="M287" s="6">
        <v>12256000</v>
      </c>
      <c r="N287" s="6">
        <v>10685000</v>
      </c>
      <c r="O287" s="6">
        <v>2417500</v>
      </c>
      <c r="P287" s="6">
        <f>COUNT(表1_5[[#This Row],[iBAQ 0-20_1]:[iBAQ 0-20_3]])</f>
        <v>3</v>
      </c>
      <c r="Q287" s="6">
        <f>COUNT(表1_5[[#This Row],[iBAQ 30-40_1]:[iBAQ 30-40_3]])</f>
        <v>3</v>
      </c>
      <c r="R287" s="6">
        <f>COUNT(表1_5[[#This Row],[iBAQ 50-60_1]:[iBAQ 50-60_3]])</f>
        <v>3</v>
      </c>
      <c r="S287" s="8">
        <f>AVERAGE(表1_5[[#This Row],[iBAQ 0-20_1]:[iBAQ 0-20_3]])</f>
        <v>4991633.333333333</v>
      </c>
      <c r="T287" s="8">
        <f>AVERAGE(表1_5[[#This Row],[iBAQ 30-40_1]:[iBAQ 30-40_3]])</f>
        <v>2986100</v>
      </c>
      <c r="U287" s="8">
        <f>AVERAGE(表1_5[[#This Row],[iBAQ 50-60_1]:[iBAQ 50-60_3]])</f>
        <v>8452833.333333334</v>
      </c>
      <c r="V287" s="8">
        <f>表1_5[[#This Row],[Average 40]]/表1_5[[#This Row],[Average 20]]</f>
        <v>0.59822102317878589</v>
      </c>
      <c r="W287" s="8">
        <f>TTEST(表1_5[[#This Row],[iBAQ 0-20_1]:[iBAQ 0-20_3]],表1_5[[#This Row],[iBAQ 30-40_1]:[iBAQ 30-40_3]],2,2)</f>
        <v>0.15109815898235171</v>
      </c>
      <c r="X287" s="8"/>
      <c r="Y287" s="8">
        <f>表1_5[[#This Row],[Average 60]]/表1_5[[#This Row],[Average 40]]</f>
        <v>2.8307268120067426</v>
      </c>
      <c r="Z287" s="8">
        <f>TTEST(表1_5[[#This Row],[iBAQ 30-40_1]:[iBAQ 30-40_3]],表1_5[[#This Row],[iBAQ 50-60_1]:[iBAQ 50-60_3]],2,2)</f>
        <v>0.15157935688699534</v>
      </c>
      <c r="AA287" s="8"/>
      <c r="AB287" s="8">
        <f>表1_5[[#This Row],[Average 60]]/表1_5[[#This Row],[Average 20]]</f>
        <v>1.6934002898182963</v>
      </c>
      <c r="AC287" s="8">
        <f>TTEST(表1_5[[#This Row],[iBAQ 0-20_1]:[iBAQ 0-20_3]],表1_5[[#This Row],[iBAQ 50-60_1]:[iBAQ 50-60_3]],2,2)</f>
        <v>0.34270495091248532</v>
      </c>
      <c r="AD287" s="8"/>
    </row>
    <row r="288" spans="1:30" ht="15.75">
      <c r="A288" s="6">
        <v>1510</v>
      </c>
      <c r="B288" s="7" t="s">
        <v>362</v>
      </c>
      <c r="C288" s="7" t="s">
        <v>3348</v>
      </c>
      <c r="D288" s="7" t="s">
        <v>4000</v>
      </c>
      <c r="E288" s="6">
        <v>4</v>
      </c>
      <c r="F288" s="6">
        <v>2</v>
      </c>
      <c r="G288" s="6"/>
      <c r="H288" s="6"/>
      <c r="I288" s="6"/>
      <c r="J288" s="6">
        <v>1244300</v>
      </c>
      <c r="K288" s="6">
        <v>2084000</v>
      </c>
      <c r="L288" s="6">
        <v>1799800</v>
      </c>
      <c r="M288" s="6">
        <v>6562900</v>
      </c>
      <c r="N288" s="6"/>
      <c r="O288" s="6">
        <v>3053600</v>
      </c>
      <c r="P288" s="6">
        <f>COUNT(表1_5[[#This Row],[iBAQ 0-20_1]:[iBAQ 0-20_3]])</f>
        <v>0</v>
      </c>
      <c r="Q288" s="6">
        <f>COUNT(表1_5[[#This Row],[iBAQ 30-40_1]:[iBAQ 30-40_3]])</f>
        <v>3</v>
      </c>
      <c r="R288" s="6">
        <f>COUNT(表1_5[[#This Row],[iBAQ 50-60_1]:[iBAQ 50-60_3]])</f>
        <v>2</v>
      </c>
      <c r="S288" s="8"/>
      <c r="T288" s="8">
        <f>AVERAGE(表1_5[[#This Row],[iBAQ 30-40_1]:[iBAQ 30-40_3]])</f>
        <v>1709366.6666666667</v>
      </c>
      <c r="U288" s="8">
        <f>AVERAGE(表1_5[[#This Row],[iBAQ 50-60_1]:[iBAQ 50-60_3]])</f>
        <v>4808250</v>
      </c>
      <c r="V288" s="8"/>
      <c r="W288" s="8"/>
      <c r="X288" s="8">
        <v>40</v>
      </c>
      <c r="Y288" s="8">
        <f>表1_5[[#This Row],[Average 60]]/表1_5[[#This Row],[Average 40]]</f>
        <v>2.8128839141202393</v>
      </c>
      <c r="Z288" s="8">
        <f>TTEST(表1_5[[#This Row],[iBAQ 30-40_1]:[iBAQ 30-40_3]],表1_5[[#This Row],[iBAQ 50-60_1]:[iBAQ 50-60_3]],2,2)</f>
        <v>0.10477202989830831</v>
      </c>
      <c r="AA288" s="8"/>
      <c r="AB288" s="8"/>
      <c r="AC288" s="8"/>
      <c r="AD288" s="8">
        <v>60</v>
      </c>
    </row>
    <row r="289" spans="1:30" ht="15.75">
      <c r="A289" s="6">
        <v>867</v>
      </c>
      <c r="B289" s="7" t="s">
        <v>47</v>
      </c>
      <c r="C289" s="7" t="s">
        <v>2809</v>
      </c>
      <c r="D289" s="7" t="s">
        <v>3727</v>
      </c>
      <c r="E289" s="6">
        <v>6</v>
      </c>
      <c r="F289" s="6">
        <v>4</v>
      </c>
      <c r="G289" s="6">
        <v>42239000</v>
      </c>
      <c r="H289" s="6">
        <v>61819000</v>
      </c>
      <c r="I289" s="6">
        <v>48438000</v>
      </c>
      <c r="J289" s="6">
        <v>25680000</v>
      </c>
      <c r="K289" s="6">
        <v>23310000</v>
      </c>
      <c r="L289" s="6">
        <v>11619000</v>
      </c>
      <c r="M289" s="6">
        <v>81214000</v>
      </c>
      <c r="N289" s="6">
        <v>40243000</v>
      </c>
      <c r="O289" s="6">
        <v>45798000</v>
      </c>
      <c r="P289" s="6">
        <f>COUNT(表1_5[[#This Row],[iBAQ 0-20_1]:[iBAQ 0-20_3]])</f>
        <v>3</v>
      </c>
      <c r="Q289" s="6">
        <f>COUNT(表1_5[[#This Row],[iBAQ 30-40_1]:[iBAQ 30-40_3]])</f>
        <v>3</v>
      </c>
      <c r="R289" s="6">
        <f>COUNT(表1_5[[#This Row],[iBAQ 50-60_1]:[iBAQ 50-60_3]])</f>
        <v>3</v>
      </c>
      <c r="S289" s="8">
        <f>AVERAGE(表1_5[[#This Row],[iBAQ 0-20_1]:[iBAQ 0-20_3]])</f>
        <v>50832000</v>
      </c>
      <c r="T289" s="8">
        <f>AVERAGE(表1_5[[#This Row],[iBAQ 30-40_1]:[iBAQ 30-40_3]])</f>
        <v>20203000</v>
      </c>
      <c r="U289" s="8">
        <f>AVERAGE(表1_5[[#This Row],[iBAQ 50-60_1]:[iBAQ 50-60_3]])</f>
        <v>55751666.666666664</v>
      </c>
      <c r="V289" s="8">
        <f>表1_5[[#This Row],[Average 40]]/表1_5[[#This Row],[Average 20]]</f>
        <v>0.39744649039974816</v>
      </c>
      <c r="W289" s="8">
        <f>TTEST(表1_5[[#This Row],[iBAQ 0-20_1]:[iBAQ 0-20_3]],表1_5[[#This Row],[iBAQ 30-40_1]:[iBAQ 30-40_3]],2,2)</f>
        <v>1.3300856001721952E-2</v>
      </c>
      <c r="X289" s="8" t="s">
        <v>1408</v>
      </c>
      <c r="Y289" s="8">
        <f>表1_5[[#This Row],[Average 60]]/表1_5[[#This Row],[Average 40]]</f>
        <v>2.7595736606774572</v>
      </c>
      <c r="Z289" s="8">
        <f>TTEST(表1_5[[#This Row],[iBAQ 30-40_1]:[iBAQ 30-40_3]],表1_5[[#This Row],[iBAQ 50-60_1]:[iBAQ 50-60_3]],2,2)</f>
        <v>5.8556912839998303E-2</v>
      </c>
      <c r="AA289" s="8"/>
      <c r="AB289" s="8">
        <f>表1_5[[#This Row],[Average 60]]/表1_5[[#This Row],[Average 20]]</f>
        <v>1.096782866435841</v>
      </c>
      <c r="AC289" s="8">
        <f>TTEST(表1_5[[#This Row],[iBAQ 0-20_1]:[iBAQ 0-20_3]],表1_5[[#This Row],[iBAQ 50-60_1]:[iBAQ 50-60_3]],2,2)</f>
        <v>0.74427260596494549</v>
      </c>
      <c r="AD289" s="8"/>
    </row>
    <row r="290" spans="1:30" ht="15.75">
      <c r="A290" s="6">
        <v>1465</v>
      </c>
      <c r="B290" s="7" t="s">
        <v>221</v>
      </c>
      <c r="C290" s="7" t="s">
        <v>3306</v>
      </c>
      <c r="D290" s="7" t="s">
        <v>2123</v>
      </c>
      <c r="E290" s="6">
        <v>4</v>
      </c>
      <c r="F290" s="6">
        <v>1</v>
      </c>
      <c r="G290" s="6">
        <v>5351800</v>
      </c>
      <c r="H290" s="6">
        <v>3037800</v>
      </c>
      <c r="I290" s="6">
        <v>5740000</v>
      </c>
      <c r="J290" s="6">
        <v>1653300</v>
      </c>
      <c r="K290" s="6">
        <v>6303700</v>
      </c>
      <c r="L290" s="6">
        <v>1444000</v>
      </c>
      <c r="M290" s="6">
        <v>14360000</v>
      </c>
      <c r="N290" s="6">
        <v>4397600</v>
      </c>
      <c r="O290" s="6">
        <v>7181700</v>
      </c>
      <c r="P290" s="6">
        <f>COUNT(表1_5[[#This Row],[iBAQ 0-20_1]:[iBAQ 0-20_3]])</f>
        <v>3</v>
      </c>
      <c r="Q290" s="6">
        <f>COUNT(表1_5[[#This Row],[iBAQ 30-40_1]:[iBAQ 30-40_3]])</f>
        <v>3</v>
      </c>
      <c r="R290" s="6">
        <f>COUNT(表1_5[[#This Row],[iBAQ 50-60_1]:[iBAQ 50-60_3]])</f>
        <v>3</v>
      </c>
      <c r="S290" s="8">
        <f>AVERAGE(表1_5[[#This Row],[iBAQ 0-20_1]:[iBAQ 0-20_3]])</f>
        <v>4709866.666666667</v>
      </c>
      <c r="T290" s="8">
        <f>AVERAGE(表1_5[[#This Row],[iBAQ 30-40_1]:[iBAQ 30-40_3]])</f>
        <v>3133666.6666666665</v>
      </c>
      <c r="U290" s="8">
        <f>AVERAGE(表1_5[[#This Row],[iBAQ 50-60_1]:[iBAQ 50-60_3]])</f>
        <v>8646433.333333334</v>
      </c>
      <c r="V290" s="8">
        <f>表1_5[[#This Row],[Average 40]]/表1_5[[#This Row],[Average 20]]</f>
        <v>0.66534084475144373</v>
      </c>
      <c r="W290" s="8">
        <f>TTEST(表1_5[[#This Row],[iBAQ 0-20_1]:[iBAQ 0-20_3]],表1_5[[#This Row],[iBAQ 30-40_1]:[iBAQ 30-40_3]],2,2)</f>
        <v>0.42982309096852506</v>
      </c>
      <c r="X290" s="8"/>
      <c r="Y290" s="8">
        <f>表1_5[[#This Row],[Average 60]]/表1_5[[#This Row],[Average 40]]</f>
        <v>2.7592064673970857</v>
      </c>
      <c r="Z290" s="8">
        <f>TTEST(表1_5[[#This Row],[iBAQ 30-40_1]:[iBAQ 30-40_3]],表1_5[[#This Row],[iBAQ 50-60_1]:[iBAQ 50-60_3]],2,2)</f>
        <v>0.17670622467809802</v>
      </c>
      <c r="AA290" s="8"/>
      <c r="AB290" s="8">
        <f>表1_5[[#This Row],[Average 60]]/表1_5[[#This Row],[Average 20]]</f>
        <v>1.8358127618616238</v>
      </c>
      <c r="AC290" s="8">
        <f>TTEST(表1_5[[#This Row],[iBAQ 0-20_1]:[iBAQ 0-20_3]],表1_5[[#This Row],[iBAQ 50-60_1]:[iBAQ 50-60_3]],2,2)</f>
        <v>0.27103242779750764</v>
      </c>
      <c r="AD290" s="8"/>
    </row>
    <row r="291" spans="1:30" ht="15.75">
      <c r="A291" s="6">
        <v>742</v>
      </c>
      <c r="B291" s="7" t="s">
        <v>529</v>
      </c>
      <c r="C291" s="7" t="s">
        <v>2702</v>
      </c>
      <c r="D291" s="7" t="s">
        <v>1725</v>
      </c>
      <c r="E291" s="6">
        <v>7</v>
      </c>
      <c r="F291" s="6">
        <v>6</v>
      </c>
      <c r="G291" s="6">
        <v>536560</v>
      </c>
      <c r="H291" s="6">
        <v>1216800</v>
      </c>
      <c r="I291" s="6">
        <v>701660</v>
      </c>
      <c r="J291" s="6">
        <v>1403700</v>
      </c>
      <c r="K291" s="6">
        <v>829590</v>
      </c>
      <c r="L291" s="6">
        <v>1035600</v>
      </c>
      <c r="M291" s="6">
        <v>5037600</v>
      </c>
      <c r="N291" s="6">
        <v>2715900</v>
      </c>
      <c r="O291" s="6">
        <v>1231100</v>
      </c>
      <c r="P291" s="6">
        <f>COUNT(表1_5[[#This Row],[iBAQ 0-20_1]:[iBAQ 0-20_3]])</f>
        <v>3</v>
      </c>
      <c r="Q291" s="6">
        <f>COUNT(表1_5[[#This Row],[iBAQ 30-40_1]:[iBAQ 30-40_3]])</f>
        <v>3</v>
      </c>
      <c r="R291" s="6">
        <f>COUNT(表1_5[[#This Row],[iBAQ 50-60_1]:[iBAQ 50-60_3]])</f>
        <v>3</v>
      </c>
      <c r="S291" s="8">
        <f>AVERAGE(表1_5[[#This Row],[iBAQ 0-20_1]:[iBAQ 0-20_3]])</f>
        <v>818340</v>
      </c>
      <c r="T291" s="8">
        <f>AVERAGE(表1_5[[#This Row],[iBAQ 30-40_1]:[iBAQ 30-40_3]])</f>
        <v>1089630</v>
      </c>
      <c r="U291" s="8">
        <f>AVERAGE(表1_5[[#This Row],[iBAQ 50-60_1]:[iBAQ 50-60_3]])</f>
        <v>2994866.6666666665</v>
      </c>
      <c r="V291" s="8">
        <f>表1_5[[#This Row],[Average 40]]/表1_5[[#This Row],[Average 20]]</f>
        <v>1.3315125742356477</v>
      </c>
      <c r="W291" s="8">
        <f>TTEST(表1_5[[#This Row],[iBAQ 0-20_1]:[iBAQ 0-20_3]],表1_5[[#This Row],[iBAQ 30-40_1]:[iBAQ 30-40_3]],2,2)</f>
        <v>0.36363475481466856</v>
      </c>
      <c r="X291" s="8"/>
      <c r="Y291" s="8">
        <f>表1_5[[#This Row],[Average 60]]/表1_5[[#This Row],[Average 40]]</f>
        <v>2.7485170807215904</v>
      </c>
      <c r="Z291" s="8">
        <f>TTEST(表1_5[[#This Row],[iBAQ 30-40_1]:[iBAQ 30-40_3]],表1_5[[#This Row],[iBAQ 50-60_1]:[iBAQ 50-60_3]],2,2)</f>
        <v>0.16423445586341523</v>
      </c>
      <c r="AA291" s="8"/>
      <c r="AB291" s="8">
        <f>表1_5[[#This Row],[Average 60]]/表1_5[[#This Row],[Average 20]]</f>
        <v>3.6596850534822525</v>
      </c>
      <c r="AC291" s="8">
        <f>TTEST(表1_5[[#This Row],[iBAQ 0-20_1]:[iBAQ 0-20_3]],表1_5[[#This Row],[iBAQ 50-60_1]:[iBAQ 50-60_3]],2,2)</f>
        <v>0.12549568668263031</v>
      </c>
      <c r="AD291" s="8"/>
    </row>
    <row r="292" spans="1:30" ht="15.75">
      <c r="A292" s="6">
        <v>1202</v>
      </c>
      <c r="B292" s="7" t="s">
        <v>331</v>
      </c>
      <c r="C292" s="7" t="s">
        <v>3079</v>
      </c>
      <c r="D292" s="7" t="s">
        <v>1966</v>
      </c>
      <c r="E292" s="6">
        <v>2</v>
      </c>
      <c r="F292" s="6">
        <v>2</v>
      </c>
      <c r="G292" s="6">
        <v>287250</v>
      </c>
      <c r="H292" s="6"/>
      <c r="I292" s="6"/>
      <c r="J292" s="6">
        <v>2403100</v>
      </c>
      <c r="K292" s="6">
        <v>1913700</v>
      </c>
      <c r="L292" s="6"/>
      <c r="M292" s="6">
        <v>8186400</v>
      </c>
      <c r="N292" s="6"/>
      <c r="O292" s="6">
        <v>3592200</v>
      </c>
      <c r="P292" s="6">
        <f>COUNT(表1_5[[#This Row],[iBAQ 0-20_1]:[iBAQ 0-20_3]])</f>
        <v>1</v>
      </c>
      <c r="Q292" s="6">
        <f>COUNT(表1_5[[#This Row],[iBAQ 30-40_1]:[iBAQ 30-40_3]])</f>
        <v>2</v>
      </c>
      <c r="R292" s="6">
        <f>COUNT(表1_5[[#This Row],[iBAQ 50-60_1]:[iBAQ 50-60_3]])</f>
        <v>2</v>
      </c>
      <c r="S292" s="8"/>
      <c r="T292" s="8">
        <f>AVERAGE(表1_5[[#This Row],[iBAQ 30-40_1]:[iBAQ 30-40_3]])</f>
        <v>2158400</v>
      </c>
      <c r="U292" s="8">
        <f>AVERAGE(表1_5[[#This Row],[iBAQ 50-60_1]:[iBAQ 50-60_3]])</f>
        <v>5889300</v>
      </c>
      <c r="V292" s="8"/>
      <c r="W292" s="8"/>
      <c r="X292" s="8"/>
      <c r="Y292" s="8">
        <f>表1_5[[#This Row],[Average 60]]/表1_5[[#This Row],[Average 40]]</f>
        <v>2.7285489251297257</v>
      </c>
      <c r="Z292" s="8">
        <f>TTEST(表1_5[[#This Row],[iBAQ 30-40_1]:[iBAQ 30-40_3]],表1_5[[#This Row],[iBAQ 50-60_1]:[iBAQ 50-60_3]],2,2)</f>
        <v>0.24766644247614711</v>
      </c>
      <c r="AA292" s="8"/>
      <c r="AB292" s="8"/>
      <c r="AC292" s="8"/>
      <c r="AD292" s="8"/>
    </row>
    <row r="293" spans="1:30" ht="15.75">
      <c r="A293" s="6">
        <v>206</v>
      </c>
      <c r="B293" s="7" t="s">
        <v>407</v>
      </c>
      <c r="C293" s="7" t="s">
        <v>2305</v>
      </c>
      <c r="D293" s="7" t="s">
        <v>1479</v>
      </c>
      <c r="E293" s="6">
        <v>4</v>
      </c>
      <c r="F293" s="6">
        <v>4</v>
      </c>
      <c r="G293" s="6">
        <v>2836900</v>
      </c>
      <c r="H293" s="6">
        <v>2575800</v>
      </c>
      <c r="I293" s="6">
        <v>917120</v>
      </c>
      <c r="J293" s="6">
        <v>1398300</v>
      </c>
      <c r="K293" s="6">
        <v>2043600</v>
      </c>
      <c r="L293" s="6">
        <v>2555100</v>
      </c>
      <c r="M293" s="6">
        <v>8376200</v>
      </c>
      <c r="N293" s="6"/>
      <c r="O293" s="6">
        <v>2461700</v>
      </c>
      <c r="P293" s="6">
        <f>COUNT(表1_5[[#This Row],[iBAQ 0-20_1]:[iBAQ 0-20_3]])</f>
        <v>3</v>
      </c>
      <c r="Q293" s="6">
        <f>COUNT(表1_5[[#This Row],[iBAQ 30-40_1]:[iBAQ 30-40_3]])</f>
        <v>3</v>
      </c>
      <c r="R293" s="6">
        <f>COUNT(表1_5[[#This Row],[iBAQ 50-60_1]:[iBAQ 50-60_3]])</f>
        <v>2</v>
      </c>
      <c r="S293" s="8">
        <f>AVERAGE(表1_5[[#This Row],[iBAQ 0-20_1]:[iBAQ 0-20_3]])</f>
        <v>2109940</v>
      </c>
      <c r="T293" s="8">
        <f>AVERAGE(表1_5[[#This Row],[iBAQ 30-40_1]:[iBAQ 30-40_3]])</f>
        <v>1999000</v>
      </c>
      <c r="U293" s="8">
        <f>AVERAGE(表1_5[[#This Row],[iBAQ 50-60_1]:[iBAQ 50-60_3]])</f>
        <v>5418950</v>
      </c>
      <c r="V293" s="8">
        <f>表1_5[[#This Row],[Average 40]]/表1_5[[#This Row],[Average 20]]</f>
        <v>0.94742030579068603</v>
      </c>
      <c r="W293" s="8">
        <f>TTEST(表1_5[[#This Row],[iBAQ 0-20_1]:[iBAQ 0-20_3]],表1_5[[#This Row],[iBAQ 30-40_1]:[iBAQ 30-40_3]],2,2)</f>
        <v>0.87972006435444139</v>
      </c>
      <c r="X293" s="8"/>
      <c r="Y293" s="8">
        <f>表1_5[[#This Row],[Average 60]]/表1_5[[#This Row],[Average 40]]</f>
        <v>2.7108304152076039</v>
      </c>
      <c r="Z293" s="8">
        <f>TTEST(表1_5[[#This Row],[iBAQ 30-40_1]:[iBAQ 30-40_3]],表1_5[[#This Row],[iBAQ 50-60_1]:[iBAQ 50-60_3]],2,2)</f>
        <v>0.22523302760398814</v>
      </c>
      <c r="AA293" s="8"/>
      <c r="AB293" s="8">
        <f>表1_5[[#This Row],[Average 60]]/表1_5[[#This Row],[Average 20]]</f>
        <v>2.5682957809226803</v>
      </c>
      <c r="AC293" s="8">
        <f>TTEST(表1_5[[#This Row],[iBAQ 0-20_1]:[iBAQ 0-20_3]],表1_5[[#This Row],[iBAQ 50-60_1]:[iBAQ 50-60_3]],2,2)</f>
        <v>0.2517383194563762</v>
      </c>
      <c r="AD293" s="8"/>
    </row>
    <row r="294" spans="1:30" ht="15.75">
      <c r="A294" s="6">
        <v>1291</v>
      </c>
      <c r="B294" s="7" t="s">
        <v>320</v>
      </c>
      <c r="C294" s="7" t="s">
        <v>2990</v>
      </c>
      <c r="D294" s="7" t="s">
        <v>3888</v>
      </c>
      <c r="E294" s="6">
        <v>8</v>
      </c>
      <c r="F294" s="6">
        <v>3</v>
      </c>
      <c r="G294" s="6">
        <v>1336700</v>
      </c>
      <c r="H294" s="6">
        <v>1251800</v>
      </c>
      <c r="I294" s="6">
        <v>1856500</v>
      </c>
      <c r="J294" s="6">
        <v>812550</v>
      </c>
      <c r="K294" s="6">
        <v>1459100</v>
      </c>
      <c r="L294" s="6">
        <v>2234900</v>
      </c>
      <c r="M294" s="6">
        <v>6090100</v>
      </c>
      <c r="N294" s="6">
        <v>1837100</v>
      </c>
      <c r="O294" s="6">
        <v>3859200</v>
      </c>
      <c r="P294" s="6">
        <f>COUNT(表1_5[[#This Row],[iBAQ 0-20_1]:[iBAQ 0-20_3]])</f>
        <v>3</v>
      </c>
      <c r="Q294" s="6">
        <f>COUNT(表1_5[[#This Row],[iBAQ 30-40_1]:[iBAQ 30-40_3]])</f>
        <v>3</v>
      </c>
      <c r="R294" s="6">
        <f>COUNT(表1_5[[#This Row],[iBAQ 50-60_1]:[iBAQ 50-60_3]])</f>
        <v>3</v>
      </c>
      <c r="S294" s="8">
        <f>AVERAGE(表1_5[[#This Row],[iBAQ 0-20_1]:[iBAQ 0-20_3]])</f>
        <v>1481666.6666666667</v>
      </c>
      <c r="T294" s="8">
        <f>AVERAGE(表1_5[[#This Row],[iBAQ 30-40_1]:[iBAQ 30-40_3]])</f>
        <v>1502183.3333333333</v>
      </c>
      <c r="U294" s="8">
        <f>AVERAGE(表1_5[[#This Row],[iBAQ 50-60_1]:[iBAQ 50-60_3]])</f>
        <v>3928800</v>
      </c>
      <c r="V294" s="8">
        <f>表1_5[[#This Row],[Average 40]]/表1_5[[#This Row],[Average 20]]</f>
        <v>1.0138470191226097</v>
      </c>
      <c r="W294" s="8">
        <f>TTEST(表1_5[[#This Row],[iBAQ 0-20_1]:[iBAQ 0-20_3]],表1_5[[#This Row],[iBAQ 30-40_1]:[iBAQ 30-40_3]],2,2)</f>
        <v>0.96601097419688808</v>
      </c>
      <c r="X294" s="8"/>
      <c r="Y294" s="8">
        <f>表1_5[[#This Row],[Average 60]]/表1_5[[#This Row],[Average 40]]</f>
        <v>2.6153931499705987</v>
      </c>
      <c r="Z294" s="8">
        <f>TTEST(表1_5[[#This Row],[iBAQ 30-40_1]:[iBAQ 30-40_3]],表1_5[[#This Row],[iBAQ 50-60_1]:[iBAQ 50-60_3]],2,2)</f>
        <v>0.13428418118679136</v>
      </c>
      <c r="AA294" s="8"/>
      <c r="AB294" s="8">
        <f>表1_5[[#This Row],[Average 60]]/表1_5[[#This Row],[Average 20]]</f>
        <v>2.6516085489313834</v>
      </c>
      <c r="AC294" s="8">
        <f>TTEST(表1_5[[#This Row],[iBAQ 0-20_1]:[iBAQ 0-20_3]],表1_5[[#This Row],[iBAQ 50-60_1]:[iBAQ 50-60_3]],2,2)</f>
        <v>0.1202758942417588</v>
      </c>
      <c r="AD294" s="8"/>
    </row>
    <row r="295" spans="1:30" ht="15.75">
      <c r="A295" s="6">
        <v>538</v>
      </c>
      <c r="B295" s="7" t="s">
        <v>566</v>
      </c>
      <c r="C295" s="7" t="s">
        <v>2534</v>
      </c>
      <c r="D295" s="7" t="s">
        <v>1606</v>
      </c>
      <c r="E295" s="6">
        <v>2</v>
      </c>
      <c r="F295" s="6">
        <v>2</v>
      </c>
      <c r="G295" s="6"/>
      <c r="H295" s="6"/>
      <c r="I295" s="6"/>
      <c r="J295" s="6"/>
      <c r="K295" s="6">
        <v>477990</v>
      </c>
      <c r="L295" s="6">
        <v>875170</v>
      </c>
      <c r="M295" s="6">
        <v>2569600</v>
      </c>
      <c r="N295" s="6"/>
      <c r="O295" s="6">
        <v>953740</v>
      </c>
      <c r="P295" s="6">
        <f>COUNT(表1_5[[#This Row],[iBAQ 0-20_1]:[iBAQ 0-20_3]])</f>
        <v>0</v>
      </c>
      <c r="Q295" s="6">
        <f>COUNT(表1_5[[#This Row],[iBAQ 30-40_1]:[iBAQ 30-40_3]])</f>
        <v>2</v>
      </c>
      <c r="R295" s="6">
        <f>COUNT(表1_5[[#This Row],[iBAQ 50-60_1]:[iBAQ 50-60_3]])</f>
        <v>2</v>
      </c>
      <c r="S295" s="8"/>
      <c r="T295" s="8">
        <f>AVERAGE(表1_5[[#This Row],[iBAQ 30-40_1]:[iBAQ 30-40_3]])</f>
        <v>676580</v>
      </c>
      <c r="U295" s="8">
        <f>AVERAGE(表1_5[[#This Row],[iBAQ 50-60_1]:[iBAQ 50-60_3]])</f>
        <v>1761670</v>
      </c>
      <c r="V295" s="8"/>
      <c r="W295" s="8"/>
      <c r="X295" s="8">
        <v>40</v>
      </c>
      <c r="Y295" s="8">
        <f>表1_5[[#This Row],[Average 60]]/表1_5[[#This Row],[Average 40]]</f>
        <v>2.6037866918915724</v>
      </c>
      <c r="Z295" s="8">
        <f>TTEST(表1_5[[#This Row],[iBAQ 30-40_1]:[iBAQ 30-40_3]],表1_5[[#This Row],[iBAQ 50-60_1]:[iBAQ 50-60_3]],2,2)</f>
        <v>0.32205678996124554</v>
      </c>
      <c r="AA295" s="8"/>
      <c r="AB295" s="8"/>
      <c r="AC295" s="8"/>
      <c r="AD295" s="8">
        <v>60</v>
      </c>
    </row>
    <row r="296" spans="1:30" ht="15.75">
      <c r="A296" s="6">
        <v>331</v>
      </c>
      <c r="B296" s="7" t="s">
        <v>488</v>
      </c>
      <c r="C296" s="7" t="s">
        <v>2395</v>
      </c>
      <c r="D296" s="7" t="s">
        <v>3521</v>
      </c>
      <c r="E296" s="6">
        <v>9</v>
      </c>
      <c r="F296" s="6">
        <v>9</v>
      </c>
      <c r="G296" s="6"/>
      <c r="H296" s="6">
        <v>2535700</v>
      </c>
      <c r="I296" s="6">
        <v>3114700</v>
      </c>
      <c r="J296" s="6">
        <v>2959100</v>
      </c>
      <c r="K296" s="6">
        <v>1161700</v>
      </c>
      <c r="L296" s="6">
        <v>3296500</v>
      </c>
      <c r="M296" s="6">
        <v>14860000</v>
      </c>
      <c r="N296" s="6">
        <v>2846000</v>
      </c>
      <c r="O296" s="6">
        <v>1588500</v>
      </c>
      <c r="P296" s="6">
        <f>COUNT(表1_5[[#This Row],[iBAQ 0-20_1]:[iBAQ 0-20_3]])</f>
        <v>2</v>
      </c>
      <c r="Q296" s="6">
        <f>COUNT(表1_5[[#This Row],[iBAQ 30-40_1]:[iBAQ 30-40_3]])</f>
        <v>3</v>
      </c>
      <c r="R296" s="6">
        <f>COUNT(表1_5[[#This Row],[iBAQ 50-60_1]:[iBAQ 50-60_3]])</f>
        <v>3</v>
      </c>
      <c r="S296" s="8">
        <f>AVERAGE(表1_5[[#This Row],[iBAQ 0-20_1]:[iBAQ 0-20_3]])</f>
        <v>2825200</v>
      </c>
      <c r="T296" s="8">
        <f>AVERAGE(表1_5[[#This Row],[iBAQ 30-40_1]:[iBAQ 30-40_3]])</f>
        <v>2472433.3333333335</v>
      </c>
      <c r="U296" s="8">
        <f>AVERAGE(表1_5[[#This Row],[iBAQ 50-60_1]:[iBAQ 50-60_3]])</f>
        <v>6431500</v>
      </c>
      <c r="V296" s="8">
        <f>表1_5[[#This Row],[Average 40]]/表1_5[[#This Row],[Average 20]]</f>
        <v>0.87513568360942007</v>
      </c>
      <c r="W296" s="8">
        <f>TTEST(表1_5[[#This Row],[iBAQ 0-20_1]:[iBAQ 0-20_3]],表1_5[[#This Row],[iBAQ 30-40_1]:[iBAQ 30-40_3]],2,2)</f>
        <v>0.71600968330363757</v>
      </c>
      <c r="X296" s="8"/>
      <c r="Y296" s="8">
        <f>表1_5[[#This Row],[Average 60]]/表1_5[[#This Row],[Average 40]]</f>
        <v>2.6012834859045744</v>
      </c>
      <c r="Z296" s="8">
        <f>TTEST(表1_5[[#This Row],[iBAQ 30-40_1]:[iBAQ 30-40_3]],表1_5[[#This Row],[iBAQ 50-60_1]:[iBAQ 50-60_3]],2,2)</f>
        <v>0.40745477009600711</v>
      </c>
      <c r="AA296" s="8"/>
      <c r="AB296" s="8">
        <f>表1_5[[#This Row],[Average 60]]/表1_5[[#This Row],[Average 20]]</f>
        <v>2.2764760016989949</v>
      </c>
      <c r="AC296" s="8">
        <f>TTEST(表1_5[[#This Row],[iBAQ 0-20_1]:[iBAQ 0-20_3]],表1_5[[#This Row],[iBAQ 50-60_1]:[iBAQ 50-60_3]],2,2)</f>
        <v>0.55646180390209499</v>
      </c>
      <c r="AD296" s="8"/>
    </row>
    <row r="297" spans="1:30" ht="15.75">
      <c r="A297" s="6">
        <v>1521</v>
      </c>
      <c r="B297" s="7" t="s">
        <v>146</v>
      </c>
      <c r="C297" s="7" t="s">
        <v>2809</v>
      </c>
      <c r="D297" s="7" t="s">
        <v>4006</v>
      </c>
      <c r="E297" s="6">
        <v>7</v>
      </c>
      <c r="F297" s="6">
        <v>2</v>
      </c>
      <c r="G297" s="6">
        <v>4709200</v>
      </c>
      <c r="H297" s="6">
        <v>6265100</v>
      </c>
      <c r="I297" s="6">
        <v>2356700</v>
      </c>
      <c r="J297" s="6">
        <v>4160800</v>
      </c>
      <c r="K297" s="6">
        <v>3927100</v>
      </c>
      <c r="L297" s="6">
        <v>7647300</v>
      </c>
      <c r="M297" s="6">
        <v>23713000</v>
      </c>
      <c r="N297" s="6">
        <v>4599100</v>
      </c>
      <c r="O297" s="6">
        <v>12433000</v>
      </c>
      <c r="P297" s="6">
        <f>COUNT(表1_5[[#This Row],[iBAQ 0-20_1]:[iBAQ 0-20_3]])</f>
        <v>3</v>
      </c>
      <c r="Q297" s="6">
        <f>COUNT(表1_5[[#This Row],[iBAQ 30-40_1]:[iBAQ 30-40_3]])</f>
        <v>3</v>
      </c>
      <c r="R297" s="6">
        <f>COUNT(表1_5[[#This Row],[iBAQ 50-60_1]:[iBAQ 50-60_3]])</f>
        <v>3</v>
      </c>
      <c r="S297" s="8">
        <f>AVERAGE(表1_5[[#This Row],[iBAQ 0-20_1]:[iBAQ 0-20_3]])</f>
        <v>4443666.666666667</v>
      </c>
      <c r="T297" s="8">
        <f>AVERAGE(表1_5[[#This Row],[iBAQ 30-40_1]:[iBAQ 30-40_3]])</f>
        <v>5245066.666666667</v>
      </c>
      <c r="U297" s="8">
        <f>AVERAGE(表1_5[[#This Row],[iBAQ 50-60_1]:[iBAQ 50-60_3]])</f>
        <v>13581700</v>
      </c>
      <c r="V297" s="8">
        <f>表1_5[[#This Row],[Average 40]]/表1_5[[#This Row],[Average 20]]</f>
        <v>1.1803465606481134</v>
      </c>
      <c r="W297" s="8">
        <f>TTEST(表1_5[[#This Row],[iBAQ 0-20_1]:[iBAQ 0-20_3]],表1_5[[#This Row],[iBAQ 30-40_1]:[iBAQ 30-40_3]],2,2)</f>
        <v>0.65347221475956396</v>
      </c>
      <c r="X297" s="8"/>
      <c r="Y297" s="8">
        <f>表1_5[[#This Row],[Average 60]]/表1_5[[#This Row],[Average 40]]</f>
        <v>2.5894237124408965</v>
      </c>
      <c r="Z297" s="8">
        <f>TTEST(表1_5[[#This Row],[iBAQ 30-40_1]:[iBAQ 30-40_3]],表1_5[[#This Row],[iBAQ 50-60_1]:[iBAQ 50-60_3]],2,2)</f>
        <v>0.21585557455055213</v>
      </c>
      <c r="AA297" s="8"/>
      <c r="AB297" s="8">
        <f>表1_5[[#This Row],[Average 60]]/表1_5[[#This Row],[Average 20]]</f>
        <v>3.0564173730402819</v>
      </c>
      <c r="AC297" s="8">
        <f>TTEST(表1_5[[#This Row],[iBAQ 0-20_1]:[iBAQ 0-20_3]],表1_5[[#This Row],[iBAQ 50-60_1]:[iBAQ 50-60_3]],2,2)</f>
        <v>0.18188248447028132</v>
      </c>
      <c r="AD297" s="8"/>
    </row>
    <row r="298" spans="1:30" ht="15.75">
      <c r="A298" s="6">
        <v>627</v>
      </c>
      <c r="B298" s="7" t="s">
        <v>229</v>
      </c>
      <c r="C298" s="7" t="s">
        <v>2597</v>
      </c>
      <c r="D298" s="7" t="s">
        <v>1648</v>
      </c>
      <c r="E298" s="6">
        <v>6</v>
      </c>
      <c r="F298" s="6">
        <v>6</v>
      </c>
      <c r="G298" s="6">
        <v>4382600</v>
      </c>
      <c r="H298" s="6">
        <v>521530</v>
      </c>
      <c r="I298" s="6">
        <v>2929700</v>
      </c>
      <c r="J298" s="6">
        <v>1421700</v>
      </c>
      <c r="K298" s="6">
        <v>1712900</v>
      </c>
      <c r="L298" s="6">
        <v>3198700</v>
      </c>
      <c r="M298" s="6">
        <v>8152200</v>
      </c>
      <c r="N298" s="6">
        <v>1129200</v>
      </c>
      <c r="O298" s="6">
        <v>6870500</v>
      </c>
      <c r="P298" s="6">
        <f>COUNT(表1_5[[#This Row],[iBAQ 0-20_1]:[iBAQ 0-20_3]])</f>
        <v>3</v>
      </c>
      <c r="Q298" s="6">
        <f>COUNT(表1_5[[#This Row],[iBAQ 30-40_1]:[iBAQ 30-40_3]])</f>
        <v>3</v>
      </c>
      <c r="R298" s="6">
        <f>COUNT(表1_5[[#This Row],[iBAQ 50-60_1]:[iBAQ 50-60_3]])</f>
        <v>3</v>
      </c>
      <c r="S298" s="8">
        <f>AVERAGE(表1_5[[#This Row],[iBAQ 0-20_1]:[iBAQ 0-20_3]])</f>
        <v>2611276.6666666665</v>
      </c>
      <c r="T298" s="8">
        <f>AVERAGE(表1_5[[#This Row],[iBAQ 30-40_1]:[iBAQ 30-40_3]])</f>
        <v>2111100</v>
      </c>
      <c r="U298" s="8">
        <f>AVERAGE(表1_5[[#This Row],[iBAQ 50-60_1]:[iBAQ 50-60_3]])</f>
        <v>5383966.666666667</v>
      </c>
      <c r="V298" s="8">
        <f>表1_5[[#This Row],[Average 40]]/表1_5[[#This Row],[Average 20]]</f>
        <v>0.80845512348366</v>
      </c>
      <c r="W298" s="8">
        <f>TTEST(表1_5[[#This Row],[iBAQ 0-20_1]:[iBAQ 0-20_3]],表1_5[[#This Row],[iBAQ 30-40_1]:[iBAQ 30-40_3]],2,2)</f>
        <v>0.71019125496866509</v>
      </c>
      <c r="X298" s="8"/>
      <c r="Y298" s="8">
        <f>表1_5[[#This Row],[Average 60]]/表1_5[[#This Row],[Average 40]]</f>
        <v>2.5503134227022248</v>
      </c>
      <c r="Z298" s="8">
        <f>TTEST(表1_5[[#This Row],[iBAQ 30-40_1]:[iBAQ 30-40_3]],表1_5[[#This Row],[iBAQ 50-60_1]:[iBAQ 50-60_3]],2,2)</f>
        <v>0.21582421045737815</v>
      </c>
      <c r="AA298" s="8"/>
      <c r="AB298" s="8">
        <f>表1_5[[#This Row],[Average 60]]/表1_5[[#This Row],[Average 20]]</f>
        <v>2.0618139530727628</v>
      </c>
      <c r="AC298" s="8">
        <f>TTEST(表1_5[[#This Row],[iBAQ 0-20_1]:[iBAQ 0-20_3]],表1_5[[#This Row],[iBAQ 50-60_1]:[iBAQ 50-60_3]],2,2)</f>
        <v>0.3184427683073161</v>
      </c>
      <c r="AD298" s="8"/>
    </row>
    <row r="299" spans="1:30" ht="15.75">
      <c r="A299" s="6">
        <v>1309</v>
      </c>
      <c r="B299" s="7" t="s">
        <v>272</v>
      </c>
      <c r="C299" s="7" t="s">
        <v>3160</v>
      </c>
      <c r="D299" s="7" t="s">
        <v>2031</v>
      </c>
      <c r="E299" s="6">
        <v>14</v>
      </c>
      <c r="F299" s="6">
        <v>5</v>
      </c>
      <c r="G299" s="6">
        <v>13500000</v>
      </c>
      <c r="H299" s="6">
        <v>10683000</v>
      </c>
      <c r="I299" s="6">
        <v>12317000</v>
      </c>
      <c r="J299" s="6">
        <v>3148600</v>
      </c>
      <c r="K299" s="6">
        <v>2790200</v>
      </c>
      <c r="L299" s="6">
        <v>6678800</v>
      </c>
      <c r="M299" s="6">
        <v>21609000</v>
      </c>
      <c r="N299" s="6">
        <v>4897700</v>
      </c>
      <c r="O299" s="6">
        <v>5438500</v>
      </c>
      <c r="P299" s="6">
        <f>COUNT(表1_5[[#This Row],[iBAQ 0-20_1]:[iBAQ 0-20_3]])</f>
        <v>3</v>
      </c>
      <c r="Q299" s="6">
        <f>COUNT(表1_5[[#This Row],[iBAQ 30-40_1]:[iBAQ 30-40_3]])</f>
        <v>3</v>
      </c>
      <c r="R299" s="6">
        <f>COUNT(表1_5[[#This Row],[iBAQ 50-60_1]:[iBAQ 50-60_3]])</f>
        <v>3</v>
      </c>
      <c r="S299" s="8">
        <f>AVERAGE(表1_5[[#This Row],[iBAQ 0-20_1]:[iBAQ 0-20_3]])</f>
        <v>12166666.666666666</v>
      </c>
      <c r="T299" s="8">
        <f>AVERAGE(表1_5[[#This Row],[iBAQ 30-40_1]:[iBAQ 30-40_3]])</f>
        <v>4205866.666666667</v>
      </c>
      <c r="U299" s="8">
        <f>AVERAGE(表1_5[[#This Row],[iBAQ 50-60_1]:[iBAQ 50-60_3]])</f>
        <v>10648400</v>
      </c>
      <c r="V299" s="8">
        <f>表1_5[[#This Row],[Average 40]]/表1_5[[#This Row],[Average 20]]</f>
        <v>0.34568767123287675</v>
      </c>
      <c r="W299" s="8">
        <f>TTEST(表1_5[[#This Row],[iBAQ 0-20_1]:[iBAQ 0-20_3]],表1_5[[#This Row],[iBAQ 30-40_1]:[iBAQ 30-40_3]],2,2)</f>
        <v>5.8491978487324528E-3</v>
      </c>
      <c r="X299" s="8" t="s">
        <v>1408</v>
      </c>
      <c r="Y299" s="8">
        <f>表1_5[[#This Row],[Average 60]]/表1_5[[#This Row],[Average 40]]</f>
        <v>2.5317968551864061</v>
      </c>
      <c r="Z299" s="8">
        <f>TTEST(表1_5[[#This Row],[iBAQ 30-40_1]:[iBAQ 30-40_3]],表1_5[[#This Row],[iBAQ 50-60_1]:[iBAQ 50-60_3]],2,2)</f>
        <v>0.31565007240851867</v>
      </c>
      <c r="AA299" s="8"/>
      <c r="AB299" s="8">
        <f>表1_5[[#This Row],[Average 60]]/表1_5[[#This Row],[Average 20]]</f>
        <v>0.8752109589041096</v>
      </c>
      <c r="AC299" s="8">
        <f>TTEST(表1_5[[#This Row],[iBAQ 0-20_1]:[iBAQ 0-20_3]],表1_5[[#This Row],[iBAQ 50-60_1]:[iBAQ 50-60_3]],2,2)</f>
        <v>0.79771914265667387</v>
      </c>
      <c r="AD299" s="8"/>
    </row>
    <row r="300" spans="1:30" ht="15.75">
      <c r="A300" s="6">
        <v>936</v>
      </c>
      <c r="B300" s="7" t="s">
        <v>79</v>
      </c>
      <c r="C300" s="7" t="s">
        <v>2857</v>
      </c>
      <c r="D300" s="7" t="s">
        <v>1811</v>
      </c>
      <c r="E300" s="6">
        <v>2</v>
      </c>
      <c r="F300" s="6">
        <v>0</v>
      </c>
      <c r="G300" s="6">
        <v>2032800</v>
      </c>
      <c r="H300" s="6">
        <v>9276600</v>
      </c>
      <c r="I300" s="6">
        <v>2485800</v>
      </c>
      <c r="J300" s="6">
        <v>6945700</v>
      </c>
      <c r="K300" s="6">
        <v>10152000</v>
      </c>
      <c r="L300" s="6"/>
      <c r="M300" s="6">
        <v>27488000</v>
      </c>
      <c r="N300" s="6">
        <v>9786500</v>
      </c>
      <c r="O300" s="6">
        <v>27467000</v>
      </c>
      <c r="P300" s="6">
        <f>COUNT(表1_5[[#This Row],[iBAQ 0-20_1]:[iBAQ 0-20_3]])</f>
        <v>3</v>
      </c>
      <c r="Q300" s="6">
        <f>COUNT(表1_5[[#This Row],[iBAQ 30-40_1]:[iBAQ 30-40_3]])</f>
        <v>2</v>
      </c>
      <c r="R300" s="6">
        <f>COUNT(表1_5[[#This Row],[iBAQ 50-60_1]:[iBAQ 50-60_3]])</f>
        <v>3</v>
      </c>
      <c r="S300" s="8">
        <f>AVERAGE(表1_5[[#This Row],[iBAQ 0-20_1]:[iBAQ 0-20_3]])</f>
        <v>4598400</v>
      </c>
      <c r="T300" s="8">
        <f>AVERAGE(表1_5[[#This Row],[iBAQ 30-40_1]:[iBAQ 30-40_3]])</f>
        <v>8548850</v>
      </c>
      <c r="U300" s="8">
        <f>AVERAGE(表1_5[[#This Row],[iBAQ 50-60_1]:[iBAQ 50-60_3]])</f>
        <v>21580500</v>
      </c>
      <c r="V300" s="8">
        <f>表1_5[[#This Row],[Average 40]]/表1_5[[#This Row],[Average 20]]</f>
        <v>1.8590922929714684</v>
      </c>
      <c r="W300" s="8">
        <f>TTEST(表1_5[[#This Row],[iBAQ 0-20_1]:[iBAQ 0-20_3]],表1_5[[#This Row],[iBAQ 30-40_1]:[iBAQ 30-40_3]],2,2)</f>
        <v>0.31133917867880706</v>
      </c>
      <c r="X300" s="8"/>
      <c r="Y300" s="8">
        <f>表1_5[[#This Row],[Average 60]]/表1_5[[#This Row],[Average 40]]</f>
        <v>2.5243746234873696</v>
      </c>
      <c r="Z300" s="8">
        <f>TTEST(表1_5[[#This Row],[iBAQ 30-40_1]:[iBAQ 30-40_3]],表1_5[[#This Row],[iBAQ 50-60_1]:[iBAQ 50-60_3]],2,2)</f>
        <v>0.18940442751719891</v>
      </c>
      <c r="AA300" s="8"/>
      <c r="AB300" s="8">
        <f>表1_5[[#This Row],[Average 60]]/表1_5[[#This Row],[Average 20]]</f>
        <v>4.6930454070981211</v>
      </c>
      <c r="AC300" s="8">
        <f>TTEST(表1_5[[#This Row],[iBAQ 0-20_1]:[iBAQ 0-20_3]],表1_5[[#This Row],[iBAQ 50-60_1]:[iBAQ 50-60_3]],2,2)</f>
        <v>5.5440421392230814E-2</v>
      </c>
      <c r="AD300" s="8"/>
    </row>
    <row r="301" spans="1:30" ht="15.75">
      <c r="A301" s="6">
        <v>738</v>
      </c>
      <c r="B301" s="7" t="s">
        <v>136</v>
      </c>
      <c r="C301" s="7" t="s">
        <v>2700</v>
      </c>
      <c r="D301" s="7" t="s">
        <v>1724</v>
      </c>
      <c r="E301" s="6">
        <v>8</v>
      </c>
      <c r="F301" s="6">
        <v>5</v>
      </c>
      <c r="G301" s="6">
        <v>4700200</v>
      </c>
      <c r="H301" s="6">
        <v>3244100</v>
      </c>
      <c r="I301" s="6">
        <v>4652000</v>
      </c>
      <c r="J301" s="6">
        <v>4116400</v>
      </c>
      <c r="K301" s="6">
        <v>3783000</v>
      </c>
      <c r="L301" s="6">
        <v>3267500</v>
      </c>
      <c r="M301" s="6">
        <v>10938000</v>
      </c>
      <c r="N301" s="6">
        <v>3550500</v>
      </c>
      <c r="O301" s="6">
        <v>13603000</v>
      </c>
      <c r="P301" s="6">
        <f>COUNT(表1_5[[#This Row],[iBAQ 0-20_1]:[iBAQ 0-20_3]])</f>
        <v>3</v>
      </c>
      <c r="Q301" s="6">
        <f>COUNT(表1_5[[#This Row],[iBAQ 30-40_1]:[iBAQ 30-40_3]])</f>
        <v>3</v>
      </c>
      <c r="R301" s="6">
        <f>COUNT(表1_5[[#This Row],[iBAQ 50-60_1]:[iBAQ 50-60_3]])</f>
        <v>3</v>
      </c>
      <c r="S301" s="8">
        <f>AVERAGE(表1_5[[#This Row],[iBAQ 0-20_1]:[iBAQ 0-20_3]])</f>
        <v>4198766.666666667</v>
      </c>
      <c r="T301" s="8">
        <f>AVERAGE(表1_5[[#This Row],[iBAQ 30-40_1]:[iBAQ 30-40_3]])</f>
        <v>3722300</v>
      </c>
      <c r="U301" s="8">
        <f>AVERAGE(表1_5[[#This Row],[iBAQ 50-60_1]:[iBAQ 50-60_3]])</f>
        <v>9363833.333333334</v>
      </c>
      <c r="V301" s="8">
        <f>表1_5[[#This Row],[Average 40]]/表1_5[[#This Row],[Average 20]]</f>
        <v>0.88652223271913178</v>
      </c>
      <c r="W301" s="8">
        <f>TTEST(表1_5[[#This Row],[iBAQ 0-20_1]:[iBAQ 0-20_3]],表1_5[[#This Row],[iBAQ 30-40_1]:[iBAQ 30-40_3]],2,2)</f>
        <v>0.42553481111505731</v>
      </c>
      <c r="X301" s="8"/>
      <c r="Y301" s="8">
        <f>表1_5[[#This Row],[Average 60]]/表1_5[[#This Row],[Average 40]]</f>
        <v>2.5156041515550425</v>
      </c>
      <c r="Z301" s="8">
        <f>TTEST(表1_5[[#This Row],[iBAQ 30-40_1]:[iBAQ 30-40_3]],表1_5[[#This Row],[iBAQ 50-60_1]:[iBAQ 50-60_3]],2,2)</f>
        <v>0.13483232887242944</v>
      </c>
      <c r="AA301" s="8"/>
      <c r="AB301" s="8">
        <f>表1_5[[#This Row],[Average 60]]/表1_5[[#This Row],[Average 20]]</f>
        <v>2.2301390090740933</v>
      </c>
      <c r="AC301" s="8">
        <f>TTEST(表1_5[[#This Row],[iBAQ 0-20_1]:[iBAQ 0-20_3]],表1_5[[#This Row],[iBAQ 50-60_1]:[iBAQ 50-60_3]],2,2)</f>
        <v>0.16501924618765385</v>
      </c>
      <c r="AD301" s="8"/>
    </row>
    <row r="302" spans="1:30" ht="15.75">
      <c r="A302" s="6">
        <v>1281</v>
      </c>
      <c r="B302" s="7" t="s">
        <v>199</v>
      </c>
      <c r="C302" s="7" t="s">
        <v>2410</v>
      </c>
      <c r="D302" s="7" t="s">
        <v>3883</v>
      </c>
      <c r="E302" s="6">
        <v>3</v>
      </c>
      <c r="F302" s="6">
        <v>1</v>
      </c>
      <c r="G302" s="6">
        <v>1197300</v>
      </c>
      <c r="H302" s="6">
        <v>1558500</v>
      </c>
      <c r="I302" s="6">
        <v>2046300</v>
      </c>
      <c r="J302" s="6">
        <v>2719100</v>
      </c>
      <c r="K302" s="6">
        <v>4517000</v>
      </c>
      <c r="L302" s="6">
        <v>3836800</v>
      </c>
      <c r="M302" s="6">
        <v>18044000</v>
      </c>
      <c r="N302" s="6">
        <v>1562100</v>
      </c>
      <c r="O302" s="6">
        <v>8054900</v>
      </c>
      <c r="P302" s="6">
        <f>COUNT(表1_5[[#This Row],[iBAQ 0-20_1]:[iBAQ 0-20_3]])</f>
        <v>3</v>
      </c>
      <c r="Q302" s="6">
        <f>COUNT(表1_5[[#This Row],[iBAQ 30-40_1]:[iBAQ 30-40_3]])</f>
        <v>3</v>
      </c>
      <c r="R302" s="6">
        <f>COUNT(表1_5[[#This Row],[iBAQ 50-60_1]:[iBAQ 50-60_3]])</f>
        <v>3</v>
      </c>
      <c r="S302" s="8">
        <f>AVERAGE(表1_5[[#This Row],[iBAQ 0-20_1]:[iBAQ 0-20_3]])</f>
        <v>1600700</v>
      </c>
      <c r="T302" s="8">
        <f>AVERAGE(表1_5[[#This Row],[iBAQ 30-40_1]:[iBAQ 30-40_3]])</f>
        <v>3690966.6666666665</v>
      </c>
      <c r="U302" s="8">
        <f>AVERAGE(表1_5[[#This Row],[iBAQ 50-60_1]:[iBAQ 50-60_3]])</f>
        <v>9220333.333333334</v>
      </c>
      <c r="V302" s="8">
        <f>表1_5[[#This Row],[Average 40]]/表1_5[[#This Row],[Average 20]]</f>
        <v>2.305845359321963</v>
      </c>
      <c r="W302" s="8">
        <f>TTEST(表1_5[[#This Row],[iBAQ 0-20_1]:[iBAQ 0-20_3]],表1_5[[#This Row],[iBAQ 30-40_1]:[iBAQ 30-40_3]],2,2)</f>
        <v>2.2549438111008614E-2</v>
      </c>
      <c r="X302" s="8" t="s">
        <v>1408</v>
      </c>
      <c r="Y302" s="8">
        <f>表1_5[[#This Row],[Average 60]]/表1_5[[#This Row],[Average 40]]</f>
        <v>2.4980809002158426</v>
      </c>
      <c r="Z302" s="8">
        <f>TTEST(表1_5[[#This Row],[iBAQ 30-40_1]:[iBAQ 30-40_3]],表1_5[[#This Row],[iBAQ 50-60_1]:[iBAQ 50-60_3]],2,2)</f>
        <v>0.31544015223754263</v>
      </c>
      <c r="AA302" s="8"/>
      <c r="AB302" s="8">
        <f>表1_5[[#This Row],[Average 60]]/表1_5[[#This Row],[Average 20]]</f>
        <v>5.7601882509735329</v>
      </c>
      <c r="AC302" s="8">
        <f>TTEST(表1_5[[#This Row],[iBAQ 0-20_1]:[iBAQ 0-20_3]],表1_5[[#This Row],[iBAQ 50-60_1]:[iBAQ 50-60_3]],2,2)</f>
        <v>0.18759212534391359</v>
      </c>
      <c r="AD302" s="8"/>
    </row>
    <row r="303" spans="1:30" ht="15.75">
      <c r="A303" s="6">
        <v>301</v>
      </c>
      <c r="B303" s="7" t="s">
        <v>700</v>
      </c>
      <c r="C303" s="7" t="s">
        <v>3074</v>
      </c>
      <c r="D303" s="7" t="s">
        <v>3849</v>
      </c>
      <c r="E303" s="6">
        <v>5</v>
      </c>
      <c r="F303" s="6">
        <v>5</v>
      </c>
      <c r="G303" s="6">
        <v>9545700</v>
      </c>
      <c r="H303" s="6">
        <v>5116900</v>
      </c>
      <c r="I303" s="6">
        <v>3944000</v>
      </c>
      <c r="J303" s="6">
        <v>7385700</v>
      </c>
      <c r="K303" s="6">
        <v>5387600</v>
      </c>
      <c r="L303" s="6">
        <v>5717600</v>
      </c>
      <c r="M303" s="6">
        <v>18630000</v>
      </c>
      <c r="N303" s="6">
        <v>9664600</v>
      </c>
      <c r="O303" s="6"/>
      <c r="P303" s="6">
        <f>COUNT(表1_5[[#This Row],[iBAQ 0-20_1]:[iBAQ 0-20_3]])</f>
        <v>3</v>
      </c>
      <c r="Q303" s="6">
        <f>COUNT(表1_5[[#This Row],[iBAQ 30-40_1]:[iBAQ 30-40_3]])</f>
        <v>3</v>
      </c>
      <c r="R303" s="6">
        <f>COUNT(表1_5[[#This Row],[iBAQ 50-60_1]:[iBAQ 50-60_3]])</f>
        <v>2</v>
      </c>
      <c r="S303" s="8">
        <f>AVERAGE(表1_5[[#This Row],[iBAQ 0-20_1]:[iBAQ 0-20_3]])</f>
        <v>6202200</v>
      </c>
      <c r="T303" s="8">
        <f>AVERAGE(表1_5[[#This Row],[iBAQ 30-40_1]:[iBAQ 30-40_3]])</f>
        <v>6163633.333333333</v>
      </c>
      <c r="U303" s="8">
        <f>AVERAGE(表1_5[[#This Row],[iBAQ 50-60_1]:[iBAQ 50-60_3]])</f>
        <v>14147300</v>
      </c>
      <c r="V303" s="8">
        <f>表1_5[[#This Row],[Average 40]]/表1_5[[#This Row],[Average 20]]</f>
        <v>0.99378177635892639</v>
      </c>
      <c r="W303" s="8">
        <f>TTEST(表1_5[[#This Row],[iBAQ 0-20_1]:[iBAQ 0-20_3]],表1_5[[#This Row],[iBAQ 30-40_1]:[iBAQ 30-40_3]],2,2)</f>
        <v>0.98405905536963123</v>
      </c>
      <c r="X303" s="8"/>
      <c r="Y303" s="8">
        <f>表1_5[[#This Row],[Average 60]]/表1_5[[#This Row],[Average 40]]</f>
        <v>2.2952857892260519</v>
      </c>
      <c r="Z303" s="8">
        <f>TTEST(表1_5[[#This Row],[iBAQ 30-40_1]:[iBAQ 30-40_3]],表1_5[[#This Row],[iBAQ 50-60_1]:[iBAQ 50-60_3]],2,2)</f>
        <v>0.10270550829518976</v>
      </c>
      <c r="AA303" s="8"/>
      <c r="AB303" s="8">
        <f>表1_5[[#This Row],[Average 60]]/表1_5[[#This Row],[Average 20]]</f>
        <v>2.2810131888684659</v>
      </c>
      <c r="AC303" s="8">
        <f>TTEST(表1_5[[#This Row],[iBAQ 0-20_1]:[iBAQ 0-20_3]],表1_5[[#This Row],[iBAQ 50-60_1]:[iBAQ 50-60_3]],2,2)</f>
        <v>0.14130138837110623</v>
      </c>
      <c r="AD303" s="8"/>
    </row>
    <row r="304" spans="1:30" ht="15.75">
      <c r="A304" s="6">
        <v>200</v>
      </c>
      <c r="B304" s="7" t="s">
        <v>226</v>
      </c>
      <c r="C304" s="7" t="s">
        <v>2301</v>
      </c>
      <c r="D304" s="7" t="s">
        <v>1477</v>
      </c>
      <c r="E304" s="6">
        <v>3</v>
      </c>
      <c r="F304" s="6">
        <v>3</v>
      </c>
      <c r="G304" s="6">
        <v>2254700</v>
      </c>
      <c r="H304" s="6"/>
      <c r="I304" s="6">
        <v>1103200</v>
      </c>
      <c r="J304" s="6">
        <v>5326000</v>
      </c>
      <c r="K304" s="6">
        <v>4908400</v>
      </c>
      <c r="L304" s="6">
        <v>4000300</v>
      </c>
      <c r="M304" s="6">
        <v>19268000</v>
      </c>
      <c r="N304" s="6">
        <v>6125800</v>
      </c>
      <c r="O304" s="6">
        <v>7008600</v>
      </c>
      <c r="P304" s="6">
        <f>COUNT(表1_5[[#This Row],[iBAQ 0-20_1]:[iBAQ 0-20_3]])</f>
        <v>2</v>
      </c>
      <c r="Q304" s="6">
        <f>COUNT(表1_5[[#This Row],[iBAQ 30-40_1]:[iBAQ 30-40_3]])</f>
        <v>3</v>
      </c>
      <c r="R304" s="6">
        <f>COUNT(表1_5[[#This Row],[iBAQ 50-60_1]:[iBAQ 50-60_3]])</f>
        <v>3</v>
      </c>
      <c r="S304" s="8">
        <f>AVERAGE(表1_5[[#This Row],[iBAQ 0-20_1]:[iBAQ 0-20_3]])</f>
        <v>1678950</v>
      </c>
      <c r="T304" s="8">
        <f>AVERAGE(表1_5[[#This Row],[iBAQ 30-40_1]:[iBAQ 30-40_3]])</f>
        <v>4744900</v>
      </c>
      <c r="U304" s="8">
        <f>AVERAGE(表1_5[[#This Row],[iBAQ 50-60_1]:[iBAQ 50-60_3]])</f>
        <v>10800800</v>
      </c>
      <c r="V304" s="8">
        <f>表1_5[[#This Row],[Average 40]]/表1_5[[#This Row],[Average 20]]</f>
        <v>2.8261115578188747</v>
      </c>
      <c r="W304" s="8">
        <f>TTEST(表1_5[[#This Row],[iBAQ 0-20_1]:[iBAQ 0-20_3]],表1_5[[#This Row],[iBAQ 30-40_1]:[iBAQ 30-40_3]],2,2)</f>
        <v>1.9028591914645121E-2</v>
      </c>
      <c r="X304" s="8" t="s">
        <v>1408</v>
      </c>
      <c r="Y304" s="8">
        <f>表1_5[[#This Row],[Average 60]]/表1_5[[#This Row],[Average 40]]</f>
        <v>2.2762966553562771</v>
      </c>
      <c r="Z304" s="8">
        <f>TTEST(表1_5[[#This Row],[iBAQ 30-40_1]:[iBAQ 30-40_3]],表1_5[[#This Row],[iBAQ 50-60_1]:[iBAQ 50-60_3]],2,2)</f>
        <v>0.22814042069173668</v>
      </c>
      <c r="AA304" s="8"/>
      <c r="AB304" s="8">
        <f>表1_5[[#This Row],[Average 60]]/表1_5[[#This Row],[Average 20]]</f>
        <v>6.4330682867268232</v>
      </c>
      <c r="AC304" s="8">
        <f>TTEST(表1_5[[#This Row],[iBAQ 0-20_1]:[iBAQ 0-20_3]],表1_5[[#This Row],[iBAQ 50-60_1]:[iBAQ 50-60_3]],2,2)</f>
        <v>0.19532560561618317</v>
      </c>
      <c r="AD304" s="8"/>
    </row>
    <row r="305" spans="1:30" ht="15.75">
      <c r="A305" s="6">
        <v>1234</v>
      </c>
      <c r="B305" s="7" t="s">
        <v>703</v>
      </c>
      <c r="C305" s="7" t="s">
        <v>3100</v>
      </c>
      <c r="D305" s="7" t="s">
        <v>1983</v>
      </c>
      <c r="E305" s="6">
        <v>3</v>
      </c>
      <c r="F305" s="6">
        <v>3</v>
      </c>
      <c r="G305" s="6">
        <v>11633000</v>
      </c>
      <c r="H305" s="6">
        <v>10024000</v>
      </c>
      <c r="I305" s="6">
        <v>3469100</v>
      </c>
      <c r="J305" s="6">
        <v>9811800</v>
      </c>
      <c r="K305" s="6">
        <v>8941600</v>
      </c>
      <c r="L305" s="6">
        <v>2736900</v>
      </c>
      <c r="M305" s="6">
        <v>23651000</v>
      </c>
      <c r="N305" s="6">
        <v>8941800</v>
      </c>
      <c r="O305" s="6"/>
      <c r="P305" s="6">
        <f>COUNT(表1_5[[#This Row],[iBAQ 0-20_1]:[iBAQ 0-20_3]])</f>
        <v>3</v>
      </c>
      <c r="Q305" s="6">
        <f>COUNT(表1_5[[#This Row],[iBAQ 30-40_1]:[iBAQ 30-40_3]])</f>
        <v>3</v>
      </c>
      <c r="R305" s="6">
        <f>COUNT(表1_5[[#This Row],[iBAQ 50-60_1]:[iBAQ 50-60_3]])</f>
        <v>2</v>
      </c>
      <c r="S305" s="8">
        <f>AVERAGE(表1_5[[#This Row],[iBAQ 0-20_1]:[iBAQ 0-20_3]])</f>
        <v>8375366.666666667</v>
      </c>
      <c r="T305" s="8">
        <f>AVERAGE(表1_5[[#This Row],[iBAQ 30-40_1]:[iBAQ 30-40_3]])</f>
        <v>7163433.333333333</v>
      </c>
      <c r="U305" s="8">
        <f>AVERAGE(表1_5[[#This Row],[iBAQ 50-60_1]:[iBAQ 50-60_3]])</f>
        <v>16296400</v>
      </c>
      <c r="V305" s="8">
        <f>表1_5[[#This Row],[Average 40]]/表1_5[[#This Row],[Average 20]]</f>
        <v>0.85529787750586039</v>
      </c>
      <c r="W305" s="8">
        <f>TTEST(表1_5[[#This Row],[iBAQ 0-20_1]:[iBAQ 0-20_3]],表1_5[[#This Row],[iBAQ 30-40_1]:[iBAQ 30-40_3]],2,2)</f>
        <v>0.7355198206916691</v>
      </c>
      <c r="X305" s="8"/>
      <c r="Y305" s="8">
        <f>表1_5[[#This Row],[Average 60]]/表1_5[[#This Row],[Average 40]]</f>
        <v>2.2749426485437616</v>
      </c>
      <c r="Z305" s="8">
        <f>TTEST(表1_5[[#This Row],[iBAQ 30-40_1]:[iBAQ 30-40_3]],表1_5[[#This Row],[iBAQ 50-60_1]:[iBAQ 50-60_3]],2,2)</f>
        <v>0.23657899499219814</v>
      </c>
      <c r="AA305" s="8"/>
      <c r="AB305" s="8">
        <f>表1_5[[#This Row],[Average 60]]/表1_5[[#This Row],[Average 20]]</f>
        <v>1.9457536187470399</v>
      </c>
      <c r="AC305" s="8">
        <f>TTEST(表1_5[[#This Row],[iBAQ 0-20_1]:[iBAQ 0-20_3]],表1_5[[#This Row],[iBAQ 50-60_1]:[iBAQ 50-60_3]],2,2)</f>
        <v>0.30133053727536119</v>
      </c>
      <c r="AD305" s="8"/>
    </row>
    <row r="306" spans="1:30" ht="15.75">
      <c r="A306" s="6">
        <v>136</v>
      </c>
      <c r="B306" s="7" t="s">
        <v>854</v>
      </c>
      <c r="C306" s="7" t="s">
        <v>2257</v>
      </c>
      <c r="D306" s="7" t="s">
        <v>3452</v>
      </c>
      <c r="E306" s="6">
        <v>4</v>
      </c>
      <c r="F306" s="6">
        <v>4</v>
      </c>
      <c r="G306" s="6"/>
      <c r="H306" s="6">
        <v>182130</v>
      </c>
      <c r="I306" s="6"/>
      <c r="J306" s="6">
        <v>440290</v>
      </c>
      <c r="K306" s="6">
        <v>417910</v>
      </c>
      <c r="L306" s="6">
        <v>284680</v>
      </c>
      <c r="M306" s="6">
        <v>1445000</v>
      </c>
      <c r="N306" s="6">
        <v>283410</v>
      </c>
      <c r="O306" s="6"/>
      <c r="P306" s="6">
        <f>COUNT(表1_5[[#This Row],[iBAQ 0-20_1]:[iBAQ 0-20_3]])</f>
        <v>1</v>
      </c>
      <c r="Q306" s="6">
        <f>COUNT(表1_5[[#This Row],[iBAQ 30-40_1]:[iBAQ 30-40_3]])</f>
        <v>3</v>
      </c>
      <c r="R306" s="6">
        <f>COUNT(表1_5[[#This Row],[iBAQ 50-60_1]:[iBAQ 50-60_3]])</f>
        <v>2</v>
      </c>
      <c r="S306" s="8"/>
      <c r="T306" s="8">
        <f>AVERAGE(表1_5[[#This Row],[iBAQ 30-40_1]:[iBAQ 30-40_3]])</f>
        <v>380960</v>
      </c>
      <c r="U306" s="8">
        <f>AVERAGE(表1_5[[#This Row],[iBAQ 50-60_1]:[iBAQ 50-60_3]])</f>
        <v>864205</v>
      </c>
      <c r="V306" s="8"/>
      <c r="W306" s="8"/>
      <c r="X306" s="8"/>
      <c r="Y306" s="8">
        <f>表1_5[[#This Row],[Average 60]]/表1_5[[#This Row],[Average 40]]</f>
        <v>2.268492755144897</v>
      </c>
      <c r="Z306" s="8">
        <f>TTEST(表1_5[[#This Row],[iBAQ 30-40_1]:[iBAQ 30-40_3]],表1_5[[#This Row],[iBAQ 50-60_1]:[iBAQ 50-60_3]],2,2)</f>
        <v>0.34990719745657312</v>
      </c>
      <c r="AA306" s="8"/>
      <c r="AB306" s="8"/>
      <c r="AC306" s="8"/>
      <c r="AD306" s="8"/>
    </row>
    <row r="307" spans="1:30" ht="15.75">
      <c r="A307" s="6">
        <v>849</v>
      </c>
      <c r="B307" s="7" t="s">
        <v>153</v>
      </c>
      <c r="C307" s="7" t="s">
        <v>2451</v>
      </c>
      <c r="D307" s="7" t="s">
        <v>3719</v>
      </c>
      <c r="E307" s="6">
        <v>5</v>
      </c>
      <c r="F307" s="6">
        <v>5</v>
      </c>
      <c r="G307" s="6">
        <v>690790</v>
      </c>
      <c r="H307" s="6">
        <v>5950800</v>
      </c>
      <c r="I307" s="6">
        <v>6411100</v>
      </c>
      <c r="J307" s="6">
        <v>2684200</v>
      </c>
      <c r="K307" s="6">
        <v>4245400</v>
      </c>
      <c r="L307" s="6">
        <v>3893600</v>
      </c>
      <c r="M307" s="6">
        <v>12286000</v>
      </c>
      <c r="N307" s="6">
        <v>354750</v>
      </c>
      <c r="O307" s="6">
        <v>11905000</v>
      </c>
      <c r="P307" s="6">
        <f>COUNT(表1_5[[#This Row],[iBAQ 0-20_1]:[iBAQ 0-20_3]])</f>
        <v>3</v>
      </c>
      <c r="Q307" s="6">
        <f>COUNT(表1_5[[#This Row],[iBAQ 30-40_1]:[iBAQ 30-40_3]])</f>
        <v>3</v>
      </c>
      <c r="R307" s="6">
        <f>COUNT(表1_5[[#This Row],[iBAQ 50-60_1]:[iBAQ 50-60_3]])</f>
        <v>3</v>
      </c>
      <c r="S307" s="8">
        <f>AVERAGE(表1_5[[#This Row],[iBAQ 0-20_1]:[iBAQ 0-20_3]])</f>
        <v>4350896.666666667</v>
      </c>
      <c r="T307" s="8">
        <f>AVERAGE(表1_5[[#This Row],[iBAQ 30-40_1]:[iBAQ 30-40_3]])</f>
        <v>3607733.3333333335</v>
      </c>
      <c r="U307" s="8">
        <f>AVERAGE(表1_5[[#This Row],[iBAQ 50-60_1]:[iBAQ 50-60_3]])</f>
        <v>8181916.666666667</v>
      </c>
      <c r="V307" s="8">
        <f>表1_5[[#This Row],[Average 40]]/表1_5[[#This Row],[Average 20]]</f>
        <v>0.8291930628858879</v>
      </c>
      <c r="W307" s="8">
        <f>TTEST(表1_5[[#This Row],[iBAQ 0-20_1]:[iBAQ 0-20_3]],表1_5[[#This Row],[iBAQ 30-40_1]:[iBAQ 30-40_3]],2,2)</f>
        <v>0.71490356721451076</v>
      </c>
      <c r="X307" s="8"/>
      <c r="Y307" s="8">
        <f>表1_5[[#This Row],[Average 60]]/表1_5[[#This Row],[Average 40]]</f>
        <v>2.267882881218124</v>
      </c>
      <c r="Z307" s="8">
        <f>TTEST(表1_5[[#This Row],[iBAQ 30-40_1]:[iBAQ 30-40_3]],表1_5[[#This Row],[iBAQ 50-60_1]:[iBAQ 50-60_3]],2,2)</f>
        <v>0.31060272442692011</v>
      </c>
      <c r="AA307" s="8"/>
      <c r="AB307" s="8">
        <f>表1_5[[#This Row],[Average 60]]/表1_5[[#This Row],[Average 20]]</f>
        <v>1.8805127525437284</v>
      </c>
      <c r="AC307" s="8">
        <f>TTEST(表1_5[[#This Row],[iBAQ 0-20_1]:[iBAQ 0-20_3]],表1_5[[#This Row],[iBAQ 50-60_1]:[iBAQ 50-60_3]],2,2)</f>
        <v>0.4256529757456522</v>
      </c>
      <c r="AD307" s="8"/>
    </row>
    <row r="308" spans="1:30" ht="15.75">
      <c r="A308" s="6">
        <v>1315</v>
      </c>
      <c r="B308" s="7" t="s">
        <v>85</v>
      </c>
      <c r="C308" s="7" t="s">
        <v>2453</v>
      </c>
      <c r="D308" s="7" t="s">
        <v>3896</v>
      </c>
      <c r="E308" s="6">
        <v>4</v>
      </c>
      <c r="F308" s="6">
        <v>2</v>
      </c>
      <c r="G308" s="6">
        <v>9067100</v>
      </c>
      <c r="H308" s="6">
        <v>12335000</v>
      </c>
      <c r="I308" s="6">
        <v>5893100</v>
      </c>
      <c r="J308" s="6">
        <v>18264000</v>
      </c>
      <c r="K308" s="6">
        <v>15717000</v>
      </c>
      <c r="L308" s="6">
        <v>18081000</v>
      </c>
      <c r="M308" s="6">
        <v>54699000</v>
      </c>
      <c r="N308" s="6"/>
      <c r="O308" s="6">
        <v>23895000</v>
      </c>
      <c r="P308" s="6">
        <f>COUNT(表1_5[[#This Row],[iBAQ 0-20_1]:[iBAQ 0-20_3]])</f>
        <v>3</v>
      </c>
      <c r="Q308" s="6">
        <f>COUNT(表1_5[[#This Row],[iBAQ 30-40_1]:[iBAQ 30-40_3]])</f>
        <v>3</v>
      </c>
      <c r="R308" s="6">
        <f>COUNT(表1_5[[#This Row],[iBAQ 50-60_1]:[iBAQ 50-60_3]])</f>
        <v>2</v>
      </c>
      <c r="S308" s="8">
        <f>AVERAGE(表1_5[[#This Row],[iBAQ 0-20_1]:[iBAQ 0-20_3]])</f>
        <v>9098400</v>
      </c>
      <c r="T308" s="8">
        <f>AVERAGE(表1_5[[#This Row],[iBAQ 30-40_1]:[iBAQ 30-40_3]])</f>
        <v>17354000</v>
      </c>
      <c r="U308" s="8">
        <f>AVERAGE(表1_5[[#This Row],[iBAQ 50-60_1]:[iBAQ 50-60_3]])</f>
        <v>39297000</v>
      </c>
      <c r="V308" s="8">
        <f>表1_5[[#This Row],[Average 40]]/表1_5[[#This Row],[Average 20]]</f>
        <v>1.9073683284973182</v>
      </c>
      <c r="W308" s="8">
        <f>TTEST(表1_5[[#This Row],[iBAQ 0-20_1]:[iBAQ 0-20_3]],表1_5[[#This Row],[iBAQ 30-40_1]:[iBAQ 30-40_3]],2,2)</f>
        <v>1.532662072228326E-2</v>
      </c>
      <c r="X308" s="8"/>
      <c r="Y308" s="8">
        <f>表1_5[[#This Row],[Average 60]]/表1_5[[#This Row],[Average 40]]</f>
        <v>2.2644347124582227</v>
      </c>
      <c r="Z308" s="8">
        <f>TTEST(表1_5[[#This Row],[iBAQ 30-40_1]:[iBAQ 30-40_3]],表1_5[[#This Row],[iBAQ 50-60_1]:[iBAQ 50-60_3]],2,2)</f>
        <v>0.15312731689825865</v>
      </c>
      <c r="AA308" s="8"/>
      <c r="AB308" s="8">
        <f>表1_5[[#This Row],[Average 60]]/表1_5[[#This Row],[Average 20]]</f>
        <v>4.3191110524927456</v>
      </c>
      <c r="AC308" s="8">
        <f>TTEST(表1_5[[#This Row],[iBAQ 0-20_1]:[iBAQ 0-20_3]],表1_5[[#This Row],[iBAQ 50-60_1]:[iBAQ 50-60_3]],2,2)</f>
        <v>8.2146824570184199E-2</v>
      </c>
      <c r="AD308" s="8"/>
    </row>
    <row r="309" spans="1:30" ht="15.75">
      <c r="A309" s="6">
        <v>919</v>
      </c>
      <c r="B309" s="7" t="s">
        <v>380</v>
      </c>
      <c r="C309" s="7" t="s">
        <v>2846</v>
      </c>
      <c r="D309" s="7" t="s">
        <v>1802</v>
      </c>
      <c r="E309" s="6">
        <v>8</v>
      </c>
      <c r="F309" s="6">
        <v>8</v>
      </c>
      <c r="G309" s="6">
        <v>1340900</v>
      </c>
      <c r="H309" s="6">
        <v>2633400</v>
      </c>
      <c r="I309" s="6">
        <v>5994500</v>
      </c>
      <c r="J309" s="6">
        <v>2107400</v>
      </c>
      <c r="K309" s="6">
        <v>2911100</v>
      </c>
      <c r="L309" s="6">
        <v>1849200</v>
      </c>
      <c r="M309" s="6">
        <v>8803400</v>
      </c>
      <c r="N309" s="6">
        <v>3933500</v>
      </c>
      <c r="O309" s="6">
        <v>2766500</v>
      </c>
      <c r="P309" s="6">
        <f>COUNT(表1_5[[#This Row],[iBAQ 0-20_1]:[iBAQ 0-20_3]])</f>
        <v>3</v>
      </c>
      <c r="Q309" s="6">
        <f>COUNT(表1_5[[#This Row],[iBAQ 30-40_1]:[iBAQ 30-40_3]])</f>
        <v>3</v>
      </c>
      <c r="R309" s="6">
        <f>COUNT(表1_5[[#This Row],[iBAQ 50-60_1]:[iBAQ 50-60_3]])</f>
        <v>3</v>
      </c>
      <c r="S309" s="8">
        <f>AVERAGE(表1_5[[#This Row],[iBAQ 0-20_1]:[iBAQ 0-20_3]])</f>
        <v>3322933.3333333335</v>
      </c>
      <c r="T309" s="8">
        <f>AVERAGE(表1_5[[#This Row],[iBAQ 30-40_1]:[iBAQ 30-40_3]])</f>
        <v>2289233.3333333335</v>
      </c>
      <c r="U309" s="8">
        <f>AVERAGE(表1_5[[#This Row],[iBAQ 50-60_1]:[iBAQ 50-60_3]])</f>
        <v>5167800</v>
      </c>
      <c r="V309" s="8">
        <f>表1_5[[#This Row],[Average 40]]/表1_5[[#This Row],[Average 20]]</f>
        <v>0.68891942861728594</v>
      </c>
      <c r="W309" s="8">
        <f>TTEST(表1_5[[#This Row],[iBAQ 0-20_1]:[iBAQ 0-20_3]],表1_5[[#This Row],[iBAQ 30-40_1]:[iBAQ 30-40_3]],2,2)</f>
        <v>0.50789104728227519</v>
      </c>
      <c r="X309" s="8"/>
      <c r="Y309" s="8">
        <f>表1_5[[#This Row],[Average 60]]/表1_5[[#This Row],[Average 40]]</f>
        <v>2.2574369876377824</v>
      </c>
      <c r="Z309" s="8">
        <f>TTEST(表1_5[[#This Row],[iBAQ 30-40_1]:[iBAQ 30-40_3]],表1_5[[#This Row],[iBAQ 50-60_1]:[iBAQ 50-60_3]],2,2)</f>
        <v>0.19975265137284764</v>
      </c>
      <c r="AA309" s="8"/>
      <c r="AB309" s="8">
        <f>表1_5[[#This Row],[Average 60]]/表1_5[[#This Row],[Average 20]]</f>
        <v>1.5551921996629483</v>
      </c>
      <c r="AC309" s="8">
        <f>TTEST(表1_5[[#This Row],[iBAQ 0-20_1]:[iBAQ 0-20_3]],表1_5[[#This Row],[iBAQ 50-60_1]:[iBAQ 50-60_3]],2,2)</f>
        <v>0.46943556592712499</v>
      </c>
      <c r="AD309" s="8"/>
    </row>
    <row r="310" spans="1:30" ht="15.75">
      <c r="A310" s="6">
        <v>169</v>
      </c>
      <c r="B310" s="7" t="s">
        <v>648</v>
      </c>
      <c r="C310" s="7" t="s">
        <v>2281</v>
      </c>
      <c r="D310" s="7" t="s">
        <v>3465</v>
      </c>
      <c r="E310" s="6">
        <v>5</v>
      </c>
      <c r="F310" s="6">
        <v>1</v>
      </c>
      <c r="G310" s="6">
        <v>264290</v>
      </c>
      <c r="H310" s="6">
        <v>370900</v>
      </c>
      <c r="I310" s="6">
        <v>341130</v>
      </c>
      <c r="J310" s="6">
        <v>564260</v>
      </c>
      <c r="K310" s="6"/>
      <c r="L310" s="6">
        <v>620070</v>
      </c>
      <c r="M310" s="6">
        <v>2148100</v>
      </c>
      <c r="N310" s="6"/>
      <c r="O310" s="6">
        <v>473080</v>
      </c>
      <c r="P310" s="6">
        <f>COUNT(表1_5[[#This Row],[iBAQ 0-20_1]:[iBAQ 0-20_3]])</f>
        <v>3</v>
      </c>
      <c r="Q310" s="6">
        <f>COUNT(表1_5[[#This Row],[iBAQ 30-40_1]:[iBAQ 30-40_3]])</f>
        <v>2</v>
      </c>
      <c r="R310" s="6">
        <f>COUNT(表1_5[[#This Row],[iBAQ 50-60_1]:[iBAQ 50-60_3]])</f>
        <v>2</v>
      </c>
      <c r="S310" s="8">
        <f>AVERAGE(表1_5[[#This Row],[iBAQ 0-20_1]:[iBAQ 0-20_3]])</f>
        <v>325440</v>
      </c>
      <c r="T310" s="8">
        <f>AVERAGE(表1_5[[#This Row],[iBAQ 30-40_1]:[iBAQ 30-40_3]])</f>
        <v>592165</v>
      </c>
      <c r="U310" s="8">
        <f>AVERAGE(表1_5[[#This Row],[iBAQ 50-60_1]:[iBAQ 50-60_3]])</f>
        <v>1310590</v>
      </c>
      <c r="V310" s="8">
        <f>表1_5[[#This Row],[Average 40]]/表1_5[[#This Row],[Average 20]]</f>
        <v>1.8195827187807276</v>
      </c>
      <c r="W310" s="8">
        <f>TTEST(表1_5[[#This Row],[iBAQ 0-20_1]:[iBAQ 0-20_3]],表1_5[[#This Row],[iBAQ 30-40_1]:[iBAQ 30-40_3]],2,2)</f>
        <v>1.0191833974392774E-2</v>
      </c>
      <c r="X310" s="8"/>
      <c r="Y310" s="8">
        <f>表1_5[[#This Row],[Average 60]]/表1_5[[#This Row],[Average 40]]</f>
        <v>2.2132175998243735</v>
      </c>
      <c r="Z310" s="8">
        <f>TTEST(表1_5[[#This Row],[iBAQ 30-40_1]:[iBAQ 30-40_3]],表1_5[[#This Row],[iBAQ 50-60_1]:[iBAQ 50-60_3]],2,2)</f>
        <v>0.48159402277258334</v>
      </c>
      <c r="AA310" s="8"/>
      <c r="AB310" s="8">
        <f>表1_5[[#This Row],[Average 60]]/表1_5[[#This Row],[Average 20]]</f>
        <v>4.0271324975417899</v>
      </c>
      <c r="AC310" s="8">
        <f>TTEST(表1_5[[#This Row],[iBAQ 0-20_1]:[iBAQ 0-20_3]],表1_5[[#This Row],[iBAQ 50-60_1]:[iBAQ 50-60_3]],2,2)</f>
        <v>0.21338612295752846</v>
      </c>
      <c r="AD310" s="8"/>
    </row>
    <row r="311" spans="1:30" ht="15.75">
      <c r="A311" s="6">
        <v>295</v>
      </c>
      <c r="B311" s="7" t="s">
        <v>474</v>
      </c>
      <c r="C311" s="7" t="s">
        <v>2367</v>
      </c>
      <c r="D311" s="7" t="s">
        <v>1517</v>
      </c>
      <c r="E311" s="6">
        <v>3</v>
      </c>
      <c r="F311" s="6">
        <v>3</v>
      </c>
      <c r="G311" s="6"/>
      <c r="H311" s="6"/>
      <c r="I311" s="6"/>
      <c r="J311" s="6">
        <v>478280</v>
      </c>
      <c r="K311" s="6">
        <v>1099400</v>
      </c>
      <c r="L311" s="6"/>
      <c r="M311" s="6">
        <v>1732700</v>
      </c>
      <c r="N311" s="6"/>
      <c r="O311" s="6">
        <v>1717600</v>
      </c>
      <c r="P311" s="6">
        <f>COUNT(表1_5[[#This Row],[iBAQ 0-20_1]:[iBAQ 0-20_3]])</f>
        <v>0</v>
      </c>
      <c r="Q311" s="6">
        <f>COUNT(表1_5[[#This Row],[iBAQ 30-40_1]:[iBAQ 30-40_3]])</f>
        <v>2</v>
      </c>
      <c r="R311" s="6">
        <f>COUNT(表1_5[[#This Row],[iBAQ 50-60_1]:[iBAQ 50-60_3]])</f>
        <v>2</v>
      </c>
      <c r="S311" s="8"/>
      <c r="T311" s="8">
        <f>AVERAGE(表1_5[[#This Row],[iBAQ 30-40_1]:[iBAQ 30-40_3]])</f>
        <v>788840</v>
      </c>
      <c r="U311" s="8">
        <f>AVERAGE(表1_5[[#This Row],[iBAQ 50-60_1]:[iBAQ 50-60_3]])</f>
        <v>1725150</v>
      </c>
      <c r="V311" s="8"/>
      <c r="W311" s="8"/>
      <c r="X311" s="8">
        <v>40</v>
      </c>
      <c r="Y311" s="8">
        <f>表1_5[[#This Row],[Average 60]]/表1_5[[#This Row],[Average 40]]</f>
        <v>2.1869453881649004</v>
      </c>
      <c r="Z311" s="8">
        <f>TTEST(表1_5[[#This Row],[iBAQ 30-40_1]:[iBAQ 30-40_3]],表1_5[[#This Row],[iBAQ 50-60_1]:[iBAQ 50-60_3]],2,2)</f>
        <v>9.4701881309168789E-2</v>
      </c>
      <c r="AA311" s="8"/>
      <c r="AB311" s="8"/>
      <c r="AC311" s="8"/>
      <c r="AD311" s="8">
        <v>60</v>
      </c>
    </row>
    <row r="312" spans="1:30" ht="15.75">
      <c r="A312" s="6">
        <v>1520</v>
      </c>
      <c r="B312" s="7" t="s">
        <v>487</v>
      </c>
      <c r="C312" s="7" t="s">
        <v>3359</v>
      </c>
      <c r="D312" s="7" t="s">
        <v>2152</v>
      </c>
      <c r="E312" s="6">
        <v>6</v>
      </c>
      <c r="F312" s="6">
        <v>4</v>
      </c>
      <c r="G312" s="6"/>
      <c r="H312" s="6">
        <v>287190</v>
      </c>
      <c r="I312" s="6">
        <v>391700</v>
      </c>
      <c r="J312" s="6">
        <v>695760</v>
      </c>
      <c r="K312" s="6">
        <v>795950</v>
      </c>
      <c r="L312" s="6">
        <v>611260</v>
      </c>
      <c r="M312" s="6">
        <v>2116400</v>
      </c>
      <c r="N312" s="6">
        <v>857410</v>
      </c>
      <c r="O312" s="6">
        <v>1601500</v>
      </c>
      <c r="P312" s="6">
        <f>COUNT(表1_5[[#This Row],[iBAQ 0-20_1]:[iBAQ 0-20_3]])</f>
        <v>2</v>
      </c>
      <c r="Q312" s="6">
        <f>COUNT(表1_5[[#This Row],[iBAQ 30-40_1]:[iBAQ 30-40_3]])</f>
        <v>3</v>
      </c>
      <c r="R312" s="6">
        <f>COUNT(表1_5[[#This Row],[iBAQ 50-60_1]:[iBAQ 50-60_3]])</f>
        <v>3</v>
      </c>
      <c r="S312" s="8">
        <f>AVERAGE(表1_5[[#This Row],[iBAQ 0-20_1]:[iBAQ 0-20_3]])</f>
        <v>339445</v>
      </c>
      <c r="T312" s="8">
        <f>AVERAGE(表1_5[[#This Row],[iBAQ 30-40_1]:[iBAQ 30-40_3]])</f>
        <v>700990</v>
      </c>
      <c r="U312" s="8">
        <f>AVERAGE(表1_5[[#This Row],[iBAQ 50-60_1]:[iBAQ 50-60_3]])</f>
        <v>1525103.3333333333</v>
      </c>
      <c r="V312" s="8">
        <f>表1_5[[#This Row],[Average 40]]/表1_5[[#This Row],[Average 20]]</f>
        <v>2.065106276421806</v>
      </c>
      <c r="W312" s="8">
        <f>TTEST(表1_5[[#This Row],[iBAQ 0-20_1]:[iBAQ 0-20_3]],表1_5[[#This Row],[iBAQ 30-40_1]:[iBAQ 30-40_3]],2,2)</f>
        <v>1.9686571569009638E-2</v>
      </c>
      <c r="X312" s="8" t="s">
        <v>1408</v>
      </c>
      <c r="Y312" s="8">
        <f>表1_5[[#This Row],[Average 60]]/表1_5[[#This Row],[Average 40]]</f>
        <v>2.1756420681227024</v>
      </c>
      <c r="Z312" s="8">
        <f>TTEST(表1_5[[#This Row],[iBAQ 30-40_1]:[iBAQ 30-40_3]],表1_5[[#This Row],[iBAQ 50-60_1]:[iBAQ 50-60_3]],2,2)</f>
        <v>8.9467659950185977E-2</v>
      </c>
      <c r="AA312" s="8"/>
      <c r="AB312" s="8">
        <f>表1_5[[#This Row],[Average 60]]/表1_5[[#This Row],[Average 20]]</f>
        <v>4.4929320901275123</v>
      </c>
      <c r="AC312" s="8">
        <f>TTEST(表1_5[[#This Row],[iBAQ 0-20_1]:[iBAQ 0-20_3]],表1_5[[#This Row],[iBAQ 50-60_1]:[iBAQ 50-60_3]],2,2)</f>
        <v>8.7349791581066052E-2</v>
      </c>
      <c r="AD312" s="8"/>
    </row>
    <row r="313" spans="1:30" ht="15.75">
      <c r="A313" s="6">
        <v>510</v>
      </c>
      <c r="B313" s="7" t="s">
        <v>784</v>
      </c>
      <c r="C313" s="7" t="s">
        <v>2510</v>
      </c>
      <c r="D313" s="7" t="s">
        <v>3582</v>
      </c>
      <c r="E313" s="6">
        <v>2</v>
      </c>
      <c r="F313" s="6">
        <v>2</v>
      </c>
      <c r="G313" s="6"/>
      <c r="H313" s="6">
        <v>2208900</v>
      </c>
      <c r="I313" s="6">
        <v>3151100</v>
      </c>
      <c r="J313" s="6"/>
      <c r="K313" s="6">
        <v>2887000</v>
      </c>
      <c r="L313" s="6">
        <v>3138800</v>
      </c>
      <c r="M313" s="6">
        <v>11984000</v>
      </c>
      <c r="N313" s="6">
        <v>1112800</v>
      </c>
      <c r="O313" s="6"/>
      <c r="P313" s="6">
        <f>COUNT(表1_5[[#This Row],[iBAQ 0-20_1]:[iBAQ 0-20_3]])</f>
        <v>2</v>
      </c>
      <c r="Q313" s="6">
        <f>COUNT(表1_5[[#This Row],[iBAQ 30-40_1]:[iBAQ 30-40_3]])</f>
        <v>2</v>
      </c>
      <c r="R313" s="6">
        <f>COUNT(表1_5[[#This Row],[iBAQ 50-60_1]:[iBAQ 50-60_3]])</f>
        <v>2</v>
      </c>
      <c r="S313" s="8">
        <f>AVERAGE(表1_5[[#This Row],[iBAQ 0-20_1]:[iBAQ 0-20_3]])</f>
        <v>2680000</v>
      </c>
      <c r="T313" s="8">
        <f>AVERAGE(表1_5[[#This Row],[iBAQ 30-40_1]:[iBAQ 30-40_3]])</f>
        <v>3012900</v>
      </c>
      <c r="U313" s="8">
        <f>AVERAGE(表1_5[[#This Row],[iBAQ 50-60_1]:[iBAQ 50-60_3]])</f>
        <v>6548400</v>
      </c>
      <c r="V313" s="8">
        <f>表1_5[[#This Row],[Average 40]]/表1_5[[#This Row],[Average 20]]</f>
        <v>1.1242164179104477</v>
      </c>
      <c r="W313" s="8">
        <f>TTEST(表1_5[[#This Row],[iBAQ 0-20_1]:[iBAQ 0-20_3]],表1_5[[#This Row],[iBAQ 30-40_1]:[iBAQ 30-40_3]],2,2)</f>
        <v>0.56527074236737884</v>
      </c>
      <c r="X313" s="8"/>
      <c r="Y313" s="8">
        <f>表1_5[[#This Row],[Average 60]]/表1_5[[#This Row],[Average 40]]</f>
        <v>2.1734541471671811</v>
      </c>
      <c r="Z313" s="8">
        <f>TTEST(表1_5[[#This Row],[iBAQ 30-40_1]:[iBAQ 30-40_3]],表1_5[[#This Row],[iBAQ 50-60_1]:[iBAQ 50-60_3]],2,2)</f>
        <v>0.58224205394468354</v>
      </c>
      <c r="AA313" s="8"/>
      <c r="AB313" s="8">
        <f>表1_5[[#This Row],[Average 60]]/表1_5[[#This Row],[Average 20]]</f>
        <v>2.4434328358208957</v>
      </c>
      <c r="AC313" s="8">
        <f>TTEST(表1_5[[#This Row],[iBAQ 0-20_1]:[iBAQ 0-20_3]],表1_5[[#This Row],[iBAQ 50-60_1]:[iBAQ 50-60_3]],2,2)</f>
        <v>0.55181885971543321</v>
      </c>
      <c r="AD313" s="8"/>
    </row>
    <row r="314" spans="1:30" ht="15.75">
      <c r="A314" s="6">
        <v>594</v>
      </c>
      <c r="B314" s="7" t="s">
        <v>460</v>
      </c>
      <c r="C314" s="7" t="s">
        <v>2573</v>
      </c>
      <c r="D314" s="7" t="s">
        <v>3615</v>
      </c>
      <c r="E314" s="6">
        <v>8</v>
      </c>
      <c r="F314" s="6">
        <v>2</v>
      </c>
      <c r="G314" s="6"/>
      <c r="H314" s="6">
        <v>115970</v>
      </c>
      <c r="I314" s="6">
        <v>550940</v>
      </c>
      <c r="J314" s="6">
        <v>1394400</v>
      </c>
      <c r="K314" s="6">
        <v>1367900</v>
      </c>
      <c r="L314" s="6"/>
      <c r="M314" s="6">
        <v>6485500</v>
      </c>
      <c r="N314" s="6">
        <v>652060</v>
      </c>
      <c r="O314" s="6">
        <v>1860200</v>
      </c>
      <c r="P314" s="6">
        <f>COUNT(表1_5[[#This Row],[iBAQ 0-20_1]:[iBAQ 0-20_3]])</f>
        <v>2</v>
      </c>
      <c r="Q314" s="6">
        <f>COUNT(表1_5[[#This Row],[iBAQ 30-40_1]:[iBAQ 30-40_3]])</f>
        <v>2</v>
      </c>
      <c r="R314" s="6">
        <f>COUNT(表1_5[[#This Row],[iBAQ 50-60_1]:[iBAQ 50-60_3]])</f>
        <v>3</v>
      </c>
      <c r="S314" s="8">
        <f>AVERAGE(表1_5[[#This Row],[iBAQ 0-20_1]:[iBAQ 0-20_3]])</f>
        <v>333455</v>
      </c>
      <c r="T314" s="8">
        <f>AVERAGE(表1_5[[#This Row],[iBAQ 30-40_1]:[iBAQ 30-40_3]])</f>
        <v>1381150</v>
      </c>
      <c r="U314" s="8">
        <f>AVERAGE(表1_5[[#This Row],[iBAQ 50-60_1]:[iBAQ 50-60_3]])</f>
        <v>2999253.3333333335</v>
      </c>
      <c r="V314" s="8">
        <f>表1_5[[#This Row],[Average 40]]/表1_5[[#This Row],[Average 20]]</f>
        <v>4.1419381925597154</v>
      </c>
      <c r="W314" s="8">
        <f>TTEST(表1_5[[#This Row],[iBAQ 0-20_1]:[iBAQ 0-20_3]],表1_5[[#This Row],[iBAQ 30-40_1]:[iBAQ 30-40_3]],2,2)</f>
        <v>4.0633240274504795E-2</v>
      </c>
      <c r="X314" s="8" t="s">
        <v>1408</v>
      </c>
      <c r="Y314" s="8">
        <f>表1_5[[#This Row],[Average 60]]/表1_5[[#This Row],[Average 40]]</f>
        <v>2.1715623453885047</v>
      </c>
      <c r="Z314" s="8">
        <f>TTEST(表1_5[[#This Row],[iBAQ 30-40_1]:[iBAQ 30-40_3]],表1_5[[#This Row],[iBAQ 50-60_1]:[iBAQ 50-60_3]],2,2)</f>
        <v>0.53158365752065717</v>
      </c>
      <c r="AA314" s="8"/>
      <c r="AB314" s="8">
        <f>表1_5[[#This Row],[Average 60]]/表1_5[[#This Row],[Average 20]]</f>
        <v>8.9944770158892009</v>
      </c>
      <c r="AC314" s="8">
        <f>TTEST(表1_5[[#This Row],[iBAQ 0-20_1]:[iBAQ 0-20_3]],表1_5[[#This Row],[iBAQ 50-60_1]:[iBAQ 50-60_3]],2,2)</f>
        <v>0.33043534493332311</v>
      </c>
      <c r="AD314" s="8"/>
    </row>
    <row r="315" spans="1:30" ht="15.75">
      <c r="A315" s="6">
        <v>69</v>
      </c>
      <c r="B315" s="7" t="s">
        <v>672</v>
      </c>
      <c r="C315" s="7" t="s">
        <v>2211</v>
      </c>
      <c r="D315" s="7" t="s">
        <v>1430</v>
      </c>
      <c r="E315" s="6">
        <v>26</v>
      </c>
      <c r="F315" s="6">
        <v>20</v>
      </c>
      <c r="G315" s="6">
        <v>477200</v>
      </c>
      <c r="H315" s="6">
        <v>1450300</v>
      </c>
      <c r="I315" s="6">
        <v>396150</v>
      </c>
      <c r="J315" s="6">
        <v>386520</v>
      </c>
      <c r="K315" s="6">
        <v>798310</v>
      </c>
      <c r="L315" s="6">
        <v>374660</v>
      </c>
      <c r="M315" s="6">
        <v>2011900</v>
      </c>
      <c r="N315" s="6">
        <v>980680</v>
      </c>
      <c r="O315" s="6">
        <v>310380</v>
      </c>
      <c r="P315" s="6">
        <f>COUNT(表1_5[[#This Row],[iBAQ 0-20_1]:[iBAQ 0-20_3]])</f>
        <v>3</v>
      </c>
      <c r="Q315" s="6">
        <f>COUNT(表1_5[[#This Row],[iBAQ 30-40_1]:[iBAQ 30-40_3]])</f>
        <v>3</v>
      </c>
      <c r="R315" s="6">
        <f>COUNT(表1_5[[#This Row],[iBAQ 50-60_1]:[iBAQ 50-60_3]])</f>
        <v>3</v>
      </c>
      <c r="S315" s="8">
        <f>AVERAGE(表1_5[[#This Row],[iBAQ 0-20_1]:[iBAQ 0-20_3]])</f>
        <v>774550</v>
      </c>
      <c r="T315" s="8">
        <f>AVERAGE(表1_5[[#This Row],[iBAQ 30-40_1]:[iBAQ 30-40_3]])</f>
        <v>519830</v>
      </c>
      <c r="U315" s="8">
        <f>AVERAGE(表1_5[[#This Row],[iBAQ 50-60_1]:[iBAQ 50-60_3]])</f>
        <v>1100986.6666666667</v>
      </c>
      <c r="V315" s="8">
        <f>表1_5[[#This Row],[Average 40]]/表1_5[[#This Row],[Average 20]]</f>
        <v>0.67113808017558585</v>
      </c>
      <c r="W315" s="8">
        <f>TTEST(表1_5[[#This Row],[iBAQ 0-20_1]:[iBAQ 0-20_3]],表1_5[[#This Row],[iBAQ 30-40_1]:[iBAQ 30-40_3]],2,2)</f>
        <v>0.52499567278277881</v>
      </c>
      <c r="X315" s="8"/>
      <c r="Y315" s="8">
        <f>表1_5[[#This Row],[Average 60]]/表1_5[[#This Row],[Average 40]]</f>
        <v>2.1179744660113244</v>
      </c>
      <c r="Z315" s="8">
        <f>TTEST(表1_5[[#This Row],[iBAQ 30-40_1]:[iBAQ 30-40_3]],表1_5[[#This Row],[iBAQ 50-60_1]:[iBAQ 50-60_3]],2,2)</f>
        <v>0.32146915557660244</v>
      </c>
      <c r="AA315" s="8"/>
      <c r="AB315" s="8">
        <f>表1_5[[#This Row],[Average 60]]/表1_5[[#This Row],[Average 20]]</f>
        <v>1.4214533169797519</v>
      </c>
      <c r="AC315" s="8">
        <f>TTEST(表1_5[[#This Row],[iBAQ 0-20_1]:[iBAQ 0-20_3]],表1_5[[#This Row],[iBAQ 50-60_1]:[iBAQ 50-60_3]],2,2)</f>
        <v>0.61511093093055946</v>
      </c>
      <c r="AD315" s="8"/>
    </row>
    <row r="316" spans="1:30" ht="15.75">
      <c r="A316" s="6">
        <v>183</v>
      </c>
      <c r="B316" s="7" t="s">
        <v>599</v>
      </c>
      <c r="C316" s="7" t="s">
        <v>2291</v>
      </c>
      <c r="D316" s="7" t="s">
        <v>1472</v>
      </c>
      <c r="E316" s="6">
        <v>1</v>
      </c>
      <c r="F316" s="6">
        <v>1</v>
      </c>
      <c r="G316" s="6">
        <v>350040</v>
      </c>
      <c r="H316" s="6">
        <v>698980</v>
      </c>
      <c r="I316" s="6">
        <v>257030</v>
      </c>
      <c r="J316" s="6">
        <v>751330</v>
      </c>
      <c r="K316" s="6"/>
      <c r="L316" s="6">
        <v>294460</v>
      </c>
      <c r="M316" s="6">
        <v>1391000</v>
      </c>
      <c r="N316" s="6"/>
      <c r="O316" s="6">
        <v>806920</v>
      </c>
      <c r="P316" s="6">
        <f>COUNT(表1_5[[#This Row],[iBAQ 0-20_1]:[iBAQ 0-20_3]])</f>
        <v>3</v>
      </c>
      <c r="Q316" s="6">
        <f>COUNT(表1_5[[#This Row],[iBAQ 30-40_1]:[iBAQ 30-40_3]])</f>
        <v>2</v>
      </c>
      <c r="R316" s="6">
        <f>COUNT(表1_5[[#This Row],[iBAQ 50-60_1]:[iBAQ 50-60_3]])</f>
        <v>2</v>
      </c>
      <c r="S316" s="8">
        <f>AVERAGE(表1_5[[#This Row],[iBAQ 0-20_1]:[iBAQ 0-20_3]])</f>
        <v>435350</v>
      </c>
      <c r="T316" s="8">
        <f>AVERAGE(表1_5[[#This Row],[iBAQ 30-40_1]:[iBAQ 30-40_3]])</f>
        <v>522895</v>
      </c>
      <c r="U316" s="8">
        <f>AVERAGE(表1_5[[#This Row],[iBAQ 50-60_1]:[iBAQ 50-60_3]])</f>
        <v>1098960</v>
      </c>
      <c r="V316" s="8">
        <f>表1_5[[#This Row],[Average 40]]/表1_5[[#This Row],[Average 20]]</f>
        <v>1.2010910761456299</v>
      </c>
      <c r="W316" s="8">
        <f>TTEST(表1_5[[#This Row],[iBAQ 0-20_1]:[iBAQ 0-20_3]],表1_5[[#This Row],[iBAQ 30-40_1]:[iBAQ 30-40_3]],2,2)</f>
        <v>0.74272721281108933</v>
      </c>
      <c r="X316" s="8"/>
      <c r="Y316" s="8">
        <f>表1_5[[#This Row],[Average 60]]/表1_5[[#This Row],[Average 40]]</f>
        <v>2.1016838944721217</v>
      </c>
      <c r="Z316" s="8">
        <f>TTEST(表1_5[[#This Row],[iBAQ 30-40_1]:[iBAQ 30-40_3]],表1_5[[#This Row],[iBAQ 50-60_1]:[iBAQ 50-60_3]],2,2)</f>
        <v>0.26047641436362357</v>
      </c>
      <c r="AA316" s="8"/>
      <c r="AB316" s="8">
        <f>表1_5[[#This Row],[Average 60]]/表1_5[[#This Row],[Average 20]]</f>
        <v>2.5243137705294592</v>
      </c>
      <c r="AC316" s="8">
        <f>TTEST(表1_5[[#This Row],[iBAQ 0-20_1]:[iBAQ 0-20_3]],表1_5[[#This Row],[iBAQ 50-60_1]:[iBAQ 50-60_3]],2,2)</f>
        <v>9.7344110715746585E-2</v>
      </c>
      <c r="AD316" s="8"/>
    </row>
    <row r="317" spans="1:30" ht="15.75">
      <c r="A317" s="6">
        <v>1323</v>
      </c>
      <c r="B317" s="7" t="s">
        <v>800</v>
      </c>
      <c r="C317" s="7" t="s">
        <v>3173</v>
      </c>
      <c r="D317" s="7" t="s">
        <v>2040</v>
      </c>
      <c r="E317" s="6">
        <v>4</v>
      </c>
      <c r="F317" s="6">
        <v>4</v>
      </c>
      <c r="G317" s="6">
        <v>1428200</v>
      </c>
      <c r="H317" s="6">
        <v>418250</v>
      </c>
      <c r="I317" s="6">
        <v>401700</v>
      </c>
      <c r="J317" s="6">
        <v>512590</v>
      </c>
      <c r="K317" s="6">
        <v>51857</v>
      </c>
      <c r="L317" s="6"/>
      <c r="M317" s="6">
        <v>477710</v>
      </c>
      <c r="N317" s="6">
        <v>705740</v>
      </c>
      <c r="O317" s="6"/>
      <c r="P317" s="6">
        <f>COUNT(表1_5[[#This Row],[iBAQ 0-20_1]:[iBAQ 0-20_3]])</f>
        <v>3</v>
      </c>
      <c r="Q317" s="6">
        <f>COUNT(表1_5[[#This Row],[iBAQ 30-40_1]:[iBAQ 30-40_3]])</f>
        <v>2</v>
      </c>
      <c r="R317" s="6">
        <f>COUNT(表1_5[[#This Row],[iBAQ 50-60_1]:[iBAQ 50-60_3]])</f>
        <v>2</v>
      </c>
      <c r="S317" s="8">
        <f>AVERAGE(表1_5[[#This Row],[iBAQ 0-20_1]:[iBAQ 0-20_3]])</f>
        <v>749383.33333333337</v>
      </c>
      <c r="T317" s="8">
        <f>AVERAGE(表1_5[[#This Row],[iBAQ 30-40_1]:[iBAQ 30-40_3]])</f>
        <v>282223.5</v>
      </c>
      <c r="U317" s="8">
        <f>AVERAGE(表1_5[[#This Row],[iBAQ 50-60_1]:[iBAQ 50-60_3]])</f>
        <v>591725</v>
      </c>
      <c r="V317" s="8">
        <f>表1_5[[#This Row],[Average 40]]/表1_5[[#This Row],[Average 20]]</f>
        <v>0.37660765518315059</v>
      </c>
      <c r="W317" s="8">
        <f>TTEST(表1_5[[#This Row],[iBAQ 0-20_1]:[iBAQ 0-20_3]],表1_5[[#This Row],[iBAQ 30-40_1]:[iBAQ 30-40_3]],2,2)</f>
        <v>0.39408548362354379</v>
      </c>
      <c r="X317" s="8"/>
      <c r="Y317" s="8">
        <f>表1_5[[#This Row],[Average 60]]/表1_5[[#This Row],[Average 40]]</f>
        <v>2.0966538931024523</v>
      </c>
      <c r="Z317" s="8">
        <f>TTEST(表1_5[[#This Row],[iBAQ 30-40_1]:[iBAQ 30-40_3]],表1_5[[#This Row],[iBAQ 50-60_1]:[iBAQ 50-60_3]],2,2)</f>
        <v>0.35171730998411144</v>
      </c>
      <c r="AA317" s="8"/>
      <c r="AB317" s="8">
        <f>表1_5[[#This Row],[Average 60]]/表1_5[[#This Row],[Average 20]]</f>
        <v>0.78961590641193868</v>
      </c>
      <c r="AC317" s="8">
        <f>TTEST(表1_5[[#This Row],[iBAQ 0-20_1]:[iBAQ 0-20_3]],表1_5[[#This Row],[iBAQ 50-60_1]:[iBAQ 50-60_3]],2,2)</f>
        <v>0.74730510933115446</v>
      </c>
      <c r="AD317" s="8"/>
    </row>
    <row r="318" spans="1:30" ht="15.75">
      <c r="A318" s="6">
        <v>419</v>
      </c>
      <c r="B318" s="7" t="s">
        <v>188</v>
      </c>
      <c r="C318" s="7" t="s">
        <v>2336</v>
      </c>
      <c r="D318" s="7" t="s">
        <v>3561</v>
      </c>
      <c r="E318" s="6">
        <v>4</v>
      </c>
      <c r="F318" s="6">
        <v>3</v>
      </c>
      <c r="G318" s="6">
        <v>2078400</v>
      </c>
      <c r="H318" s="6">
        <v>5549100</v>
      </c>
      <c r="I318" s="6">
        <v>3445700</v>
      </c>
      <c r="J318" s="6">
        <v>10778000</v>
      </c>
      <c r="K318" s="6">
        <v>14176000</v>
      </c>
      <c r="L318" s="6">
        <v>13092000</v>
      </c>
      <c r="M318" s="6">
        <v>44191000</v>
      </c>
      <c r="N318" s="6"/>
      <c r="O318" s="6">
        <v>8834900</v>
      </c>
      <c r="P318" s="6">
        <f>COUNT(表1_5[[#This Row],[iBAQ 0-20_1]:[iBAQ 0-20_3]])</f>
        <v>3</v>
      </c>
      <c r="Q318" s="6">
        <f>COUNT(表1_5[[#This Row],[iBAQ 30-40_1]:[iBAQ 30-40_3]])</f>
        <v>3</v>
      </c>
      <c r="R318" s="6">
        <f>COUNT(表1_5[[#This Row],[iBAQ 50-60_1]:[iBAQ 50-60_3]])</f>
        <v>2</v>
      </c>
      <c r="S318" s="8">
        <f>AVERAGE(表1_5[[#This Row],[iBAQ 0-20_1]:[iBAQ 0-20_3]])</f>
        <v>3691066.6666666665</v>
      </c>
      <c r="T318" s="8">
        <f>AVERAGE(表1_5[[#This Row],[iBAQ 30-40_1]:[iBAQ 30-40_3]])</f>
        <v>12682000</v>
      </c>
      <c r="U318" s="8">
        <f>AVERAGE(表1_5[[#This Row],[iBAQ 50-60_1]:[iBAQ 50-60_3]])</f>
        <v>26512950</v>
      </c>
      <c r="V318" s="8">
        <f>表1_5[[#This Row],[Average 40]]/表1_5[[#This Row],[Average 20]]</f>
        <v>3.4358631651193874</v>
      </c>
      <c r="W318" s="8">
        <f>TTEST(表1_5[[#This Row],[iBAQ 0-20_1]:[iBAQ 0-20_3]],表1_5[[#This Row],[iBAQ 30-40_1]:[iBAQ 30-40_3]],2,2)</f>
        <v>3.2045438607812443E-3</v>
      </c>
      <c r="X318" s="8" t="s">
        <v>1408</v>
      </c>
      <c r="Y318" s="8">
        <f>表1_5[[#This Row],[Average 60]]/表1_5[[#This Row],[Average 40]]</f>
        <v>2.0905969090048888</v>
      </c>
      <c r="Z318" s="8">
        <f>TTEST(表1_5[[#This Row],[iBAQ 30-40_1]:[iBAQ 30-40_3]],表1_5[[#This Row],[iBAQ 50-60_1]:[iBAQ 50-60_3]],2,2)</f>
        <v>0.37294880265262531</v>
      </c>
      <c r="AA318" s="8"/>
      <c r="AB318" s="8">
        <f>表1_5[[#This Row],[Average 60]]/表1_5[[#This Row],[Average 20]]</f>
        <v>7.1830049127623452</v>
      </c>
      <c r="AC318" s="8">
        <f>TTEST(表1_5[[#This Row],[iBAQ 0-20_1]:[iBAQ 0-20_3]],表1_5[[#This Row],[iBAQ 50-60_1]:[iBAQ 50-60_3]],2,2)</f>
        <v>0.18324829788572358</v>
      </c>
      <c r="AD318" s="8"/>
    </row>
    <row r="319" spans="1:30" ht="15.75">
      <c r="A319" s="6">
        <v>156</v>
      </c>
      <c r="B319" s="7" t="s">
        <v>285</v>
      </c>
      <c r="C319" s="7" t="s">
        <v>2271</v>
      </c>
      <c r="D319" s="7" t="s">
        <v>1461</v>
      </c>
      <c r="E319" s="6">
        <v>4</v>
      </c>
      <c r="F319" s="6">
        <v>3</v>
      </c>
      <c r="G319" s="6"/>
      <c r="H319" s="6">
        <v>3169600</v>
      </c>
      <c r="I319" s="6"/>
      <c r="J319" s="6">
        <v>3443800</v>
      </c>
      <c r="K319" s="6">
        <v>3912000</v>
      </c>
      <c r="L319" s="6"/>
      <c r="M319" s="6">
        <v>10363000</v>
      </c>
      <c r="N319" s="6"/>
      <c r="O319" s="6">
        <v>4945100</v>
      </c>
      <c r="P319" s="6">
        <f>COUNT(表1_5[[#This Row],[iBAQ 0-20_1]:[iBAQ 0-20_3]])</f>
        <v>1</v>
      </c>
      <c r="Q319" s="6">
        <f>COUNT(表1_5[[#This Row],[iBAQ 30-40_1]:[iBAQ 30-40_3]])</f>
        <v>2</v>
      </c>
      <c r="R319" s="6">
        <f>COUNT(表1_5[[#This Row],[iBAQ 50-60_1]:[iBAQ 50-60_3]])</f>
        <v>2</v>
      </c>
      <c r="S319" s="8"/>
      <c r="T319" s="8">
        <f>AVERAGE(表1_5[[#This Row],[iBAQ 30-40_1]:[iBAQ 30-40_3]])</f>
        <v>3677900</v>
      </c>
      <c r="U319" s="8">
        <f>AVERAGE(表1_5[[#This Row],[iBAQ 50-60_1]:[iBAQ 50-60_3]])</f>
        <v>7654050</v>
      </c>
      <c r="V319" s="8"/>
      <c r="W319" s="8"/>
      <c r="X319" s="8"/>
      <c r="Y319" s="8">
        <f>表1_5[[#This Row],[Average 60]]/表1_5[[#This Row],[Average 40]]</f>
        <v>2.081092471247179</v>
      </c>
      <c r="Z319" s="8">
        <f>TTEST(表1_5[[#This Row],[iBAQ 30-40_1]:[iBAQ 30-40_3]],表1_5[[#This Row],[iBAQ 50-60_1]:[iBAQ 50-60_3]],2,2)</f>
        <v>0.2811652689995604</v>
      </c>
      <c r="AA319" s="8"/>
      <c r="AB319" s="8"/>
      <c r="AC319" s="8"/>
      <c r="AD319" s="8"/>
    </row>
    <row r="320" spans="1:30" ht="15.75">
      <c r="A320" s="6">
        <v>1559</v>
      </c>
      <c r="B320" s="7" t="s">
        <v>296</v>
      </c>
      <c r="C320" s="7" t="s">
        <v>3393</v>
      </c>
      <c r="D320" s="7" t="s">
        <v>4028</v>
      </c>
      <c r="E320" s="6">
        <v>6</v>
      </c>
      <c r="F320" s="6">
        <v>2</v>
      </c>
      <c r="G320" s="6">
        <v>335650</v>
      </c>
      <c r="H320" s="6">
        <v>1724200</v>
      </c>
      <c r="I320" s="6">
        <v>2791400</v>
      </c>
      <c r="J320" s="6">
        <v>916560</v>
      </c>
      <c r="K320" s="6">
        <v>1268700</v>
      </c>
      <c r="L320" s="6">
        <v>3227700</v>
      </c>
      <c r="M320" s="6">
        <v>4320600</v>
      </c>
      <c r="N320" s="6">
        <v>2168700</v>
      </c>
      <c r="O320" s="6">
        <v>4763700</v>
      </c>
      <c r="P320" s="6">
        <f>COUNT(表1_5[[#This Row],[iBAQ 0-20_1]:[iBAQ 0-20_3]])</f>
        <v>3</v>
      </c>
      <c r="Q320" s="6">
        <f>COUNT(表1_5[[#This Row],[iBAQ 30-40_1]:[iBAQ 30-40_3]])</f>
        <v>3</v>
      </c>
      <c r="R320" s="6">
        <f>COUNT(表1_5[[#This Row],[iBAQ 50-60_1]:[iBAQ 50-60_3]])</f>
        <v>3</v>
      </c>
      <c r="S320" s="8">
        <f>AVERAGE(表1_5[[#This Row],[iBAQ 0-20_1]:[iBAQ 0-20_3]])</f>
        <v>1617083.3333333333</v>
      </c>
      <c r="T320" s="8">
        <f>AVERAGE(表1_5[[#This Row],[iBAQ 30-40_1]:[iBAQ 30-40_3]])</f>
        <v>1804320</v>
      </c>
      <c r="U320" s="8">
        <f>AVERAGE(表1_5[[#This Row],[iBAQ 50-60_1]:[iBAQ 50-60_3]])</f>
        <v>3751000</v>
      </c>
      <c r="V320" s="8">
        <f>表1_5[[#This Row],[Average 40]]/表1_5[[#This Row],[Average 20]]</f>
        <v>1.115786652924504</v>
      </c>
      <c r="W320" s="8">
        <f>TTEST(表1_5[[#This Row],[iBAQ 0-20_1]:[iBAQ 0-20_3]],表1_5[[#This Row],[iBAQ 30-40_1]:[iBAQ 30-40_3]],2,2)</f>
        <v>0.86209355144846866</v>
      </c>
      <c r="X320" s="8"/>
      <c r="Y320" s="8">
        <f>表1_5[[#This Row],[Average 60]]/表1_5[[#This Row],[Average 40]]</f>
        <v>2.0788995300168485</v>
      </c>
      <c r="Z320" s="8">
        <f>TTEST(表1_5[[#This Row],[iBAQ 30-40_1]:[iBAQ 30-40_3]],表1_5[[#This Row],[iBAQ 50-60_1]:[iBAQ 50-60_3]],2,2)</f>
        <v>0.14486089728883497</v>
      </c>
      <c r="AA320" s="8"/>
      <c r="AB320" s="8">
        <f>表1_5[[#This Row],[Average 60]]/表1_5[[#This Row],[Average 20]]</f>
        <v>2.3196083483638237</v>
      </c>
      <c r="AC320" s="8">
        <f>TTEST(表1_5[[#This Row],[iBAQ 0-20_1]:[iBAQ 0-20_3]],表1_5[[#This Row],[iBAQ 50-60_1]:[iBAQ 50-60_3]],2,2)</f>
        <v>0.11719936550557868</v>
      </c>
      <c r="AD320" s="8"/>
    </row>
    <row r="321" spans="1:30" ht="15.75">
      <c r="A321" s="6">
        <v>650</v>
      </c>
      <c r="B321" s="7" t="s">
        <v>332</v>
      </c>
      <c r="C321" s="7" t="s">
        <v>2621</v>
      </c>
      <c r="D321" s="7" t="s">
        <v>3629</v>
      </c>
      <c r="E321" s="6">
        <v>3</v>
      </c>
      <c r="F321" s="6">
        <v>2</v>
      </c>
      <c r="G321" s="6">
        <v>6193700</v>
      </c>
      <c r="H321" s="6">
        <v>8748800</v>
      </c>
      <c r="I321" s="6">
        <v>4115900</v>
      </c>
      <c r="J321" s="6">
        <v>2694700</v>
      </c>
      <c r="K321" s="6">
        <v>2159500</v>
      </c>
      <c r="L321" s="6">
        <v>2901700</v>
      </c>
      <c r="M321" s="6">
        <v>11233000</v>
      </c>
      <c r="N321" s="6">
        <v>1279600</v>
      </c>
      <c r="O321" s="6">
        <v>3565800</v>
      </c>
      <c r="P321" s="6">
        <f>COUNT(表1_5[[#This Row],[iBAQ 0-20_1]:[iBAQ 0-20_3]])</f>
        <v>3</v>
      </c>
      <c r="Q321" s="6">
        <f>COUNT(表1_5[[#This Row],[iBAQ 30-40_1]:[iBAQ 30-40_3]])</f>
        <v>3</v>
      </c>
      <c r="R321" s="6">
        <f>COUNT(表1_5[[#This Row],[iBAQ 50-60_1]:[iBAQ 50-60_3]])</f>
        <v>3</v>
      </c>
      <c r="S321" s="8">
        <f>AVERAGE(表1_5[[#This Row],[iBAQ 0-20_1]:[iBAQ 0-20_3]])</f>
        <v>6352800</v>
      </c>
      <c r="T321" s="8">
        <f>AVERAGE(表1_5[[#This Row],[iBAQ 30-40_1]:[iBAQ 30-40_3]])</f>
        <v>2585300</v>
      </c>
      <c r="U321" s="8">
        <f>AVERAGE(表1_5[[#This Row],[iBAQ 50-60_1]:[iBAQ 50-60_3]])</f>
        <v>5359466.666666667</v>
      </c>
      <c r="V321" s="8">
        <f>表1_5[[#This Row],[Average 40]]/表1_5[[#This Row],[Average 20]]</f>
        <v>0.40695441380178821</v>
      </c>
      <c r="W321" s="8">
        <f>TTEST(表1_5[[#This Row],[iBAQ 0-20_1]:[iBAQ 0-20_3]],表1_5[[#This Row],[iBAQ 30-40_1]:[iBAQ 30-40_3]],2,2)</f>
        <v>5.009860748681811E-2</v>
      </c>
      <c r="X321" s="8"/>
      <c r="Y321" s="8">
        <f>表1_5[[#This Row],[Average 60]]/表1_5[[#This Row],[Average 40]]</f>
        <v>2.0730540620688767</v>
      </c>
      <c r="Z321" s="8">
        <f>TTEST(表1_5[[#This Row],[iBAQ 30-40_1]:[iBAQ 30-40_3]],表1_5[[#This Row],[iBAQ 50-60_1]:[iBAQ 50-60_3]],2,2)</f>
        <v>0.41001952184879981</v>
      </c>
      <c r="AA321" s="8"/>
      <c r="AB321" s="8">
        <f>表1_5[[#This Row],[Average 60]]/表1_5[[#This Row],[Average 20]]</f>
        <v>0.84363850060865553</v>
      </c>
      <c r="AC321" s="8">
        <f>TTEST(表1_5[[#This Row],[iBAQ 0-20_1]:[iBAQ 0-20_3]],表1_5[[#This Row],[iBAQ 50-60_1]:[iBAQ 50-60_3]],2,2)</f>
        <v>0.77806245376975647</v>
      </c>
      <c r="AD321" s="8"/>
    </row>
    <row r="322" spans="1:30" ht="15.75">
      <c r="A322" s="6">
        <v>228</v>
      </c>
      <c r="B322" s="7" t="s">
        <v>439</v>
      </c>
      <c r="C322" s="7" t="s">
        <v>2319</v>
      </c>
      <c r="D322" s="7" t="s">
        <v>1489</v>
      </c>
      <c r="E322" s="6">
        <v>13</v>
      </c>
      <c r="F322" s="6">
        <v>2</v>
      </c>
      <c r="G322" s="6">
        <v>1546200</v>
      </c>
      <c r="H322" s="6">
        <v>1049800</v>
      </c>
      <c r="I322" s="6">
        <v>751640</v>
      </c>
      <c r="J322" s="6">
        <v>771290</v>
      </c>
      <c r="K322" s="6">
        <v>1131300</v>
      </c>
      <c r="L322" s="6">
        <v>816040</v>
      </c>
      <c r="M322" s="6">
        <v>3309100</v>
      </c>
      <c r="N322" s="6">
        <v>242100</v>
      </c>
      <c r="O322" s="6">
        <v>2064400</v>
      </c>
      <c r="P322" s="6">
        <f>COUNT(表1_5[[#This Row],[iBAQ 0-20_1]:[iBAQ 0-20_3]])</f>
        <v>3</v>
      </c>
      <c r="Q322" s="6">
        <f>COUNT(表1_5[[#This Row],[iBAQ 30-40_1]:[iBAQ 30-40_3]])</f>
        <v>3</v>
      </c>
      <c r="R322" s="6">
        <f>COUNT(表1_5[[#This Row],[iBAQ 50-60_1]:[iBAQ 50-60_3]])</f>
        <v>3</v>
      </c>
      <c r="S322" s="8">
        <f>AVERAGE(表1_5[[#This Row],[iBAQ 0-20_1]:[iBAQ 0-20_3]])</f>
        <v>1115880</v>
      </c>
      <c r="T322" s="8">
        <f>AVERAGE(表1_5[[#This Row],[iBAQ 30-40_1]:[iBAQ 30-40_3]])</f>
        <v>906210</v>
      </c>
      <c r="U322" s="8">
        <f>AVERAGE(表1_5[[#This Row],[iBAQ 50-60_1]:[iBAQ 50-60_3]])</f>
        <v>1871866.6666666667</v>
      </c>
      <c r="V322" s="8">
        <f>表1_5[[#This Row],[Average 40]]/表1_5[[#This Row],[Average 20]]</f>
        <v>0.81210345198408429</v>
      </c>
      <c r="W322" s="8">
        <f>TTEST(表1_5[[#This Row],[iBAQ 0-20_1]:[iBAQ 0-20_3]],表1_5[[#This Row],[iBAQ 30-40_1]:[iBAQ 30-40_3]],2,2)</f>
        <v>0.46191437822838222</v>
      </c>
      <c r="X322" s="8"/>
      <c r="Y322" s="8">
        <f>表1_5[[#This Row],[Average 60]]/表1_5[[#This Row],[Average 40]]</f>
        <v>2.0655992172528075</v>
      </c>
      <c r="Z322" s="8">
        <f>TTEST(表1_5[[#This Row],[iBAQ 30-40_1]:[iBAQ 30-40_3]],表1_5[[#This Row],[iBAQ 50-60_1]:[iBAQ 50-60_3]],2,2)</f>
        <v>0.34264647338408671</v>
      </c>
      <c r="AA322" s="8"/>
      <c r="AB322" s="8">
        <f>表1_5[[#This Row],[Average 60]]/表1_5[[#This Row],[Average 20]]</f>
        <v>1.6774802547466277</v>
      </c>
      <c r="AC322" s="8">
        <f>TTEST(表1_5[[#This Row],[iBAQ 0-20_1]:[iBAQ 0-20_3]],表1_5[[#This Row],[iBAQ 50-60_1]:[iBAQ 50-60_3]],2,2)</f>
        <v>0.45749906346267188</v>
      </c>
      <c r="AD322" s="8"/>
    </row>
    <row r="323" spans="1:30" ht="15.75">
      <c r="A323" s="6">
        <v>97</v>
      </c>
      <c r="B323" s="7" t="s">
        <v>444</v>
      </c>
      <c r="C323" s="7" t="s">
        <v>2228</v>
      </c>
      <c r="D323" s="7" t="s">
        <v>3442</v>
      </c>
      <c r="E323" s="6">
        <v>1</v>
      </c>
      <c r="F323" s="6">
        <v>1</v>
      </c>
      <c r="G323" s="6">
        <v>1038200</v>
      </c>
      <c r="H323" s="6"/>
      <c r="I323" s="6">
        <v>1120100</v>
      </c>
      <c r="J323" s="6"/>
      <c r="K323" s="6">
        <v>2302500</v>
      </c>
      <c r="L323" s="6">
        <v>1899600</v>
      </c>
      <c r="M323" s="6">
        <v>8216600</v>
      </c>
      <c r="N323" s="6">
        <v>2739400</v>
      </c>
      <c r="O323" s="6">
        <v>2041000</v>
      </c>
      <c r="P323" s="6">
        <f>COUNT(表1_5[[#This Row],[iBAQ 0-20_1]:[iBAQ 0-20_3]])</f>
        <v>2</v>
      </c>
      <c r="Q323" s="6">
        <f>COUNT(表1_5[[#This Row],[iBAQ 30-40_1]:[iBAQ 30-40_3]])</f>
        <v>2</v>
      </c>
      <c r="R323" s="6">
        <f>COUNT(表1_5[[#This Row],[iBAQ 50-60_1]:[iBAQ 50-60_3]])</f>
        <v>3</v>
      </c>
      <c r="S323" s="8">
        <f>AVERAGE(表1_5[[#This Row],[iBAQ 0-20_1]:[iBAQ 0-20_3]])</f>
        <v>1079150</v>
      </c>
      <c r="T323" s="8">
        <f>AVERAGE(表1_5[[#This Row],[iBAQ 30-40_1]:[iBAQ 30-40_3]])</f>
        <v>2101050</v>
      </c>
      <c r="U323" s="8">
        <f>AVERAGE(表1_5[[#This Row],[iBAQ 50-60_1]:[iBAQ 50-60_3]])</f>
        <v>4332333.333333333</v>
      </c>
      <c r="V323" s="8">
        <f>表1_5[[#This Row],[Average 40]]/表1_5[[#This Row],[Average 20]]</f>
        <v>1.9469489876291526</v>
      </c>
      <c r="W323" s="8">
        <f>TTEST(表1_5[[#This Row],[iBAQ 0-20_1]:[iBAQ 0-20_3]],表1_5[[#This Row],[iBAQ 30-40_1]:[iBAQ 30-40_3]],2,2)</f>
        <v>3.8165486905224991E-2</v>
      </c>
      <c r="X323" s="8"/>
      <c r="Y323" s="8">
        <f>表1_5[[#This Row],[Average 60]]/表1_5[[#This Row],[Average 40]]</f>
        <v>2.0619848805755852</v>
      </c>
      <c r="Z323" s="8">
        <f>TTEST(表1_5[[#This Row],[iBAQ 30-40_1]:[iBAQ 30-40_3]],表1_5[[#This Row],[iBAQ 50-60_1]:[iBAQ 50-60_3]],2,2)</f>
        <v>0.44198457355971799</v>
      </c>
      <c r="AA323" s="8"/>
      <c r="AB323" s="8">
        <f>表1_5[[#This Row],[Average 60]]/表1_5[[#This Row],[Average 20]]</f>
        <v>4.0145793757432546</v>
      </c>
      <c r="AC323" s="8">
        <f>TTEST(表1_5[[#This Row],[iBAQ 0-20_1]:[iBAQ 0-20_3]],表1_5[[#This Row],[iBAQ 50-60_1]:[iBAQ 50-60_3]],2,2)</f>
        <v>0.28735105134395378</v>
      </c>
      <c r="AD323" s="8"/>
    </row>
    <row r="324" spans="1:30" ht="15.75">
      <c r="A324" s="6">
        <v>652</v>
      </c>
      <c r="B324" s="7" t="s">
        <v>107</v>
      </c>
      <c r="C324" s="7" t="s">
        <v>2623</v>
      </c>
      <c r="D324" s="7" t="s">
        <v>3630</v>
      </c>
      <c r="E324" s="6">
        <v>3</v>
      </c>
      <c r="F324" s="6">
        <v>3</v>
      </c>
      <c r="G324" s="6">
        <v>7455200</v>
      </c>
      <c r="H324" s="6">
        <v>2492500</v>
      </c>
      <c r="I324" s="6">
        <v>43037000</v>
      </c>
      <c r="J324" s="6">
        <v>15518000</v>
      </c>
      <c r="K324" s="6">
        <v>5671200</v>
      </c>
      <c r="L324" s="6">
        <v>23372000</v>
      </c>
      <c r="M324" s="6">
        <v>27150000</v>
      </c>
      <c r="N324" s="6">
        <v>43509000</v>
      </c>
      <c r="O324" s="6">
        <v>18261000</v>
      </c>
      <c r="P324" s="6">
        <f>COUNT(表1_5[[#This Row],[iBAQ 0-20_1]:[iBAQ 0-20_3]])</f>
        <v>3</v>
      </c>
      <c r="Q324" s="6">
        <f>COUNT(表1_5[[#This Row],[iBAQ 30-40_1]:[iBAQ 30-40_3]])</f>
        <v>3</v>
      </c>
      <c r="R324" s="6">
        <f>COUNT(表1_5[[#This Row],[iBAQ 50-60_1]:[iBAQ 50-60_3]])</f>
        <v>3</v>
      </c>
      <c r="S324" s="8">
        <f>AVERAGE(表1_5[[#This Row],[iBAQ 0-20_1]:[iBAQ 0-20_3]])</f>
        <v>17661566.666666668</v>
      </c>
      <c r="T324" s="8">
        <f>AVERAGE(表1_5[[#This Row],[iBAQ 30-40_1]:[iBAQ 30-40_3]])</f>
        <v>14853733.333333334</v>
      </c>
      <c r="U324" s="8">
        <f>AVERAGE(表1_5[[#This Row],[iBAQ 50-60_1]:[iBAQ 50-60_3]])</f>
        <v>29640000</v>
      </c>
      <c r="V324" s="8">
        <f>表1_5[[#This Row],[Average 40]]/表1_5[[#This Row],[Average 20]]</f>
        <v>0.84102014355087407</v>
      </c>
      <c r="W324" s="8">
        <f>TTEST(表1_5[[#This Row],[iBAQ 0-20_1]:[iBAQ 0-20_3]],表1_5[[#This Row],[iBAQ 30-40_1]:[iBAQ 30-40_3]],2,2)</f>
        <v>0.84823580443389934</v>
      </c>
      <c r="X324" s="8"/>
      <c r="Y324" s="8">
        <f>表1_5[[#This Row],[Average 60]]/表1_5[[#This Row],[Average 40]]</f>
        <v>1.9954579320126029</v>
      </c>
      <c r="Z324" s="8">
        <f>TTEST(表1_5[[#This Row],[iBAQ 30-40_1]:[iBAQ 30-40_3]],表1_5[[#This Row],[iBAQ 50-60_1]:[iBAQ 50-60_3]],2,2)</f>
        <v>0.17551818449116971</v>
      </c>
      <c r="AA324" s="8"/>
      <c r="AB324" s="8">
        <f>表1_5[[#This Row],[Average 60]]/表1_5[[#This Row],[Average 20]]</f>
        <v>1.6782203164309695</v>
      </c>
      <c r="AC324" s="8">
        <f>TTEST(表1_5[[#This Row],[iBAQ 0-20_1]:[iBAQ 0-20_3]],表1_5[[#This Row],[iBAQ 50-60_1]:[iBAQ 50-60_3]],2,2)</f>
        <v>0.46243301384294594</v>
      </c>
      <c r="AD324" s="8"/>
    </row>
    <row r="325" spans="1:30" ht="15.75">
      <c r="A325" s="6">
        <v>59</v>
      </c>
      <c r="B325" s="7" t="s">
        <v>247</v>
      </c>
      <c r="C325" s="7" t="s">
        <v>2204</v>
      </c>
      <c r="D325" s="7" t="s">
        <v>3424</v>
      </c>
      <c r="E325" s="6">
        <v>9</v>
      </c>
      <c r="F325" s="6">
        <v>3</v>
      </c>
      <c r="G325" s="6">
        <v>5018500</v>
      </c>
      <c r="H325" s="6">
        <v>8441100</v>
      </c>
      <c r="I325" s="6">
        <v>8584900</v>
      </c>
      <c r="J325" s="6">
        <v>5860900</v>
      </c>
      <c r="K325" s="6">
        <v>7825000</v>
      </c>
      <c r="L325" s="6">
        <v>4275000</v>
      </c>
      <c r="M325" s="6">
        <v>20316000</v>
      </c>
      <c r="N325" s="6">
        <v>8998300</v>
      </c>
      <c r="O325" s="6">
        <v>6133000</v>
      </c>
      <c r="P325" s="6">
        <f>COUNT(表1_5[[#This Row],[iBAQ 0-20_1]:[iBAQ 0-20_3]])</f>
        <v>3</v>
      </c>
      <c r="Q325" s="6">
        <f>COUNT(表1_5[[#This Row],[iBAQ 30-40_1]:[iBAQ 30-40_3]])</f>
        <v>3</v>
      </c>
      <c r="R325" s="6">
        <f>COUNT(表1_5[[#This Row],[iBAQ 50-60_1]:[iBAQ 50-60_3]])</f>
        <v>3</v>
      </c>
      <c r="S325" s="8">
        <f>AVERAGE(表1_5[[#This Row],[iBAQ 0-20_1]:[iBAQ 0-20_3]])</f>
        <v>7348166.666666667</v>
      </c>
      <c r="T325" s="8">
        <f>AVERAGE(表1_5[[#This Row],[iBAQ 30-40_1]:[iBAQ 30-40_3]])</f>
        <v>5986966.666666667</v>
      </c>
      <c r="U325" s="8">
        <f>AVERAGE(表1_5[[#This Row],[iBAQ 50-60_1]:[iBAQ 50-60_3]])</f>
        <v>11815766.666666666</v>
      </c>
      <c r="V325" s="8">
        <f>表1_5[[#This Row],[Average 40]]/表1_5[[#This Row],[Average 20]]</f>
        <v>0.81475651523055637</v>
      </c>
      <c r="W325" s="8">
        <f>TTEST(表1_5[[#This Row],[iBAQ 0-20_1]:[iBAQ 0-20_3]],表1_5[[#This Row],[iBAQ 30-40_1]:[iBAQ 30-40_3]],2,2)</f>
        <v>0.4303263490443372</v>
      </c>
      <c r="X325" s="8"/>
      <c r="Y325" s="8">
        <f>表1_5[[#This Row],[Average 60]]/表1_5[[#This Row],[Average 40]]</f>
        <v>1.9735815020405434</v>
      </c>
      <c r="Z325" s="8">
        <f>TTEST(表1_5[[#This Row],[iBAQ 30-40_1]:[iBAQ 30-40_3]],表1_5[[#This Row],[iBAQ 50-60_1]:[iBAQ 50-60_3]],2,2)</f>
        <v>0.26040323477950555</v>
      </c>
      <c r="AA325" s="8"/>
      <c r="AB325" s="8">
        <f>表1_5[[#This Row],[Average 60]]/表1_5[[#This Row],[Average 20]]</f>
        <v>1.6079883871260403</v>
      </c>
      <c r="AC325" s="8">
        <f>TTEST(表1_5[[#This Row],[iBAQ 0-20_1]:[iBAQ 0-20_3]],表1_5[[#This Row],[iBAQ 50-60_1]:[iBAQ 50-60_3]],2,2)</f>
        <v>0.37547362074634594</v>
      </c>
      <c r="AD325" s="8"/>
    </row>
    <row r="326" spans="1:30" ht="15.75">
      <c r="A326" s="6">
        <v>1026</v>
      </c>
      <c r="B326" s="7" t="s">
        <v>412</v>
      </c>
      <c r="C326" s="7" t="s">
        <v>2538</v>
      </c>
      <c r="D326" s="7" t="s">
        <v>3788</v>
      </c>
      <c r="E326" s="6">
        <v>15</v>
      </c>
      <c r="F326" s="6">
        <v>13</v>
      </c>
      <c r="G326" s="6">
        <v>4639200</v>
      </c>
      <c r="H326" s="6">
        <v>2988800</v>
      </c>
      <c r="I326" s="6">
        <v>3327200</v>
      </c>
      <c r="J326" s="6">
        <v>4771100</v>
      </c>
      <c r="K326" s="6">
        <v>4482400</v>
      </c>
      <c r="L326" s="6">
        <v>3349200</v>
      </c>
      <c r="M326" s="6">
        <v>13608000</v>
      </c>
      <c r="N326" s="6">
        <v>8753900</v>
      </c>
      <c r="O326" s="6">
        <v>2429700</v>
      </c>
      <c r="P326" s="6">
        <f>COUNT(表1_5[[#This Row],[iBAQ 0-20_1]:[iBAQ 0-20_3]])</f>
        <v>3</v>
      </c>
      <c r="Q326" s="6">
        <f>COUNT(表1_5[[#This Row],[iBAQ 30-40_1]:[iBAQ 30-40_3]])</f>
        <v>3</v>
      </c>
      <c r="R326" s="6">
        <f>COUNT(表1_5[[#This Row],[iBAQ 50-60_1]:[iBAQ 50-60_3]])</f>
        <v>3</v>
      </c>
      <c r="S326" s="8">
        <f>AVERAGE(表1_5[[#This Row],[iBAQ 0-20_1]:[iBAQ 0-20_3]])</f>
        <v>3651733.3333333335</v>
      </c>
      <c r="T326" s="8">
        <f>AVERAGE(表1_5[[#This Row],[iBAQ 30-40_1]:[iBAQ 30-40_3]])</f>
        <v>4200900</v>
      </c>
      <c r="U326" s="8">
        <f>AVERAGE(表1_5[[#This Row],[iBAQ 50-60_1]:[iBAQ 50-60_3]])</f>
        <v>8263866.666666667</v>
      </c>
      <c r="V326" s="8">
        <f>表1_5[[#This Row],[Average 40]]/表1_5[[#This Row],[Average 20]]</f>
        <v>1.1503852051993573</v>
      </c>
      <c r="W326" s="8">
        <f>TTEST(表1_5[[#This Row],[iBAQ 0-20_1]:[iBAQ 0-20_3]],表1_5[[#This Row],[iBAQ 30-40_1]:[iBAQ 30-40_3]],2,2)</f>
        <v>0.45502552065838903</v>
      </c>
      <c r="X326" s="8"/>
      <c r="Y326" s="8">
        <f>表1_5[[#This Row],[Average 60]]/表1_5[[#This Row],[Average 40]]</f>
        <v>1.9671657660660018</v>
      </c>
      <c r="Z326" s="8">
        <f>TTEST(表1_5[[#This Row],[iBAQ 30-40_1]:[iBAQ 30-40_3]],表1_5[[#This Row],[iBAQ 50-60_1]:[iBAQ 50-60_3]],2,2)</f>
        <v>0.28130579743409129</v>
      </c>
      <c r="AA326" s="8"/>
      <c r="AB326" s="8">
        <f>表1_5[[#This Row],[Average 60]]/表1_5[[#This Row],[Average 20]]</f>
        <v>2.2629983934569884</v>
      </c>
      <c r="AC326" s="8">
        <f>TTEST(表1_5[[#This Row],[iBAQ 0-20_1]:[iBAQ 0-20_3]],表1_5[[#This Row],[iBAQ 50-60_1]:[iBAQ 50-60_3]],2,2)</f>
        <v>0.23182944994211294</v>
      </c>
      <c r="AD326" s="8"/>
    </row>
    <row r="327" spans="1:30" ht="15.75">
      <c r="A327" s="6">
        <v>1541</v>
      </c>
      <c r="B327" s="7" t="s">
        <v>710</v>
      </c>
      <c r="C327" s="7" t="s">
        <v>3378</v>
      </c>
      <c r="D327" s="7" t="s">
        <v>4018</v>
      </c>
      <c r="E327" s="6">
        <v>2</v>
      </c>
      <c r="F327" s="6">
        <v>2</v>
      </c>
      <c r="G327" s="6">
        <v>4343300</v>
      </c>
      <c r="H327" s="6">
        <v>6345300</v>
      </c>
      <c r="I327" s="6">
        <v>7014900</v>
      </c>
      <c r="J327" s="6">
        <v>3763800</v>
      </c>
      <c r="K327" s="6">
        <v>3628600</v>
      </c>
      <c r="L327" s="6">
        <v>1700700</v>
      </c>
      <c r="M327" s="6">
        <v>5391600</v>
      </c>
      <c r="N327" s="6">
        <v>6481300</v>
      </c>
      <c r="O327" s="6"/>
      <c r="P327" s="6">
        <f>COUNT(表1_5[[#This Row],[iBAQ 0-20_1]:[iBAQ 0-20_3]])</f>
        <v>3</v>
      </c>
      <c r="Q327" s="6">
        <f>COUNT(表1_5[[#This Row],[iBAQ 30-40_1]:[iBAQ 30-40_3]])</f>
        <v>3</v>
      </c>
      <c r="R327" s="6">
        <f>COUNT(表1_5[[#This Row],[iBAQ 50-60_1]:[iBAQ 50-60_3]])</f>
        <v>2</v>
      </c>
      <c r="S327" s="8">
        <f>AVERAGE(表1_5[[#This Row],[iBAQ 0-20_1]:[iBAQ 0-20_3]])</f>
        <v>5901166.666666667</v>
      </c>
      <c r="T327" s="8">
        <f>AVERAGE(表1_5[[#This Row],[iBAQ 30-40_1]:[iBAQ 30-40_3]])</f>
        <v>3031033.3333333335</v>
      </c>
      <c r="U327" s="8">
        <f>AVERAGE(表1_5[[#This Row],[iBAQ 50-60_1]:[iBAQ 50-60_3]])</f>
        <v>5936450</v>
      </c>
      <c r="V327" s="8">
        <f>表1_5[[#This Row],[Average 40]]/表1_5[[#This Row],[Average 20]]</f>
        <v>0.5136328974496569</v>
      </c>
      <c r="W327" s="8">
        <f>TTEST(表1_5[[#This Row],[iBAQ 0-20_1]:[iBAQ 0-20_3]],表1_5[[#This Row],[iBAQ 30-40_1]:[iBAQ 30-40_3]],2,2)</f>
        <v>5.1293980575776305E-2</v>
      </c>
      <c r="X327" s="8"/>
      <c r="Y327" s="8">
        <f>表1_5[[#This Row],[Average 60]]/表1_5[[#This Row],[Average 40]]</f>
        <v>1.9585564878864192</v>
      </c>
      <c r="Z327" s="8">
        <f>TTEST(表1_5[[#This Row],[iBAQ 30-40_1]:[iBAQ 30-40_3]],表1_5[[#This Row],[iBAQ 50-60_1]:[iBAQ 50-60_3]],2,2)</f>
        <v>5.5239555354079754E-2</v>
      </c>
      <c r="AA327" s="8"/>
      <c r="AB327" s="8">
        <f>表1_5[[#This Row],[Average 60]]/表1_5[[#This Row],[Average 20]]</f>
        <v>1.0059790436919254</v>
      </c>
      <c r="AC327" s="8">
        <f>TTEST(表1_5[[#This Row],[iBAQ 0-20_1]:[iBAQ 0-20_3]],表1_5[[#This Row],[iBAQ 50-60_1]:[iBAQ 50-60_3]],2,2)</f>
        <v>0.97669831396795559</v>
      </c>
      <c r="AD327" s="8"/>
    </row>
    <row r="328" spans="1:30" ht="15.75">
      <c r="A328" s="6">
        <v>80</v>
      </c>
      <c r="B328" s="7" t="s">
        <v>284</v>
      </c>
      <c r="C328" s="7" t="s">
        <v>2216</v>
      </c>
      <c r="D328" s="7" t="s">
        <v>3431</v>
      </c>
      <c r="E328" s="6">
        <v>2</v>
      </c>
      <c r="F328" s="6">
        <v>2</v>
      </c>
      <c r="G328" s="6">
        <v>3761900</v>
      </c>
      <c r="H328" s="6">
        <v>3518600</v>
      </c>
      <c r="I328" s="6">
        <v>3132900</v>
      </c>
      <c r="J328" s="6">
        <v>4283800</v>
      </c>
      <c r="K328" s="6"/>
      <c r="L328" s="6">
        <v>2119000</v>
      </c>
      <c r="M328" s="6">
        <v>7424200</v>
      </c>
      <c r="N328" s="6"/>
      <c r="O328" s="6">
        <v>4972900</v>
      </c>
      <c r="P328" s="6">
        <f>COUNT(表1_5[[#This Row],[iBAQ 0-20_1]:[iBAQ 0-20_3]])</f>
        <v>3</v>
      </c>
      <c r="Q328" s="6">
        <f>COUNT(表1_5[[#This Row],[iBAQ 30-40_1]:[iBAQ 30-40_3]])</f>
        <v>2</v>
      </c>
      <c r="R328" s="6">
        <f>COUNT(表1_5[[#This Row],[iBAQ 50-60_1]:[iBAQ 50-60_3]])</f>
        <v>2</v>
      </c>
      <c r="S328" s="8">
        <f>AVERAGE(表1_5[[#This Row],[iBAQ 0-20_1]:[iBAQ 0-20_3]])</f>
        <v>3471133.3333333335</v>
      </c>
      <c r="T328" s="8">
        <f>AVERAGE(表1_5[[#This Row],[iBAQ 30-40_1]:[iBAQ 30-40_3]])</f>
        <v>3201400</v>
      </c>
      <c r="U328" s="8">
        <f>AVERAGE(表1_5[[#This Row],[iBAQ 50-60_1]:[iBAQ 50-60_3]])</f>
        <v>6198550</v>
      </c>
      <c r="V328" s="8">
        <f>表1_5[[#This Row],[Average 40]]/表1_5[[#This Row],[Average 20]]</f>
        <v>0.92229243090633217</v>
      </c>
      <c r="W328" s="8">
        <f>TTEST(表1_5[[#This Row],[iBAQ 0-20_1]:[iBAQ 0-20_3]],表1_5[[#This Row],[iBAQ 30-40_1]:[iBAQ 30-40_3]],2,2)</f>
        <v>0.76937939414542922</v>
      </c>
      <c r="X328" s="8"/>
      <c r="Y328" s="8">
        <f>表1_5[[#This Row],[Average 60]]/表1_5[[#This Row],[Average 40]]</f>
        <v>1.936199787592928</v>
      </c>
      <c r="Z328" s="8">
        <f>TTEST(表1_5[[#This Row],[iBAQ 30-40_1]:[iBAQ 30-40_3]],表1_5[[#This Row],[iBAQ 50-60_1]:[iBAQ 50-60_3]],2,2)</f>
        <v>0.20826936227121229</v>
      </c>
      <c r="AA328" s="8"/>
      <c r="AB328" s="8">
        <f>表1_5[[#This Row],[Average 60]]/表1_5[[#This Row],[Average 20]]</f>
        <v>1.7857424088194056</v>
      </c>
      <c r="AC328" s="8">
        <f>TTEST(表1_5[[#This Row],[iBAQ 0-20_1]:[iBAQ 0-20_3]],表1_5[[#This Row],[iBAQ 50-60_1]:[iBAQ 50-60_3]],2,2)</f>
        <v>6.2996692315906044E-2</v>
      </c>
      <c r="AD328" s="8"/>
    </row>
    <row r="329" spans="1:30" ht="15.75">
      <c r="A329" s="6">
        <v>932</v>
      </c>
      <c r="B329" s="7" t="s">
        <v>112</v>
      </c>
      <c r="C329" s="7" t="s">
        <v>2671</v>
      </c>
      <c r="D329" s="7" t="s">
        <v>3750</v>
      </c>
      <c r="E329" s="6">
        <v>4</v>
      </c>
      <c r="F329" s="6">
        <v>4</v>
      </c>
      <c r="G329" s="6">
        <v>14143000</v>
      </c>
      <c r="H329" s="6">
        <v>28543000</v>
      </c>
      <c r="I329" s="6">
        <v>34578000</v>
      </c>
      <c r="J329" s="6">
        <v>13250000</v>
      </c>
      <c r="K329" s="6">
        <v>13214000</v>
      </c>
      <c r="L329" s="6">
        <v>17832000</v>
      </c>
      <c r="M329" s="6">
        <v>52882000</v>
      </c>
      <c r="N329" s="6">
        <v>15459000</v>
      </c>
      <c r="O329" s="6">
        <v>16596000</v>
      </c>
      <c r="P329" s="6">
        <f>COUNT(表1_5[[#This Row],[iBAQ 0-20_1]:[iBAQ 0-20_3]])</f>
        <v>3</v>
      </c>
      <c r="Q329" s="6">
        <f>COUNT(表1_5[[#This Row],[iBAQ 30-40_1]:[iBAQ 30-40_3]])</f>
        <v>3</v>
      </c>
      <c r="R329" s="6">
        <f>COUNT(表1_5[[#This Row],[iBAQ 50-60_1]:[iBAQ 50-60_3]])</f>
        <v>3</v>
      </c>
      <c r="S329" s="8">
        <f>AVERAGE(表1_5[[#This Row],[iBAQ 0-20_1]:[iBAQ 0-20_3]])</f>
        <v>25754666.666666668</v>
      </c>
      <c r="T329" s="8">
        <f>AVERAGE(表1_5[[#This Row],[iBAQ 30-40_1]:[iBAQ 30-40_3]])</f>
        <v>14765333.333333334</v>
      </c>
      <c r="U329" s="8">
        <f>AVERAGE(表1_5[[#This Row],[iBAQ 50-60_1]:[iBAQ 50-60_3]])</f>
        <v>28312333.333333332</v>
      </c>
      <c r="V329" s="8">
        <f>表1_5[[#This Row],[Average 40]]/表1_5[[#This Row],[Average 20]]</f>
        <v>0.5733071029198592</v>
      </c>
      <c r="W329" s="8">
        <f>TTEST(表1_5[[#This Row],[iBAQ 0-20_1]:[iBAQ 0-20_3]],表1_5[[#This Row],[iBAQ 30-40_1]:[iBAQ 30-40_3]],2,2)</f>
        <v>0.1536494492513443</v>
      </c>
      <c r="X329" s="8"/>
      <c r="Y329" s="8">
        <f>表1_5[[#This Row],[Average 60]]/表1_5[[#This Row],[Average 40]]</f>
        <v>1.9174869062669313</v>
      </c>
      <c r="Z329" s="8">
        <f>TTEST(表1_5[[#This Row],[iBAQ 30-40_1]:[iBAQ 30-40_3]],表1_5[[#This Row],[iBAQ 50-60_1]:[iBAQ 50-60_3]],2,2)</f>
        <v>0.33546724260342015</v>
      </c>
      <c r="AA329" s="8"/>
      <c r="AB329" s="8">
        <f>表1_5[[#This Row],[Average 60]]/表1_5[[#This Row],[Average 20]]</f>
        <v>1.0993088631186581</v>
      </c>
      <c r="AC329" s="8">
        <f>TTEST(表1_5[[#This Row],[iBAQ 0-20_1]:[iBAQ 0-20_3]],表1_5[[#This Row],[iBAQ 50-60_1]:[iBAQ 50-60_3]],2,2)</f>
        <v>0.86101756843957578</v>
      </c>
      <c r="AD329" s="8"/>
    </row>
    <row r="330" spans="1:30" ht="15.75">
      <c r="A330" s="6">
        <v>499</v>
      </c>
      <c r="B330" s="7" t="s">
        <v>555</v>
      </c>
      <c r="C330" s="7" t="s">
        <v>2503</v>
      </c>
      <c r="D330" s="7" t="s">
        <v>1591</v>
      </c>
      <c r="E330" s="6">
        <v>4</v>
      </c>
      <c r="F330" s="6">
        <v>1</v>
      </c>
      <c r="G330" s="6">
        <v>1633900</v>
      </c>
      <c r="H330" s="6">
        <v>2468400</v>
      </c>
      <c r="I330" s="6">
        <v>3528400</v>
      </c>
      <c r="J330" s="6">
        <v>3497000</v>
      </c>
      <c r="K330" s="6">
        <v>1697900</v>
      </c>
      <c r="L330" s="6">
        <v>1034800</v>
      </c>
      <c r="M330" s="6">
        <v>5687000</v>
      </c>
      <c r="N330" s="6">
        <v>5111200</v>
      </c>
      <c r="O330" s="6">
        <v>1052700</v>
      </c>
      <c r="P330" s="6">
        <f>COUNT(表1_5[[#This Row],[iBAQ 0-20_1]:[iBAQ 0-20_3]])</f>
        <v>3</v>
      </c>
      <c r="Q330" s="6">
        <f>COUNT(表1_5[[#This Row],[iBAQ 30-40_1]:[iBAQ 30-40_3]])</f>
        <v>3</v>
      </c>
      <c r="R330" s="6">
        <f>COUNT(表1_5[[#This Row],[iBAQ 50-60_1]:[iBAQ 50-60_3]])</f>
        <v>3</v>
      </c>
      <c r="S330" s="8">
        <f>AVERAGE(表1_5[[#This Row],[iBAQ 0-20_1]:[iBAQ 0-20_3]])</f>
        <v>2543566.6666666665</v>
      </c>
      <c r="T330" s="8">
        <f>AVERAGE(表1_5[[#This Row],[iBAQ 30-40_1]:[iBAQ 30-40_3]])</f>
        <v>2076566.6666666667</v>
      </c>
      <c r="U330" s="8">
        <f>AVERAGE(表1_5[[#This Row],[iBAQ 50-60_1]:[iBAQ 50-60_3]])</f>
        <v>3950300</v>
      </c>
      <c r="V330" s="8">
        <f>表1_5[[#This Row],[Average 40]]/表1_5[[#This Row],[Average 20]]</f>
        <v>0.81639954394747538</v>
      </c>
      <c r="W330" s="8">
        <f>TTEST(表1_5[[#This Row],[iBAQ 0-20_1]:[iBAQ 0-20_3]],表1_5[[#This Row],[iBAQ 30-40_1]:[iBAQ 30-40_3]],2,2)</f>
        <v>0.63750142674241495</v>
      </c>
      <c r="X330" s="8"/>
      <c r="Y330" s="8">
        <f>表1_5[[#This Row],[Average 60]]/表1_5[[#This Row],[Average 40]]</f>
        <v>1.9023227442733999</v>
      </c>
      <c r="Z330" s="8">
        <f>TTEST(表1_5[[#This Row],[iBAQ 30-40_1]:[iBAQ 30-40_3]],表1_5[[#This Row],[iBAQ 50-60_1]:[iBAQ 50-60_3]],2,2)</f>
        <v>0.31525133319958321</v>
      </c>
      <c r="AA330" s="8"/>
      <c r="AB330" s="8">
        <f>表1_5[[#This Row],[Average 60]]/表1_5[[#This Row],[Average 20]]</f>
        <v>1.5530554208657137</v>
      </c>
      <c r="AC330" s="8">
        <f>TTEST(表1_5[[#This Row],[iBAQ 0-20_1]:[iBAQ 0-20_3]],表1_5[[#This Row],[iBAQ 50-60_1]:[iBAQ 50-60_3]],2,2)</f>
        <v>0.41761297130660402</v>
      </c>
      <c r="AD330" s="8"/>
    </row>
    <row r="331" spans="1:30" ht="15.75">
      <c r="A331" s="6">
        <v>380</v>
      </c>
      <c r="B331" s="7" t="s">
        <v>440</v>
      </c>
      <c r="C331" s="7" t="s">
        <v>2427</v>
      </c>
      <c r="D331" s="7" t="s">
        <v>1544</v>
      </c>
      <c r="E331" s="6">
        <v>3</v>
      </c>
      <c r="F331" s="6">
        <v>1</v>
      </c>
      <c r="G331" s="6">
        <v>921360</v>
      </c>
      <c r="H331" s="6">
        <v>1015600</v>
      </c>
      <c r="I331" s="6">
        <v>3252300</v>
      </c>
      <c r="J331" s="6">
        <v>2435800</v>
      </c>
      <c r="K331" s="6">
        <v>3104200</v>
      </c>
      <c r="L331" s="6">
        <v>1434200</v>
      </c>
      <c r="M331" s="6">
        <v>6631900</v>
      </c>
      <c r="N331" s="6"/>
      <c r="O331" s="6">
        <v>2063600</v>
      </c>
      <c r="P331" s="6">
        <f>COUNT(表1_5[[#This Row],[iBAQ 0-20_1]:[iBAQ 0-20_3]])</f>
        <v>3</v>
      </c>
      <c r="Q331" s="6">
        <f>COUNT(表1_5[[#This Row],[iBAQ 30-40_1]:[iBAQ 30-40_3]])</f>
        <v>3</v>
      </c>
      <c r="R331" s="6">
        <f>COUNT(表1_5[[#This Row],[iBAQ 50-60_1]:[iBAQ 50-60_3]])</f>
        <v>2</v>
      </c>
      <c r="S331" s="8">
        <f>AVERAGE(表1_5[[#This Row],[iBAQ 0-20_1]:[iBAQ 0-20_3]])</f>
        <v>1729753.3333333333</v>
      </c>
      <c r="T331" s="8">
        <f>AVERAGE(表1_5[[#This Row],[iBAQ 30-40_1]:[iBAQ 30-40_3]])</f>
        <v>2324733.3333333335</v>
      </c>
      <c r="U331" s="8">
        <f>AVERAGE(表1_5[[#This Row],[iBAQ 50-60_1]:[iBAQ 50-60_3]])</f>
        <v>4347750</v>
      </c>
      <c r="V331" s="8">
        <f>表1_5[[#This Row],[Average 40]]/表1_5[[#This Row],[Average 20]]</f>
        <v>1.3439681187683794</v>
      </c>
      <c r="W331" s="8">
        <f>TTEST(表1_5[[#This Row],[iBAQ 0-20_1]:[iBAQ 0-20_3]],表1_5[[#This Row],[iBAQ 30-40_1]:[iBAQ 30-40_3]],2,2)</f>
        <v>0.54604758736641512</v>
      </c>
      <c r="X331" s="8"/>
      <c r="Y331" s="8">
        <f>表1_5[[#This Row],[Average 60]]/表1_5[[#This Row],[Average 40]]</f>
        <v>1.8702145048894496</v>
      </c>
      <c r="Z331" s="8">
        <f>TTEST(表1_5[[#This Row],[iBAQ 30-40_1]:[iBAQ 30-40_3]],表1_5[[#This Row],[iBAQ 50-60_1]:[iBAQ 50-60_3]],2,2)</f>
        <v>0.34607123443006077</v>
      </c>
      <c r="AA331" s="8"/>
      <c r="AB331" s="8">
        <f>表1_5[[#This Row],[Average 60]]/表1_5[[#This Row],[Average 20]]</f>
        <v>2.5135086698296099</v>
      </c>
      <c r="AC331" s="8">
        <f>TTEST(表1_5[[#This Row],[iBAQ 0-20_1]:[iBAQ 0-20_3]],表1_5[[#This Row],[iBAQ 50-60_1]:[iBAQ 50-60_3]],2,2)</f>
        <v>0.27514214128930892</v>
      </c>
      <c r="AD331" s="8"/>
    </row>
    <row r="332" spans="1:30" ht="15.75">
      <c r="A332" s="6">
        <v>374</v>
      </c>
      <c r="B332" s="7" t="s">
        <v>126</v>
      </c>
      <c r="C332" s="7" t="s">
        <v>2424</v>
      </c>
      <c r="D332" s="7" t="s">
        <v>3541</v>
      </c>
      <c r="E332" s="6">
        <v>1</v>
      </c>
      <c r="F332" s="6">
        <v>1</v>
      </c>
      <c r="G332" s="6"/>
      <c r="H332" s="6"/>
      <c r="I332" s="6"/>
      <c r="J332" s="6">
        <v>12445000</v>
      </c>
      <c r="K332" s="6">
        <v>9761200</v>
      </c>
      <c r="L332" s="6">
        <v>7572900</v>
      </c>
      <c r="M332" s="6">
        <v>22528000</v>
      </c>
      <c r="N332" s="6"/>
      <c r="O332" s="6">
        <v>14462000</v>
      </c>
      <c r="P332" s="6">
        <f>COUNT(表1_5[[#This Row],[iBAQ 0-20_1]:[iBAQ 0-20_3]])</f>
        <v>0</v>
      </c>
      <c r="Q332" s="6">
        <f>COUNT(表1_5[[#This Row],[iBAQ 30-40_1]:[iBAQ 30-40_3]])</f>
        <v>3</v>
      </c>
      <c r="R332" s="6">
        <f>COUNT(表1_5[[#This Row],[iBAQ 50-60_1]:[iBAQ 50-60_3]])</f>
        <v>2</v>
      </c>
      <c r="S332" s="8"/>
      <c r="T332" s="8">
        <f>AVERAGE(表1_5[[#This Row],[iBAQ 30-40_1]:[iBAQ 30-40_3]])</f>
        <v>9926366.666666666</v>
      </c>
      <c r="U332" s="8">
        <f>AVERAGE(表1_5[[#This Row],[iBAQ 50-60_1]:[iBAQ 50-60_3]])</f>
        <v>18495000</v>
      </c>
      <c r="V332" s="8"/>
      <c r="W332" s="8"/>
      <c r="X332" s="8">
        <v>40</v>
      </c>
      <c r="Y332" s="8">
        <f>表1_5[[#This Row],[Average 60]]/表1_5[[#This Row],[Average 40]]</f>
        <v>1.8632195062980415</v>
      </c>
      <c r="Z332" s="8">
        <f>TTEST(表1_5[[#This Row],[iBAQ 30-40_1]:[iBAQ 30-40_3]],表1_5[[#This Row],[iBAQ 50-60_1]:[iBAQ 50-60_3]],2,2)</f>
        <v>9.2599018143885992E-2</v>
      </c>
      <c r="AA332" s="8"/>
      <c r="AB332" s="8"/>
      <c r="AC332" s="8"/>
      <c r="AD332" s="8">
        <v>60</v>
      </c>
    </row>
    <row r="333" spans="1:30" ht="15.75">
      <c r="A333" s="6">
        <v>1215</v>
      </c>
      <c r="B333" s="7" t="s">
        <v>422</v>
      </c>
      <c r="C333" s="7" t="s">
        <v>2457</v>
      </c>
      <c r="D333" s="7" t="s">
        <v>3859</v>
      </c>
      <c r="E333" s="6">
        <v>3</v>
      </c>
      <c r="F333" s="6">
        <v>3</v>
      </c>
      <c r="G333" s="6"/>
      <c r="H333" s="6"/>
      <c r="I333" s="6"/>
      <c r="J333" s="6">
        <v>1411500</v>
      </c>
      <c r="K333" s="6">
        <v>1144600</v>
      </c>
      <c r="L333" s="6">
        <v>1001700</v>
      </c>
      <c r="M333" s="6">
        <v>3345300</v>
      </c>
      <c r="N333" s="6">
        <v>999300</v>
      </c>
      <c r="O333" s="6">
        <v>2272900</v>
      </c>
      <c r="P333" s="6">
        <f>COUNT(表1_5[[#This Row],[iBAQ 0-20_1]:[iBAQ 0-20_3]])</f>
        <v>0</v>
      </c>
      <c r="Q333" s="6">
        <f>COUNT(表1_5[[#This Row],[iBAQ 30-40_1]:[iBAQ 30-40_3]])</f>
        <v>3</v>
      </c>
      <c r="R333" s="6">
        <f>COUNT(表1_5[[#This Row],[iBAQ 50-60_1]:[iBAQ 50-60_3]])</f>
        <v>3</v>
      </c>
      <c r="S333" s="8"/>
      <c r="T333" s="8">
        <f>AVERAGE(表1_5[[#This Row],[iBAQ 30-40_1]:[iBAQ 30-40_3]])</f>
        <v>1185933.3333333333</v>
      </c>
      <c r="U333" s="8">
        <f>AVERAGE(表1_5[[#This Row],[iBAQ 50-60_1]:[iBAQ 50-60_3]])</f>
        <v>2205833.3333333335</v>
      </c>
      <c r="V333" s="8"/>
      <c r="W333" s="8"/>
      <c r="X333" s="8">
        <v>40</v>
      </c>
      <c r="Y333" s="8">
        <f>表1_5[[#This Row],[Average 60]]/表1_5[[#This Row],[Average 40]]</f>
        <v>1.8599977514194168</v>
      </c>
      <c r="Z333" s="8">
        <f>TTEST(表1_5[[#This Row],[iBAQ 30-40_1]:[iBAQ 30-40_3]],表1_5[[#This Row],[iBAQ 50-60_1]:[iBAQ 50-60_3]],2,2)</f>
        <v>0.21270014478969376</v>
      </c>
      <c r="AA333" s="8"/>
      <c r="AB333" s="8"/>
      <c r="AC333" s="8"/>
      <c r="AD333" s="8">
        <v>60</v>
      </c>
    </row>
    <row r="334" spans="1:30" ht="15.75">
      <c r="A334" s="6">
        <v>1014</v>
      </c>
      <c r="B334" s="7" t="s">
        <v>152</v>
      </c>
      <c r="C334" s="7" t="s">
        <v>2919</v>
      </c>
      <c r="D334" s="7" t="s">
        <v>1849</v>
      </c>
      <c r="E334" s="6">
        <v>9</v>
      </c>
      <c r="F334" s="6">
        <v>9</v>
      </c>
      <c r="G334" s="6">
        <v>8928900</v>
      </c>
      <c r="H334" s="6">
        <v>3208100</v>
      </c>
      <c r="I334" s="6">
        <v>3634800</v>
      </c>
      <c r="J334" s="6">
        <v>5025700</v>
      </c>
      <c r="K334" s="6">
        <v>4999300</v>
      </c>
      <c r="L334" s="6">
        <v>6042900</v>
      </c>
      <c r="M334" s="6">
        <v>9053300</v>
      </c>
      <c r="N334" s="6">
        <v>8572100</v>
      </c>
      <c r="O334" s="6">
        <v>11921000</v>
      </c>
      <c r="P334" s="6">
        <f>COUNT(表1_5[[#This Row],[iBAQ 0-20_1]:[iBAQ 0-20_3]])</f>
        <v>3</v>
      </c>
      <c r="Q334" s="6">
        <f>COUNT(表1_5[[#This Row],[iBAQ 30-40_1]:[iBAQ 30-40_3]])</f>
        <v>3</v>
      </c>
      <c r="R334" s="6">
        <f>COUNT(表1_5[[#This Row],[iBAQ 50-60_1]:[iBAQ 50-60_3]])</f>
        <v>3</v>
      </c>
      <c r="S334" s="8">
        <f>AVERAGE(表1_5[[#This Row],[iBAQ 0-20_1]:[iBAQ 0-20_3]])</f>
        <v>5257266.666666667</v>
      </c>
      <c r="T334" s="8">
        <f>AVERAGE(表1_5[[#This Row],[iBAQ 30-40_1]:[iBAQ 30-40_3]])</f>
        <v>5355966.666666667</v>
      </c>
      <c r="U334" s="8">
        <f>AVERAGE(表1_5[[#This Row],[iBAQ 50-60_1]:[iBAQ 50-60_3]])</f>
        <v>9848800</v>
      </c>
      <c r="V334" s="8">
        <f>表1_5[[#This Row],[Average 40]]/表1_5[[#This Row],[Average 20]]</f>
        <v>1.0187740143800961</v>
      </c>
      <c r="W334" s="8">
        <f>TTEST(表1_5[[#This Row],[iBAQ 0-20_1]:[iBAQ 0-20_3]],表1_5[[#This Row],[iBAQ 30-40_1]:[iBAQ 30-40_3]],2,2)</f>
        <v>0.96047420143760731</v>
      </c>
      <c r="X334" s="8"/>
      <c r="Y334" s="8">
        <f>表1_5[[#This Row],[Average 60]]/表1_5[[#This Row],[Average 40]]</f>
        <v>1.8388463956086358</v>
      </c>
      <c r="Z334" s="8">
        <f>TTEST(表1_5[[#This Row],[iBAQ 30-40_1]:[iBAQ 30-40_3]],表1_5[[#This Row],[iBAQ 50-60_1]:[iBAQ 50-60_3]],2,2)</f>
        <v>1.5061317611139859E-2</v>
      </c>
      <c r="AA334" s="8"/>
      <c r="AB334" s="8">
        <f>表1_5[[#This Row],[Average 60]]/表1_5[[#This Row],[Average 20]]</f>
        <v>1.8733689242825802</v>
      </c>
      <c r="AC334" s="8">
        <f>TTEST(表1_5[[#This Row],[iBAQ 0-20_1]:[iBAQ 0-20_3]],表1_5[[#This Row],[iBAQ 50-60_1]:[iBAQ 50-60_3]],2,2)</f>
        <v>9.5838781670460088E-2</v>
      </c>
      <c r="AD334" s="8"/>
    </row>
    <row r="335" spans="1:30" ht="15.75">
      <c r="A335" s="6">
        <v>95</v>
      </c>
      <c r="B335" s="7" t="s">
        <v>129</v>
      </c>
      <c r="C335" s="7" t="s">
        <v>2226</v>
      </c>
      <c r="D335" s="7" t="s">
        <v>3440</v>
      </c>
      <c r="E335" s="6">
        <v>3</v>
      </c>
      <c r="F335" s="6">
        <v>3</v>
      </c>
      <c r="G335" s="6">
        <v>2926400</v>
      </c>
      <c r="H335" s="6">
        <v>4510200</v>
      </c>
      <c r="I335" s="6">
        <v>4711900</v>
      </c>
      <c r="J335" s="6">
        <v>5538100</v>
      </c>
      <c r="K335" s="6">
        <v>6152500</v>
      </c>
      <c r="L335" s="6">
        <v>7296800</v>
      </c>
      <c r="M335" s="6">
        <v>12882000</v>
      </c>
      <c r="N335" s="6">
        <v>7776000</v>
      </c>
      <c r="O335" s="6">
        <v>14162000</v>
      </c>
      <c r="P335" s="6">
        <f>COUNT(表1_5[[#This Row],[iBAQ 0-20_1]:[iBAQ 0-20_3]])</f>
        <v>3</v>
      </c>
      <c r="Q335" s="6">
        <f>COUNT(表1_5[[#This Row],[iBAQ 30-40_1]:[iBAQ 30-40_3]])</f>
        <v>3</v>
      </c>
      <c r="R335" s="6">
        <f>COUNT(表1_5[[#This Row],[iBAQ 50-60_1]:[iBAQ 50-60_3]])</f>
        <v>3</v>
      </c>
      <c r="S335" s="8">
        <f>AVERAGE(表1_5[[#This Row],[iBAQ 0-20_1]:[iBAQ 0-20_3]])</f>
        <v>4049500</v>
      </c>
      <c r="T335" s="8">
        <f>AVERAGE(表1_5[[#This Row],[iBAQ 30-40_1]:[iBAQ 30-40_3]])</f>
        <v>6329133.333333333</v>
      </c>
      <c r="U335" s="8">
        <f>AVERAGE(表1_5[[#This Row],[iBAQ 50-60_1]:[iBAQ 50-60_3]])</f>
        <v>11606666.666666666</v>
      </c>
      <c r="V335" s="8">
        <f>表1_5[[#This Row],[Average 40]]/表1_5[[#This Row],[Average 20]]</f>
        <v>1.5629419269868707</v>
      </c>
      <c r="W335" s="8">
        <f>TTEST(表1_5[[#This Row],[iBAQ 0-20_1]:[iBAQ 0-20_3]],表1_5[[#This Row],[iBAQ 30-40_1]:[iBAQ 30-40_3]],2,2)</f>
        <v>4.0645482127132739E-2</v>
      </c>
      <c r="X335" s="8"/>
      <c r="Y335" s="8">
        <f>表1_5[[#This Row],[Average 60]]/表1_5[[#This Row],[Average 40]]</f>
        <v>1.8338477095336907</v>
      </c>
      <c r="Z335" s="8">
        <f>TTEST(表1_5[[#This Row],[iBAQ 30-40_1]:[iBAQ 30-40_3]],表1_5[[#This Row],[iBAQ 50-60_1]:[iBAQ 50-60_3]],2,2)</f>
        <v>5.9059895762878761E-2</v>
      </c>
      <c r="AA335" s="8"/>
      <c r="AB335" s="8">
        <f>表1_5[[#This Row],[Average 60]]/表1_5[[#This Row],[Average 20]]</f>
        <v>2.8661974729390458</v>
      </c>
      <c r="AC335" s="8">
        <f>TTEST(表1_5[[#This Row],[iBAQ 0-20_1]:[iBAQ 0-20_3]],表1_5[[#This Row],[iBAQ 50-60_1]:[iBAQ 50-60_3]],2,2)</f>
        <v>2.0448662890108958E-2</v>
      </c>
      <c r="AD335" s="8" t="s">
        <v>1408</v>
      </c>
    </row>
    <row r="336" spans="1:30" ht="15.75">
      <c r="A336" s="6">
        <v>498</v>
      </c>
      <c r="B336" s="7" t="s">
        <v>219</v>
      </c>
      <c r="C336" s="7" t="s">
        <v>2266</v>
      </c>
      <c r="D336" s="7" t="s">
        <v>3578</v>
      </c>
      <c r="E336" s="6">
        <v>7</v>
      </c>
      <c r="F336" s="6">
        <v>7</v>
      </c>
      <c r="G336" s="6">
        <v>2306600</v>
      </c>
      <c r="H336" s="6">
        <v>8212200</v>
      </c>
      <c r="I336" s="6">
        <v>2910800</v>
      </c>
      <c r="J336" s="6">
        <v>5767200</v>
      </c>
      <c r="K336" s="6">
        <v>8315400</v>
      </c>
      <c r="L336" s="6">
        <v>1852800</v>
      </c>
      <c r="M336" s="6">
        <v>18512000</v>
      </c>
      <c r="N336" s="6">
        <v>3100400</v>
      </c>
      <c r="O336" s="6">
        <v>7366300</v>
      </c>
      <c r="P336" s="6">
        <f>COUNT(表1_5[[#This Row],[iBAQ 0-20_1]:[iBAQ 0-20_3]])</f>
        <v>3</v>
      </c>
      <c r="Q336" s="6">
        <f>COUNT(表1_5[[#This Row],[iBAQ 30-40_1]:[iBAQ 30-40_3]])</f>
        <v>3</v>
      </c>
      <c r="R336" s="6">
        <f>COUNT(表1_5[[#This Row],[iBAQ 50-60_1]:[iBAQ 50-60_3]])</f>
        <v>3</v>
      </c>
      <c r="S336" s="8">
        <f>AVERAGE(表1_5[[#This Row],[iBAQ 0-20_1]:[iBAQ 0-20_3]])</f>
        <v>4476533.333333333</v>
      </c>
      <c r="T336" s="8">
        <f>AVERAGE(表1_5[[#This Row],[iBAQ 30-40_1]:[iBAQ 30-40_3]])</f>
        <v>5311800</v>
      </c>
      <c r="U336" s="8">
        <f>AVERAGE(表1_5[[#This Row],[iBAQ 50-60_1]:[iBAQ 50-60_3]])</f>
        <v>9659566.666666666</v>
      </c>
      <c r="V336" s="8">
        <f>表1_5[[#This Row],[Average 40]]/表1_5[[#This Row],[Average 20]]</f>
        <v>1.1865878358253412</v>
      </c>
      <c r="W336" s="8">
        <f>TTEST(表1_5[[#This Row],[iBAQ 0-20_1]:[iBAQ 0-20_3]],表1_5[[#This Row],[iBAQ 30-40_1]:[iBAQ 30-40_3]],2,2)</f>
        <v>0.76883005090926004</v>
      </c>
      <c r="X336" s="8"/>
      <c r="Y336" s="8">
        <f>表1_5[[#This Row],[Average 60]]/表1_5[[#This Row],[Average 40]]</f>
        <v>1.8185109881145123</v>
      </c>
      <c r="Z336" s="8">
        <f>TTEST(表1_5[[#This Row],[iBAQ 30-40_1]:[iBAQ 30-40_3]],表1_5[[#This Row],[iBAQ 50-60_1]:[iBAQ 50-60_3]],2,2)</f>
        <v>0.43054305324923786</v>
      </c>
      <c r="AA336" s="8"/>
      <c r="AB336" s="8">
        <f>表1_5[[#This Row],[Average 60]]/表1_5[[#This Row],[Average 20]]</f>
        <v>2.1578230178114017</v>
      </c>
      <c r="AC336" s="8">
        <f>TTEST(表1_5[[#This Row],[iBAQ 0-20_1]:[iBAQ 0-20_3]],表1_5[[#This Row],[iBAQ 50-60_1]:[iBAQ 50-60_3]],2,2)</f>
        <v>0.35524920254433817</v>
      </c>
      <c r="AD336" s="8"/>
    </row>
    <row r="337" spans="1:30" ht="15.75">
      <c r="A337" s="6">
        <v>894</v>
      </c>
      <c r="B337" s="7" t="s">
        <v>769</v>
      </c>
      <c r="C337" s="7" t="s">
        <v>2832</v>
      </c>
      <c r="D337" s="7" t="s">
        <v>1794</v>
      </c>
      <c r="E337" s="6">
        <v>4</v>
      </c>
      <c r="F337" s="6">
        <v>3</v>
      </c>
      <c r="G337" s="6"/>
      <c r="H337" s="6"/>
      <c r="I337" s="6"/>
      <c r="J337" s="6">
        <v>1358800</v>
      </c>
      <c r="K337" s="6">
        <v>1252300</v>
      </c>
      <c r="L337" s="6">
        <v>1413500</v>
      </c>
      <c r="M337" s="6">
        <v>3349100</v>
      </c>
      <c r="N337" s="6">
        <v>1405000</v>
      </c>
      <c r="O337" s="6"/>
      <c r="P337" s="6">
        <f>COUNT(表1_5[[#This Row],[iBAQ 0-20_1]:[iBAQ 0-20_3]])</f>
        <v>0</v>
      </c>
      <c r="Q337" s="6">
        <f>COUNT(表1_5[[#This Row],[iBAQ 30-40_1]:[iBAQ 30-40_3]])</f>
        <v>3</v>
      </c>
      <c r="R337" s="6">
        <f>COUNT(表1_5[[#This Row],[iBAQ 50-60_1]:[iBAQ 50-60_3]])</f>
        <v>2</v>
      </c>
      <c r="S337" s="8"/>
      <c r="T337" s="8">
        <f>AVERAGE(表1_5[[#This Row],[iBAQ 30-40_1]:[iBAQ 30-40_3]])</f>
        <v>1341533.3333333333</v>
      </c>
      <c r="U337" s="8">
        <f>AVERAGE(表1_5[[#This Row],[iBAQ 50-60_1]:[iBAQ 50-60_3]])</f>
        <v>2377050</v>
      </c>
      <c r="V337" s="8"/>
      <c r="W337" s="8"/>
      <c r="X337" s="8">
        <v>40</v>
      </c>
      <c r="Y337" s="8">
        <f>表1_5[[#This Row],[Average 60]]/表1_5[[#This Row],[Average 40]]</f>
        <v>1.7718903741986782</v>
      </c>
      <c r="Z337" s="8">
        <f>TTEST(表1_5[[#This Row],[iBAQ 30-40_1]:[iBAQ 30-40_3]],表1_5[[#This Row],[iBAQ 50-60_1]:[iBAQ 50-60_3]],2,2)</f>
        <v>0.24959197916760387</v>
      </c>
      <c r="AA337" s="8"/>
      <c r="AB337" s="8"/>
      <c r="AC337" s="8"/>
      <c r="AD337" s="8">
        <v>60</v>
      </c>
    </row>
    <row r="338" spans="1:30" ht="15.75">
      <c r="A338" s="6">
        <v>1380</v>
      </c>
      <c r="B338" s="7" t="s">
        <v>191</v>
      </c>
      <c r="C338" s="7" t="s">
        <v>3226</v>
      </c>
      <c r="D338" s="7" t="s">
        <v>2075</v>
      </c>
      <c r="E338" s="6">
        <v>10</v>
      </c>
      <c r="F338" s="6">
        <v>8</v>
      </c>
      <c r="G338" s="6">
        <v>723350</v>
      </c>
      <c r="H338" s="6">
        <v>2963800</v>
      </c>
      <c r="I338" s="6">
        <v>2522700</v>
      </c>
      <c r="J338" s="6">
        <v>6956900</v>
      </c>
      <c r="K338" s="6">
        <v>1801100</v>
      </c>
      <c r="L338" s="6">
        <v>3874400</v>
      </c>
      <c r="M338" s="6">
        <v>9677100</v>
      </c>
      <c r="N338" s="6">
        <v>3724600</v>
      </c>
      <c r="O338" s="6">
        <v>8719900</v>
      </c>
      <c r="P338" s="6">
        <f>COUNT(表1_5[[#This Row],[iBAQ 0-20_1]:[iBAQ 0-20_3]])</f>
        <v>3</v>
      </c>
      <c r="Q338" s="6">
        <f>COUNT(表1_5[[#This Row],[iBAQ 30-40_1]:[iBAQ 30-40_3]])</f>
        <v>3</v>
      </c>
      <c r="R338" s="6">
        <f>COUNT(表1_5[[#This Row],[iBAQ 50-60_1]:[iBAQ 50-60_3]])</f>
        <v>3</v>
      </c>
      <c r="S338" s="8">
        <f>AVERAGE(表1_5[[#This Row],[iBAQ 0-20_1]:[iBAQ 0-20_3]])</f>
        <v>2069950</v>
      </c>
      <c r="T338" s="8">
        <f>AVERAGE(表1_5[[#This Row],[iBAQ 30-40_1]:[iBAQ 30-40_3]])</f>
        <v>4210800</v>
      </c>
      <c r="U338" s="8">
        <f>AVERAGE(表1_5[[#This Row],[iBAQ 50-60_1]:[iBAQ 50-60_3]])</f>
        <v>7373866.666666667</v>
      </c>
      <c r="V338" s="8">
        <f>表1_5[[#This Row],[Average 40]]/表1_5[[#This Row],[Average 20]]</f>
        <v>2.0342520350733109</v>
      </c>
      <c r="W338" s="8">
        <f>TTEST(表1_5[[#This Row],[iBAQ 0-20_1]:[iBAQ 0-20_3]],表1_5[[#This Row],[iBAQ 30-40_1]:[iBAQ 30-40_3]],2,2)</f>
        <v>0.263529950593823</v>
      </c>
      <c r="X338" s="8"/>
      <c r="Y338" s="8">
        <f>表1_5[[#This Row],[Average 60]]/表1_5[[#This Row],[Average 40]]</f>
        <v>1.7511795066654001</v>
      </c>
      <c r="Z338" s="8">
        <f>TTEST(表1_5[[#This Row],[iBAQ 30-40_1]:[iBAQ 30-40_3]],表1_5[[#This Row],[iBAQ 50-60_1]:[iBAQ 50-60_3]],2,2)</f>
        <v>0.2540422820415188</v>
      </c>
      <c r="AA338" s="8"/>
      <c r="AB338" s="8">
        <f>表1_5[[#This Row],[Average 60]]/表1_5[[#This Row],[Average 20]]</f>
        <v>3.5623404752127668</v>
      </c>
      <c r="AC338" s="8">
        <f>TTEST(表1_5[[#This Row],[iBAQ 0-20_1]:[iBAQ 0-20_3]],表1_5[[#This Row],[iBAQ 50-60_1]:[iBAQ 50-60_3]],2,2)</f>
        <v>5.4413271704084887E-2</v>
      </c>
      <c r="AD338" s="8"/>
    </row>
    <row r="339" spans="1:30" ht="15.75">
      <c r="A339" s="6">
        <v>149</v>
      </c>
      <c r="B339" s="7" t="s">
        <v>86</v>
      </c>
      <c r="C339" s="7" t="s">
        <v>2339</v>
      </c>
      <c r="D339" s="7" t="s">
        <v>1503</v>
      </c>
      <c r="E339" s="6">
        <v>4</v>
      </c>
      <c r="F339" s="6">
        <v>4</v>
      </c>
      <c r="G339" s="6">
        <v>2438500</v>
      </c>
      <c r="H339" s="6">
        <v>1337700</v>
      </c>
      <c r="I339" s="6">
        <v>2881200</v>
      </c>
      <c r="J339" s="6">
        <v>8374700</v>
      </c>
      <c r="K339" s="6">
        <v>13684000</v>
      </c>
      <c r="L339" s="6">
        <v>14469000</v>
      </c>
      <c r="M339" s="6">
        <v>27421000</v>
      </c>
      <c r="N339" s="6">
        <v>12592000</v>
      </c>
      <c r="O339" s="6">
        <v>23709000</v>
      </c>
      <c r="P339" s="6">
        <f>COUNT(表1_5[[#This Row],[iBAQ 0-20_1]:[iBAQ 0-20_3]])</f>
        <v>3</v>
      </c>
      <c r="Q339" s="6">
        <f>COUNT(表1_5[[#This Row],[iBAQ 30-40_1]:[iBAQ 30-40_3]])</f>
        <v>3</v>
      </c>
      <c r="R339" s="6">
        <f>COUNT(表1_5[[#This Row],[iBAQ 50-60_1]:[iBAQ 50-60_3]])</f>
        <v>3</v>
      </c>
      <c r="S339" s="8">
        <f>AVERAGE(表1_5[[#This Row],[iBAQ 0-20_1]:[iBAQ 0-20_3]])</f>
        <v>2219133.3333333335</v>
      </c>
      <c r="T339" s="8">
        <f>AVERAGE(表1_5[[#This Row],[iBAQ 30-40_1]:[iBAQ 30-40_3]])</f>
        <v>12175900</v>
      </c>
      <c r="U339" s="8">
        <f>AVERAGE(表1_5[[#This Row],[iBAQ 50-60_1]:[iBAQ 50-60_3]])</f>
        <v>21240666.666666668</v>
      </c>
      <c r="V339" s="8">
        <f>表1_5[[#This Row],[Average 40]]/表1_5[[#This Row],[Average 20]]</f>
        <v>5.4867816264607798</v>
      </c>
      <c r="W339" s="8">
        <f>TTEST(表1_5[[#This Row],[iBAQ 0-20_1]:[iBAQ 0-20_3]],表1_5[[#This Row],[iBAQ 30-40_1]:[iBAQ 30-40_3]],2,2)</f>
        <v>7.1877516968441198E-3</v>
      </c>
      <c r="X339" s="8" t="s">
        <v>1408</v>
      </c>
      <c r="Y339" s="8">
        <f>表1_5[[#This Row],[Average 60]]/表1_5[[#This Row],[Average 40]]</f>
        <v>1.7444843228563529</v>
      </c>
      <c r="Z339" s="8">
        <f>TTEST(表1_5[[#This Row],[iBAQ 30-40_1]:[iBAQ 30-40_3]],表1_5[[#This Row],[iBAQ 50-60_1]:[iBAQ 50-60_3]],2,2)</f>
        <v>0.13491663238468204</v>
      </c>
      <c r="AA339" s="8"/>
      <c r="AB339" s="8">
        <f>表1_5[[#This Row],[Average 60]]/表1_5[[#This Row],[Average 20]]</f>
        <v>9.5716045302971136</v>
      </c>
      <c r="AC339" s="8">
        <f>TTEST(表1_5[[#This Row],[iBAQ 0-20_1]:[iBAQ 0-20_3]],表1_5[[#This Row],[iBAQ 50-60_1]:[iBAQ 50-60_3]],2,2)</f>
        <v>1.3188351389579866E-2</v>
      </c>
      <c r="AD339" s="8" t="s">
        <v>1408</v>
      </c>
    </row>
    <row r="340" spans="1:30" ht="15.75">
      <c r="A340" s="6">
        <v>1369</v>
      </c>
      <c r="B340" s="7" t="s">
        <v>192</v>
      </c>
      <c r="C340" s="7" t="s">
        <v>3215</v>
      </c>
      <c r="D340" s="7" t="s">
        <v>2068</v>
      </c>
      <c r="E340" s="6">
        <v>2</v>
      </c>
      <c r="F340" s="6">
        <v>2</v>
      </c>
      <c r="G340" s="6">
        <v>7387200</v>
      </c>
      <c r="H340" s="6">
        <v>9079700</v>
      </c>
      <c r="I340" s="6">
        <v>7499100</v>
      </c>
      <c r="J340" s="6">
        <v>5728400</v>
      </c>
      <c r="K340" s="6">
        <v>7155800</v>
      </c>
      <c r="L340" s="6">
        <v>1503400</v>
      </c>
      <c r="M340" s="6"/>
      <c r="N340" s="6">
        <v>7972800</v>
      </c>
      <c r="O340" s="6">
        <v>8666400</v>
      </c>
      <c r="P340" s="6">
        <f>COUNT(表1_5[[#This Row],[iBAQ 0-20_1]:[iBAQ 0-20_3]])</f>
        <v>3</v>
      </c>
      <c r="Q340" s="6">
        <f>COUNT(表1_5[[#This Row],[iBAQ 30-40_1]:[iBAQ 30-40_3]])</f>
        <v>3</v>
      </c>
      <c r="R340" s="6">
        <f>COUNT(表1_5[[#This Row],[iBAQ 50-60_1]:[iBAQ 50-60_3]])</f>
        <v>2</v>
      </c>
      <c r="S340" s="8">
        <f>AVERAGE(表1_5[[#This Row],[iBAQ 0-20_1]:[iBAQ 0-20_3]])</f>
        <v>7988666.666666667</v>
      </c>
      <c r="T340" s="8">
        <f>AVERAGE(表1_5[[#This Row],[iBAQ 30-40_1]:[iBAQ 30-40_3]])</f>
        <v>4795866.666666667</v>
      </c>
      <c r="U340" s="8">
        <f>AVERAGE(表1_5[[#This Row],[iBAQ 50-60_1]:[iBAQ 50-60_3]])</f>
        <v>8319600</v>
      </c>
      <c r="V340" s="8">
        <f>表1_5[[#This Row],[Average 40]]/表1_5[[#This Row],[Average 20]]</f>
        <v>0.60033380622548616</v>
      </c>
      <c r="W340" s="8">
        <f>TTEST(表1_5[[#This Row],[iBAQ 0-20_1]:[iBAQ 0-20_3]],表1_5[[#This Row],[iBAQ 30-40_1]:[iBAQ 30-40_3]],2,2)</f>
        <v>0.14780352583682052</v>
      </c>
      <c r="X340" s="8"/>
      <c r="Y340" s="8">
        <f>表1_5[[#This Row],[Average 60]]/表1_5[[#This Row],[Average 40]]</f>
        <v>1.7347438071672829</v>
      </c>
      <c r="Z340" s="8">
        <f>TTEST(表1_5[[#This Row],[iBAQ 30-40_1]:[iBAQ 30-40_3]],表1_5[[#This Row],[iBAQ 50-60_1]:[iBAQ 50-60_3]],2,2)</f>
        <v>0.20848077074002958</v>
      </c>
      <c r="AA340" s="8"/>
      <c r="AB340" s="8">
        <f>表1_5[[#This Row],[Average 60]]/表1_5[[#This Row],[Average 20]]</f>
        <v>1.0414253525828256</v>
      </c>
      <c r="AC340" s="8">
        <f>TTEST(表1_5[[#This Row],[iBAQ 0-20_1]:[iBAQ 0-20_3]],表1_5[[#This Row],[iBAQ 50-60_1]:[iBAQ 50-60_3]],2,2)</f>
        <v>0.68941718352119075</v>
      </c>
      <c r="AD340" s="8"/>
    </row>
    <row r="341" spans="1:30" ht="15.75">
      <c r="A341" s="6">
        <v>1295</v>
      </c>
      <c r="B341" s="7" t="s">
        <v>14</v>
      </c>
      <c r="C341" s="7" t="s">
        <v>2344</v>
      </c>
      <c r="D341" s="7" t="s">
        <v>3890</v>
      </c>
      <c r="E341" s="6">
        <v>20</v>
      </c>
      <c r="F341" s="6">
        <v>1</v>
      </c>
      <c r="G341" s="6">
        <v>242560000</v>
      </c>
      <c r="H341" s="6">
        <v>214140000</v>
      </c>
      <c r="I341" s="6">
        <v>214540000</v>
      </c>
      <c r="J341" s="6">
        <v>199690000</v>
      </c>
      <c r="K341" s="6">
        <v>235170000</v>
      </c>
      <c r="L341" s="6">
        <v>253000000</v>
      </c>
      <c r="M341" s="6">
        <v>460030000</v>
      </c>
      <c r="N341" s="6">
        <v>348460000</v>
      </c>
      <c r="O341" s="6">
        <v>377290000</v>
      </c>
      <c r="P341" s="6">
        <f>COUNT(表1_5[[#This Row],[iBAQ 0-20_1]:[iBAQ 0-20_3]])</f>
        <v>3</v>
      </c>
      <c r="Q341" s="6">
        <f>COUNT(表1_5[[#This Row],[iBAQ 30-40_1]:[iBAQ 30-40_3]])</f>
        <v>3</v>
      </c>
      <c r="R341" s="6">
        <f>COUNT(表1_5[[#This Row],[iBAQ 50-60_1]:[iBAQ 50-60_3]])</f>
        <v>3</v>
      </c>
      <c r="S341" s="8">
        <f>AVERAGE(表1_5[[#This Row],[iBAQ 0-20_1]:[iBAQ 0-20_3]])</f>
        <v>223746666.66666666</v>
      </c>
      <c r="T341" s="8">
        <f>AVERAGE(表1_5[[#This Row],[iBAQ 30-40_1]:[iBAQ 30-40_3]])</f>
        <v>229286666.66666666</v>
      </c>
      <c r="U341" s="8">
        <f>AVERAGE(表1_5[[#This Row],[iBAQ 50-60_1]:[iBAQ 50-60_3]])</f>
        <v>395260000</v>
      </c>
      <c r="V341" s="8">
        <f>表1_5[[#This Row],[Average 40]]/表1_5[[#This Row],[Average 20]]</f>
        <v>1.0247601454025386</v>
      </c>
      <c r="W341" s="8">
        <f>TTEST(表1_5[[#This Row],[iBAQ 0-20_1]:[iBAQ 0-20_3]],表1_5[[#This Row],[iBAQ 30-40_1]:[iBAQ 30-40_3]],2,2)</f>
        <v>0.77689260327341025</v>
      </c>
      <c r="X341" s="8"/>
      <c r="Y341" s="8">
        <f>表1_5[[#This Row],[Average 60]]/表1_5[[#This Row],[Average 40]]</f>
        <v>1.7238682290000873</v>
      </c>
      <c r="Z341" s="8">
        <f>TTEST(表1_5[[#This Row],[iBAQ 30-40_1]:[iBAQ 30-40_3]],表1_5[[#This Row],[iBAQ 50-60_1]:[iBAQ 50-60_3]],2,2)</f>
        <v>1.086620391409694E-2</v>
      </c>
      <c r="AA341" s="8"/>
      <c r="AB341" s="8">
        <f>表1_5[[#This Row],[Average 60]]/表1_5[[#This Row],[Average 20]]</f>
        <v>1.7665514570049461</v>
      </c>
      <c r="AC341" s="8">
        <f>TTEST(表1_5[[#This Row],[iBAQ 0-20_1]:[iBAQ 0-20_3]],表1_5[[#This Row],[iBAQ 50-60_1]:[iBAQ 50-60_3]],2,2)</f>
        <v>7.829610954549017E-3</v>
      </c>
      <c r="AD341" s="8"/>
    </row>
    <row r="342" spans="1:30" ht="15.75">
      <c r="A342" s="6">
        <v>1453</v>
      </c>
      <c r="B342" s="7" t="s">
        <v>39</v>
      </c>
      <c r="C342" s="7" t="s">
        <v>3292</v>
      </c>
      <c r="D342" s="7" t="s">
        <v>3965</v>
      </c>
      <c r="E342" s="6">
        <v>14</v>
      </c>
      <c r="F342" s="6">
        <v>14</v>
      </c>
      <c r="G342" s="6">
        <v>42077000</v>
      </c>
      <c r="H342" s="6">
        <v>37883000</v>
      </c>
      <c r="I342" s="6">
        <v>33723000</v>
      </c>
      <c r="J342" s="6">
        <v>55525000</v>
      </c>
      <c r="K342" s="6">
        <v>50689000</v>
      </c>
      <c r="L342" s="6">
        <v>31940000</v>
      </c>
      <c r="M342" s="6">
        <v>118120000</v>
      </c>
      <c r="N342" s="6">
        <v>61909000</v>
      </c>
      <c r="O342" s="6">
        <v>56311000</v>
      </c>
      <c r="P342" s="6">
        <f>COUNT(表1_5[[#This Row],[iBAQ 0-20_1]:[iBAQ 0-20_3]])</f>
        <v>3</v>
      </c>
      <c r="Q342" s="6">
        <f>COUNT(表1_5[[#This Row],[iBAQ 30-40_1]:[iBAQ 30-40_3]])</f>
        <v>3</v>
      </c>
      <c r="R342" s="6">
        <f>COUNT(表1_5[[#This Row],[iBAQ 50-60_1]:[iBAQ 50-60_3]])</f>
        <v>3</v>
      </c>
      <c r="S342" s="8">
        <f>AVERAGE(表1_5[[#This Row],[iBAQ 0-20_1]:[iBAQ 0-20_3]])</f>
        <v>37894333.333333336</v>
      </c>
      <c r="T342" s="8">
        <f>AVERAGE(表1_5[[#This Row],[iBAQ 30-40_1]:[iBAQ 30-40_3]])</f>
        <v>46051333.333333336</v>
      </c>
      <c r="U342" s="8">
        <f>AVERAGE(表1_5[[#This Row],[iBAQ 50-60_1]:[iBAQ 50-60_3]])</f>
        <v>78780000</v>
      </c>
      <c r="V342" s="8">
        <f>表1_5[[#This Row],[Average 40]]/表1_5[[#This Row],[Average 20]]</f>
        <v>1.2152564587493293</v>
      </c>
      <c r="W342" s="8">
        <f>TTEST(表1_5[[#This Row],[iBAQ 0-20_1]:[iBAQ 0-20_3]],表1_5[[#This Row],[iBAQ 30-40_1]:[iBAQ 30-40_3]],2,2)</f>
        <v>0.34278771932347268</v>
      </c>
      <c r="X342" s="8"/>
      <c r="Y342" s="8">
        <f>表1_5[[#This Row],[Average 60]]/表1_5[[#This Row],[Average 40]]</f>
        <v>1.7106996540092938</v>
      </c>
      <c r="Z342" s="8">
        <f>TTEST(表1_5[[#This Row],[iBAQ 30-40_1]:[iBAQ 30-40_3]],表1_5[[#This Row],[iBAQ 50-60_1]:[iBAQ 50-60_3]],2,2)</f>
        <v>0.19421776768573748</v>
      </c>
      <c r="AA342" s="8"/>
      <c r="AB342" s="8">
        <f>表1_5[[#This Row],[Average 60]]/表1_5[[#This Row],[Average 20]]</f>
        <v>2.0789388035150371</v>
      </c>
      <c r="AC342" s="8">
        <f>TTEST(表1_5[[#This Row],[iBAQ 0-20_1]:[iBAQ 0-20_3]],表1_5[[#This Row],[iBAQ 50-60_1]:[iBAQ 50-60_3]],2,2)</f>
        <v>0.10890793227643011</v>
      </c>
      <c r="AD342" s="8"/>
    </row>
    <row r="343" spans="1:30" ht="15.75">
      <c r="A343" s="6">
        <v>225</v>
      </c>
      <c r="B343" s="7" t="s">
        <v>108</v>
      </c>
      <c r="C343" s="7" t="s">
        <v>2317</v>
      </c>
      <c r="D343" s="7" t="s">
        <v>1488</v>
      </c>
      <c r="E343" s="6">
        <v>1</v>
      </c>
      <c r="F343" s="6">
        <v>1</v>
      </c>
      <c r="G343" s="6">
        <v>7187800</v>
      </c>
      <c r="H343" s="6"/>
      <c r="I343" s="6">
        <v>4096900</v>
      </c>
      <c r="J343" s="6">
        <v>11069000</v>
      </c>
      <c r="K343" s="6">
        <v>7880300</v>
      </c>
      <c r="L343" s="6">
        <v>13906000</v>
      </c>
      <c r="M343" s="6">
        <v>35269000</v>
      </c>
      <c r="N343" s="6">
        <v>2367900</v>
      </c>
      <c r="O343" s="6">
        <v>17784000</v>
      </c>
      <c r="P343" s="6">
        <f>COUNT(表1_5[[#This Row],[iBAQ 0-20_1]:[iBAQ 0-20_3]])</f>
        <v>2</v>
      </c>
      <c r="Q343" s="6">
        <f>COUNT(表1_5[[#This Row],[iBAQ 30-40_1]:[iBAQ 30-40_3]])</f>
        <v>3</v>
      </c>
      <c r="R343" s="6">
        <f>COUNT(表1_5[[#This Row],[iBAQ 50-60_1]:[iBAQ 50-60_3]])</f>
        <v>3</v>
      </c>
      <c r="S343" s="8">
        <f>AVERAGE(表1_5[[#This Row],[iBAQ 0-20_1]:[iBAQ 0-20_3]])</f>
        <v>5642350</v>
      </c>
      <c r="T343" s="8">
        <f>AVERAGE(表1_5[[#This Row],[iBAQ 30-40_1]:[iBAQ 30-40_3]])</f>
        <v>10951766.666666666</v>
      </c>
      <c r="U343" s="8">
        <f>AVERAGE(表1_5[[#This Row],[iBAQ 50-60_1]:[iBAQ 50-60_3]])</f>
        <v>18473633.333333332</v>
      </c>
      <c r="V343" s="8">
        <f>表1_5[[#This Row],[Average 40]]/表1_5[[#This Row],[Average 20]]</f>
        <v>1.9409938530340489</v>
      </c>
      <c r="W343" s="8">
        <f>TTEST(表1_5[[#This Row],[iBAQ 0-20_1]:[iBAQ 0-20_3]],表1_5[[#This Row],[iBAQ 30-40_1]:[iBAQ 30-40_3]],2,2)</f>
        <v>0.12623415445579056</v>
      </c>
      <c r="X343" s="8"/>
      <c r="Y343" s="8">
        <f>表1_5[[#This Row],[Average 60]]/表1_5[[#This Row],[Average 40]]</f>
        <v>1.6868176519465656</v>
      </c>
      <c r="Z343" s="8">
        <f>TTEST(表1_5[[#This Row],[iBAQ 30-40_1]:[iBAQ 30-40_3]],表1_5[[#This Row],[iBAQ 50-60_1]:[iBAQ 50-60_3]],2,2)</f>
        <v>0.47975818611031185</v>
      </c>
      <c r="AA343" s="8"/>
      <c r="AB343" s="8">
        <f>表1_5[[#This Row],[Average 60]]/表1_5[[#This Row],[Average 20]]</f>
        <v>3.2741026936176119</v>
      </c>
      <c r="AC343" s="8">
        <f>TTEST(表1_5[[#This Row],[iBAQ 0-20_1]:[iBAQ 0-20_3]],表1_5[[#This Row],[iBAQ 50-60_1]:[iBAQ 50-60_3]],2,2)</f>
        <v>0.37431445350736559</v>
      </c>
      <c r="AD343" s="8"/>
    </row>
    <row r="344" spans="1:30" ht="15.75">
      <c r="A344" s="6">
        <v>327</v>
      </c>
      <c r="B344" s="7" t="s">
        <v>170</v>
      </c>
      <c r="C344" s="7" t="s">
        <v>2391</v>
      </c>
      <c r="D344" s="7" t="s">
        <v>1530</v>
      </c>
      <c r="E344" s="6">
        <v>4</v>
      </c>
      <c r="F344" s="6">
        <v>4</v>
      </c>
      <c r="G344" s="6">
        <v>15559000</v>
      </c>
      <c r="H344" s="6">
        <v>7347600</v>
      </c>
      <c r="I344" s="6">
        <v>8305600</v>
      </c>
      <c r="J344" s="6">
        <v>21891000</v>
      </c>
      <c r="K344" s="6">
        <v>10583000</v>
      </c>
      <c r="L344" s="6">
        <v>6348800</v>
      </c>
      <c r="M344" s="6">
        <v>33106000</v>
      </c>
      <c r="N344" s="6"/>
      <c r="O344" s="6">
        <v>10114000</v>
      </c>
      <c r="P344" s="6">
        <f>COUNT(表1_5[[#This Row],[iBAQ 0-20_1]:[iBAQ 0-20_3]])</f>
        <v>3</v>
      </c>
      <c r="Q344" s="6">
        <f>COUNT(表1_5[[#This Row],[iBAQ 30-40_1]:[iBAQ 30-40_3]])</f>
        <v>3</v>
      </c>
      <c r="R344" s="6">
        <f>COUNT(表1_5[[#This Row],[iBAQ 50-60_1]:[iBAQ 50-60_3]])</f>
        <v>2</v>
      </c>
      <c r="S344" s="8">
        <f>AVERAGE(表1_5[[#This Row],[iBAQ 0-20_1]:[iBAQ 0-20_3]])</f>
        <v>10404066.666666666</v>
      </c>
      <c r="T344" s="8">
        <f>AVERAGE(表1_5[[#This Row],[iBAQ 30-40_1]:[iBAQ 30-40_3]])</f>
        <v>12940933.333333334</v>
      </c>
      <c r="U344" s="8">
        <f>AVERAGE(表1_5[[#This Row],[iBAQ 50-60_1]:[iBAQ 50-60_3]])</f>
        <v>21610000</v>
      </c>
      <c r="V344" s="8">
        <f>表1_5[[#This Row],[Average 40]]/表1_5[[#This Row],[Average 20]]</f>
        <v>1.2438341417778946</v>
      </c>
      <c r="W344" s="8">
        <f>TTEST(表1_5[[#This Row],[iBAQ 0-20_1]:[iBAQ 0-20_3]],表1_5[[#This Row],[iBAQ 30-40_1]:[iBAQ 30-40_3]],2,2)</f>
        <v>0.65800319611005098</v>
      </c>
      <c r="X344" s="8"/>
      <c r="Y344" s="8">
        <f>表1_5[[#This Row],[Average 60]]/表1_5[[#This Row],[Average 40]]</f>
        <v>1.6698950101486754</v>
      </c>
      <c r="Z344" s="8">
        <f>TTEST(表1_5[[#This Row],[iBAQ 30-40_1]:[iBAQ 30-40_3]],表1_5[[#This Row],[iBAQ 50-60_1]:[iBAQ 50-60_3]],2,2)</f>
        <v>0.46778002685720654</v>
      </c>
      <c r="AA344" s="8"/>
      <c r="AB344" s="8">
        <f>表1_5[[#This Row],[Average 60]]/表1_5[[#This Row],[Average 20]]</f>
        <v>2.0770724268074665</v>
      </c>
      <c r="AC344" s="8">
        <f>TTEST(表1_5[[#This Row],[iBAQ 0-20_1]:[iBAQ 0-20_3]],表1_5[[#This Row],[iBAQ 50-60_1]:[iBAQ 50-60_3]],2,2)</f>
        <v>0.31022238606515778</v>
      </c>
      <c r="AD344" s="8"/>
    </row>
    <row r="345" spans="1:30" ht="15.75">
      <c r="A345" s="6">
        <v>854</v>
      </c>
      <c r="B345" s="7" t="s">
        <v>607</v>
      </c>
      <c r="C345" s="7" t="s">
        <v>2800</v>
      </c>
      <c r="D345" s="7" t="s">
        <v>3722</v>
      </c>
      <c r="E345" s="6">
        <v>3</v>
      </c>
      <c r="F345" s="6">
        <v>3</v>
      </c>
      <c r="G345" s="6">
        <v>2710200</v>
      </c>
      <c r="H345" s="6">
        <v>2856100</v>
      </c>
      <c r="I345" s="6"/>
      <c r="J345" s="6">
        <v>4810900</v>
      </c>
      <c r="K345" s="6">
        <v>4853500</v>
      </c>
      <c r="L345" s="6">
        <v>262840</v>
      </c>
      <c r="M345" s="6">
        <v>10040000</v>
      </c>
      <c r="N345" s="6">
        <v>5801700</v>
      </c>
      <c r="O345" s="6">
        <v>711870</v>
      </c>
      <c r="P345" s="6">
        <f>COUNT(表1_5[[#This Row],[iBAQ 0-20_1]:[iBAQ 0-20_3]])</f>
        <v>2</v>
      </c>
      <c r="Q345" s="6">
        <f>COUNT(表1_5[[#This Row],[iBAQ 30-40_1]:[iBAQ 30-40_3]])</f>
        <v>3</v>
      </c>
      <c r="R345" s="6">
        <f>COUNT(表1_5[[#This Row],[iBAQ 50-60_1]:[iBAQ 50-60_3]])</f>
        <v>3</v>
      </c>
      <c r="S345" s="8">
        <f>AVERAGE(表1_5[[#This Row],[iBAQ 0-20_1]:[iBAQ 0-20_3]])</f>
        <v>2783150</v>
      </c>
      <c r="T345" s="8">
        <f>AVERAGE(表1_5[[#This Row],[iBAQ 30-40_1]:[iBAQ 30-40_3]])</f>
        <v>3309080</v>
      </c>
      <c r="U345" s="8">
        <f>AVERAGE(表1_5[[#This Row],[iBAQ 50-60_1]:[iBAQ 50-60_3]])</f>
        <v>5517856.666666667</v>
      </c>
      <c r="V345" s="8">
        <f>表1_5[[#This Row],[Average 40]]/表1_5[[#This Row],[Average 20]]</f>
        <v>1.1889693333093796</v>
      </c>
      <c r="W345" s="8">
        <f>TTEST(表1_5[[#This Row],[iBAQ 0-20_1]:[iBAQ 0-20_3]],表1_5[[#This Row],[iBAQ 30-40_1]:[iBAQ 30-40_3]],2,2)</f>
        <v>0.80652183176754488</v>
      </c>
      <c r="X345" s="8"/>
      <c r="Y345" s="8">
        <f>表1_5[[#This Row],[Average 60]]/表1_5[[#This Row],[Average 40]]</f>
        <v>1.6674896547277995</v>
      </c>
      <c r="Z345" s="8">
        <f>TTEST(表1_5[[#This Row],[iBAQ 30-40_1]:[iBAQ 30-40_3]],表1_5[[#This Row],[iBAQ 50-60_1]:[iBAQ 50-60_3]],2,2)</f>
        <v>0.51512193410142404</v>
      </c>
      <c r="AA345" s="8"/>
      <c r="AB345" s="8">
        <f>表1_5[[#This Row],[Average 60]]/表1_5[[#This Row],[Average 20]]</f>
        <v>1.9825940630819996</v>
      </c>
      <c r="AC345" s="8">
        <f>TTEST(表1_5[[#This Row],[iBAQ 0-20_1]:[iBAQ 0-20_3]],表1_5[[#This Row],[iBAQ 50-60_1]:[iBAQ 50-60_3]],2,2)</f>
        <v>0.48950288349039717</v>
      </c>
      <c r="AD345" s="8"/>
    </row>
    <row r="346" spans="1:30" ht="15.75">
      <c r="A346" s="6">
        <v>521</v>
      </c>
      <c r="B346" s="7" t="s">
        <v>116</v>
      </c>
      <c r="C346" s="7" t="s">
        <v>3406</v>
      </c>
      <c r="D346" s="7" t="s">
        <v>4036</v>
      </c>
      <c r="E346" s="6">
        <v>2</v>
      </c>
      <c r="F346" s="6">
        <v>2</v>
      </c>
      <c r="G346" s="6">
        <v>9185600</v>
      </c>
      <c r="H346" s="6"/>
      <c r="I346" s="6"/>
      <c r="J346" s="6">
        <v>2710900</v>
      </c>
      <c r="K346" s="6">
        <v>2118300</v>
      </c>
      <c r="L346" s="6">
        <v>30521000</v>
      </c>
      <c r="M346" s="6">
        <v>24771000</v>
      </c>
      <c r="N346" s="6">
        <v>18099000</v>
      </c>
      <c r="O346" s="6">
        <v>15911000</v>
      </c>
      <c r="P346" s="6">
        <f>COUNT(表1_5[[#This Row],[iBAQ 0-20_1]:[iBAQ 0-20_3]])</f>
        <v>1</v>
      </c>
      <c r="Q346" s="6">
        <f>COUNT(表1_5[[#This Row],[iBAQ 30-40_1]:[iBAQ 30-40_3]])</f>
        <v>3</v>
      </c>
      <c r="R346" s="6">
        <f>COUNT(表1_5[[#This Row],[iBAQ 50-60_1]:[iBAQ 50-60_3]])</f>
        <v>3</v>
      </c>
      <c r="S346" s="8"/>
      <c r="T346" s="8">
        <f>AVERAGE(表1_5[[#This Row],[iBAQ 30-40_1]:[iBAQ 30-40_3]])</f>
        <v>11783400</v>
      </c>
      <c r="U346" s="8">
        <f>AVERAGE(表1_5[[#This Row],[iBAQ 50-60_1]:[iBAQ 50-60_3]])</f>
        <v>19593666.666666668</v>
      </c>
      <c r="V346" s="8"/>
      <c r="W346" s="8"/>
      <c r="X346" s="8"/>
      <c r="Y346" s="8">
        <f>表1_5[[#This Row],[Average 60]]/表1_5[[#This Row],[Average 40]]</f>
        <v>1.6628194465660733</v>
      </c>
      <c r="Z346" s="8">
        <f>TTEST(表1_5[[#This Row],[iBAQ 30-40_1]:[iBAQ 30-40_3]],表1_5[[#This Row],[iBAQ 50-60_1]:[iBAQ 50-60_3]],2,2)</f>
        <v>0.4676364420912249</v>
      </c>
      <c r="AA346" s="8"/>
      <c r="AB346" s="8"/>
      <c r="AC346" s="8"/>
      <c r="AD346" s="8"/>
    </row>
    <row r="347" spans="1:30" ht="15.75">
      <c r="A347" s="6">
        <v>1048</v>
      </c>
      <c r="B347" s="7" t="s">
        <v>328</v>
      </c>
      <c r="C347" s="7" t="s">
        <v>2766</v>
      </c>
      <c r="D347" s="7" t="s">
        <v>3796</v>
      </c>
      <c r="E347" s="6">
        <v>3</v>
      </c>
      <c r="F347" s="6">
        <v>3</v>
      </c>
      <c r="G347" s="6">
        <v>989280</v>
      </c>
      <c r="H347" s="6">
        <v>1419600</v>
      </c>
      <c r="I347" s="6">
        <v>1472300</v>
      </c>
      <c r="J347" s="6">
        <v>2659100</v>
      </c>
      <c r="K347" s="6">
        <v>1756400</v>
      </c>
      <c r="L347" s="6">
        <v>1458000</v>
      </c>
      <c r="M347" s="6">
        <v>4856400</v>
      </c>
      <c r="N347" s="6">
        <v>1171700</v>
      </c>
      <c r="O347" s="6">
        <v>3677500</v>
      </c>
      <c r="P347" s="6">
        <f>COUNT(表1_5[[#This Row],[iBAQ 0-20_1]:[iBAQ 0-20_3]])</f>
        <v>3</v>
      </c>
      <c r="Q347" s="6">
        <f>COUNT(表1_5[[#This Row],[iBAQ 30-40_1]:[iBAQ 30-40_3]])</f>
        <v>3</v>
      </c>
      <c r="R347" s="6">
        <f>COUNT(表1_5[[#This Row],[iBAQ 50-60_1]:[iBAQ 50-60_3]])</f>
        <v>3</v>
      </c>
      <c r="S347" s="8">
        <f>AVERAGE(表1_5[[#This Row],[iBAQ 0-20_1]:[iBAQ 0-20_3]])</f>
        <v>1293726.6666666667</v>
      </c>
      <c r="T347" s="8">
        <f>AVERAGE(表1_5[[#This Row],[iBAQ 30-40_1]:[iBAQ 30-40_3]])</f>
        <v>1957833.3333333333</v>
      </c>
      <c r="U347" s="8">
        <f>AVERAGE(表1_5[[#This Row],[iBAQ 50-60_1]:[iBAQ 50-60_3]])</f>
        <v>3235200</v>
      </c>
      <c r="V347" s="8">
        <f>表1_5[[#This Row],[Average 40]]/表1_5[[#This Row],[Average 20]]</f>
        <v>1.5133284207380229</v>
      </c>
      <c r="W347" s="8">
        <f>TTEST(表1_5[[#This Row],[iBAQ 0-20_1]:[iBAQ 0-20_3]],表1_5[[#This Row],[iBAQ 30-40_1]:[iBAQ 30-40_3]],2,2)</f>
        <v>0.16559629770856357</v>
      </c>
      <c r="X347" s="8"/>
      <c r="Y347" s="8">
        <f>表1_5[[#This Row],[Average 60]]/表1_5[[#This Row],[Average 40]]</f>
        <v>1.6524389205754662</v>
      </c>
      <c r="Z347" s="8">
        <f>TTEST(表1_5[[#This Row],[iBAQ 30-40_1]:[iBAQ 30-40_3]],表1_5[[#This Row],[iBAQ 50-60_1]:[iBAQ 50-60_3]],2,2)</f>
        <v>0.32703440329815892</v>
      </c>
      <c r="AA347" s="8"/>
      <c r="AB347" s="8">
        <f>表1_5[[#This Row],[Average 60]]/表1_5[[#This Row],[Average 20]]</f>
        <v>2.5006827820405131</v>
      </c>
      <c r="AC347" s="8">
        <f>TTEST(表1_5[[#This Row],[iBAQ 0-20_1]:[iBAQ 0-20_3]],表1_5[[#This Row],[iBAQ 50-60_1]:[iBAQ 50-60_3]],2,2)</f>
        <v>0.15151598823314213</v>
      </c>
      <c r="AD347" s="8"/>
    </row>
    <row r="348" spans="1:30" ht="15.75">
      <c r="A348" s="6">
        <v>1402</v>
      </c>
      <c r="B348" s="7" t="s">
        <v>249</v>
      </c>
      <c r="C348" s="7" t="s">
        <v>3244</v>
      </c>
      <c r="D348" s="7" t="s">
        <v>2088</v>
      </c>
      <c r="E348" s="6">
        <v>5</v>
      </c>
      <c r="F348" s="6">
        <v>5</v>
      </c>
      <c r="G348" s="6">
        <v>2072900</v>
      </c>
      <c r="H348" s="6">
        <v>3199600</v>
      </c>
      <c r="I348" s="6">
        <v>2901100</v>
      </c>
      <c r="J348" s="6"/>
      <c r="K348" s="6">
        <v>4471500</v>
      </c>
      <c r="L348" s="6">
        <v>3377300</v>
      </c>
      <c r="M348" s="6">
        <v>8608300</v>
      </c>
      <c r="N348" s="6">
        <v>4351600</v>
      </c>
      <c r="O348" s="6">
        <v>6070500</v>
      </c>
      <c r="P348" s="6">
        <f>COUNT(表1_5[[#This Row],[iBAQ 0-20_1]:[iBAQ 0-20_3]])</f>
        <v>3</v>
      </c>
      <c r="Q348" s="6">
        <f>COUNT(表1_5[[#This Row],[iBAQ 30-40_1]:[iBAQ 30-40_3]])</f>
        <v>2</v>
      </c>
      <c r="R348" s="6">
        <f>COUNT(表1_5[[#This Row],[iBAQ 50-60_1]:[iBAQ 50-60_3]])</f>
        <v>3</v>
      </c>
      <c r="S348" s="8">
        <f>AVERAGE(表1_5[[#This Row],[iBAQ 0-20_1]:[iBAQ 0-20_3]])</f>
        <v>2724533.3333333335</v>
      </c>
      <c r="T348" s="8">
        <f>AVERAGE(表1_5[[#This Row],[iBAQ 30-40_1]:[iBAQ 30-40_3]])</f>
        <v>3924400</v>
      </c>
      <c r="U348" s="8">
        <f>AVERAGE(表1_5[[#This Row],[iBAQ 50-60_1]:[iBAQ 50-60_3]])</f>
        <v>6343466.666666667</v>
      </c>
      <c r="V348" s="8">
        <f>表1_5[[#This Row],[Average 40]]/表1_5[[#This Row],[Average 20]]</f>
        <v>1.4403934618772634</v>
      </c>
      <c r="W348" s="8">
        <f>TTEST(表1_5[[#This Row],[iBAQ 0-20_1]:[iBAQ 0-20_3]],表1_5[[#This Row],[iBAQ 30-40_1]:[iBAQ 30-40_3]],2,2)</f>
        <v>0.13769844264689277</v>
      </c>
      <c r="X348" s="8"/>
      <c r="Y348" s="8">
        <f>表1_5[[#This Row],[Average 60]]/表1_5[[#This Row],[Average 40]]</f>
        <v>1.6164169469642919</v>
      </c>
      <c r="Z348" s="8">
        <f>TTEST(表1_5[[#This Row],[iBAQ 30-40_1]:[iBAQ 30-40_3]],表1_5[[#This Row],[iBAQ 50-60_1]:[iBAQ 50-60_3]],2,2)</f>
        <v>0.23830399489695314</v>
      </c>
      <c r="AA348" s="8"/>
      <c r="AB348" s="8">
        <f>表1_5[[#This Row],[Average 60]]/表1_5[[#This Row],[Average 20]]</f>
        <v>2.3282764020749731</v>
      </c>
      <c r="AC348" s="8">
        <f>TTEST(表1_5[[#This Row],[iBAQ 0-20_1]:[iBAQ 0-20_3]],表1_5[[#This Row],[iBAQ 50-60_1]:[iBAQ 50-60_3]],2,2)</f>
        <v>4.7631950990388965E-2</v>
      </c>
      <c r="AD348" s="8" t="s">
        <v>1408</v>
      </c>
    </row>
    <row r="349" spans="1:30" ht="15.75">
      <c r="A349" s="6">
        <v>368</v>
      </c>
      <c r="B349" s="7" t="s">
        <v>317</v>
      </c>
      <c r="C349" s="7" t="s">
        <v>2421</v>
      </c>
      <c r="D349" s="7" t="s">
        <v>1540</v>
      </c>
      <c r="E349" s="6">
        <v>4</v>
      </c>
      <c r="F349" s="6">
        <v>3</v>
      </c>
      <c r="G349" s="6"/>
      <c r="H349" s="6"/>
      <c r="I349" s="6">
        <v>657610</v>
      </c>
      <c r="J349" s="6">
        <v>1431800</v>
      </c>
      <c r="K349" s="6">
        <v>5599900</v>
      </c>
      <c r="L349" s="6">
        <v>5815600</v>
      </c>
      <c r="M349" s="6">
        <v>14930000</v>
      </c>
      <c r="N349" s="6">
        <v>1852800</v>
      </c>
      <c r="O349" s="6">
        <v>3916500</v>
      </c>
      <c r="P349" s="6">
        <f>COUNT(表1_5[[#This Row],[iBAQ 0-20_1]:[iBAQ 0-20_3]])</f>
        <v>1</v>
      </c>
      <c r="Q349" s="6">
        <f>COUNT(表1_5[[#This Row],[iBAQ 30-40_1]:[iBAQ 30-40_3]])</f>
        <v>3</v>
      </c>
      <c r="R349" s="6">
        <f>COUNT(表1_5[[#This Row],[iBAQ 50-60_1]:[iBAQ 50-60_3]])</f>
        <v>3</v>
      </c>
      <c r="S349" s="8"/>
      <c r="T349" s="8">
        <f>AVERAGE(表1_5[[#This Row],[iBAQ 30-40_1]:[iBAQ 30-40_3]])</f>
        <v>4282433.333333333</v>
      </c>
      <c r="U349" s="8">
        <f>AVERAGE(表1_5[[#This Row],[iBAQ 50-60_1]:[iBAQ 50-60_3]])</f>
        <v>6899766.666666667</v>
      </c>
      <c r="V349" s="8"/>
      <c r="W349" s="8"/>
      <c r="X349" s="8"/>
      <c r="Y349" s="8">
        <f>表1_5[[#This Row],[Average 60]]/表1_5[[#This Row],[Average 40]]</f>
        <v>1.6111790025919845</v>
      </c>
      <c r="Z349" s="8">
        <f>TTEST(表1_5[[#This Row],[iBAQ 30-40_1]:[iBAQ 30-40_3]],表1_5[[#This Row],[iBAQ 50-60_1]:[iBAQ 50-60_3]],2,2)</f>
        <v>0.57581955348280411</v>
      </c>
      <c r="AA349" s="8"/>
      <c r="AB349" s="8"/>
      <c r="AC349" s="8"/>
      <c r="AD349" s="8"/>
    </row>
    <row r="350" spans="1:30" ht="15.75">
      <c r="A350" s="6">
        <v>147</v>
      </c>
      <c r="B350" s="7" t="s">
        <v>176</v>
      </c>
      <c r="C350" s="7" t="s">
        <v>2264</v>
      </c>
      <c r="D350" s="7" t="s">
        <v>3455</v>
      </c>
      <c r="E350" s="6">
        <v>4</v>
      </c>
      <c r="F350" s="6">
        <v>4</v>
      </c>
      <c r="G350" s="6">
        <v>27624000</v>
      </c>
      <c r="H350" s="6">
        <v>9506800</v>
      </c>
      <c r="I350" s="6"/>
      <c r="J350" s="6">
        <v>8684900</v>
      </c>
      <c r="K350" s="6">
        <v>13727000</v>
      </c>
      <c r="L350" s="6">
        <v>8263400</v>
      </c>
      <c r="M350" s="6">
        <v>17312000</v>
      </c>
      <c r="N350" s="6">
        <v>22192000</v>
      </c>
      <c r="O350" s="6">
        <v>9680300</v>
      </c>
      <c r="P350" s="6">
        <f>COUNT(表1_5[[#This Row],[iBAQ 0-20_1]:[iBAQ 0-20_3]])</f>
        <v>2</v>
      </c>
      <c r="Q350" s="6">
        <f>COUNT(表1_5[[#This Row],[iBAQ 30-40_1]:[iBAQ 30-40_3]])</f>
        <v>3</v>
      </c>
      <c r="R350" s="6">
        <f>COUNT(表1_5[[#This Row],[iBAQ 50-60_1]:[iBAQ 50-60_3]])</f>
        <v>3</v>
      </c>
      <c r="S350" s="8">
        <f>AVERAGE(表1_5[[#This Row],[iBAQ 0-20_1]:[iBAQ 0-20_3]])</f>
        <v>18565400</v>
      </c>
      <c r="T350" s="8">
        <f>AVERAGE(表1_5[[#This Row],[iBAQ 30-40_1]:[iBAQ 30-40_3]])</f>
        <v>10225100</v>
      </c>
      <c r="U350" s="8">
        <f>AVERAGE(表1_5[[#This Row],[iBAQ 50-60_1]:[iBAQ 50-60_3]])</f>
        <v>16394766.666666666</v>
      </c>
      <c r="V350" s="8">
        <f>表1_5[[#This Row],[Average 40]]/表1_5[[#This Row],[Average 20]]</f>
        <v>0.55076109321641331</v>
      </c>
      <c r="W350" s="8">
        <f>TTEST(表1_5[[#This Row],[iBAQ 0-20_1]:[iBAQ 0-20_3]],表1_5[[#This Row],[iBAQ 30-40_1]:[iBAQ 30-40_3]],2,2)</f>
        <v>0.32612467095495939</v>
      </c>
      <c r="X350" s="8"/>
      <c r="Y350" s="8">
        <f>表1_5[[#This Row],[Average 60]]/表1_5[[#This Row],[Average 40]]</f>
        <v>1.6033844819773564</v>
      </c>
      <c r="Z350" s="8">
        <f>TTEST(表1_5[[#This Row],[iBAQ 30-40_1]:[iBAQ 30-40_3]],表1_5[[#This Row],[iBAQ 50-60_1]:[iBAQ 50-60_3]],2,2)</f>
        <v>0.20159865762493251</v>
      </c>
      <c r="AA350" s="8"/>
      <c r="AB350" s="8">
        <f>表1_5[[#This Row],[Average 60]]/表1_5[[#This Row],[Average 20]]</f>
        <v>0.88308179014008137</v>
      </c>
      <c r="AC350" s="8">
        <f>TTEST(表1_5[[#This Row],[iBAQ 0-20_1]:[iBAQ 0-20_3]],表1_5[[#This Row],[iBAQ 50-60_1]:[iBAQ 50-60_3]],2,2)</f>
        <v>0.80898279594232747</v>
      </c>
      <c r="AD350" s="8"/>
    </row>
    <row r="351" spans="1:30" ht="15.75">
      <c r="A351" s="6">
        <v>1185</v>
      </c>
      <c r="B351" s="7" t="s">
        <v>483</v>
      </c>
      <c r="C351" s="7" t="s">
        <v>3059</v>
      </c>
      <c r="D351" s="7" t="s">
        <v>1953</v>
      </c>
      <c r="E351" s="6">
        <v>2</v>
      </c>
      <c r="F351" s="6">
        <v>1</v>
      </c>
      <c r="G351" s="6">
        <v>640920</v>
      </c>
      <c r="H351" s="6"/>
      <c r="I351" s="6"/>
      <c r="J351" s="6">
        <v>1172200</v>
      </c>
      <c r="K351" s="6">
        <v>436230</v>
      </c>
      <c r="L351" s="6">
        <v>557630</v>
      </c>
      <c r="M351" s="6">
        <v>697990</v>
      </c>
      <c r="N351" s="6"/>
      <c r="O351" s="6">
        <v>1611100</v>
      </c>
      <c r="P351" s="6">
        <f>COUNT(表1_5[[#This Row],[iBAQ 0-20_1]:[iBAQ 0-20_3]])</f>
        <v>1</v>
      </c>
      <c r="Q351" s="6">
        <f>COUNT(表1_5[[#This Row],[iBAQ 30-40_1]:[iBAQ 30-40_3]])</f>
        <v>3</v>
      </c>
      <c r="R351" s="6">
        <f>COUNT(表1_5[[#This Row],[iBAQ 50-60_1]:[iBAQ 50-60_3]])</f>
        <v>2</v>
      </c>
      <c r="S351" s="8"/>
      <c r="T351" s="8">
        <f>AVERAGE(表1_5[[#This Row],[iBAQ 30-40_1]:[iBAQ 30-40_3]])</f>
        <v>722020</v>
      </c>
      <c r="U351" s="8">
        <f>AVERAGE(表1_5[[#This Row],[iBAQ 50-60_1]:[iBAQ 50-60_3]])</f>
        <v>1154545</v>
      </c>
      <c r="V351" s="8"/>
      <c r="W351" s="8"/>
      <c r="X351" s="8"/>
      <c r="Y351" s="8">
        <f>表1_5[[#This Row],[Average 60]]/表1_5[[#This Row],[Average 40]]</f>
        <v>1.5990485028115564</v>
      </c>
      <c r="Z351" s="8">
        <f>TTEST(表1_5[[#This Row],[iBAQ 30-40_1]:[iBAQ 30-40_3]],表1_5[[#This Row],[iBAQ 50-60_1]:[iBAQ 50-60_3]],2,2)</f>
        <v>0.40715998203688153</v>
      </c>
      <c r="AA351" s="8"/>
      <c r="AB351" s="8"/>
      <c r="AC351" s="8"/>
      <c r="AD351" s="8"/>
    </row>
    <row r="352" spans="1:30" ht="15.75">
      <c r="A352" s="6">
        <v>584</v>
      </c>
      <c r="B352" s="7" t="s">
        <v>211</v>
      </c>
      <c r="C352" s="7" t="s">
        <v>2564</v>
      </c>
      <c r="D352" s="7" t="s">
        <v>3611</v>
      </c>
      <c r="E352" s="6">
        <v>7</v>
      </c>
      <c r="F352" s="6">
        <v>2</v>
      </c>
      <c r="G352" s="6">
        <v>8128000</v>
      </c>
      <c r="H352" s="6">
        <v>6077600</v>
      </c>
      <c r="I352" s="6">
        <v>2114900</v>
      </c>
      <c r="J352" s="6">
        <v>7360500</v>
      </c>
      <c r="K352" s="6">
        <v>16371000</v>
      </c>
      <c r="L352" s="6">
        <v>10931000</v>
      </c>
      <c r="M352" s="6">
        <v>33230000</v>
      </c>
      <c r="N352" s="6">
        <v>14266000</v>
      </c>
      <c r="O352" s="6">
        <v>7679500</v>
      </c>
      <c r="P352" s="6">
        <f>COUNT(表1_5[[#This Row],[iBAQ 0-20_1]:[iBAQ 0-20_3]])</f>
        <v>3</v>
      </c>
      <c r="Q352" s="6">
        <f>COUNT(表1_5[[#This Row],[iBAQ 30-40_1]:[iBAQ 30-40_3]])</f>
        <v>3</v>
      </c>
      <c r="R352" s="6">
        <f>COUNT(表1_5[[#This Row],[iBAQ 50-60_1]:[iBAQ 50-60_3]])</f>
        <v>3</v>
      </c>
      <c r="S352" s="8">
        <f>AVERAGE(表1_5[[#This Row],[iBAQ 0-20_1]:[iBAQ 0-20_3]])</f>
        <v>5440166.666666667</v>
      </c>
      <c r="T352" s="8">
        <f>AVERAGE(表1_5[[#This Row],[iBAQ 30-40_1]:[iBAQ 30-40_3]])</f>
        <v>11554166.666666666</v>
      </c>
      <c r="U352" s="8">
        <f>AVERAGE(表1_5[[#This Row],[iBAQ 50-60_1]:[iBAQ 50-60_3]])</f>
        <v>18391833.333333332</v>
      </c>
      <c r="V352" s="8">
        <f>表1_5[[#This Row],[Average 40]]/表1_5[[#This Row],[Average 20]]</f>
        <v>2.1238626267577585</v>
      </c>
      <c r="W352" s="8">
        <f>TTEST(表1_5[[#This Row],[iBAQ 0-20_1]:[iBAQ 0-20_3]],表1_5[[#This Row],[iBAQ 30-40_1]:[iBAQ 30-40_3]],2,2)</f>
        <v>0.12500908313064907</v>
      </c>
      <c r="X352" s="8"/>
      <c r="Y352" s="8">
        <f>表1_5[[#This Row],[Average 60]]/表1_5[[#This Row],[Average 40]]</f>
        <v>1.5917922827262891</v>
      </c>
      <c r="Z352" s="8">
        <f>TTEST(表1_5[[#This Row],[iBAQ 30-40_1]:[iBAQ 30-40_3]],表1_5[[#This Row],[iBAQ 50-60_1]:[iBAQ 50-60_3]],2,2)</f>
        <v>0.44582505724628724</v>
      </c>
      <c r="AA352" s="8"/>
      <c r="AB352" s="8">
        <f>表1_5[[#This Row],[Average 60]]/表1_5[[#This Row],[Average 20]]</f>
        <v>3.380748138843785</v>
      </c>
      <c r="AC352" s="8">
        <f>TTEST(表1_5[[#This Row],[iBAQ 0-20_1]:[iBAQ 0-20_3]],表1_5[[#This Row],[iBAQ 50-60_1]:[iBAQ 50-60_3]],2,2)</f>
        <v>0.17472108004625239</v>
      </c>
      <c r="AD352" s="8"/>
    </row>
    <row r="353" spans="1:30" ht="15.75">
      <c r="A353" s="6">
        <v>231</v>
      </c>
      <c r="B353" s="7" t="s">
        <v>255</v>
      </c>
      <c r="C353" s="7" t="s">
        <v>2322</v>
      </c>
      <c r="D353" s="7" t="s">
        <v>1492</v>
      </c>
      <c r="E353" s="6">
        <v>4</v>
      </c>
      <c r="F353" s="6">
        <v>4</v>
      </c>
      <c r="G353" s="6">
        <v>4062700</v>
      </c>
      <c r="H353" s="6">
        <v>10364000</v>
      </c>
      <c r="I353" s="6">
        <v>1011200</v>
      </c>
      <c r="J353" s="6">
        <v>13167000</v>
      </c>
      <c r="K353" s="6">
        <v>1611300</v>
      </c>
      <c r="L353" s="6">
        <v>9415500</v>
      </c>
      <c r="M353" s="6">
        <v>19829000</v>
      </c>
      <c r="N353" s="6"/>
      <c r="O353" s="6">
        <v>5837300</v>
      </c>
      <c r="P353" s="6">
        <f>COUNT(表1_5[[#This Row],[iBAQ 0-20_1]:[iBAQ 0-20_3]])</f>
        <v>3</v>
      </c>
      <c r="Q353" s="6">
        <f>COUNT(表1_5[[#This Row],[iBAQ 30-40_1]:[iBAQ 30-40_3]])</f>
        <v>3</v>
      </c>
      <c r="R353" s="6">
        <f>COUNT(表1_5[[#This Row],[iBAQ 50-60_1]:[iBAQ 50-60_3]])</f>
        <v>2</v>
      </c>
      <c r="S353" s="8">
        <f>AVERAGE(表1_5[[#This Row],[iBAQ 0-20_1]:[iBAQ 0-20_3]])</f>
        <v>5145966.666666667</v>
      </c>
      <c r="T353" s="8">
        <f>AVERAGE(表1_5[[#This Row],[iBAQ 30-40_1]:[iBAQ 30-40_3]])</f>
        <v>8064600</v>
      </c>
      <c r="U353" s="8">
        <f>AVERAGE(表1_5[[#This Row],[iBAQ 50-60_1]:[iBAQ 50-60_3]])</f>
        <v>12833150</v>
      </c>
      <c r="V353" s="8">
        <f>表1_5[[#This Row],[Average 40]]/表1_5[[#This Row],[Average 20]]</f>
        <v>1.5671691097882483</v>
      </c>
      <c r="W353" s="8">
        <f>TTEST(表1_5[[#This Row],[iBAQ 0-20_1]:[iBAQ 0-20_3]],表1_5[[#This Row],[iBAQ 30-40_1]:[iBAQ 30-40_3]],2,2)</f>
        <v>0.54147550945347112</v>
      </c>
      <c r="X353" s="8"/>
      <c r="Y353" s="8">
        <f>表1_5[[#This Row],[Average 60]]/表1_5[[#This Row],[Average 40]]</f>
        <v>1.5912940505418744</v>
      </c>
      <c r="Z353" s="8">
        <f>TTEST(表1_5[[#This Row],[iBAQ 30-40_1]:[iBAQ 30-40_3]],表1_5[[#This Row],[iBAQ 50-60_1]:[iBAQ 50-60_3]],2,2)</f>
        <v>0.53469728928686955</v>
      </c>
      <c r="AA353" s="8"/>
      <c r="AB353" s="8">
        <f>表1_5[[#This Row],[Average 60]]/表1_5[[#This Row],[Average 20]]</f>
        <v>2.4938268805990451</v>
      </c>
      <c r="AC353" s="8">
        <f>TTEST(表1_5[[#This Row],[iBAQ 0-20_1]:[iBAQ 0-20_3]],表1_5[[#This Row],[iBAQ 50-60_1]:[iBAQ 50-60_3]],2,2)</f>
        <v>0.31025696611824261</v>
      </c>
      <c r="AD353" s="8"/>
    </row>
    <row r="354" spans="1:30" ht="15.75">
      <c r="A354" s="6">
        <v>1084</v>
      </c>
      <c r="B354" s="7" t="s">
        <v>94</v>
      </c>
      <c r="C354" s="7" t="s">
        <v>2977</v>
      </c>
      <c r="D354" s="7" t="s">
        <v>3815</v>
      </c>
      <c r="E354" s="6">
        <v>8</v>
      </c>
      <c r="F354" s="6">
        <v>8</v>
      </c>
      <c r="G354" s="6">
        <v>7726600</v>
      </c>
      <c r="H354" s="6">
        <v>9329800</v>
      </c>
      <c r="I354" s="6">
        <v>13214000</v>
      </c>
      <c r="J354" s="6">
        <v>13595000</v>
      </c>
      <c r="K354" s="6">
        <v>12014000</v>
      </c>
      <c r="L354" s="6">
        <v>21212000</v>
      </c>
      <c r="M354" s="6">
        <v>46995000</v>
      </c>
      <c r="N354" s="6">
        <v>5787900</v>
      </c>
      <c r="O354" s="6">
        <v>21355000</v>
      </c>
      <c r="P354" s="6">
        <f>COUNT(表1_5[[#This Row],[iBAQ 0-20_1]:[iBAQ 0-20_3]])</f>
        <v>3</v>
      </c>
      <c r="Q354" s="6">
        <f>COUNT(表1_5[[#This Row],[iBAQ 30-40_1]:[iBAQ 30-40_3]])</f>
        <v>3</v>
      </c>
      <c r="R354" s="6">
        <f>COUNT(表1_5[[#This Row],[iBAQ 50-60_1]:[iBAQ 50-60_3]])</f>
        <v>3</v>
      </c>
      <c r="S354" s="8">
        <f>AVERAGE(表1_5[[#This Row],[iBAQ 0-20_1]:[iBAQ 0-20_3]])</f>
        <v>10090133.333333334</v>
      </c>
      <c r="T354" s="8">
        <f>AVERAGE(表1_5[[#This Row],[iBAQ 30-40_1]:[iBAQ 30-40_3]])</f>
        <v>15607000</v>
      </c>
      <c r="U354" s="8">
        <f>AVERAGE(表1_5[[#This Row],[iBAQ 50-60_1]:[iBAQ 50-60_3]])</f>
        <v>24712633.333333332</v>
      </c>
      <c r="V354" s="8">
        <f>表1_5[[#This Row],[Average 40]]/表1_5[[#This Row],[Average 20]]</f>
        <v>1.5467585496062159</v>
      </c>
      <c r="W354" s="8">
        <f>TTEST(表1_5[[#This Row],[iBAQ 0-20_1]:[iBAQ 0-20_3]],表1_5[[#This Row],[iBAQ 30-40_1]:[iBAQ 30-40_3]],2,2)</f>
        <v>0.16721479557261978</v>
      </c>
      <c r="X354" s="8"/>
      <c r="Y354" s="8">
        <f>表1_5[[#This Row],[Average 60]]/表1_5[[#This Row],[Average 40]]</f>
        <v>1.5834326477435339</v>
      </c>
      <c r="Z354" s="8">
        <f>TTEST(表1_5[[#This Row],[iBAQ 30-40_1]:[iBAQ 30-40_3]],表1_5[[#This Row],[iBAQ 50-60_1]:[iBAQ 50-60_3]],2,2)</f>
        <v>0.50166691209158654</v>
      </c>
      <c r="AA354" s="8"/>
      <c r="AB354" s="8">
        <f>表1_5[[#This Row],[Average 60]]/表1_5[[#This Row],[Average 20]]</f>
        <v>2.4491879856229186</v>
      </c>
      <c r="AC354" s="8">
        <f>TTEST(表1_5[[#This Row],[iBAQ 0-20_1]:[iBAQ 0-20_3]],表1_5[[#This Row],[iBAQ 50-60_1]:[iBAQ 50-60_3]],2,2)</f>
        <v>0.29422066578125772</v>
      </c>
      <c r="AD354" s="8"/>
    </row>
    <row r="355" spans="1:30" ht="15.75">
      <c r="A355" s="6">
        <v>65</v>
      </c>
      <c r="B355" s="7" t="s">
        <v>292</v>
      </c>
      <c r="C355" s="7" t="s">
        <v>2504</v>
      </c>
      <c r="D355" s="7" t="s">
        <v>3707</v>
      </c>
      <c r="E355" s="6">
        <v>2</v>
      </c>
      <c r="F355" s="6">
        <v>1</v>
      </c>
      <c r="G355" s="6"/>
      <c r="H355" s="6">
        <v>1890200</v>
      </c>
      <c r="I355" s="6">
        <v>834950</v>
      </c>
      <c r="J355" s="6">
        <v>5411500</v>
      </c>
      <c r="K355" s="6"/>
      <c r="L355" s="6">
        <v>2406400</v>
      </c>
      <c r="M355" s="6">
        <v>10995000</v>
      </c>
      <c r="N355" s="6">
        <v>2566500</v>
      </c>
      <c r="O355" s="6">
        <v>4836000</v>
      </c>
      <c r="P355" s="6">
        <f>COUNT(表1_5[[#This Row],[iBAQ 0-20_1]:[iBAQ 0-20_3]])</f>
        <v>2</v>
      </c>
      <c r="Q355" s="6">
        <f>COUNT(表1_5[[#This Row],[iBAQ 30-40_1]:[iBAQ 30-40_3]])</f>
        <v>2</v>
      </c>
      <c r="R355" s="6">
        <f>COUNT(表1_5[[#This Row],[iBAQ 50-60_1]:[iBAQ 50-60_3]])</f>
        <v>3</v>
      </c>
      <c r="S355" s="8">
        <f>AVERAGE(表1_5[[#This Row],[iBAQ 0-20_1]:[iBAQ 0-20_3]])</f>
        <v>1362575</v>
      </c>
      <c r="T355" s="8">
        <f>AVERAGE(表1_5[[#This Row],[iBAQ 30-40_1]:[iBAQ 30-40_3]])</f>
        <v>3908950</v>
      </c>
      <c r="U355" s="8">
        <f>AVERAGE(表1_5[[#This Row],[iBAQ 50-60_1]:[iBAQ 50-60_3]])</f>
        <v>6132500</v>
      </c>
      <c r="V355" s="8">
        <f>表1_5[[#This Row],[Average 40]]/表1_5[[#This Row],[Average 20]]</f>
        <v>2.8687962130524927</v>
      </c>
      <c r="W355" s="8">
        <f>TTEST(表1_5[[#This Row],[iBAQ 0-20_1]:[iBAQ 0-20_3]],表1_5[[#This Row],[iBAQ 30-40_1]:[iBAQ 30-40_3]],2,2)</f>
        <v>0.25094029427841569</v>
      </c>
      <c r="X355" s="8"/>
      <c r="Y355" s="8">
        <f>表1_5[[#This Row],[Average 60]]/表1_5[[#This Row],[Average 40]]</f>
        <v>1.5688356208188901</v>
      </c>
      <c r="Z355" s="8">
        <f>TTEST(表1_5[[#This Row],[iBAQ 30-40_1]:[iBAQ 30-40_3]],表1_5[[#This Row],[iBAQ 50-60_1]:[iBAQ 50-60_3]],2,2)</f>
        <v>0.56388391469816146</v>
      </c>
      <c r="AA355" s="8"/>
      <c r="AB355" s="8">
        <f>表1_5[[#This Row],[Average 60]]/表1_5[[#This Row],[Average 20]]</f>
        <v>4.500669687907088</v>
      </c>
      <c r="AC355" s="8">
        <f>TTEST(表1_5[[#This Row],[iBAQ 0-20_1]:[iBAQ 0-20_3]],表1_5[[#This Row],[iBAQ 50-60_1]:[iBAQ 50-60_3]],2,2)</f>
        <v>0.24122949506905228</v>
      </c>
      <c r="AD355" s="8"/>
    </row>
    <row r="356" spans="1:30" ht="15.75">
      <c r="A356" s="6">
        <v>664</v>
      </c>
      <c r="B356" s="7" t="s">
        <v>410</v>
      </c>
      <c r="C356" s="7" t="s">
        <v>2634</v>
      </c>
      <c r="D356" s="7" t="s">
        <v>3637</v>
      </c>
      <c r="E356" s="6">
        <v>4</v>
      </c>
      <c r="F356" s="6">
        <v>4</v>
      </c>
      <c r="G356" s="6"/>
      <c r="H356" s="6">
        <v>1355400</v>
      </c>
      <c r="I356" s="6"/>
      <c r="J356" s="6">
        <v>491830</v>
      </c>
      <c r="K356" s="6">
        <v>2680700</v>
      </c>
      <c r="L356" s="6">
        <v>5845300</v>
      </c>
      <c r="M356" s="6">
        <v>6222100</v>
      </c>
      <c r="N356" s="6">
        <v>5465300</v>
      </c>
      <c r="O356" s="6">
        <v>2440200</v>
      </c>
      <c r="P356" s="6">
        <f>COUNT(表1_5[[#This Row],[iBAQ 0-20_1]:[iBAQ 0-20_3]])</f>
        <v>1</v>
      </c>
      <c r="Q356" s="6">
        <f>COUNT(表1_5[[#This Row],[iBAQ 30-40_1]:[iBAQ 30-40_3]])</f>
        <v>3</v>
      </c>
      <c r="R356" s="6">
        <f>COUNT(表1_5[[#This Row],[iBAQ 50-60_1]:[iBAQ 50-60_3]])</f>
        <v>3</v>
      </c>
      <c r="S356" s="8"/>
      <c r="T356" s="8">
        <f>AVERAGE(表1_5[[#This Row],[iBAQ 30-40_1]:[iBAQ 30-40_3]])</f>
        <v>3005943.3333333335</v>
      </c>
      <c r="U356" s="8">
        <f>AVERAGE(表1_5[[#This Row],[iBAQ 50-60_1]:[iBAQ 50-60_3]])</f>
        <v>4709200</v>
      </c>
      <c r="V356" s="8"/>
      <c r="W356" s="8"/>
      <c r="X356" s="8"/>
      <c r="Y356" s="8">
        <f>表1_5[[#This Row],[Average 60]]/表1_5[[#This Row],[Average 40]]</f>
        <v>1.5666296658952319</v>
      </c>
      <c r="Z356" s="8">
        <f>TTEST(表1_5[[#This Row],[iBAQ 30-40_1]:[iBAQ 30-40_3]],表1_5[[#This Row],[iBAQ 50-60_1]:[iBAQ 50-60_3]],2,2)</f>
        <v>0.42874249283483878</v>
      </c>
      <c r="AA356" s="8"/>
      <c r="AB356" s="8"/>
      <c r="AC356" s="8"/>
      <c r="AD356" s="8"/>
    </row>
    <row r="357" spans="1:30" ht="15.75">
      <c r="A357" s="6">
        <v>1150</v>
      </c>
      <c r="B357" s="7" t="s">
        <v>640</v>
      </c>
      <c r="C357" s="7" t="s">
        <v>3029</v>
      </c>
      <c r="D357" s="7" t="s">
        <v>1929</v>
      </c>
      <c r="E357" s="6">
        <v>7</v>
      </c>
      <c r="F357" s="6">
        <v>2</v>
      </c>
      <c r="G357" s="6"/>
      <c r="H357" s="6"/>
      <c r="I357" s="6"/>
      <c r="J357" s="6">
        <v>667740</v>
      </c>
      <c r="K357" s="6">
        <v>724480</v>
      </c>
      <c r="L357" s="6">
        <v>383270</v>
      </c>
      <c r="M357" s="6">
        <v>1279900</v>
      </c>
      <c r="N357" s="6"/>
      <c r="O357" s="6">
        <v>566830</v>
      </c>
      <c r="P357" s="6">
        <f>COUNT(表1_5[[#This Row],[iBAQ 0-20_1]:[iBAQ 0-20_3]])</f>
        <v>0</v>
      </c>
      <c r="Q357" s="6">
        <f>COUNT(表1_5[[#This Row],[iBAQ 30-40_1]:[iBAQ 30-40_3]])</f>
        <v>3</v>
      </c>
      <c r="R357" s="6">
        <f>COUNT(表1_5[[#This Row],[iBAQ 50-60_1]:[iBAQ 50-60_3]])</f>
        <v>2</v>
      </c>
      <c r="S357" s="8"/>
      <c r="T357" s="8">
        <f>AVERAGE(表1_5[[#This Row],[iBAQ 30-40_1]:[iBAQ 30-40_3]])</f>
        <v>591830</v>
      </c>
      <c r="U357" s="8">
        <f>AVERAGE(表1_5[[#This Row],[iBAQ 50-60_1]:[iBAQ 50-60_3]])</f>
        <v>923365</v>
      </c>
      <c r="V357" s="8"/>
      <c r="W357" s="8"/>
      <c r="X357" s="8">
        <v>40</v>
      </c>
      <c r="Y357" s="8">
        <f>表1_5[[#This Row],[Average 60]]/表1_5[[#This Row],[Average 40]]</f>
        <v>1.5601862021188517</v>
      </c>
      <c r="Z357" s="8">
        <f>TTEST(表1_5[[#This Row],[iBAQ 30-40_1]:[iBAQ 30-40_3]],表1_5[[#This Row],[iBAQ 50-60_1]:[iBAQ 50-60_3]],2,2)</f>
        <v>0.34792815049646958</v>
      </c>
      <c r="AA357" s="8"/>
      <c r="AB357" s="8"/>
      <c r="AC357" s="8"/>
      <c r="AD357" s="8">
        <v>60</v>
      </c>
    </row>
    <row r="358" spans="1:30" ht="15.75">
      <c r="A358" s="6">
        <v>780</v>
      </c>
      <c r="B358" s="7" t="s">
        <v>178</v>
      </c>
      <c r="C358" s="7" t="s">
        <v>2736</v>
      </c>
      <c r="D358" s="7" t="s">
        <v>1741</v>
      </c>
      <c r="E358" s="6">
        <v>3</v>
      </c>
      <c r="F358" s="6">
        <v>2</v>
      </c>
      <c r="G358" s="6">
        <v>10947000</v>
      </c>
      <c r="H358" s="6">
        <v>11168000</v>
      </c>
      <c r="I358" s="6">
        <v>10076000</v>
      </c>
      <c r="J358" s="6">
        <v>8980300</v>
      </c>
      <c r="K358" s="6">
        <v>10624000</v>
      </c>
      <c r="L358" s="6">
        <v>12938000</v>
      </c>
      <c r="M358" s="6">
        <v>29438000</v>
      </c>
      <c r="N358" s="6">
        <v>11657000</v>
      </c>
      <c r="O358" s="6">
        <v>9619000</v>
      </c>
      <c r="P358" s="6">
        <f>COUNT(表1_5[[#This Row],[iBAQ 0-20_1]:[iBAQ 0-20_3]])</f>
        <v>3</v>
      </c>
      <c r="Q358" s="6">
        <f>COUNT(表1_5[[#This Row],[iBAQ 30-40_1]:[iBAQ 30-40_3]])</f>
        <v>3</v>
      </c>
      <c r="R358" s="6">
        <f>COUNT(表1_5[[#This Row],[iBAQ 50-60_1]:[iBAQ 50-60_3]])</f>
        <v>3</v>
      </c>
      <c r="S358" s="8">
        <f>AVERAGE(表1_5[[#This Row],[iBAQ 0-20_1]:[iBAQ 0-20_3]])</f>
        <v>10730333.333333334</v>
      </c>
      <c r="T358" s="8">
        <f>AVERAGE(表1_5[[#This Row],[iBAQ 30-40_1]:[iBAQ 30-40_3]])</f>
        <v>10847433.333333334</v>
      </c>
      <c r="U358" s="8">
        <f>AVERAGE(表1_5[[#This Row],[iBAQ 50-60_1]:[iBAQ 50-60_3]])</f>
        <v>16904666.666666668</v>
      </c>
      <c r="V358" s="8">
        <f>表1_5[[#This Row],[Average 40]]/表1_5[[#This Row],[Average 20]]</f>
        <v>1.0109129881022647</v>
      </c>
      <c r="W358" s="8">
        <f>TTEST(表1_5[[#This Row],[iBAQ 0-20_1]:[iBAQ 0-20_3]],表1_5[[#This Row],[iBAQ 30-40_1]:[iBAQ 30-40_3]],2,2)</f>
        <v>0.92667456446505858</v>
      </c>
      <c r="X358" s="8"/>
      <c r="Y358" s="8">
        <f>表1_5[[#This Row],[Average 60]]/表1_5[[#This Row],[Average 40]]</f>
        <v>1.5584024485054837</v>
      </c>
      <c r="Z358" s="8">
        <f>TTEST(表1_5[[#This Row],[iBAQ 30-40_1]:[iBAQ 30-40_3]],表1_5[[#This Row],[iBAQ 50-60_1]:[iBAQ 50-60_3]],2,2)</f>
        <v>0.39738354917151847</v>
      </c>
      <c r="AA358" s="8"/>
      <c r="AB358" s="8">
        <f>表1_5[[#This Row],[Average 60]]/表1_5[[#This Row],[Average 20]]</f>
        <v>1.5754092758845641</v>
      </c>
      <c r="AC358" s="8">
        <f>TTEST(表1_5[[#This Row],[iBAQ 0-20_1]:[iBAQ 0-20_3]],表1_5[[#This Row],[iBAQ 50-60_1]:[iBAQ 50-60_3]],2,2)</f>
        <v>0.38275757558695506</v>
      </c>
      <c r="AD358" s="8"/>
    </row>
    <row r="359" spans="1:30" ht="15.75">
      <c r="A359" s="6">
        <v>1335</v>
      </c>
      <c r="B359" s="7" t="s">
        <v>839</v>
      </c>
      <c r="C359" s="7" t="s">
        <v>3181</v>
      </c>
      <c r="D359" s="7" t="s">
        <v>2045</v>
      </c>
      <c r="E359" s="6">
        <v>2</v>
      </c>
      <c r="F359" s="6">
        <v>2</v>
      </c>
      <c r="G359" s="6"/>
      <c r="H359" s="6">
        <v>738010</v>
      </c>
      <c r="I359" s="6">
        <v>474060</v>
      </c>
      <c r="J359" s="6">
        <v>394840</v>
      </c>
      <c r="K359" s="6">
        <v>468130</v>
      </c>
      <c r="L359" s="6">
        <v>542930</v>
      </c>
      <c r="M359" s="6">
        <v>1046400</v>
      </c>
      <c r="N359" s="6">
        <v>405660</v>
      </c>
      <c r="O359" s="6"/>
      <c r="P359" s="6">
        <f>COUNT(表1_5[[#This Row],[iBAQ 0-20_1]:[iBAQ 0-20_3]])</f>
        <v>2</v>
      </c>
      <c r="Q359" s="6">
        <f>COUNT(表1_5[[#This Row],[iBAQ 30-40_1]:[iBAQ 30-40_3]])</f>
        <v>3</v>
      </c>
      <c r="R359" s="6">
        <f>COUNT(表1_5[[#This Row],[iBAQ 50-60_1]:[iBAQ 50-60_3]])</f>
        <v>2</v>
      </c>
      <c r="S359" s="8">
        <f>AVERAGE(表1_5[[#This Row],[iBAQ 0-20_1]:[iBAQ 0-20_3]])</f>
        <v>606035</v>
      </c>
      <c r="T359" s="8">
        <f>AVERAGE(表1_5[[#This Row],[iBAQ 30-40_1]:[iBAQ 30-40_3]])</f>
        <v>468633.33333333331</v>
      </c>
      <c r="U359" s="8">
        <f>AVERAGE(表1_5[[#This Row],[iBAQ 50-60_1]:[iBAQ 50-60_3]])</f>
        <v>726030</v>
      </c>
      <c r="V359" s="8">
        <f>表1_5[[#This Row],[Average 40]]/表1_5[[#This Row],[Average 20]]</f>
        <v>0.77327767098159894</v>
      </c>
      <c r="W359" s="8">
        <f>TTEST(表1_5[[#This Row],[iBAQ 0-20_1]:[iBAQ 0-20_3]],表1_5[[#This Row],[iBAQ 30-40_1]:[iBAQ 30-40_3]],2,2)</f>
        <v>0.31022360981893615</v>
      </c>
      <c r="X359" s="8"/>
      <c r="Y359" s="8">
        <f>表1_5[[#This Row],[Average 60]]/表1_5[[#This Row],[Average 40]]</f>
        <v>1.549249591009318</v>
      </c>
      <c r="Z359" s="8">
        <f>TTEST(表1_5[[#This Row],[iBAQ 30-40_1]:[iBAQ 30-40_3]],表1_5[[#This Row],[iBAQ 50-60_1]:[iBAQ 50-60_3]],2,2)</f>
        <v>0.37074734368294271</v>
      </c>
      <c r="AA359" s="8"/>
      <c r="AB359" s="8">
        <f>表1_5[[#This Row],[Average 60]]/表1_5[[#This Row],[Average 20]]</f>
        <v>1.1980001155048801</v>
      </c>
      <c r="AC359" s="8">
        <f>TTEST(表1_5[[#This Row],[iBAQ 0-20_1]:[iBAQ 0-20_3]],表1_5[[#This Row],[iBAQ 50-60_1]:[iBAQ 50-60_3]],2,2)</f>
        <v>0.76214467488919146</v>
      </c>
      <c r="AD359" s="8"/>
    </row>
    <row r="360" spans="1:30" ht="15.75">
      <c r="A360" s="6">
        <v>851</v>
      </c>
      <c r="B360" s="7" t="s">
        <v>729</v>
      </c>
      <c r="C360" s="7" t="s">
        <v>2797</v>
      </c>
      <c r="D360" s="7" t="s">
        <v>3720</v>
      </c>
      <c r="E360" s="6">
        <v>5</v>
      </c>
      <c r="F360" s="6">
        <v>5</v>
      </c>
      <c r="G360" s="6">
        <v>5698600</v>
      </c>
      <c r="H360" s="6">
        <v>2062700</v>
      </c>
      <c r="I360" s="6">
        <v>2394700</v>
      </c>
      <c r="J360" s="6">
        <v>2442900</v>
      </c>
      <c r="K360" s="6"/>
      <c r="L360" s="6">
        <v>2432100</v>
      </c>
      <c r="M360" s="6">
        <v>4249500</v>
      </c>
      <c r="N360" s="6">
        <v>3298800</v>
      </c>
      <c r="O360" s="6"/>
      <c r="P360" s="6">
        <f>COUNT(表1_5[[#This Row],[iBAQ 0-20_1]:[iBAQ 0-20_3]])</f>
        <v>3</v>
      </c>
      <c r="Q360" s="6">
        <f>COUNT(表1_5[[#This Row],[iBAQ 30-40_1]:[iBAQ 30-40_3]])</f>
        <v>2</v>
      </c>
      <c r="R360" s="6">
        <f>COUNT(表1_5[[#This Row],[iBAQ 50-60_1]:[iBAQ 50-60_3]])</f>
        <v>2</v>
      </c>
      <c r="S360" s="8">
        <f>AVERAGE(表1_5[[#This Row],[iBAQ 0-20_1]:[iBAQ 0-20_3]])</f>
        <v>3385333.3333333335</v>
      </c>
      <c r="T360" s="8">
        <f>AVERAGE(表1_5[[#This Row],[iBAQ 30-40_1]:[iBAQ 30-40_3]])</f>
        <v>2437500</v>
      </c>
      <c r="U360" s="8">
        <f>AVERAGE(表1_5[[#This Row],[iBAQ 50-60_1]:[iBAQ 50-60_3]])</f>
        <v>3774150</v>
      </c>
      <c r="V360" s="8">
        <f>表1_5[[#This Row],[Average 40]]/表1_5[[#This Row],[Average 20]]</f>
        <v>0.72001772351319415</v>
      </c>
      <c r="W360" s="8">
        <f>TTEST(表1_5[[#This Row],[iBAQ 0-20_1]:[iBAQ 0-20_3]],表1_5[[#This Row],[iBAQ 30-40_1]:[iBAQ 30-40_3]],2,2)</f>
        <v>0.57192461564577746</v>
      </c>
      <c r="X360" s="8"/>
      <c r="Y360" s="8">
        <f>表1_5[[#This Row],[Average 60]]/表1_5[[#This Row],[Average 40]]</f>
        <v>1.5483692307692307</v>
      </c>
      <c r="Z360" s="8">
        <f>TTEST(表1_5[[#This Row],[iBAQ 30-40_1]:[iBAQ 30-40_3]],表1_5[[#This Row],[iBAQ 50-60_1]:[iBAQ 50-60_3]],2,2)</f>
        <v>0.10663528631591557</v>
      </c>
      <c r="AA360" s="8"/>
      <c r="AB360" s="8">
        <f>表1_5[[#This Row],[Average 60]]/表1_5[[#This Row],[Average 20]]</f>
        <v>1.1148532886963372</v>
      </c>
      <c r="AC360" s="8">
        <f>TTEST(表1_5[[#This Row],[iBAQ 0-20_1]:[iBAQ 0-20_3]],表1_5[[#This Row],[iBAQ 50-60_1]:[iBAQ 50-60_3]],2,2)</f>
        <v>0.81694072493359016</v>
      </c>
      <c r="AD360" s="8"/>
    </row>
    <row r="361" spans="1:30" ht="15.75">
      <c r="A361" s="6">
        <v>1526</v>
      </c>
      <c r="B361" s="7" t="s">
        <v>582</v>
      </c>
      <c r="C361" s="7" t="s">
        <v>3364</v>
      </c>
      <c r="D361" s="7" t="s">
        <v>2155</v>
      </c>
      <c r="E361" s="6">
        <v>4</v>
      </c>
      <c r="F361" s="6">
        <v>4</v>
      </c>
      <c r="G361" s="6"/>
      <c r="H361" s="6">
        <v>521710</v>
      </c>
      <c r="I361" s="6">
        <v>258470</v>
      </c>
      <c r="J361" s="6">
        <v>286540</v>
      </c>
      <c r="K361" s="6">
        <v>465060</v>
      </c>
      <c r="L361" s="6">
        <v>366730</v>
      </c>
      <c r="M361" s="6"/>
      <c r="N361" s="6">
        <v>255090</v>
      </c>
      <c r="O361" s="6">
        <v>889280</v>
      </c>
      <c r="P361" s="6">
        <f>COUNT(表1_5[[#This Row],[iBAQ 0-20_1]:[iBAQ 0-20_3]])</f>
        <v>2</v>
      </c>
      <c r="Q361" s="6">
        <f>COUNT(表1_5[[#This Row],[iBAQ 30-40_1]:[iBAQ 30-40_3]])</f>
        <v>3</v>
      </c>
      <c r="R361" s="6">
        <f>COUNT(表1_5[[#This Row],[iBAQ 50-60_1]:[iBAQ 50-60_3]])</f>
        <v>2</v>
      </c>
      <c r="S361" s="8">
        <f>AVERAGE(表1_5[[#This Row],[iBAQ 0-20_1]:[iBAQ 0-20_3]])</f>
        <v>390090</v>
      </c>
      <c r="T361" s="8">
        <f>AVERAGE(表1_5[[#This Row],[iBAQ 30-40_1]:[iBAQ 30-40_3]])</f>
        <v>372776.66666666669</v>
      </c>
      <c r="U361" s="8">
        <f>AVERAGE(表1_5[[#This Row],[iBAQ 50-60_1]:[iBAQ 50-60_3]])</f>
        <v>572185</v>
      </c>
      <c r="V361" s="8">
        <f>表1_5[[#This Row],[Average 40]]/表1_5[[#This Row],[Average 20]]</f>
        <v>0.95561707981918709</v>
      </c>
      <c r="W361" s="8">
        <f>TTEST(表1_5[[#This Row],[iBAQ 0-20_1]:[iBAQ 0-20_3]],表1_5[[#This Row],[iBAQ 30-40_1]:[iBAQ 30-40_3]],2,2)</f>
        <v>0.89319337175908964</v>
      </c>
      <c r="X361" s="8"/>
      <c r="Y361" s="8">
        <f>表1_5[[#This Row],[Average 60]]/表1_5[[#This Row],[Average 40]]</f>
        <v>1.5349270787692362</v>
      </c>
      <c r="Z361" s="8">
        <f>TTEST(表1_5[[#This Row],[iBAQ 30-40_1]:[iBAQ 30-40_3]],表1_5[[#This Row],[iBAQ 50-60_1]:[iBAQ 50-60_3]],2,2)</f>
        <v>0.47621953739473866</v>
      </c>
      <c r="AA361" s="8"/>
      <c r="AB361" s="8">
        <f>表1_5[[#This Row],[Average 60]]/表1_5[[#This Row],[Average 20]]</f>
        <v>1.4668025327488527</v>
      </c>
      <c r="AC361" s="8">
        <f>TTEST(表1_5[[#This Row],[iBAQ 0-20_1]:[iBAQ 0-20_3]],表1_5[[#This Row],[iBAQ 50-60_1]:[iBAQ 50-60_3]],2,2)</f>
        <v>0.64884503631413304</v>
      </c>
      <c r="AD361" s="8"/>
    </row>
    <row r="362" spans="1:30" ht="15.75">
      <c r="A362" s="6">
        <v>1190</v>
      </c>
      <c r="B362" s="7" t="s">
        <v>762</v>
      </c>
      <c r="C362" s="7" t="s">
        <v>3065</v>
      </c>
      <c r="D362" s="7" t="s">
        <v>3845</v>
      </c>
      <c r="E362" s="6">
        <v>5</v>
      </c>
      <c r="F362" s="6">
        <v>5</v>
      </c>
      <c r="G362" s="6"/>
      <c r="H362" s="6">
        <v>496150</v>
      </c>
      <c r="I362" s="6">
        <v>1647400</v>
      </c>
      <c r="J362" s="6">
        <v>883310</v>
      </c>
      <c r="K362" s="6">
        <v>701480</v>
      </c>
      <c r="L362" s="6">
        <v>969670</v>
      </c>
      <c r="M362" s="6">
        <v>1104700</v>
      </c>
      <c r="N362" s="6">
        <v>1508100</v>
      </c>
      <c r="O362" s="6"/>
      <c r="P362" s="6">
        <f>COUNT(表1_5[[#This Row],[iBAQ 0-20_1]:[iBAQ 0-20_3]])</f>
        <v>2</v>
      </c>
      <c r="Q362" s="6">
        <f>COUNT(表1_5[[#This Row],[iBAQ 30-40_1]:[iBAQ 30-40_3]])</f>
        <v>3</v>
      </c>
      <c r="R362" s="6">
        <f>COUNT(表1_5[[#This Row],[iBAQ 50-60_1]:[iBAQ 50-60_3]])</f>
        <v>2</v>
      </c>
      <c r="S362" s="8">
        <f>AVERAGE(表1_5[[#This Row],[iBAQ 0-20_1]:[iBAQ 0-20_3]])</f>
        <v>1071775</v>
      </c>
      <c r="T362" s="8">
        <f>AVERAGE(表1_5[[#This Row],[iBAQ 30-40_1]:[iBAQ 30-40_3]])</f>
        <v>851486.66666666663</v>
      </c>
      <c r="U362" s="8">
        <f>AVERAGE(表1_5[[#This Row],[iBAQ 50-60_1]:[iBAQ 50-60_3]])</f>
        <v>1306400</v>
      </c>
      <c r="V362" s="8">
        <f>表1_5[[#This Row],[Average 40]]/表1_5[[#This Row],[Average 20]]</f>
        <v>0.79446401219161356</v>
      </c>
      <c r="W362" s="8">
        <f>TTEST(表1_5[[#This Row],[iBAQ 0-20_1]:[iBAQ 0-20_3]],表1_5[[#This Row],[iBAQ 30-40_1]:[iBAQ 30-40_3]],2,2)</f>
        <v>0.65175729485379785</v>
      </c>
      <c r="X362" s="8"/>
      <c r="Y362" s="8">
        <f>表1_5[[#This Row],[Average 60]]/表1_5[[#This Row],[Average 40]]</f>
        <v>1.5342577296180016</v>
      </c>
      <c r="Z362" s="8">
        <f>TTEST(表1_5[[#This Row],[iBAQ 30-40_1]:[iBAQ 30-40_3]],表1_5[[#This Row],[iBAQ 50-60_1]:[iBAQ 50-60_3]],2,2)</f>
        <v>8.7420215511499436E-2</v>
      </c>
      <c r="AA362" s="8"/>
      <c r="AB362" s="8">
        <f>表1_5[[#This Row],[Average 60]]/表1_5[[#This Row],[Average 20]]</f>
        <v>1.2189125516083132</v>
      </c>
      <c r="AC362" s="8">
        <f>TTEST(表1_5[[#This Row],[iBAQ 0-20_1]:[iBAQ 0-20_3]],表1_5[[#This Row],[iBAQ 50-60_1]:[iBAQ 50-60_3]],2,2)</f>
        <v>0.73753408126524223</v>
      </c>
      <c r="AD362" s="8"/>
    </row>
    <row r="363" spans="1:30" ht="15.75">
      <c r="A363" s="6">
        <v>1484</v>
      </c>
      <c r="B363" s="7" t="s">
        <v>747</v>
      </c>
      <c r="C363" s="7" t="s">
        <v>3324</v>
      </c>
      <c r="D363" s="7" t="s">
        <v>3982</v>
      </c>
      <c r="E363" s="6">
        <v>2</v>
      </c>
      <c r="F363" s="6">
        <v>2</v>
      </c>
      <c r="G363" s="6">
        <v>2536000</v>
      </c>
      <c r="H363" s="6"/>
      <c r="I363" s="6">
        <v>2908400</v>
      </c>
      <c r="J363" s="6">
        <v>2738800</v>
      </c>
      <c r="K363" s="6"/>
      <c r="L363" s="6">
        <v>3138200</v>
      </c>
      <c r="M363" s="6">
        <v>6828400</v>
      </c>
      <c r="N363" s="6">
        <v>2132600</v>
      </c>
      <c r="O363" s="6"/>
      <c r="P363" s="6">
        <f>COUNT(表1_5[[#This Row],[iBAQ 0-20_1]:[iBAQ 0-20_3]])</f>
        <v>2</v>
      </c>
      <c r="Q363" s="6">
        <f>COUNT(表1_5[[#This Row],[iBAQ 30-40_1]:[iBAQ 30-40_3]])</f>
        <v>2</v>
      </c>
      <c r="R363" s="6">
        <f>COUNT(表1_5[[#This Row],[iBAQ 50-60_1]:[iBAQ 50-60_3]])</f>
        <v>2</v>
      </c>
      <c r="S363" s="8">
        <f>AVERAGE(表1_5[[#This Row],[iBAQ 0-20_1]:[iBAQ 0-20_3]])</f>
        <v>2722200</v>
      </c>
      <c r="T363" s="8">
        <f>AVERAGE(表1_5[[#This Row],[iBAQ 30-40_1]:[iBAQ 30-40_3]])</f>
        <v>2938500</v>
      </c>
      <c r="U363" s="8">
        <f>AVERAGE(表1_5[[#This Row],[iBAQ 50-60_1]:[iBAQ 50-60_3]])</f>
        <v>4480500</v>
      </c>
      <c r="V363" s="8">
        <f>表1_5[[#This Row],[Average 40]]/表1_5[[#This Row],[Average 20]]</f>
        <v>1.0794577914921755</v>
      </c>
      <c r="W363" s="8">
        <f>TTEST(表1_5[[#This Row],[iBAQ 0-20_1]:[iBAQ 0-20_3]],表1_5[[#This Row],[iBAQ 30-40_1]:[iBAQ 30-40_3]],2,2)</f>
        <v>0.5112868903894493</v>
      </c>
      <c r="X363" s="8"/>
      <c r="Y363" s="8">
        <f>表1_5[[#This Row],[Average 60]]/表1_5[[#This Row],[Average 40]]</f>
        <v>1.5247575293517102</v>
      </c>
      <c r="Z363" s="8">
        <f>TTEST(表1_5[[#This Row],[iBAQ 30-40_1]:[iBAQ 30-40_3]],表1_5[[#This Row],[iBAQ 50-60_1]:[iBAQ 50-60_3]],2,2)</f>
        <v>0.58005304142740932</v>
      </c>
      <c r="AA363" s="8"/>
      <c r="AB363" s="8">
        <f>表1_5[[#This Row],[Average 60]]/表1_5[[#This Row],[Average 20]]</f>
        <v>1.6459113951950628</v>
      </c>
      <c r="AC363" s="8">
        <f>TTEST(表1_5[[#This Row],[iBAQ 0-20_1]:[iBAQ 0-20_3]],表1_5[[#This Row],[iBAQ 50-60_1]:[iBAQ 50-60_3]],2,2)</f>
        <v>0.53316920254217248</v>
      </c>
      <c r="AD363" s="8"/>
    </row>
    <row r="364" spans="1:30" ht="15.75">
      <c r="A364" s="6">
        <v>1354</v>
      </c>
      <c r="B364" s="7" t="s">
        <v>360</v>
      </c>
      <c r="C364" s="7" t="s">
        <v>3201</v>
      </c>
      <c r="D364" s="7" t="s">
        <v>3915</v>
      </c>
      <c r="E364" s="6">
        <v>4</v>
      </c>
      <c r="F364" s="6">
        <v>4</v>
      </c>
      <c r="G364" s="6">
        <v>1209700</v>
      </c>
      <c r="H364" s="6">
        <v>268360</v>
      </c>
      <c r="I364" s="6">
        <v>1218600</v>
      </c>
      <c r="J364" s="6"/>
      <c r="K364" s="6">
        <v>449320</v>
      </c>
      <c r="L364" s="6">
        <v>1364000</v>
      </c>
      <c r="M364" s="6">
        <v>549070</v>
      </c>
      <c r="N364" s="6">
        <v>472530</v>
      </c>
      <c r="O364" s="6">
        <v>3115400</v>
      </c>
      <c r="P364" s="6">
        <f>COUNT(表1_5[[#This Row],[iBAQ 0-20_1]:[iBAQ 0-20_3]])</f>
        <v>3</v>
      </c>
      <c r="Q364" s="6">
        <f>COUNT(表1_5[[#This Row],[iBAQ 30-40_1]:[iBAQ 30-40_3]])</f>
        <v>2</v>
      </c>
      <c r="R364" s="6">
        <f>COUNT(表1_5[[#This Row],[iBAQ 50-60_1]:[iBAQ 50-60_3]])</f>
        <v>3</v>
      </c>
      <c r="S364" s="8">
        <f>AVERAGE(表1_5[[#This Row],[iBAQ 0-20_1]:[iBAQ 0-20_3]])</f>
        <v>898886.66666666663</v>
      </c>
      <c r="T364" s="8">
        <f>AVERAGE(表1_5[[#This Row],[iBAQ 30-40_1]:[iBAQ 30-40_3]])</f>
        <v>906660</v>
      </c>
      <c r="U364" s="8">
        <f>AVERAGE(表1_5[[#This Row],[iBAQ 50-60_1]:[iBAQ 50-60_3]])</f>
        <v>1379000</v>
      </c>
      <c r="V364" s="8">
        <f>表1_5[[#This Row],[Average 40]]/表1_5[[#This Row],[Average 20]]</f>
        <v>1.00864773460503</v>
      </c>
      <c r="W364" s="8">
        <f>TTEST(表1_5[[#This Row],[iBAQ 0-20_1]:[iBAQ 0-20_3]],表1_5[[#This Row],[iBAQ 30-40_1]:[iBAQ 30-40_3]],2,2)</f>
        <v>0.98923739485397255</v>
      </c>
      <c r="X364" s="8"/>
      <c r="Y364" s="8">
        <f>表1_5[[#This Row],[Average 60]]/表1_5[[#This Row],[Average 40]]</f>
        <v>1.5209670659343084</v>
      </c>
      <c r="Z364" s="8">
        <f>TTEST(表1_5[[#This Row],[iBAQ 30-40_1]:[iBAQ 30-40_3]],表1_5[[#This Row],[iBAQ 50-60_1]:[iBAQ 50-60_3]],2,2)</f>
        <v>0.71390780941229504</v>
      </c>
      <c r="AA364" s="8"/>
      <c r="AB364" s="8">
        <f>表1_5[[#This Row],[Average 60]]/表1_5[[#This Row],[Average 20]]</f>
        <v>1.5341199854634993</v>
      </c>
      <c r="AC364" s="8">
        <f>TTEST(表1_5[[#This Row],[iBAQ 0-20_1]:[iBAQ 0-20_3]],表1_5[[#This Row],[iBAQ 50-60_1]:[iBAQ 50-60_3]],2,2)</f>
        <v>0.63074558197599961</v>
      </c>
      <c r="AD364" s="8"/>
    </row>
    <row r="365" spans="1:30" ht="15.75">
      <c r="A365" s="6">
        <v>705</v>
      </c>
      <c r="B365" s="7" t="s">
        <v>552</v>
      </c>
      <c r="C365" s="7" t="s">
        <v>2668</v>
      </c>
      <c r="D365" s="7" t="s">
        <v>1700</v>
      </c>
      <c r="E365" s="6">
        <v>5</v>
      </c>
      <c r="F365" s="6">
        <v>5</v>
      </c>
      <c r="G365" s="6"/>
      <c r="H365" s="6">
        <v>194070</v>
      </c>
      <c r="I365" s="6"/>
      <c r="J365" s="6">
        <v>444560</v>
      </c>
      <c r="K365" s="6">
        <v>354430</v>
      </c>
      <c r="L365" s="6">
        <v>455980</v>
      </c>
      <c r="M365" s="6">
        <v>480760</v>
      </c>
      <c r="N365" s="6">
        <v>338750</v>
      </c>
      <c r="O365" s="6">
        <v>1072700</v>
      </c>
      <c r="P365" s="6">
        <f>COUNT(表1_5[[#This Row],[iBAQ 0-20_1]:[iBAQ 0-20_3]])</f>
        <v>1</v>
      </c>
      <c r="Q365" s="6">
        <f>COUNT(表1_5[[#This Row],[iBAQ 30-40_1]:[iBAQ 30-40_3]])</f>
        <v>3</v>
      </c>
      <c r="R365" s="6">
        <f>COUNT(表1_5[[#This Row],[iBAQ 50-60_1]:[iBAQ 50-60_3]])</f>
        <v>3</v>
      </c>
      <c r="S365" s="8"/>
      <c r="T365" s="8">
        <f>AVERAGE(表1_5[[#This Row],[iBAQ 30-40_1]:[iBAQ 30-40_3]])</f>
        <v>418323.33333333331</v>
      </c>
      <c r="U365" s="8">
        <f>AVERAGE(表1_5[[#This Row],[iBAQ 50-60_1]:[iBAQ 50-60_3]])</f>
        <v>630736.66666666663</v>
      </c>
      <c r="V365" s="8"/>
      <c r="W365" s="8"/>
      <c r="X365" s="8"/>
      <c r="Y365" s="8">
        <f>表1_5[[#This Row],[Average 60]]/表1_5[[#This Row],[Average 40]]</f>
        <v>1.50777309417755</v>
      </c>
      <c r="Z365" s="8">
        <f>TTEST(表1_5[[#This Row],[iBAQ 30-40_1]:[iBAQ 30-40_3]],表1_5[[#This Row],[iBAQ 50-60_1]:[iBAQ 50-60_3]],2,2)</f>
        <v>0.40244826098005054</v>
      </c>
      <c r="AA365" s="8"/>
      <c r="AB365" s="8"/>
      <c r="AC365" s="8"/>
      <c r="AD365" s="8"/>
    </row>
    <row r="366" spans="1:30" ht="15.75">
      <c r="A366" s="6">
        <v>902</v>
      </c>
      <c r="B366" s="7" t="s">
        <v>19</v>
      </c>
      <c r="C366" s="7" t="s">
        <v>2835</v>
      </c>
      <c r="D366" s="7" t="s">
        <v>3739</v>
      </c>
      <c r="E366" s="6">
        <v>8</v>
      </c>
      <c r="F366" s="6">
        <v>7</v>
      </c>
      <c r="G366" s="6">
        <v>1437100</v>
      </c>
      <c r="H366" s="6">
        <v>19896000</v>
      </c>
      <c r="I366" s="6">
        <v>1393400</v>
      </c>
      <c r="J366" s="6">
        <v>144440000</v>
      </c>
      <c r="K366" s="6">
        <v>137210000</v>
      </c>
      <c r="L366" s="6">
        <v>112280000</v>
      </c>
      <c r="M366" s="6">
        <v>80256000</v>
      </c>
      <c r="N366" s="6">
        <v>299040000</v>
      </c>
      <c r="O366" s="6">
        <v>213900000</v>
      </c>
      <c r="P366" s="6">
        <f>COUNT(表1_5[[#This Row],[iBAQ 0-20_1]:[iBAQ 0-20_3]])</f>
        <v>3</v>
      </c>
      <c r="Q366" s="6">
        <f>COUNT(表1_5[[#This Row],[iBAQ 30-40_1]:[iBAQ 30-40_3]])</f>
        <v>3</v>
      </c>
      <c r="R366" s="6">
        <f>COUNT(表1_5[[#This Row],[iBAQ 50-60_1]:[iBAQ 50-60_3]])</f>
        <v>3</v>
      </c>
      <c r="S366" s="8">
        <f>AVERAGE(表1_5[[#This Row],[iBAQ 0-20_1]:[iBAQ 0-20_3]])</f>
        <v>7575500</v>
      </c>
      <c r="T366" s="8">
        <f>AVERAGE(表1_5[[#This Row],[iBAQ 30-40_1]:[iBAQ 30-40_3]])</f>
        <v>131310000</v>
      </c>
      <c r="U366" s="8">
        <f>AVERAGE(表1_5[[#This Row],[iBAQ 50-60_1]:[iBAQ 50-60_3]])</f>
        <v>197732000</v>
      </c>
      <c r="V366" s="8">
        <f>表1_5[[#This Row],[Average 40]]/表1_5[[#This Row],[Average 20]]</f>
        <v>17.333509339317537</v>
      </c>
      <c r="W366" s="8">
        <f>TTEST(表1_5[[#This Row],[iBAQ 0-20_1]:[iBAQ 0-20_3]],表1_5[[#This Row],[iBAQ 30-40_1]:[iBAQ 30-40_3]],2,2)</f>
        <v>4.2671112262626854E-4</v>
      </c>
      <c r="X366" s="8" t="s">
        <v>1408</v>
      </c>
      <c r="Y366" s="8">
        <f>表1_5[[#This Row],[Average 60]]/表1_5[[#This Row],[Average 40]]</f>
        <v>1.5058411392887061</v>
      </c>
      <c r="Z366" s="8">
        <f>TTEST(表1_5[[#This Row],[iBAQ 30-40_1]:[iBAQ 30-40_3]],表1_5[[#This Row],[iBAQ 50-60_1]:[iBAQ 50-60_3]],2,2)</f>
        <v>0.36072253226176199</v>
      </c>
      <c r="AA366" s="8"/>
      <c r="AB366" s="8">
        <f>表1_5[[#This Row],[Average 60]]/表1_5[[#This Row],[Average 20]]</f>
        <v>26.101511451389346</v>
      </c>
      <c r="AC366" s="8">
        <f>TTEST(表1_5[[#This Row],[iBAQ 0-20_1]:[iBAQ 0-20_3]],表1_5[[#This Row],[iBAQ 50-60_1]:[iBAQ 50-60_3]],2,2)</f>
        <v>4.103902313705287E-2</v>
      </c>
      <c r="AD366" s="8" t="s">
        <v>1408</v>
      </c>
    </row>
    <row r="367" spans="1:30" ht="15.75">
      <c r="A367" s="6">
        <v>1012</v>
      </c>
      <c r="B367" s="7" t="s">
        <v>611</v>
      </c>
      <c r="C367" s="7" t="s">
        <v>2916</v>
      </c>
      <c r="D367" s="7" t="s">
        <v>3783</v>
      </c>
      <c r="E367" s="6">
        <v>5</v>
      </c>
      <c r="F367" s="6">
        <v>3</v>
      </c>
      <c r="G367" s="6"/>
      <c r="H367" s="6">
        <v>1107000</v>
      </c>
      <c r="I367" s="6"/>
      <c r="J367" s="6">
        <v>1145900</v>
      </c>
      <c r="K367" s="6">
        <v>850570</v>
      </c>
      <c r="L367" s="6">
        <v>906530</v>
      </c>
      <c r="M367" s="6">
        <v>2219800</v>
      </c>
      <c r="N367" s="6">
        <v>1470400</v>
      </c>
      <c r="O367" s="6">
        <v>680270</v>
      </c>
      <c r="P367" s="6">
        <f>COUNT(表1_5[[#This Row],[iBAQ 0-20_1]:[iBAQ 0-20_3]])</f>
        <v>1</v>
      </c>
      <c r="Q367" s="6">
        <f>COUNT(表1_5[[#This Row],[iBAQ 30-40_1]:[iBAQ 30-40_3]])</f>
        <v>3</v>
      </c>
      <c r="R367" s="6">
        <f>COUNT(表1_5[[#This Row],[iBAQ 50-60_1]:[iBAQ 50-60_3]])</f>
        <v>3</v>
      </c>
      <c r="S367" s="8"/>
      <c r="T367" s="8">
        <f>AVERAGE(表1_5[[#This Row],[iBAQ 30-40_1]:[iBAQ 30-40_3]])</f>
        <v>967666.66666666663</v>
      </c>
      <c r="U367" s="8">
        <f>AVERAGE(表1_5[[#This Row],[iBAQ 50-60_1]:[iBAQ 50-60_3]])</f>
        <v>1456823.3333333333</v>
      </c>
      <c r="V367" s="8"/>
      <c r="W367" s="8"/>
      <c r="X367" s="8"/>
      <c r="Y367" s="8">
        <f>表1_5[[#This Row],[Average 60]]/表1_5[[#This Row],[Average 40]]</f>
        <v>1.5055012056493282</v>
      </c>
      <c r="Z367" s="8">
        <f>TTEST(表1_5[[#This Row],[iBAQ 30-40_1]:[iBAQ 30-40_3]],表1_5[[#This Row],[iBAQ 50-60_1]:[iBAQ 50-60_3]],2,2)</f>
        <v>0.34156022533188235</v>
      </c>
      <c r="AA367" s="8"/>
      <c r="AB367" s="8"/>
      <c r="AC367" s="8"/>
      <c r="AD367" s="8"/>
    </row>
    <row r="368" spans="1:30" ht="15.75">
      <c r="A368" s="6">
        <v>534</v>
      </c>
      <c r="B368" s="7" t="s">
        <v>22</v>
      </c>
      <c r="C368" s="7" t="s">
        <v>2530</v>
      </c>
      <c r="D368" s="7" t="s">
        <v>3596</v>
      </c>
      <c r="E368" s="6">
        <v>22</v>
      </c>
      <c r="F368" s="6">
        <v>19</v>
      </c>
      <c r="G368" s="6">
        <v>136120000</v>
      </c>
      <c r="H368" s="6">
        <v>121360000</v>
      </c>
      <c r="I368" s="6">
        <v>88833000</v>
      </c>
      <c r="J368" s="6">
        <v>108930000</v>
      </c>
      <c r="K368" s="6">
        <v>117780000</v>
      </c>
      <c r="L368" s="6">
        <v>138490000</v>
      </c>
      <c r="M368" s="6">
        <v>275890000</v>
      </c>
      <c r="N368" s="6">
        <v>107170000</v>
      </c>
      <c r="O368" s="6">
        <v>160550000</v>
      </c>
      <c r="P368" s="6">
        <f>COUNT(表1_5[[#This Row],[iBAQ 0-20_1]:[iBAQ 0-20_3]])</f>
        <v>3</v>
      </c>
      <c r="Q368" s="6">
        <f>COUNT(表1_5[[#This Row],[iBAQ 30-40_1]:[iBAQ 30-40_3]])</f>
        <v>3</v>
      </c>
      <c r="R368" s="6">
        <f>COUNT(表1_5[[#This Row],[iBAQ 50-60_1]:[iBAQ 50-60_3]])</f>
        <v>3</v>
      </c>
      <c r="S368" s="8">
        <f>AVERAGE(表1_5[[#This Row],[iBAQ 0-20_1]:[iBAQ 0-20_3]])</f>
        <v>115437666.66666667</v>
      </c>
      <c r="T368" s="8">
        <f>AVERAGE(表1_5[[#This Row],[iBAQ 30-40_1]:[iBAQ 30-40_3]])</f>
        <v>121733333.33333333</v>
      </c>
      <c r="U368" s="8">
        <f>AVERAGE(表1_5[[#This Row],[iBAQ 50-60_1]:[iBAQ 50-60_3]])</f>
        <v>181203333.33333334</v>
      </c>
      <c r="V368" s="8">
        <f>表1_5[[#This Row],[Average 40]]/表1_5[[#This Row],[Average 20]]</f>
        <v>1.0545373693739477</v>
      </c>
      <c r="W368" s="8">
        <f>TTEST(表1_5[[#This Row],[iBAQ 0-20_1]:[iBAQ 0-20_3]],表1_5[[#This Row],[iBAQ 30-40_1]:[iBAQ 30-40_3]],2,2)</f>
        <v>0.7219915836569567</v>
      </c>
      <c r="X368" s="8"/>
      <c r="Y368" s="8">
        <f>表1_5[[#This Row],[Average 60]]/表1_5[[#This Row],[Average 40]]</f>
        <v>1.4885268346111722</v>
      </c>
      <c r="Z368" s="8">
        <f>TTEST(表1_5[[#This Row],[iBAQ 30-40_1]:[iBAQ 30-40_3]],表1_5[[#This Row],[iBAQ 50-60_1]:[iBAQ 50-60_3]],2,2)</f>
        <v>0.3046653349600193</v>
      </c>
      <c r="AA368" s="8"/>
      <c r="AB368" s="8">
        <f>表1_5[[#This Row],[Average 60]]/表1_5[[#This Row],[Average 20]]</f>
        <v>1.5697071724133949</v>
      </c>
      <c r="AC368" s="8">
        <f>TTEST(表1_5[[#This Row],[iBAQ 0-20_1]:[iBAQ 0-20_3]],表1_5[[#This Row],[iBAQ 50-60_1]:[iBAQ 50-60_3]],2,2)</f>
        <v>0.2723538630158483</v>
      </c>
      <c r="AD368" s="8"/>
    </row>
    <row r="369" spans="1:30" ht="15.75">
      <c r="A369" s="6">
        <v>308</v>
      </c>
      <c r="B369" s="7" t="s">
        <v>427</v>
      </c>
      <c r="C369" s="7" t="s">
        <v>2376</v>
      </c>
      <c r="D369" s="7" t="s">
        <v>3512</v>
      </c>
      <c r="E369" s="6">
        <v>5</v>
      </c>
      <c r="F369" s="6">
        <v>4</v>
      </c>
      <c r="G369" s="6"/>
      <c r="H369" s="6"/>
      <c r="I369" s="6">
        <v>2452600</v>
      </c>
      <c r="J369" s="6">
        <v>2109500</v>
      </c>
      <c r="K369" s="6">
        <v>1047700</v>
      </c>
      <c r="L369" s="6"/>
      <c r="M369" s="6">
        <v>2457100</v>
      </c>
      <c r="N369" s="6"/>
      <c r="O369" s="6">
        <v>2190500</v>
      </c>
      <c r="P369" s="6">
        <f>COUNT(表1_5[[#This Row],[iBAQ 0-20_1]:[iBAQ 0-20_3]])</f>
        <v>1</v>
      </c>
      <c r="Q369" s="6">
        <f>COUNT(表1_5[[#This Row],[iBAQ 30-40_1]:[iBAQ 30-40_3]])</f>
        <v>2</v>
      </c>
      <c r="R369" s="6">
        <f>COUNT(表1_5[[#This Row],[iBAQ 50-60_1]:[iBAQ 50-60_3]])</f>
        <v>2</v>
      </c>
      <c r="S369" s="8"/>
      <c r="T369" s="8">
        <f>AVERAGE(表1_5[[#This Row],[iBAQ 30-40_1]:[iBAQ 30-40_3]])</f>
        <v>1578600</v>
      </c>
      <c r="U369" s="8">
        <f>AVERAGE(表1_5[[#This Row],[iBAQ 50-60_1]:[iBAQ 50-60_3]])</f>
        <v>2323800</v>
      </c>
      <c r="V369" s="8"/>
      <c r="W369" s="8"/>
      <c r="X369" s="8"/>
      <c r="Y369" s="8">
        <f>表1_5[[#This Row],[Average 60]]/表1_5[[#This Row],[Average 40]]</f>
        <v>1.4720638540478905</v>
      </c>
      <c r="Z369" s="8">
        <f>TTEST(表1_5[[#This Row],[iBAQ 30-40_1]:[iBAQ 30-40_3]],表1_5[[#This Row],[iBAQ 50-60_1]:[iBAQ 50-60_3]],2,2)</f>
        <v>0.3064741886396527</v>
      </c>
      <c r="AA369" s="8"/>
      <c r="AB369" s="8"/>
      <c r="AC369" s="8"/>
      <c r="AD369" s="8"/>
    </row>
    <row r="370" spans="1:30" ht="15.75">
      <c r="A370" s="6">
        <v>354</v>
      </c>
      <c r="B370" s="7" t="s">
        <v>43</v>
      </c>
      <c r="C370" s="7" t="s">
        <v>2411</v>
      </c>
      <c r="D370" s="7" t="s">
        <v>1539</v>
      </c>
      <c r="E370" s="6">
        <v>11</v>
      </c>
      <c r="F370" s="6">
        <v>2</v>
      </c>
      <c r="G370" s="6">
        <v>10707000</v>
      </c>
      <c r="H370" s="6">
        <v>15787000</v>
      </c>
      <c r="I370" s="6">
        <v>17857000</v>
      </c>
      <c r="J370" s="6">
        <v>23418000</v>
      </c>
      <c r="K370" s="6">
        <v>33645000</v>
      </c>
      <c r="L370" s="6">
        <v>33461000</v>
      </c>
      <c r="M370" s="6">
        <v>49122000</v>
      </c>
      <c r="N370" s="6">
        <v>31898000</v>
      </c>
      <c r="O370" s="6">
        <v>51642000</v>
      </c>
      <c r="P370" s="6">
        <f>COUNT(表1_5[[#This Row],[iBAQ 0-20_1]:[iBAQ 0-20_3]])</f>
        <v>3</v>
      </c>
      <c r="Q370" s="6">
        <f>COUNT(表1_5[[#This Row],[iBAQ 30-40_1]:[iBAQ 30-40_3]])</f>
        <v>3</v>
      </c>
      <c r="R370" s="6">
        <f>COUNT(表1_5[[#This Row],[iBAQ 50-60_1]:[iBAQ 50-60_3]])</f>
        <v>3</v>
      </c>
      <c r="S370" s="8">
        <f>AVERAGE(表1_5[[#This Row],[iBAQ 0-20_1]:[iBAQ 0-20_3]])</f>
        <v>14783666.666666666</v>
      </c>
      <c r="T370" s="8">
        <f>AVERAGE(表1_5[[#This Row],[iBAQ 30-40_1]:[iBAQ 30-40_3]])</f>
        <v>30174666.666666668</v>
      </c>
      <c r="U370" s="8">
        <f>AVERAGE(表1_5[[#This Row],[iBAQ 50-60_1]:[iBAQ 50-60_3]])</f>
        <v>44220666.666666664</v>
      </c>
      <c r="V370" s="8">
        <f>表1_5[[#This Row],[Average 40]]/表1_5[[#This Row],[Average 20]]</f>
        <v>2.0410813735879687</v>
      </c>
      <c r="W370" s="8">
        <f>TTEST(表1_5[[#This Row],[iBAQ 0-20_1]:[iBAQ 0-20_3]],表1_5[[#This Row],[iBAQ 30-40_1]:[iBAQ 30-40_3]],2,2)</f>
        <v>1.8202114269886927E-2</v>
      </c>
      <c r="X370" s="8" t="s">
        <v>1408</v>
      </c>
      <c r="Y370" s="8">
        <f>表1_5[[#This Row],[Average 60]]/表1_5[[#This Row],[Average 40]]</f>
        <v>1.4654898148557287</v>
      </c>
      <c r="Z370" s="8">
        <f>TTEST(表1_5[[#This Row],[iBAQ 30-40_1]:[iBAQ 30-40_3]],表1_5[[#This Row],[iBAQ 50-60_1]:[iBAQ 50-60_3]],2,2)</f>
        <v>0.11768578348217774</v>
      </c>
      <c r="AA370" s="8"/>
      <c r="AB370" s="8">
        <f>表1_5[[#This Row],[Average 60]]/表1_5[[#This Row],[Average 20]]</f>
        <v>2.9911839642849092</v>
      </c>
      <c r="AC370" s="8">
        <f>TTEST(表1_5[[#This Row],[iBAQ 0-20_1]:[iBAQ 0-20_3]],表1_5[[#This Row],[iBAQ 50-60_1]:[iBAQ 50-60_3]],2,2)</f>
        <v>1.0914698536574209E-2</v>
      </c>
      <c r="AD370" s="8" t="s">
        <v>1408</v>
      </c>
    </row>
    <row r="371" spans="1:30" ht="15.75">
      <c r="A371" s="6">
        <v>733</v>
      </c>
      <c r="B371" s="7" t="s">
        <v>260</v>
      </c>
      <c r="C371" s="7" t="s">
        <v>2694</v>
      </c>
      <c r="D371" s="7" t="s">
        <v>1720</v>
      </c>
      <c r="E371" s="6">
        <v>6</v>
      </c>
      <c r="F371" s="6">
        <v>6</v>
      </c>
      <c r="G371" s="6">
        <v>3118300</v>
      </c>
      <c r="H371" s="6">
        <v>2824600</v>
      </c>
      <c r="I371" s="6">
        <v>7473700</v>
      </c>
      <c r="J371" s="6">
        <v>5389500</v>
      </c>
      <c r="K371" s="6">
        <v>4375400</v>
      </c>
      <c r="L371" s="6">
        <v>1599300</v>
      </c>
      <c r="M371" s="6">
        <v>6409100</v>
      </c>
      <c r="N371" s="6">
        <v>4374500</v>
      </c>
      <c r="O371" s="6">
        <v>5748300</v>
      </c>
      <c r="P371" s="6">
        <f>COUNT(表1_5[[#This Row],[iBAQ 0-20_1]:[iBAQ 0-20_3]])</f>
        <v>3</v>
      </c>
      <c r="Q371" s="6">
        <f>COUNT(表1_5[[#This Row],[iBAQ 30-40_1]:[iBAQ 30-40_3]])</f>
        <v>3</v>
      </c>
      <c r="R371" s="6">
        <f>COUNT(表1_5[[#This Row],[iBAQ 50-60_1]:[iBAQ 50-60_3]])</f>
        <v>3</v>
      </c>
      <c r="S371" s="8">
        <f>AVERAGE(表1_5[[#This Row],[iBAQ 0-20_1]:[iBAQ 0-20_3]])</f>
        <v>4472200</v>
      </c>
      <c r="T371" s="8">
        <f>AVERAGE(表1_5[[#This Row],[iBAQ 30-40_1]:[iBAQ 30-40_3]])</f>
        <v>3788066.6666666665</v>
      </c>
      <c r="U371" s="8">
        <f>AVERAGE(表1_5[[#This Row],[iBAQ 50-60_1]:[iBAQ 50-60_3]])</f>
        <v>5510633.333333333</v>
      </c>
      <c r="V371" s="8">
        <f>表1_5[[#This Row],[Average 40]]/表1_5[[#This Row],[Average 20]]</f>
        <v>0.84702532683392218</v>
      </c>
      <c r="W371" s="8">
        <f>TTEST(表1_5[[#This Row],[iBAQ 0-20_1]:[iBAQ 0-20_3]],表1_5[[#This Row],[iBAQ 30-40_1]:[iBAQ 30-40_3]],2,2)</f>
        <v>0.73465018574277063</v>
      </c>
      <c r="X371" s="8"/>
      <c r="Y371" s="8">
        <f>表1_5[[#This Row],[Average 60]]/表1_5[[#This Row],[Average 40]]</f>
        <v>1.4547350451417609</v>
      </c>
      <c r="Z371" s="8">
        <f>TTEST(表1_5[[#This Row],[iBAQ 30-40_1]:[iBAQ 30-40_3]],表1_5[[#This Row],[iBAQ 50-60_1]:[iBAQ 50-60_3]],2,2)</f>
        <v>0.25009088322595446</v>
      </c>
      <c r="AA371" s="8"/>
      <c r="AB371" s="8">
        <f>表1_5[[#This Row],[Average 60]]/表1_5[[#This Row],[Average 20]]</f>
        <v>1.2321974270679605</v>
      </c>
      <c r="AC371" s="8">
        <f>TTEST(表1_5[[#This Row],[iBAQ 0-20_1]:[iBAQ 0-20_3]],表1_5[[#This Row],[iBAQ 50-60_1]:[iBAQ 50-60_3]],2,2)</f>
        <v>0.55597716064977432</v>
      </c>
      <c r="AD371" s="8"/>
    </row>
    <row r="372" spans="1:30" ht="15.75">
      <c r="A372" s="6">
        <v>1254</v>
      </c>
      <c r="B372" s="7" t="s">
        <v>567</v>
      </c>
      <c r="C372" s="7" t="s">
        <v>2382</v>
      </c>
      <c r="D372" s="7" t="s">
        <v>3874</v>
      </c>
      <c r="E372" s="6">
        <v>8</v>
      </c>
      <c r="F372" s="6">
        <v>2</v>
      </c>
      <c r="G372" s="6">
        <v>2210800</v>
      </c>
      <c r="H372" s="6"/>
      <c r="I372" s="6">
        <v>2041300</v>
      </c>
      <c r="J372" s="6">
        <v>1502100</v>
      </c>
      <c r="K372" s="6">
        <v>578200</v>
      </c>
      <c r="L372" s="6">
        <v>1943800</v>
      </c>
      <c r="M372" s="6"/>
      <c r="N372" s="6">
        <v>2949400</v>
      </c>
      <c r="O372" s="6">
        <v>943670</v>
      </c>
      <c r="P372" s="6">
        <f>COUNT(表1_5[[#This Row],[iBAQ 0-20_1]:[iBAQ 0-20_3]])</f>
        <v>2</v>
      </c>
      <c r="Q372" s="6">
        <f>COUNT(表1_5[[#This Row],[iBAQ 30-40_1]:[iBAQ 30-40_3]])</f>
        <v>3</v>
      </c>
      <c r="R372" s="6">
        <f>COUNT(表1_5[[#This Row],[iBAQ 50-60_1]:[iBAQ 50-60_3]])</f>
        <v>2</v>
      </c>
      <c r="S372" s="8">
        <f>AVERAGE(表1_5[[#This Row],[iBAQ 0-20_1]:[iBAQ 0-20_3]])</f>
        <v>2126050</v>
      </c>
      <c r="T372" s="8">
        <f>AVERAGE(表1_5[[#This Row],[iBAQ 30-40_1]:[iBAQ 30-40_3]])</f>
        <v>1341366.6666666667</v>
      </c>
      <c r="U372" s="8">
        <f>AVERAGE(表1_5[[#This Row],[iBAQ 50-60_1]:[iBAQ 50-60_3]])</f>
        <v>1946535</v>
      </c>
      <c r="V372" s="8">
        <f>表1_5[[#This Row],[Average 40]]/表1_5[[#This Row],[Average 20]]</f>
        <v>0.63091962402891122</v>
      </c>
      <c r="W372" s="8">
        <f>TTEST(表1_5[[#This Row],[iBAQ 0-20_1]:[iBAQ 0-20_3]],表1_5[[#This Row],[iBAQ 30-40_1]:[iBAQ 30-40_3]],2,2)</f>
        <v>0.23065419504353907</v>
      </c>
      <c r="X372" s="8"/>
      <c r="Y372" s="8">
        <f>表1_5[[#This Row],[Average 60]]/表1_5[[#This Row],[Average 40]]</f>
        <v>1.4511580229119554</v>
      </c>
      <c r="Z372" s="8">
        <f>TTEST(表1_5[[#This Row],[iBAQ 30-40_1]:[iBAQ 30-40_3]],表1_5[[#This Row],[iBAQ 50-60_1]:[iBAQ 50-60_3]],2,2)</f>
        <v>0.55368650596080915</v>
      </c>
      <c r="AA372" s="8"/>
      <c r="AB372" s="8">
        <f>表1_5[[#This Row],[Average 60]]/表1_5[[#This Row],[Average 20]]</f>
        <v>0.91556407422214903</v>
      </c>
      <c r="AC372" s="8">
        <f>TTEST(表1_5[[#This Row],[iBAQ 0-20_1]:[iBAQ 0-20_3]],表1_5[[#This Row],[iBAQ 50-60_1]:[iBAQ 50-60_3]],2,2)</f>
        <v>0.87486725540397803</v>
      </c>
      <c r="AD372" s="8"/>
    </row>
    <row r="373" spans="1:30" ht="15.75">
      <c r="A373" s="6">
        <v>178</v>
      </c>
      <c r="B373" s="7" t="s">
        <v>714</v>
      </c>
      <c r="C373" s="7" t="s">
        <v>2881</v>
      </c>
      <c r="D373" s="7" t="s">
        <v>1824</v>
      </c>
      <c r="E373" s="6">
        <v>3</v>
      </c>
      <c r="F373" s="6">
        <v>3</v>
      </c>
      <c r="G373" s="6"/>
      <c r="H373" s="6">
        <v>3590300</v>
      </c>
      <c r="I373" s="6"/>
      <c r="J373" s="6">
        <v>9615300</v>
      </c>
      <c r="K373" s="6">
        <v>12645000</v>
      </c>
      <c r="L373" s="6">
        <v>8635400</v>
      </c>
      <c r="M373" s="6">
        <v>24209000</v>
      </c>
      <c r="N373" s="6">
        <v>5586400</v>
      </c>
      <c r="O373" s="6"/>
      <c r="P373" s="6">
        <f>COUNT(表1_5[[#This Row],[iBAQ 0-20_1]:[iBAQ 0-20_3]])</f>
        <v>1</v>
      </c>
      <c r="Q373" s="6">
        <f>COUNT(表1_5[[#This Row],[iBAQ 30-40_1]:[iBAQ 30-40_3]])</f>
        <v>3</v>
      </c>
      <c r="R373" s="6">
        <f>COUNT(表1_5[[#This Row],[iBAQ 50-60_1]:[iBAQ 50-60_3]])</f>
        <v>2</v>
      </c>
      <c r="S373" s="8"/>
      <c r="T373" s="8">
        <f>AVERAGE(表1_5[[#This Row],[iBAQ 30-40_1]:[iBAQ 30-40_3]])</f>
        <v>10298566.666666666</v>
      </c>
      <c r="U373" s="8">
        <f>AVERAGE(表1_5[[#This Row],[iBAQ 50-60_1]:[iBAQ 50-60_3]])</f>
        <v>14897700</v>
      </c>
      <c r="V373" s="8"/>
      <c r="W373" s="8"/>
      <c r="X373" s="8"/>
      <c r="Y373" s="8">
        <f>表1_5[[#This Row],[Average 60]]/表1_5[[#This Row],[Average 40]]</f>
        <v>1.4465799447819601</v>
      </c>
      <c r="Z373" s="8">
        <f>TTEST(表1_5[[#This Row],[iBAQ 30-40_1]:[iBAQ 30-40_3]],表1_5[[#This Row],[iBAQ 50-60_1]:[iBAQ 50-60_3]],2,2)</f>
        <v>0.56395970576102505</v>
      </c>
      <c r="AA373" s="8"/>
      <c r="AB373" s="8"/>
      <c r="AC373" s="8"/>
      <c r="AD373" s="8"/>
    </row>
    <row r="374" spans="1:30" ht="15.75">
      <c r="A374" s="6">
        <v>1418</v>
      </c>
      <c r="B374" s="7" t="s">
        <v>68</v>
      </c>
      <c r="C374" s="7" t="s">
        <v>3261</v>
      </c>
      <c r="D374" s="7" t="s">
        <v>2100</v>
      </c>
      <c r="E374" s="6">
        <v>7</v>
      </c>
      <c r="F374" s="6">
        <v>2</v>
      </c>
      <c r="G374" s="6">
        <v>28816000</v>
      </c>
      <c r="H374" s="6">
        <v>29581000</v>
      </c>
      <c r="I374" s="6">
        <v>33394000</v>
      </c>
      <c r="J374" s="6">
        <v>37027000</v>
      </c>
      <c r="K374" s="6">
        <v>30530000</v>
      </c>
      <c r="L374" s="6">
        <v>29544000</v>
      </c>
      <c r="M374" s="6">
        <v>45290000</v>
      </c>
      <c r="N374" s="6">
        <v>63429000</v>
      </c>
      <c r="O374" s="6">
        <v>31556000</v>
      </c>
      <c r="P374" s="6">
        <f>COUNT(表1_5[[#This Row],[iBAQ 0-20_1]:[iBAQ 0-20_3]])</f>
        <v>3</v>
      </c>
      <c r="Q374" s="6">
        <f>COUNT(表1_5[[#This Row],[iBAQ 30-40_1]:[iBAQ 30-40_3]])</f>
        <v>3</v>
      </c>
      <c r="R374" s="6">
        <f>COUNT(表1_5[[#This Row],[iBAQ 50-60_1]:[iBAQ 50-60_3]])</f>
        <v>3</v>
      </c>
      <c r="S374" s="8">
        <f>AVERAGE(表1_5[[#This Row],[iBAQ 0-20_1]:[iBAQ 0-20_3]])</f>
        <v>30597000</v>
      </c>
      <c r="T374" s="8">
        <f>AVERAGE(表1_5[[#This Row],[iBAQ 30-40_1]:[iBAQ 30-40_3]])</f>
        <v>32367000</v>
      </c>
      <c r="U374" s="8">
        <f>AVERAGE(表1_5[[#This Row],[iBAQ 50-60_1]:[iBAQ 50-60_3]])</f>
        <v>46758333.333333336</v>
      </c>
      <c r="V374" s="8">
        <f>表1_5[[#This Row],[Average 40]]/表1_5[[#This Row],[Average 20]]</f>
        <v>1.0578488087067359</v>
      </c>
      <c r="W374" s="8">
        <f>TTEST(表1_5[[#This Row],[iBAQ 0-20_1]:[iBAQ 0-20_3]],表1_5[[#This Row],[iBAQ 30-40_1]:[iBAQ 30-40_3]],2,2)</f>
        <v>0.5536543172599282</v>
      </c>
      <c r="X374" s="8"/>
      <c r="Y374" s="8">
        <f>表1_5[[#This Row],[Average 60]]/表1_5[[#This Row],[Average 40]]</f>
        <v>1.4446298184364734</v>
      </c>
      <c r="Z374" s="8">
        <f>TTEST(表1_5[[#This Row],[iBAQ 30-40_1]:[iBAQ 30-40_3]],表1_5[[#This Row],[iBAQ 50-60_1]:[iBAQ 50-60_3]],2,2)</f>
        <v>0.20529928197797323</v>
      </c>
      <c r="AA374" s="8"/>
      <c r="AB374" s="8">
        <f>表1_5[[#This Row],[Average 60]]/表1_5[[#This Row],[Average 20]]</f>
        <v>1.5281999324552518</v>
      </c>
      <c r="AC374" s="8">
        <f>TTEST(表1_5[[#This Row],[iBAQ 0-20_1]:[iBAQ 0-20_3]],表1_5[[#This Row],[iBAQ 50-60_1]:[iBAQ 50-60_3]],2,2)</f>
        <v>0.15855649137217942</v>
      </c>
      <c r="AD374" s="8"/>
    </row>
    <row r="375" spans="1:30" ht="15.75">
      <c r="A375" s="6">
        <v>566</v>
      </c>
      <c r="B375" s="7" t="s">
        <v>424</v>
      </c>
      <c r="C375" s="7" t="s">
        <v>2554</v>
      </c>
      <c r="D375" s="7" t="s">
        <v>1621</v>
      </c>
      <c r="E375" s="6">
        <v>1</v>
      </c>
      <c r="F375" s="6">
        <v>1</v>
      </c>
      <c r="G375" s="6"/>
      <c r="H375" s="6"/>
      <c r="I375" s="6"/>
      <c r="J375" s="6">
        <v>1277000</v>
      </c>
      <c r="K375" s="6">
        <v>1446700</v>
      </c>
      <c r="L375" s="6">
        <v>2704100</v>
      </c>
      <c r="M375" s="6">
        <v>2976900</v>
      </c>
      <c r="N375" s="6"/>
      <c r="O375" s="6">
        <v>2236300</v>
      </c>
      <c r="P375" s="6">
        <f>COUNT(表1_5[[#This Row],[iBAQ 0-20_1]:[iBAQ 0-20_3]])</f>
        <v>0</v>
      </c>
      <c r="Q375" s="6">
        <f>COUNT(表1_5[[#This Row],[iBAQ 30-40_1]:[iBAQ 30-40_3]])</f>
        <v>3</v>
      </c>
      <c r="R375" s="6">
        <f>COUNT(表1_5[[#This Row],[iBAQ 50-60_1]:[iBAQ 50-60_3]])</f>
        <v>2</v>
      </c>
      <c r="S375" s="8"/>
      <c r="T375" s="8">
        <f>AVERAGE(表1_5[[#This Row],[iBAQ 30-40_1]:[iBAQ 30-40_3]])</f>
        <v>1809266.6666666667</v>
      </c>
      <c r="U375" s="8">
        <f>AVERAGE(表1_5[[#This Row],[iBAQ 50-60_1]:[iBAQ 50-60_3]])</f>
        <v>2606600</v>
      </c>
      <c r="V375" s="8"/>
      <c r="W375" s="8"/>
      <c r="X375" s="8">
        <v>40</v>
      </c>
      <c r="Y375" s="8">
        <f>表1_5[[#This Row],[Average 60]]/表1_5[[#This Row],[Average 40]]</f>
        <v>1.4406942039131876</v>
      </c>
      <c r="Z375" s="8">
        <f>TTEST(表1_5[[#This Row],[iBAQ 30-40_1]:[iBAQ 30-40_3]],表1_5[[#This Row],[iBAQ 50-60_1]:[iBAQ 50-60_3]],2,2)</f>
        <v>0.30329469852770274</v>
      </c>
      <c r="AA375" s="8"/>
      <c r="AB375" s="8"/>
      <c r="AC375" s="8"/>
      <c r="AD375" s="8">
        <v>60</v>
      </c>
    </row>
    <row r="376" spans="1:30" ht="15.75">
      <c r="A376" s="6">
        <v>1313</v>
      </c>
      <c r="B376" s="7" t="s">
        <v>544</v>
      </c>
      <c r="C376" s="7" t="s">
        <v>3163</v>
      </c>
      <c r="D376" s="7" t="s">
        <v>2034</v>
      </c>
      <c r="E376" s="6">
        <v>2</v>
      </c>
      <c r="F376" s="6">
        <v>2</v>
      </c>
      <c r="G376" s="6">
        <v>2092600</v>
      </c>
      <c r="H376" s="6">
        <v>1180400</v>
      </c>
      <c r="I376" s="6">
        <v>2594800</v>
      </c>
      <c r="J376" s="6">
        <v>1610400</v>
      </c>
      <c r="K376" s="6">
        <v>1560700</v>
      </c>
      <c r="L376" s="6">
        <v>564480</v>
      </c>
      <c r="M376" s="6">
        <v>3681900</v>
      </c>
      <c r="N376" s="6">
        <v>513910</v>
      </c>
      <c r="O376" s="6">
        <v>1128300</v>
      </c>
      <c r="P376" s="6">
        <f>COUNT(表1_5[[#This Row],[iBAQ 0-20_1]:[iBAQ 0-20_3]])</f>
        <v>3</v>
      </c>
      <c r="Q376" s="6">
        <f>COUNT(表1_5[[#This Row],[iBAQ 30-40_1]:[iBAQ 30-40_3]])</f>
        <v>3</v>
      </c>
      <c r="R376" s="6">
        <f>COUNT(表1_5[[#This Row],[iBAQ 50-60_1]:[iBAQ 50-60_3]])</f>
        <v>3</v>
      </c>
      <c r="S376" s="8">
        <f>AVERAGE(表1_5[[#This Row],[iBAQ 0-20_1]:[iBAQ 0-20_3]])</f>
        <v>1955933.3333333333</v>
      </c>
      <c r="T376" s="8">
        <f>AVERAGE(表1_5[[#This Row],[iBAQ 30-40_1]:[iBAQ 30-40_3]])</f>
        <v>1245193.3333333333</v>
      </c>
      <c r="U376" s="8">
        <f>AVERAGE(表1_5[[#This Row],[iBAQ 50-60_1]:[iBAQ 50-60_3]])</f>
        <v>1774703.3333333333</v>
      </c>
      <c r="V376" s="8">
        <f>表1_5[[#This Row],[Average 40]]/表1_5[[#This Row],[Average 20]]</f>
        <v>0.63662360680323116</v>
      </c>
      <c r="W376" s="8">
        <f>TTEST(表1_5[[#This Row],[iBAQ 0-20_1]:[iBAQ 0-20_3]],表1_5[[#This Row],[iBAQ 30-40_1]:[iBAQ 30-40_3]],2,2)</f>
        <v>0.25558086583602835</v>
      </c>
      <c r="X376" s="8"/>
      <c r="Y376" s="8">
        <f>表1_5[[#This Row],[Average 60]]/表1_5[[#This Row],[Average 40]]</f>
        <v>1.4252432018588814</v>
      </c>
      <c r="Z376" s="8">
        <f>TTEST(表1_5[[#This Row],[iBAQ 30-40_1]:[iBAQ 30-40_3]],表1_5[[#This Row],[iBAQ 50-60_1]:[iBAQ 50-60_3]],2,2)</f>
        <v>0.63366006367957484</v>
      </c>
      <c r="AA376" s="8"/>
      <c r="AB376" s="8">
        <f>表1_5[[#This Row],[Average 60]]/表1_5[[#This Row],[Average 20]]</f>
        <v>0.90734346773918673</v>
      </c>
      <c r="AC376" s="8">
        <f>TTEST(表1_5[[#This Row],[iBAQ 0-20_1]:[iBAQ 0-20_3]],表1_5[[#This Row],[iBAQ 50-60_1]:[iBAQ 50-60_3]],2,2)</f>
        <v>0.87190177481751108</v>
      </c>
      <c r="AD376" s="8"/>
    </row>
    <row r="377" spans="1:30" ht="15.75">
      <c r="A377" s="6">
        <v>162</v>
      </c>
      <c r="B377" s="7" t="s">
        <v>613</v>
      </c>
      <c r="C377" s="7" t="s">
        <v>2275</v>
      </c>
      <c r="D377" s="7" t="s">
        <v>3462</v>
      </c>
      <c r="E377" s="6">
        <v>5</v>
      </c>
      <c r="F377" s="6">
        <v>5</v>
      </c>
      <c r="G377" s="6"/>
      <c r="H377" s="6">
        <v>987180</v>
      </c>
      <c r="I377" s="6">
        <v>4814400</v>
      </c>
      <c r="J377" s="6">
        <v>1897800</v>
      </c>
      <c r="K377" s="6">
        <v>1309000</v>
      </c>
      <c r="L377" s="6">
        <v>3917600</v>
      </c>
      <c r="M377" s="6">
        <v>6084700</v>
      </c>
      <c r="N377" s="6"/>
      <c r="O377" s="6">
        <v>679070</v>
      </c>
      <c r="P377" s="6">
        <f>COUNT(表1_5[[#This Row],[iBAQ 0-20_1]:[iBAQ 0-20_3]])</f>
        <v>2</v>
      </c>
      <c r="Q377" s="6">
        <f>COUNT(表1_5[[#This Row],[iBAQ 30-40_1]:[iBAQ 30-40_3]])</f>
        <v>3</v>
      </c>
      <c r="R377" s="6">
        <f>COUNT(表1_5[[#This Row],[iBAQ 50-60_1]:[iBAQ 50-60_3]])</f>
        <v>2</v>
      </c>
      <c r="S377" s="8">
        <f>AVERAGE(表1_5[[#This Row],[iBAQ 0-20_1]:[iBAQ 0-20_3]])</f>
        <v>2900790</v>
      </c>
      <c r="T377" s="8">
        <f>AVERAGE(表1_5[[#This Row],[iBAQ 30-40_1]:[iBAQ 30-40_3]])</f>
        <v>2374800</v>
      </c>
      <c r="U377" s="8">
        <f>AVERAGE(表1_5[[#This Row],[iBAQ 50-60_1]:[iBAQ 50-60_3]])</f>
        <v>3381885</v>
      </c>
      <c r="V377" s="8">
        <f>表1_5[[#This Row],[Average 40]]/表1_5[[#This Row],[Average 20]]</f>
        <v>0.81867353376149254</v>
      </c>
      <c r="W377" s="8">
        <f>TTEST(表1_5[[#This Row],[iBAQ 0-20_1]:[iBAQ 0-20_3]],表1_5[[#This Row],[iBAQ 30-40_1]:[iBAQ 30-40_3]],2,2)</f>
        <v>0.78377153517645981</v>
      </c>
      <c r="X377" s="8"/>
      <c r="Y377" s="8">
        <f>表1_5[[#This Row],[Average 60]]/表1_5[[#This Row],[Average 40]]</f>
        <v>1.4240715007579585</v>
      </c>
      <c r="Z377" s="8">
        <f>TTEST(表1_5[[#This Row],[iBAQ 30-40_1]:[iBAQ 30-40_3]],表1_5[[#This Row],[iBAQ 50-60_1]:[iBAQ 50-60_3]],2,2)</f>
        <v>0.68581145887421058</v>
      </c>
      <c r="AA377" s="8"/>
      <c r="AB377" s="8">
        <f>表1_5[[#This Row],[Average 60]]/表1_5[[#This Row],[Average 20]]</f>
        <v>1.1658496478545499</v>
      </c>
      <c r="AC377" s="8">
        <f>TTEST(表1_5[[#This Row],[iBAQ 0-20_1]:[iBAQ 0-20_3]],表1_5[[#This Row],[iBAQ 50-60_1]:[iBAQ 50-60_3]],2,2)</f>
        <v>0.89781424784871955</v>
      </c>
      <c r="AD377" s="8"/>
    </row>
    <row r="378" spans="1:30" ht="15.75">
      <c r="A378" s="6">
        <v>1448</v>
      </c>
      <c r="B378" s="7" t="s">
        <v>258</v>
      </c>
      <c r="C378" s="7" t="s">
        <v>3287</v>
      </c>
      <c r="D378" s="7" t="s">
        <v>3962</v>
      </c>
      <c r="E378" s="6">
        <v>13</v>
      </c>
      <c r="F378" s="6">
        <v>6</v>
      </c>
      <c r="G378" s="6">
        <v>6117500</v>
      </c>
      <c r="H378" s="6">
        <v>3813700</v>
      </c>
      <c r="I378" s="6">
        <v>9339500</v>
      </c>
      <c r="J378" s="6">
        <v>5167100</v>
      </c>
      <c r="K378" s="6">
        <v>5433200</v>
      </c>
      <c r="L378" s="6">
        <v>6798000</v>
      </c>
      <c r="M378" s="6">
        <v>10992000</v>
      </c>
      <c r="N378" s="6">
        <v>7700600</v>
      </c>
      <c r="O378" s="6">
        <v>5785500</v>
      </c>
      <c r="P378" s="6">
        <f>COUNT(表1_5[[#This Row],[iBAQ 0-20_1]:[iBAQ 0-20_3]])</f>
        <v>3</v>
      </c>
      <c r="Q378" s="6">
        <f>COUNT(表1_5[[#This Row],[iBAQ 30-40_1]:[iBAQ 30-40_3]])</f>
        <v>3</v>
      </c>
      <c r="R378" s="6">
        <f>COUNT(表1_5[[#This Row],[iBAQ 50-60_1]:[iBAQ 50-60_3]])</f>
        <v>3</v>
      </c>
      <c r="S378" s="8">
        <f>AVERAGE(表1_5[[#This Row],[iBAQ 0-20_1]:[iBAQ 0-20_3]])</f>
        <v>6423566.666666667</v>
      </c>
      <c r="T378" s="8">
        <f>AVERAGE(表1_5[[#This Row],[iBAQ 30-40_1]:[iBAQ 30-40_3]])</f>
        <v>5799433.333333333</v>
      </c>
      <c r="U378" s="8">
        <f>AVERAGE(表1_5[[#This Row],[iBAQ 50-60_1]:[iBAQ 50-60_3]])</f>
        <v>8159366.666666667</v>
      </c>
      <c r="V378" s="8">
        <f>表1_5[[#This Row],[Average 40]]/表1_5[[#This Row],[Average 20]]</f>
        <v>0.90283694935835224</v>
      </c>
      <c r="W378" s="8">
        <f>TTEST(表1_5[[#This Row],[iBAQ 0-20_1]:[iBAQ 0-20_3]],表1_5[[#This Row],[iBAQ 30-40_1]:[iBAQ 30-40_3]],2,2)</f>
        <v>0.72913449727835533</v>
      </c>
      <c r="X378" s="8"/>
      <c r="Y378" s="8">
        <f>表1_5[[#This Row],[Average 60]]/表1_5[[#This Row],[Average 40]]</f>
        <v>1.4069248144933701</v>
      </c>
      <c r="Z378" s="8">
        <f>TTEST(表1_5[[#This Row],[iBAQ 30-40_1]:[iBAQ 30-40_3]],表1_5[[#This Row],[iBAQ 50-60_1]:[iBAQ 50-60_3]],2,2)</f>
        <v>0.21474108564222152</v>
      </c>
      <c r="AA378" s="8"/>
      <c r="AB378" s="8">
        <f>表1_5[[#This Row],[Average 60]]/表1_5[[#This Row],[Average 20]]</f>
        <v>1.2702237074937599</v>
      </c>
      <c r="AC378" s="8">
        <f>TTEST(表1_5[[#This Row],[iBAQ 0-20_1]:[iBAQ 0-20_3]],表1_5[[#This Row],[iBAQ 50-60_1]:[iBAQ 50-60_3]],2,2)</f>
        <v>0.47592259894522865</v>
      </c>
      <c r="AD378" s="8"/>
    </row>
    <row r="379" spans="1:30" ht="15.75">
      <c r="A379" s="6">
        <v>1461</v>
      </c>
      <c r="B379" s="7" t="s">
        <v>322</v>
      </c>
      <c r="C379" s="7" t="s">
        <v>3301</v>
      </c>
      <c r="D379" s="7" t="s">
        <v>3970</v>
      </c>
      <c r="E379" s="6">
        <v>4</v>
      </c>
      <c r="F379" s="6">
        <v>4</v>
      </c>
      <c r="G379" s="6">
        <v>2142000</v>
      </c>
      <c r="H379" s="6">
        <v>1921700</v>
      </c>
      <c r="I379" s="6">
        <v>3533400</v>
      </c>
      <c r="J379" s="6">
        <v>2790000</v>
      </c>
      <c r="K379" s="6">
        <v>5538200</v>
      </c>
      <c r="L379" s="6">
        <v>6183000</v>
      </c>
      <c r="M379" s="6">
        <v>9772500</v>
      </c>
      <c r="N379" s="6"/>
      <c r="O379" s="6">
        <v>3808000</v>
      </c>
      <c r="P379" s="6">
        <f>COUNT(表1_5[[#This Row],[iBAQ 0-20_1]:[iBAQ 0-20_3]])</f>
        <v>3</v>
      </c>
      <c r="Q379" s="6">
        <f>COUNT(表1_5[[#This Row],[iBAQ 30-40_1]:[iBAQ 30-40_3]])</f>
        <v>3</v>
      </c>
      <c r="R379" s="6">
        <f>COUNT(表1_5[[#This Row],[iBAQ 50-60_1]:[iBAQ 50-60_3]])</f>
        <v>2</v>
      </c>
      <c r="S379" s="8">
        <f>AVERAGE(表1_5[[#This Row],[iBAQ 0-20_1]:[iBAQ 0-20_3]])</f>
        <v>2532366.6666666665</v>
      </c>
      <c r="T379" s="8">
        <f>AVERAGE(表1_5[[#This Row],[iBAQ 30-40_1]:[iBAQ 30-40_3]])</f>
        <v>4837066.666666667</v>
      </c>
      <c r="U379" s="8">
        <f>AVERAGE(表1_5[[#This Row],[iBAQ 50-60_1]:[iBAQ 50-60_3]])</f>
        <v>6790250</v>
      </c>
      <c r="V379" s="8">
        <f>表1_5[[#This Row],[Average 40]]/表1_5[[#This Row],[Average 20]]</f>
        <v>1.9100972739598008</v>
      </c>
      <c r="W379" s="8">
        <f>TTEST(表1_5[[#This Row],[iBAQ 0-20_1]:[iBAQ 0-20_3]],表1_5[[#This Row],[iBAQ 30-40_1]:[iBAQ 30-40_3]],2,2)</f>
        <v>0.11700622233281667</v>
      </c>
      <c r="X379" s="8"/>
      <c r="Y379" s="8">
        <f>表1_5[[#This Row],[Average 60]]/表1_5[[#This Row],[Average 40]]</f>
        <v>1.4037949997243508</v>
      </c>
      <c r="Z379" s="8">
        <f>TTEST(表1_5[[#This Row],[iBAQ 30-40_1]:[iBAQ 30-40_3]],表1_5[[#This Row],[iBAQ 50-60_1]:[iBAQ 50-60_3]],2,2)</f>
        <v>0.50663590627434707</v>
      </c>
      <c r="AA379" s="8"/>
      <c r="AB379" s="8">
        <f>表1_5[[#This Row],[Average 60]]/表1_5[[#This Row],[Average 20]]</f>
        <v>2.6813850021718815</v>
      </c>
      <c r="AC379" s="8">
        <f>TTEST(表1_5[[#This Row],[iBAQ 0-20_1]:[iBAQ 0-20_3]],表1_5[[#This Row],[iBAQ 50-60_1]:[iBAQ 50-60_3]],2,2)</f>
        <v>0.16332684861365288</v>
      </c>
      <c r="AD379" s="8"/>
    </row>
    <row r="380" spans="1:30" ht="15.75">
      <c r="A380" s="6">
        <v>396</v>
      </c>
      <c r="B380" s="7" t="s">
        <v>595</v>
      </c>
      <c r="C380" s="7" t="s">
        <v>2435</v>
      </c>
      <c r="D380" s="7" t="s">
        <v>3549</v>
      </c>
      <c r="E380" s="6">
        <v>2</v>
      </c>
      <c r="F380" s="6">
        <v>2</v>
      </c>
      <c r="G380" s="6"/>
      <c r="H380" s="6">
        <v>1305900</v>
      </c>
      <c r="I380" s="6">
        <v>1264900</v>
      </c>
      <c r="J380" s="6">
        <v>1653600</v>
      </c>
      <c r="K380" s="6">
        <v>1495300</v>
      </c>
      <c r="L380" s="6">
        <v>1023800</v>
      </c>
      <c r="M380" s="6">
        <v>3590700</v>
      </c>
      <c r="N380" s="6">
        <v>1441400</v>
      </c>
      <c r="O380" s="6">
        <v>824410</v>
      </c>
      <c r="P380" s="6">
        <f>COUNT(表1_5[[#This Row],[iBAQ 0-20_1]:[iBAQ 0-20_3]])</f>
        <v>2</v>
      </c>
      <c r="Q380" s="6">
        <f>COUNT(表1_5[[#This Row],[iBAQ 30-40_1]:[iBAQ 30-40_3]])</f>
        <v>3</v>
      </c>
      <c r="R380" s="6">
        <f>COUNT(表1_5[[#This Row],[iBAQ 50-60_1]:[iBAQ 50-60_3]])</f>
        <v>3</v>
      </c>
      <c r="S380" s="8">
        <f>AVERAGE(表1_5[[#This Row],[iBAQ 0-20_1]:[iBAQ 0-20_3]])</f>
        <v>1285400</v>
      </c>
      <c r="T380" s="8">
        <f>AVERAGE(表1_5[[#This Row],[iBAQ 30-40_1]:[iBAQ 30-40_3]])</f>
        <v>1390900</v>
      </c>
      <c r="U380" s="8">
        <f>AVERAGE(表1_5[[#This Row],[iBAQ 50-60_1]:[iBAQ 50-60_3]])</f>
        <v>1952170</v>
      </c>
      <c r="V380" s="8">
        <f>表1_5[[#This Row],[Average 40]]/表1_5[[#This Row],[Average 20]]</f>
        <v>1.0820756184845184</v>
      </c>
      <c r="W380" s="8">
        <f>TTEST(表1_5[[#This Row],[iBAQ 0-20_1]:[iBAQ 0-20_3]],表1_5[[#This Row],[iBAQ 30-40_1]:[iBAQ 30-40_3]],2,2)</f>
        <v>0.69543778959330949</v>
      </c>
      <c r="X380" s="8"/>
      <c r="Y380" s="8">
        <f>表1_5[[#This Row],[Average 60]]/表1_5[[#This Row],[Average 40]]</f>
        <v>1.4035300884319506</v>
      </c>
      <c r="Z380" s="8">
        <f>TTEST(表1_5[[#This Row],[iBAQ 30-40_1]:[iBAQ 30-40_3]],表1_5[[#This Row],[iBAQ 50-60_1]:[iBAQ 50-60_3]],2,2)</f>
        <v>0.54936416774346586</v>
      </c>
      <c r="AA380" s="8"/>
      <c r="AB380" s="8">
        <f>表1_5[[#This Row],[Average 60]]/表1_5[[#This Row],[Average 20]]</f>
        <v>1.5187256885016338</v>
      </c>
      <c r="AC380" s="8">
        <f>TTEST(表1_5[[#This Row],[iBAQ 0-20_1]:[iBAQ 0-20_3]],表1_5[[#This Row],[iBAQ 50-60_1]:[iBAQ 50-60_3]],2,2)</f>
        <v>0.58149890496932943</v>
      </c>
      <c r="AD380" s="8"/>
    </row>
    <row r="381" spans="1:30" ht="15.75">
      <c r="A381" s="6">
        <v>1252</v>
      </c>
      <c r="B381" s="7" t="s">
        <v>64</v>
      </c>
      <c r="C381" s="7" t="s">
        <v>2224</v>
      </c>
      <c r="D381" s="7" t="s">
        <v>3872</v>
      </c>
      <c r="E381" s="6">
        <v>7</v>
      </c>
      <c r="F381" s="6">
        <v>6</v>
      </c>
      <c r="G381" s="6">
        <v>3863600</v>
      </c>
      <c r="H381" s="6">
        <v>14093000</v>
      </c>
      <c r="I381" s="6">
        <v>23315000</v>
      </c>
      <c r="J381" s="6">
        <v>29716000</v>
      </c>
      <c r="K381" s="6">
        <v>22097000</v>
      </c>
      <c r="L381" s="6">
        <v>41221000</v>
      </c>
      <c r="M381" s="6">
        <v>67222000</v>
      </c>
      <c r="N381" s="6">
        <v>27440000</v>
      </c>
      <c r="O381" s="6">
        <v>34514000</v>
      </c>
      <c r="P381" s="6">
        <f>COUNT(表1_5[[#This Row],[iBAQ 0-20_1]:[iBAQ 0-20_3]])</f>
        <v>3</v>
      </c>
      <c r="Q381" s="6">
        <f>COUNT(表1_5[[#This Row],[iBAQ 30-40_1]:[iBAQ 30-40_3]])</f>
        <v>3</v>
      </c>
      <c r="R381" s="6">
        <f>COUNT(表1_5[[#This Row],[iBAQ 50-60_1]:[iBAQ 50-60_3]])</f>
        <v>3</v>
      </c>
      <c r="S381" s="8">
        <f>AVERAGE(表1_5[[#This Row],[iBAQ 0-20_1]:[iBAQ 0-20_3]])</f>
        <v>13757200</v>
      </c>
      <c r="T381" s="8">
        <f>AVERAGE(表1_5[[#This Row],[iBAQ 30-40_1]:[iBAQ 30-40_3]])</f>
        <v>31011333.333333332</v>
      </c>
      <c r="U381" s="8">
        <f>AVERAGE(表1_5[[#This Row],[iBAQ 50-60_1]:[iBAQ 50-60_3]])</f>
        <v>43058666.666666664</v>
      </c>
      <c r="V381" s="8">
        <f>表1_5[[#This Row],[Average 40]]/表1_5[[#This Row],[Average 20]]</f>
        <v>2.254189321470454</v>
      </c>
      <c r="W381" s="8">
        <f>TTEST(表1_5[[#This Row],[iBAQ 0-20_1]:[iBAQ 0-20_3]],表1_5[[#This Row],[iBAQ 30-40_1]:[iBAQ 30-40_3]],2,2)</f>
        <v>9.439723679141647E-2</v>
      </c>
      <c r="X381" s="8"/>
      <c r="Y381" s="8">
        <f>表1_5[[#This Row],[Average 60]]/表1_5[[#This Row],[Average 40]]</f>
        <v>1.388481630371692</v>
      </c>
      <c r="Z381" s="8">
        <f>TTEST(表1_5[[#This Row],[iBAQ 30-40_1]:[iBAQ 30-40_3]],表1_5[[#This Row],[iBAQ 50-60_1]:[iBAQ 50-60_3]],2,2)</f>
        <v>0.42119151398542898</v>
      </c>
      <c r="AA381" s="8"/>
      <c r="AB381" s="8">
        <f>表1_5[[#This Row],[Average 60]]/表1_5[[#This Row],[Average 20]]</f>
        <v>3.1299004642417545</v>
      </c>
      <c r="AC381" s="8">
        <f>TTEST(表1_5[[#This Row],[iBAQ 0-20_1]:[iBAQ 0-20_3]],表1_5[[#This Row],[iBAQ 50-60_1]:[iBAQ 50-60_3]],2,2)</f>
        <v>9.5404365459744983E-2</v>
      </c>
      <c r="AD381" s="8"/>
    </row>
    <row r="382" spans="1:30" ht="15.75">
      <c r="A382" s="6">
        <v>639</v>
      </c>
      <c r="B382" s="7" t="s">
        <v>81</v>
      </c>
      <c r="C382" s="7" t="s">
        <v>2610</v>
      </c>
      <c r="D382" s="7" t="s">
        <v>1659</v>
      </c>
      <c r="E382" s="6">
        <v>2</v>
      </c>
      <c r="F382" s="6">
        <v>2</v>
      </c>
      <c r="G382" s="6">
        <v>8117600</v>
      </c>
      <c r="H382" s="6">
        <v>13564000</v>
      </c>
      <c r="I382" s="6">
        <v>8345800</v>
      </c>
      <c r="J382" s="6"/>
      <c r="K382" s="6">
        <v>24586000</v>
      </c>
      <c r="L382" s="6">
        <v>19733000</v>
      </c>
      <c r="M382" s="6">
        <v>34520000</v>
      </c>
      <c r="N382" s="6">
        <v>31337000</v>
      </c>
      <c r="O382" s="6">
        <v>26061000</v>
      </c>
      <c r="P382" s="6">
        <f>COUNT(表1_5[[#This Row],[iBAQ 0-20_1]:[iBAQ 0-20_3]])</f>
        <v>3</v>
      </c>
      <c r="Q382" s="6">
        <f>COUNT(表1_5[[#This Row],[iBAQ 30-40_1]:[iBAQ 30-40_3]])</f>
        <v>2</v>
      </c>
      <c r="R382" s="6">
        <f>COUNT(表1_5[[#This Row],[iBAQ 50-60_1]:[iBAQ 50-60_3]])</f>
        <v>3</v>
      </c>
      <c r="S382" s="8">
        <f>AVERAGE(表1_5[[#This Row],[iBAQ 0-20_1]:[iBAQ 0-20_3]])</f>
        <v>10009133.333333334</v>
      </c>
      <c r="T382" s="8">
        <f>AVERAGE(表1_5[[#This Row],[iBAQ 30-40_1]:[iBAQ 30-40_3]])</f>
        <v>22159500</v>
      </c>
      <c r="U382" s="8">
        <f>AVERAGE(表1_5[[#This Row],[iBAQ 50-60_1]:[iBAQ 50-60_3]])</f>
        <v>30639333.333333332</v>
      </c>
      <c r="V382" s="8">
        <f>表1_5[[#This Row],[Average 40]]/表1_5[[#This Row],[Average 20]]</f>
        <v>2.2139279458094938</v>
      </c>
      <c r="W382" s="8">
        <f>TTEST(表1_5[[#This Row],[iBAQ 0-20_1]:[iBAQ 0-20_3]],表1_5[[#This Row],[iBAQ 30-40_1]:[iBAQ 30-40_3]],2,2)</f>
        <v>2.5313972109925538E-2</v>
      </c>
      <c r="X382" s="8" t="s">
        <v>1408</v>
      </c>
      <c r="Y382" s="8">
        <f>表1_5[[#This Row],[Average 60]]/表1_5[[#This Row],[Average 40]]</f>
        <v>1.3826725933948569</v>
      </c>
      <c r="Z382" s="8">
        <f>TTEST(表1_5[[#This Row],[iBAQ 30-40_1]:[iBAQ 30-40_3]],表1_5[[#This Row],[iBAQ 50-60_1]:[iBAQ 50-60_3]],2,2)</f>
        <v>0.10351121614718682</v>
      </c>
      <c r="AA382" s="8"/>
      <c r="AB382" s="8">
        <f>表1_5[[#This Row],[Average 60]]/表1_5[[#This Row],[Average 20]]</f>
        <v>3.0611374944217613</v>
      </c>
      <c r="AC382" s="8">
        <f>TTEST(表1_5[[#This Row],[iBAQ 0-20_1]:[iBAQ 0-20_3]],表1_5[[#This Row],[iBAQ 50-60_1]:[iBAQ 50-60_3]],2,2)</f>
        <v>2.4650021923451585E-3</v>
      </c>
      <c r="AD382" s="8" t="s">
        <v>1408</v>
      </c>
    </row>
    <row r="383" spans="1:30" ht="15.75">
      <c r="A383" s="6">
        <v>52</v>
      </c>
      <c r="B383" s="7" t="s">
        <v>408</v>
      </c>
      <c r="C383" s="7" t="s">
        <v>2200</v>
      </c>
      <c r="D383" s="7" t="s">
        <v>1424</v>
      </c>
      <c r="E383" s="6">
        <v>3</v>
      </c>
      <c r="F383" s="6">
        <v>3</v>
      </c>
      <c r="G383" s="6"/>
      <c r="H383" s="6">
        <v>380600</v>
      </c>
      <c r="I383" s="6"/>
      <c r="J383" s="6">
        <v>911190</v>
      </c>
      <c r="K383" s="6">
        <v>1304900</v>
      </c>
      <c r="L383" s="6">
        <v>2540300</v>
      </c>
      <c r="M383" s="6">
        <v>3094300</v>
      </c>
      <c r="N383" s="6">
        <v>1032800</v>
      </c>
      <c r="O383" s="6">
        <v>2449300</v>
      </c>
      <c r="P383" s="6">
        <f>COUNT(表1_5[[#This Row],[iBAQ 0-20_1]:[iBAQ 0-20_3]])</f>
        <v>1</v>
      </c>
      <c r="Q383" s="6">
        <f>COUNT(表1_5[[#This Row],[iBAQ 30-40_1]:[iBAQ 30-40_3]])</f>
        <v>3</v>
      </c>
      <c r="R383" s="6">
        <f>COUNT(表1_5[[#This Row],[iBAQ 50-60_1]:[iBAQ 50-60_3]])</f>
        <v>3</v>
      </c>
      <c r="S383" s="8"/>
      <c r="T383" s="8">
        <f>AVERAGE(表1_5[[#This Row],[iBAQ 30-40_1]:[iBAQ 30-40_3]])</f>
        <v>1585463.3333333333</v>
      </c>
      <c r="U383" s="8">
        <f>AVERAGE(表1_5[[#This Row],[iBAQ 50-60_1]:[iBAQ 50-60_3]])</f>
        <v>2192133.3333333335</v>
      </c>
      <c r="V383" s="8"/>
      <c r="W383" s="8"/>
      <c r="X383" s="8"/>
      <c r="Y383" s="8">
        <f>表1_5[[#This Row],[Average 60]]/表1_5[[#This Row],[Average 40]]</f>
        <v>1.3826452414541281</v>
      </c>
      <c r="Z383" s="8">
        <f>TTEST(表1_5[[#This Row],[iBAQ 30-40_1]:[iBAQ 30-40_3]],表1_5[[#This Row],[iBAQ 50-60_1]:[iBAQ 50-60_3]],2,2)</f>
        <v>0.48118642110415194</v>
      </c>
      <c r="AA383" s="8"/>
      <c r="AB383" s="8"/>
      <c r="AC383" s="8"/>
      <c r="AD383" s="8"/>
    </row>
    <row r="384" spans="1:30" ht="15.75">
      <c r="A384" s="6">
        <v>825</v>
      </c>
      <c r="B384" s="7" t="s">
        <v>105</v>
      </c>
      <c r="C384" s="7" t="s">
        <v>2776</v>
      </c>
      <c r="D384" s="7" t="s">
        <v>1763</v>
      </c>
      <c r="E384" s="6">
        <v>6</v>
      </c>
      <c r="F384" s="6">
        <v>5</v>
      </c>
      <c r="G384" s="6">
        <v>3756300</v>
      </c>
      <c r="H384" s="6">
        <v>5173900</v>
      </c>
      <c r="I384" s="6">
        <v>8288900</v>
      </c>
      <c r="J384" s="6">
        <v>9369000</v>
      </c>
      <c r="K384" s="6">
        <v>6901300</v>
      </c>
      <c r="L384" s="6">
        <v>10211000</v>
      </c>
      <c r="M384" s="6">
        <v>10134000</v>
      </c>
      <c r="N384" s="6">
        <v>7839100</v>
      </c>
      <c r="O384" s="6">
        <v>18545000</v>
      </c>
      <c r="P384" s="6">
        <f>COUNT(表1_5[[#This Row],[iBAQ 0-20_1]:[iBAQ 0-20_3]])</f>
        <v>3</v>
      </c>
      <c r="Q384" s="6">
        <f>COUNT(表1_5[[#This Row],[iBAQ 30-40_1]:[iBAQ 30-40_3]])</f>
        <v>3</v>
      </c>
      <c r="R384" s="6">
        <f>COUNT(表1_5[[#This Row],[iBAQ 50-60_1]:[iBAQ 50-60_3]])</f>
        <v>3</v>
      </c>
      <c r="S384" s="8">
        <f>AVERAGE(表1_5[[#This Row],[iBAQ 0-20_1]:[iBAQ 0-20_3]])</f>
        <v>5739700</v>
      </c>
      <c r="T384" s="8">
        <f>AVERAGE(表1_5[[#This Row],[iBAQ 30-40_1]:[iBAQ 30-40_3]])</f>
        <v>8827100</v>
      </c>
      <c r="U384" s="8">
        <f>AVERAGE(表1_5[[#This Row],[iBAQ 50-60_1]:[iBAQ 50-60_3]])</f>
        <v>12172700</v>
      </c>
      <c r="V384" s="8">
        <f>表1_5[[#This Row],[Average 40]]/表1_5[[#This Row],[Average 20]]</f>
        <v>1.5379026778403053</v>
      </c>
      <c r="W384" s="8">
        <f>TTEST(表1_5[[#This Row],[iBAQ 0-20_1]:[iBAQ 0-20_3]],表1_5[[#This Row],[iBAQ 30-40_1]:[iBAQ 30-40_3]],2,2)</f>
        <v>0.13762915993603711</v>
      </c>
      <c r="X384" s="8"/>
      <c r="Y384" s="8">
        <f>表1_5[[#This Row],[Average 60]]/表1_5[[#This Row],[Average 40]]</f>
        <v>1.3790146254149154</v>
      </c>
      <c r="Z384" s="8">
        <f>TTEST(表1_5[[#This Row],[iBAQ 30-40_1]:[iBAQ 30-40_3]],表1_5[[#This Row],[iBAQ 50-60_1]:[iBAQ 50-60_3]],2,2)</f>
        <v>0.38113485189459761</v>
      </c>
      <c r="AA384" s="8"/>
      <c r="AB384" s="8">
        <f>表1_5[[#This Row],[Average 60]]/表1_5[[#This Row],[Average 20]]</f>
        <v>2.1207902852065441</v>
      </c>
      <c r="AC384" s="8">
        <f>TTEST(表1_5[[#This Row],[iBAQ 0-20_1]:[iBAQ 0-20_3]],表1_5[[#This Row],[iBAQ 50-60_1]:[iBAQ 50-60_3]],2,2)</f>
        <v>0.14153291004814575</v>
      </c>
      <c r="AD384" s="8"/>
    </row>
    <row r="385" spans="1:30" ht="15.75">
      <c r="A385" s="6">
        <v>728</v>
      </c>
      <c r="B385" s="7" t="s">
        <v>144</v>
      </c>
      <c r="C385" s="7" t="s">
        <v>2689</v>
      </c>
      <c r="D385" s="7" t="s">
        <v>1716</v>
      </c>
      <c r="E385" s="6">
        <v>5</v>
      </c>
      <c r="F385" s="6">
        <v>2</v>
      </c>
      <c r="G385" s="6">
        <v>17664000</v>
      </c>
      <c r="H385" s="6">
        <v>8181100</v>
      </c>
      <c r="I385" s="6">
        <v>18418000</v>
      </c>
      <c r="J385" s="6">
        <v>13437000</v>
      </c>
      <c r="K385" s="6">
        <v>6019700</v>
      </c>
      <c r="L385" s="6">
        <v>6533800</v>
      </c>
      <c r="M385" s="6">
        <v>9045400</v>
      </c>
      <c r="N385" s="6">
        <v>13951000</v>
      </c>
      <c r="O385" s="6">
        <v>12790000</v>
      </c>
      <c r="P385" s="6">
        <f>COUNT(表1_5[[#This Row],[iBAQ 0-20_1]:[iBAQ 0-20_3]])</f>
        <v>3</v>
      </c>
      <c r="Q385" s="6">
        <f>COUNT(表1_5[[#This Row],[iBAQ 30-40_1]:[iBAQ 30-40_3]])</f>
        <v>3</v>
      </c>
      <c r="R385" s="6">
        <f>COUNT(表1_5[[#This Row],[iBAQ 50-60_1]:[iBAQ 50-60_3]])</f>
        <v>3</v>
      </c>
      <c r="S385" s="8">
        <f>AVERAGE(表1_5[[#This Row],[iBAQ 0-20_1]:[iBAQ 0-20_3]])</f>
        <v>14754366.666666666</v>
      </c>
      <c r="T385" s="8">
        <f>AVERAGE(表1_5[[#This Row],[iBAQ 30-40_1]:[iBAQ 30-40_3]])</f>
        <v>8663500</v>
      </c>
      <c r="U385" s="8">
        <f>AVERAGE(表1_5[[#This Row],[iBAQ 50-60_1]:[iBAQ 50-60_3]])</f>
        <v>11928800</v>
      </c>
      <c r="V385" s="8">
        <f>表1_5[[#This Row],[Average 40]]/表1_5[[#This Row],[Average 20]]</f>
        <v>0.5871820997625562</v>
      </c>
      <c r="W385" s="8">
        <f>TTEST(表1_5[[#This Row],[iBAQ 0-20_1]:[iBAQ 0-20_3]],表1_5[[#This Row],[iBAQ 30-40_1]:[iBAQ 30-40_3]],2,2)</f>
        <v>0.2088890340645477</v>
      </c>
      <c r="X385" s="8"/>
      <c r="Y385" s="8">
        <f>表1_5[[#This Row],[Average 60]]/表1_5[[#This Row],[Average 40]]</f>
        <v>1.3769030992093265</v>
      </c>
      <c r="Z385" s="8">
        <f>TTEST(表1_5[[#This Row],[iBAQ 30-40_1]:[iBAQ 30-40_3]],表1_5[[#This Row],[iBAQ 50-60_1]:[iBAQ 50-60_3]],2,2)</f>
        <v>0.31018846871745959</v>
      </c>
      <c r="AA385" s="8"/>
      <c r="AB385" s="8">
        <f>表1_5[[#This Row],[Average 60]]/表1_5[[#This Row],[Average 20]]</f>
        <v>0.80849285296330353</v>
      </c>
      <c r="AC385" s="8">
        <f>TTEST(表1_5[[#This Row],[iBAQ 0-20_1]:[iBAQ 0-20_3]],表1_5[[#This Row],[iBAQ 50-60_1]:[iBAQ 50-60_3]],2,2)</f>
        <v>0.4776709749222946</v>
      </c>
      <c r="AD385" s="8"/>
    </row>
    <row r="386" spans="1:30" ht="15.75">
      <c r="A386" s="6">
        <v>542</v>
      </c>
      <c r="B386" s="7" t="s">
        <v>742</v>
      </c>
      <c r="C386" s="7" t="s">
        <v>2537</v>
      </c>
      <c r="D386" s="7" t="s">
        <v>1608</v>
      </c>
      <c r="E386" s="6">
        <v>2</v>
      </c>
      <c r="F386" s="6">
        <v>2</v>
      </c>
      <c r="G386" s="6">
        <v>973150</v>
      </c>
      <c r="H386" s="6">
        <v>1150000</v>
      </c>
      <c r="I386" s="6">
        <v>1666700</v>
      </c>
      <c r="J386" s="6">
        <v>1243100</v>
      </c>
      <c r="K386" s="6">
        <v>2042900</v>
      </c>
      <c r="L386" s="6"/>
      <c r="M386" s="6">
        <v>2299500</v>
      </c>
      <c r="N386" s="6">
        <v>2223900</v>
      </c>
      <c r="O386" s="6"/>
      <c r="P386" s="6">
        <f>COUNT(表1_5[[#This Row],[iBAQ 0-20_1]:[iBAQ 0-20_3]])</f>
        <v>3</v>
      </c>
      <c r="Q386" s="6">
        <f>COUNT(表1_5[[#This Row],[iBAQ 30-40_1]:[iBAQ 30-40_3]])</f>
        <v>2</v>
      </c>
      <c r="R386" s="6">
        <f>COUNT(表1_5[[#This Row],[iBAQ 50-60_1]:[iBAQ 50-60_3]])</f>
        <v>2</v>
      </c>
      <c r="S386" s="8">
        <f>AVERAGE(表1_5[[#This Row],[iBAQ 0-20_1]:[iBAQ 0-20_3]])</f>
        <v>1263283.3333333333</v>
      </c>
      <c r="T386" s="8">
        <f>AVERAGE(表1_5[[#This Row],[iBAQ 30-40_1]:[iBAQ 30-40_3]])</f>
        <v>1643000</v>
      </c>
      <c r="U386" s="8">
        <f>AVERAGE(表1_5[[#This Row],[iBAQ 50-60_1]:[iBAQ 50-60_3]])</f>
        <v>2261700</v>
      </c>
      <c r="V386" s="8">
        <f>表1_5[[#This Row],[Average 40]]/表1_5[[#This Row],[Average 20]]</f>
        <v>1.300579178595459</v>
      </c>
      <c r="W386" s="8">
        <f>TTEST(表1_5[[#This Row],[iBAQ 0-20_1]:[iBAQ 0-20_3]],表1_5[[#This Row],[iBAQ 30-40_1]:[iBAQ 30-40_3]],2,2)</f>
        <v>0.41378970826428962</v>
      </c>
      <c r="X386" s="8"/>
      <c r="Y386" s="8">
        <f>表1_5[[#This Row],[Average 60]]/表1_5[[#This Row],[Average 40]]</f>
        <v>1.3765672550213024</v>
      </c>
      <c r="Z386" s="8">
        <f>TTEST(表1_5[[#This Row],[iBAQ 30-40_1]:[iBAQ 30-40_3]],表1_5[[#This Row],[iBAQ 50-60_1]:[iBAQ 50-60_3]],2,2)</f>
        <v>0.26339359937882467</v>
      </c>
      <c r="AA386" s="8"/>
      <c r="AB386" s="8">
        <f>表1_5[[#This Row],[Average 60]]/表1_5[[#This Row],[Average 20]]</f>
        <v>1.7903347098170113</v>
      </c>
      <c r="AC386" s="8">
        <f>TTEST(表1_5[[#This Row],[iBAQ 0-20_1]:[iBAQ 0-20_3]],表1_5[[#This Row],[iBAQ 50-60_1]:[iBAQ 50-60_3]],2,2)</f>
        <v>3.4358372231540459E-2</v>
      </c>
      <c r="AD386" s="8"/>
    </row>
    <row r="387" spans="1:30" ht="15.75">
      <c r="A387" s="6">
        <v>756</v>
      </c>
      <c r="B387" s="7" t="s">
        <v>517</v>
      </c>
      <c r="C387" s="7" t="s">
        <v>2713</v>
      </c>
      <c r="D387" s="7" t="s">
        <v>1731</v>
      </c>
      <c r="E387" s="6">
        <v>1</v>
      </c>
      <c r="F387" s="6">
        <v>1</v>
      </c>
      <c r="G387" s="6"/>
      <c r="H387" s="6"/>
      <c r="I387" s="6"/>
      <c r="J387" s="6">
        <v>1211000</v>
      </c>
      <c r="K387" s="6">
        <v>3810800</v>
      </c>
      <c r="L387" s="6">
        <v>1287300</v>
      </c>
      <c r="M387" s="6">
        <v>4470900</v>
      </c>
      <c r="N387" s="6"/>
      <c r="O387" s="6">
        <v>1309800</v>
      </c>
      <c r="P387" s="6">
        <f>COUNT(表1_5[[#This Row],[iBAQ 0-20_1]:[iBAQ 0-20_3]])</f>
        <v>0</v>
      </c>
      <c r="Q387" s="6">
        <f>COUNT(表1_5[[#This Row],[iBAQ 30-40_1]:[iBAQ 30-40_3]])</f>
        <v>3</v>
      </c>
      <c r="R387" s="6">
        <f>COUNT(表1_5[[#This Row],[iBAQ 50-60_1]:[iBAQ 50-60_3]])</f>
        <v>2</v>
      </c>
      <c r="S387" s="8"/>
      <c r="T387" s="8">
        <f>AVERAGE(表1_5[[#This Row],[iBAQ 30-40_1]:[iBAQ 30-40_3]])</f>
        <v>2103033.3333333335</v>
      </c>
      <c r="U387" s="8">
        <f>AVERAGE(表1_5[[#This Row],[iBAQ 50-60_1]:[iBAQ 50-60_3]])</f>
        <v>2890350</v>
      </c>
      <c r="V387" s="8"/>
      <c r="W387" s="8"/>
      <c r="X387" s="8">
        <v>40</v>
      </c>
      <c r="Y387" s="8">
        <f>表1_5[[#This Row],[Average 60]]/表1_5[[#This Row],[Average 40]]</f>
        <v>1.3743719389453328</v>
      </c>
      <c r="Z387" s="8">
        <f>TTEST(表1_5[[#This Row],[iBAQ 30-40_1]:[iBAQ 30-40_3]],表1_5[[#This Row],[iBAQ 50-60_1]:[iBAQ 50-60_3]],2,2)</f>
        <v>0.65904794790533316</v>
      </c>
      <c r="AA387" s="8"/>
      <c r="AB387" s="8"/>
      <c r="AC387" s="8"/>
      <c r="AD387" s="8">
        <v>60</v>
      </c>
    </row>
    <row r="388" spans="1:30" ht="15.75">
      <c r="A388" s="6">
        <v>924</v>
      </c>
      <c r="B388" s="7" t="s">
        <v>657</v>
      </c>
      <c r="C388" s="7" t="s">
        <v>2850</v>
      </c>
      <c r="D388" s="7" t="s">
        <v>1806</v>
      </c>
      <c r="E388" s="6">
        <v>1</v>
      </c>
      <c r="F388" s="6">
        <v>1</v>
      </c>
      <c r="G388" s="6">
        <v>700570</v>
      </c>
      <c r="H388" s="6">
        <v>865300</v>
      </c>
      <c r="I388" s="6">
        <v>624960</v>
      </c>
      <c r="J388" s="6"/>
      <c r="K388" s="6">
        <v>862330</v>
      </c>
      <c r="L388" s="6">
        <v>358950</v>
      </c>
      <c r="M388" s="6">
        <v>1256600</v>
      </c>
      <c r="N388" s="6"/>
      <c r="O388" s="6">
        <v>413660</v>
      </c>
      <c r="P388" s="6">
        <f>COUNT(表1_5[[#This Row],[iBAQ 0-20_1]:[iBAQ 0-20_3]])</f>
        <v>3</v>
      </c>
      <c r="Q388" s="6">
        <f>COUNT(表1_5[[#This Row],[iBAQ 30-40_1]:[iBAQ 30-40_3]])</f>
        <v>2</v>
      </c>
      <c r="R388" s="6">
        <f>COUNT(表1_5[[#This Row],[iBAQ 50-60_1]:[iBAQ 50-60_3]])</f>
        <v>2</v>
      </c>
      <c r="S388" s="8">
        <f>AVERAGE(表1_5[[#This Row],[iBAQ 0-20_1]:[iBAQ 0-20_3]])</f>
        <v>730276.66666666663</v>
      </c>
      <c r="T388" s="8">
        <f>AVERAGE(表1_5[[#This Row],[iBAQ 30-40_1]:[iBAQ 30-40_3]])</f>
        <v>610640</v>
      </c>
      <c r="U388" s="8">
        <f>AVERAGE(表1_5[[#This Row],[iBAQ 50-60_1]:[iBAQ 50-60_3]])</f>
        <v>835130</v>
      </c>
      <c r="V388" s="8">
        <f>表1_5[[#This Row],[Average 40]]/表1_5[[#This Row],[Average 20]]</f>
        <v>0.83617624370672305</v>
      </c>
      <c r="W388" s="8">
        <f>TTEST(表1_5[[#This Row],[iBAQ 0-20_1]:[iBAQ 0-20_3]],表1_5[[#This Row],[iBAQ 30-40_1]:[iBAQ 30-40_3]],2,2)</f>
        <v>0.60673773029692479</v>
      </c>
      <c r="X388" s="8"/>
      <c r="Y388" s="8">
        <f>表1_5[[#This Row],[Average 60]]/表1_5[[#This Row],[Average 40]]</f>
        <v>1.3676306825625573</v>
      </c>
      <c r="Z388" s="8">
        <f>TTEST(表1_5[[#This Row],[iBAQ 30-40_1]:[iBAQ 30-40_3]],表1_5[[#This Row],[iBAQ 50-60_1]:[iBAQ 50-60_3]],2,2)</f>
        <v>0.6923250834122372</v>
      </c>
      <c r="AA388" s="8"/>
      <c r="AB388" s="8">
        <f>表1_5[[#This Row],[Average 60]]/表1_5[[#This Row],[Average 20]]</f>
        <v>1.143580286923221</v>
      </c>
      <c r="AC388" s="8">
        <f>TTEST(表1_5[[#This Row],[iBAQ 0-20_1]:[iBAQ 0-20_3]],表1_5[[#This Row],[iBAQ 50-60_1]:[iBAQ 50-60_3]],2,2)</f>
        <v>0.76966450584466073</v>
      </c>
      <c r="AD388" s="8"/>
    </row>
    <row r="389" spans="1:30" ht="15.75">
      <c r="A389" s="6">
        <v>638</v>
      </c>
      <c r="B389" s="7" t="s">
        <v>349</v>
      </c>
      <c r="C389" s="7" t="s">
        <v>2609</v>
      </c>
      <c r="D389" s="7" t="s">
        <v>1658</v>
      </c>
      <c r="E389" s="6">
        <v>3</v>
      </c>
      <c r="F389" s="6">
        <v>3</v>
      </c>
      <c r="G389" s="6">
        <v>24525000</v>
      </c>
      <c r="H389" s="6">
        <v>27106000</v>
      </c>
      <c r="I389" s="6">
        <v>43257000</v>
      </c>
      <c r="J389" s="6">
        <v>4625100</v>
      </c>
      <c r="K389" s="6">
        <v>11141000</v>
      </c>
      <c r="L389" s="6">
        <v>20804000</v>
      </c>
      <c r="M389" s="6">
        <v>30355000</v>
      </c>
      <c r="N389" s="6">
        <v>16230000</v>
      </c>
      <c r="O389" s="6">
        <v>3358400</v>
      </c>
      <c r="P389" s="6">
        <f>COUNT(表1_5[[#This Row],[iBAQ 0-20_1]:[iBAQ 0-20_3]])</f>
        <v>3</v>
      </c>
      <c r="Q389" s="6">
        <f>COUNT(表1_5[[#This Row],[iBAQ 30-40_1]:[iBAQ 30-40_3]])</f>
        <v>3</v>
      </c>
      <c r="R389" s="6">
        <f>COUNT(表1_5[[#This Row],[iBAQ 50-60_1]:[iBAQ 50-60_3]])</f>
        <v>3</v>
      </c>
      <c r="S389" s="8">
        <f>AVERAGE(表1_5[[#This Row],[iBAQ 0-20_1]:[iBAQ 0-20_3]])</f>
        <v>31629333.333333332</v>
      </c>
      <c r="T389" s="8">
        <f>AVERAGE(表1_5[[#This Row],[iBAQ 30-40_1]:[iBAQ 30-40_3]])</f>
        <v>12190033.333333334</v>
      </c>
      <c r="U389" s="8">
        <f>AVERAGE(表1_5[[#This Row],[iBAQ 50-60_1]:[iBAQ 50-60_3]])</f>
        <v>16647800</v>
      </c>
      <c r="V389" s="8">
        <f>表1_5[[#This Row],[Average 40]]/表1_5[[#This Row],[Average 20]]</f>
        <v>0.38540279065846056</v>
      </c>
      <c r="W389" s="8">
        <f>TTEST(表1_5[[#This Row],[iBAQ 0-20_1]:[iBAQ 0-20_3]],表1_5[[#This Row],[iBAQ 30-40_1]:[iBAQ 30-40_3]],2,2)</f>
        <v>6.0847321201475728E-2</v>
      </c>
      <c r="X389" s="8"/>
      <c r="Y389" s="8">
        <f>表1_5[[#This Row],[Average 60]]/表1_5[[#This Row],[Average 40]]</f>
        <v>1.3656894566872937</v>
      </c>
      <c r="Z389" s="8">
        <f>TTEST(表1_5[[#This Row],[iBAQ 30-40_1]:[iBAQ 30-40_3]],表1_5[[#This Row],[iBAQ 50-60_1]:[iBAQ 50-60_3]],2,2)</f>
        <v>0.6499902940634551</v>
      </c>
      <c r="AA389" s="8"/>
      <c r="AB389" s="8">
        <f>表1_5[[#This Row],[Average 60]]/表1_5[[#This Row],[Average 20]]</f>
        <v>0.52634052778011975</v>
      </c>
      <c r="AC389" s="8">
        <f>TTEST(表1_5[[#This Row],[iBAQ 0-20_1]:[iBAQ 0-20_3]],表1_5[[#This Row],[iBAQ 50-60_1]:[iBAQ 50-60_3]],2,2)</f>
        <v>0.19934402392137071</v>
      </c>
      <c r="AD389" s="8"/>
    </row>
    <row r="390" spans="1:30" ht="15.75">
      <c r="A390" s="6">
        <v>1452</v>
      </c>
      <c r="B390" s="7" t="s">
        <v>319</v>
      </c>
      <c r="C390" s="7" t="s">
        <v>3291</v>
      </c>
      <c r="D390" s="7" t="s">
        <v>3964</v>
      </c>
      <c r="E390" s="6">
        <v>6</v>
      </c>
      <c r="F390" s="6">
        <v>6</v>
      </c>
      <c r="G390" s="6">
        <v>1041900</v>
      </c>
      <c r="H390" s="6">
        <v>2783100</v>
      </c>
      <c r="I390" s="6">
        <v>3740700</v>
      </c>
      <c r="J390" s="6">
        <v>978290</v>
      </c>
      <c r="K390" s="6">
        <v>3326300</v>
      </c>
      <c r="L390" s="6">
        <v>10353000</v>
      </c>
      <c r="M390" s="6">
        <v>9428600</v>
      </c>
      <c r="N390" s="6"/>
      <c r="O390" s="6">
        <v>3864500</v>
      </c>
      <c r="P390" s="6">
        <f>COUNT(表1_5[[#This Row],[iBAQ 0-20_1]:[iBAQ 0-20_3]])</f>
        <v>3</v>
      </c>
      <c r="Q390" s="6">
        <f>COUNT(表1_5[[#This Row],[iBAQ 30-40_1]:[iBAQ 30-40_3]])</f>
        <v>3</v>
      </c>
      <c r="R390" s="6">
        <f>COUNT(表1_5[[#This Row],[iBAQ 50-60_1]:[iBAQ 50-60_3]])</f>
        <v>2</v>
      </c>
      <c r="S390" s="8">
        <f>AVERAGE(表1_5[[#This Row],[iBAQ 0-20_1]:[iBAQ 0-20_3]])</f>
        <v>2521900</v>
      </c>
      <c r="T390" s="8">
        <f>AVERAGE(表1_5[[#This Row],[iBAQ 30-40_1]:[iBAQ 30-40_3]])</f>
        <v>4885863.333333333</v>
      </c>
      <c r="U390" s="8">
        <f>AVERAGE(表1_5[[#This Row],[iBAQ 50-60_1]:[iBAQ 50-60_3]])</f>
        <v>6646550</v>
      </c>
      <c r="V390" s="8">
        <f>表1_5[[#This Row],[Average 40]]/表1_5[[#This Row],[Average 20]]</f>
        <v>1.9373739376396102</v>
      </c>
      <c r="W390" s="8">
        <f>TTEST(表1_5[[#This Row],[iBAQ 0-20_1]:[iBAQ 0-20_3]],表1_5[[#This Row],[iBAQ 30-40_1]:[iBAQ 30-40_3]],2,2)</f>
        <v>0.46430764002231423</v>
      </c>
      <c r="X390" s="8"/>
      <c r="Y390" s="8">
        <f>表1_5[[#This Row],[Average 60]]/表1_5[[#This Row],[Average 40]]</f>
        <v>1.3603634703931549</v>
      </c>
      <c r="Z390" s="8">
        <f>TTEST(表1_5[[#This Row],[iBAQ 30-40_1]:[iBAQ 30-40_3]],表1_5[[#This Row],[iBAQ 50-60_1]:[iBAQ 50-60_3]],2,2)</f>
        <v>0.70232645944618965</v>
      </c>
      <c r="AA390" s="8"/>
      <c r="AB390" s="8">
        <f>表1_5[[#This Row],[Average 60]]/表1_5[[#This Row],[Average 20]]</f>
        <v>2.6355327332566714</v>
      </c>
      <c r="AC390" s="8">
        <f>TTEST(表1_5[[#This Row],[iBAQ 0-20_1]:[iBAQ 0-20_3]],表1_5[[#This Row],[iBAQ 50-60_1]:[iBAQ 50-60_3]],2,2)</f>
        <v>0.1722638586020295</v>
      </c>
      <c r="AD390" s="8"/>
    </row>
    <row r="391" spans="1:30" ht="15.75">
      <c r="A391" s="6">
        <v>83</v>
      </c>
      <c r="B391" s="7" t="s">
        <v>111</v>
      </c>
      <c r="C391" s="7" t="s">
        <v>2219</v>
      </c>
      <c r="D391" s="7" t="s">
        <v>3433</v>
      </c>
      <c r="E391" s="6">
        <v>3</v>
      </c>
      <c r="F391" s="6">
        <v>1</v>
      </c>
      <c r="G391" s="6">
        <v>8599300</v>
      </c>
      <c r="H391" s="6">
        <v>7093000</v>
      </c>
      <c r="I391" s="6">
        <v>7233400</v>
      </c>
      <c r="J391" s="6">
        <v>14079000</v>
      </c>
      <c r="K391" s="6">
        <v>11679000</v>
      </c>
      <c r="L391" s="6">
        <v>11314000</v>
      </c>
      <c r="M391" s="6">
        <v>21956000</v>
      </c>
      <c r="N391" s="6">
        <v>10172000</v>
      </c>
      <c r="O391" s="6">
        <v>17524000</v>
      </c>
      <c r="P391" s="6">
        <f>COUNT(表1_5[[#This Row],[iBAQ 0-20_1]:[iBAQ 0-20_3]])</f>
        <v>3</v>
      </c>
      <c r="Q391" s="6">
        <f>COUNT(表1_5[[#This Row],[iBAQ 30-40_1]:[iBAQ 30-40_3]])</f>
        <v>3</v>
      </c>
      <c r="R391" s="6">
        <f>COUNT(表1_5[[#This Row],[iBAQ 50-60_1]:[iBAQ 50-60_3]])</f>
        <v>3</v>
      </c>
      <c r="S391" s="8">
        <f>AVERAGE(表1_5[[#This Row],[iBAQ 0-20_1]:[iBAQ 0-20_3]])</f>
        <v>7641900</v>
      </c>
      <c r="T391" s="8">
        <f>AVERAGE(表1_5[[#This Row],[iBAQ 30-40_1]:[iBAQ 30-40_3]])</f>
        <v>12357333.333333334</v>
      </c>
      <c r="U391" s="8">
        <f>AVERAGE(表1_5[[#This Row],[iBAQ 50-60_1]:[iBAQ 50-60_3]])</f>
        <v>16550666.666666666</v>
      </c>
      <c r="V391" s="8">
        <f>表1_5[[#This Row],[Average 40]]/表1_5[[#This Row],[Average 20]]</f>
        <v>1.6170498610729445</v>
      </c>
      <c r="W391" s="8">
        <f>TTEST(表1_5[[#This Row],[iBAQ 0-20_1]:[iBAQ 0-20_3]],表1_5[[#This Row],[iBAQ 30-40_1]:[iBAQ 30-40_3]],2,2)</f>
        <v>8.9301207841436837E-3</v>
      </c>
      <c r="X391" s="8"/>
      <c r="Y391" s="8">
        <f>表1_5[[#This Row],[Average 60]]/表1_5[[#This Row],[Average 40]]</f>
        <v>1.3393396633577901</v>
      </c>
      <c r="Z391" s="8">
        <f>TTEST(表1_5[[#This Row],[iBAQ 30-40_1]:[iBAQ 30-40_3]],表1_5[[#This Row],[iBAQ 50-60_1]:[iBAQ 50-60_3]],2,2)</f>
        <v>0.30225552081818036</v>
      </c>
      <c r="AA391" s="8"/>
      <c r="AB391" s="8">
        <f>表1_5[[#This Row],[Average 60]]/表1_5[[#This Row],[Average 20]]</f>
        <v>2.1657790165621988</v>
      </c>
      <c r="AC391" s="8">
        <f>TTEST(表1_5[[#This Row],[iBAQ 0-20_1]:[iBAQ 0-20_3]],表1_5[[#This Row],[iBAQ 50-60_1]:[iBAQ 50-60_3]],2,2)</f>
        <v>6.2141931346839249E-2</v>
      </c>
      <c r="AD391" s="8"/>
    </row>
    <row r="392" spans="1:30" ht="15.75">
      <c r="A392" s="6">
        <v>958</v>
      </c>
      <c r="B392" s="7" t="s">
        <v>89</v>
      </c>
      <c r="C392" s="7" t="s">
        <v>2872</v>
      </c>
      <c r="D392" s="7" t="s">
        <v>3764</v>
      </c>
      <c r="E392" s="6">
        <v>9</v>
      </c>
      <c r="F392" s="6">
        <v>9</v>
      </c>
      <c r="G392" s="6">
        <v>5201000</v>
      </c>
      <c r="H392" s="6">
        <v>5764600</v>
      </c>
      <c r="I392" s="6">
        <v>15770000</v>
      </c>
      <c r="J392" s="6">
        <v>11570000</v>
      </c>
      <c r="K392" s="6">
        <v>16404000</v>
      </c>
      <c r="L392" s="6">
        <v>9437000</v>
      </c>
      <c r="M392" s="6">
        <v>17036000</v>
      </c>
      <c r="N392" s="6">
        <v>9716800</v>
      </c>
      <c r="O392" s="6">
        <v>23097000</v>
      </c>
      <c r="P392" s="6">
        <f>COUNT(表1_5[[#This Row],[iBAQ 0-20_1]:[iBAQ 0-20_3]])</f>
        <v>3</v>
      </c>
      <c r="Q392" s="6">
        <f>COUNT(表1_5[[#This Row],[iBAQ 30-40_1]:[iBAQ 30-40_3]])</f>
        <v>3</v>
      </c>
      <c r="R392" s="6">
        <f>COUNT(表1_5[[#This Row],[iBAQ 50-60_1]:[iBAQ 50-60_3]])</f>
        <v>3</v>
      </c>
      <c r="S392" s="8">
        <f>AVERAGE(表1_5[[#This Row],[iBAQ 0-20_1]:[iBAQ 0-20_3]])</f>
        <v>8911866.666666666</v>
      </c>
      <c r="T392" s="8">
        <f>AVERAGE(表1_5[[#This Row],[iBAQ 30-40_1]:[iBAQ 30-40_3]])</f>
        <v>12470333.333333334</v>
      </c>
      <c r="U392" s="8">
        <f>AVERAGE(表1_5[[#This Row],[iBAQ 50-60_1]:[iBAQ 50-60_3]])</f>
        <v>16616600</v>
      </c>
      <c r="V392" s="8">
        <f>表1_5[[#This Row],[Average 40]]/表1_5[[#This Row],[Average 20]]</f>
        <v>1.3992953215936805</v>
      </c>
      <c r="W392" s="8">
        <f>TTEST(表1_5[[#This Row],[iBAQ 0-20_1]:[iBAQ 0-20_3]],表1_5[[#This Row],[iBAQ 30-40_1]:[iBAQ 30-40_3]],2,2)</f>
        <v>0.42437216016244805</v>
      </c>
      <c r="X392" s="8"/>
      <c r="Y392" s="8">
        <f>表1_5[[#This Row],[Average 60]]/表1_5[[#This Row],[Average 40]]</f>
        <v>1.3324904439870626</v>
      </c>
      <c r="Z392" s="8">
        <f>TTEST(表1_5[[#This Row],[iBAQ 30-40_1]:[iBAQ 30-40_3]],表1_5[[#This Row],[iBAQ 50-60_1]:[iBAQ 50-60_3]],2,2)</f>
        <v>0.39772007797338182</v>
      </c>
      <c r="AA392" s="8"/>
      <c r="AB392" s="8">
        <f>表1_5[[#This Row],[Average 60]]/表1_5[[#This Row],[Average 20]]</f>
        <v>1.8645476443393829</v>
      </c>
      <c r="AC392" s="8">
        <f>TTEST(表1_5[[#This Row],[iBAQ 0-20_1]:[iBAQ 0-20_3]],表1_5[[#This Row],[iBAQ 50-60_1]:[iBAQ 50-60_3]],2,2)</f>
        <v>0.21053642878129769</v>
      </c>
      <c r="AD392" s="8"/>
    </row>
    <row r="393" spans="1:30" ht="15.75">
      <c r="A393" s="6">
        <v>92</v>
      </c>
      <c r="B393" s="7" t="s">
        <v>113</v>
      </c>
      <c r="C393" s="7" t="s">
        <v>2224</v>
      </c>
      <c r="D393" s="7" t="s">
        <v>3438</v>
      </c>
      <c r="E393" s="6">
        <v>8</v>
      </c>
      <c r="F393" s="6">
        <v>8</v>
      </c>
      <c r="G393" s="6">
        <v>41047000</v>
      </c>
      <c r="H393" s="6">
        <v>47942000</v>
      </c>
      <c r="I393" s="6">
        <v>52910000</v>
      </c>
      <c r="J393" s="6">
        <v>21243000</v>
      </c>
      <c r="K393" s="6">
        <v>13536000</v>
      </c>
      <c r="L393" s="6">
        <v>26598000</v>
      </c>
      <c r="M393" s="6">
        <v>35497000</v>
      </c>
      <c r="N393" s="6">
        <v>29724000</v>
      </c>
      <c r="O393" s="6">
        <v>16540000</v>
      </c>
      <c r="P393" s="6">
        <f>COUNT(表1_5[[#This Row],[iBAQ 0-20_1]:[iBAQ 0-20_3]])</f>
        <v>3</v>
      </c>
      <c r="Q393" s="6">
        <f>COUNT(表1_5[[#This Row],[iBAQ 30-40_1]:[iBAQ 30-40_3]])</f>
        <v>3</v>
      </c>
      <c r="R393" s="6">
        <f>COUNT(表1_5[[#This Row],[iBAQ 50-60_1]:[iBAQ 50-60_3]])</f>
        <v>3</v>
      </c>
      <c r="S393" s="8">
        <f>AVERAGE(表1_5[[#This Row],[iBAQ 0-20_1]:[iBAQ 0-20_3]])</f>
        <v>47299666.666666664</v>
      </c>
      <c r="T393" s="8">
        <f>AVERAGE(表1_5[[#This Row],[iBAQ 30-40_1]:[iBAQ 30-40_3]])</f>
        <v>20459000</v>
      </c>
      <c r="U393" s="8">
        <f>AVERAGE(表1_5[[#This Row],[iBAQ 50-60_1]:[iBAQ 50-60_3]])</f>
        <v>27253666.666666668</v>
      </c>
      <c r="V393" s="8">
        <f>表1_5[[#This Row],[Average 40]]/表1_5[[#This Row],[Average 20]]</f>
        <v>0.43254004608911972</v>
      </c>
      <c r="W393" s="8">
        <f>TTEST(表1_5[[#This Row],[iBAQ 0-20_1]:[iBAQ 0-20_3]],表1_5[[#This Row],[iBAQ 30-40_1]:[iBAQ 30-40_3]],2,2)</f>
        <v>6.3250564912166098E-3</v>
      </c>
      <c r="X393" s="8" t="s">
        <v>1408</v>
      </c>
      <c r="Y393" s="8">
        <f>表1_5[[#This Row],[Average 60]]/表1_5[[#This Row],[Average 40]]</f>
        <v>1.3321113772259967</v>
      </c>
      <c r="Z393" s="8">
        <f>TTEST(表1_5[[#This Row],[iBAQ 30-40_1]:[iBAQ 30-40_3]],表1_5[[#This Row],[iBAQ 50-60_1]:[iBAQ 50-60_3]],2,2)</f>
        <v>0.37239438789547052</v>
      </c>
      <c r="AA393" s="8"/>
      <c r="AB393" s="8">
        <f>表1_5[[#This Row],[Average 60]]/表1_5[[#This Row],[Average 20]]</f>
        <v>0.5761915165011734</v>
      </c>
      <c r="AC393" s="8">
        <f>TTEST(表1_5[[#This Row],[iBAQ 0-20_1]:[iBAQ 0-20_3]],表1_5[[#This Row],[iBAQ 50-60_1]:[iBAQ 50-60_3]],2,2)</f>
        <v>3.8168023704516031E-2</v>
      </c>
      <c r="AD393" s="8"/>
    </row>
    <row r="394" spans="1:30" ht="15.75">
      <c r="A394" s="6">
        <v>513</v>
      </c>
      <c r="B394" s="7" t="s">
        <v>708</v>
      </c>
      <c r="C394" s="7" t="s">
        <v>2513</v>
      </c>
      <c r="D394" s="7" t="s">
        <v>3584</v>
      </c>
      <c r="E394" s="6">
        <v>2</v>
      </c>
      <c r="F394" s="6">
        <v>2</v>
      </c>
      <c r="G394" s="6">
        <v>3531900</v>
      </c>
      <c r="H394" s="6">
        <v>4488300</v>
      </c>
      <c r="I394" s="6">
        <v>2727100</v>
      </c>
      <c r="J394" s="6">
        <v>8370600</v>
      </c>
      <c r="K394" s="6">
        <v>353610</v>
      </c>
      <c r="L394" s="6">
        <v>6282300</v>
      </c>
      <c r="M394" s="6">
        <v>5718100</v>
      </c>
      <c r="N394" s="6">
        <v>7600700</v>
      </c>
      <c r="O394" s="6"/>
      <c r="P394" s="6">
        <f>COUNT(表1_5[[#This Row],[iBAQ 0-20_1]:[iBAQ 0-20_3]])</f>
        <v>3</v>
      </c>
      <c r="Q394" s="6">
        <f>COUNT(表1_5[[#This Row],[iBAQ 30-40_1]:[iBAQ 30-40_3]])</f>
        <v>3</v>
      </c>
      <c r="R394" s="6">
        <f>COUNT(表1_5[[#This Row],[iBAQ 50-60_1]:[iBAQ 50-60_3]])</f>
        <v>2</v>
      </c>
      <c r="S394" s="8">
        <f>AVERAGE(表1_5[[#This Row],[iBAQ 0-20_1]:[iBAQ 0-20_3]])</f>
        <v>3582433.3333333335</v>
      </c>
      <c r="T394" s="8">
        <f>AVERAGE(表1_5[[#This Row],[iBAQ 30-40_1]:[iBAQ 30-40_3]])</f>
        <v>5002170</v>
      </c>
      <c r="U394" s="8">
        <f>AVERAGE(表1_5[[#This Row],[iBAQ 50-60_1]:[iBAQ 50-60_3]])</f>
        <v>6659400</v>
      </c>
      <c r="V394" s="8">
        <f>表1_5[[#This Row],[Average 40]]/表1_5[[#This Row],[Average 20]]</f>
        <v>1.3963051184948778</v>
      </c>
      <c r="W394" s="8">
        <f>TTEST(表1_5[[#This Row],[iBAQ 0-20_1]:[iBAQ 0-20_3]],表1_5[[#This Row],[iBAQ 30-40_1]:[iBAQ 30-40_3]],2,2)</f>
        <v>0.59399169886936432</v>
      </c>
      <c r="X394" s="8"/>
      <c r="Y394" s="8">
        <f>表1_5[[#This Row],[Average 60]]/表1_5[[#This Row],[Average 40]]</f>
        <v>1.3313022148387599</v>
      </c>
      <c r="Z394" s="8">
        <f>TTEST(表1_5[[#This Row],[iBAQ 30-40_1]:[iBAQ 30-40_3]],表1_5[[#This Row],[iBAQ 50-60_1]:[iBAQ 50-60_3]],2,2)</f>
        <v>0.63812256572346882</v>
      </c>
      <c r="AA394" s="8"/>
      <c r="AB394" s="8">
        <f>表1_5[[#This Row],[Average 60]]/表1_5[[#This Row],[Average 20]]</f>
        <v>1.858904096842928</v>
      </c>
      <c r="AC394" s="8">
        <f>TTEST(表1_5[[#This Row],[iBAQ 0-20_1]:[iBAQ 0-20_3]],表1_5[[#This Row],[iBAQ 50-60_1]:[iBAQ 50-60_3]],2,2)</f>
        <v>4.9301688481209881E-2</v>
      </c>
      <c r="AD394" s="8"/>
    </row>
    <row r="395" spans="1:30" ht="15.75">
      <c r="A395" s="6">
        <v>1367</v>
      </c>
      <c r="B395" s="7" t="s">
        <v>459</v>
      </c>
      <c r="C395" s="7" t="s">
        <v>3070</v>
      </c>
      <c r="D395" s="7" t="s">
        <v>3923</v>
      </c>
      <c r="E395" s="6">
        <v>4</v>
      </c>
      <c r="F395" s="6">
        <v>3</v>
      </c>
      <c r="G395" s="6"/>
      <c r="H395" s="6"/>
      <c r="I395" s="6">
        <v>1690200</v>
      </c>
      <c r="J395" s="6">
        <v>3300200</v>
      </c>
      <c r="K395" s="6">
        <v>793660</v>
      </c>
      <c r="L395" s="6">
        <v>2887900</v>
      </c>
      <c r="M395" s="6">
        <v>4682700</v>
      </c>
      <c r="N395" s="6">
        <v>2729300</v>
      </c>
      <c r="O395" s="6">
        <v>1870200</v>
      </c>
      <c r="P395" s="6">
        <f>COUNT(表1_5[[#This Row],[iBAQ 0-20_1]:[iBAQ 0-20_3]])</f>
        <v>1</v>
      </c>
      <c r="Q395" s="6">
        <f>COUNT(表1_5[[#This Row],[iBAQ 30-40_1]:[iBAQ 30-40_3]])</f>
        <v>3</v>
      </c>
      <c r="R395" s="6">
        <f>COUNT(表1_5[[#This Row],[iBAQ 50-60_1]:[iBAQ 50-60_3]])</f>
        <v>3</v>
      </c>
      <c r="S395" s="8"/>
      <c r="T395" s="8">
        <f>AVERAGE(表1_5[[#This Row],[iBAQ 30-40_1]:[iBAQ 30-40_3]])</f>
        <v>2327253.3333333335</v>
      </c>
      <c r="U395" s="8">
        <f>AVERAGE(表1_5[[#This Row],[iBAQ 50-60_1]:[iBAQ 50-60_3]])</f>
        <v>3094066.6666666665</v>
      </c>
      <c r="V395" s="8"/>
      <c r="W395" s="8"/>
      <c r="X395" s="8"/>
      <c r="Y395" s="8">
        <f>表1_5[[#This Row],[Average 60]]/表1_5[[#This Row],[Average 40]]</f>
        <v>1.3294928499404159</v>
      </c>
      <c r="Z395" s="8">
        <f>TTEST(表1_5[[#This Row],[iBAQ 30-40_1]:[iBAQ 30-40_3]],表1_5[[#This Row],[iBAQ 50-60_1]:[iBAQ 50-60_3]],2,2)</f>
        <v>0.53728680437032872</v>
      </c>
      <c r="AA395" s="8"/>
      <c r="AB395" s="8"/>
      <c r="AC395" s="8"/>
      <c r="AD395" s="8"/>
    </row>
    <row r="396" spans="1:30" ht="15.75">
      <c r="A396" s="6">
        <v>953</v>
      </c>
      <c r="B396" s="7" t="s">
        <v>58</v>
      </c>
      <c r="C396" s="7" t="s">
        <v>2869</v>
      </c>
      <c r="D396" s="7" t="s">
        <v>1817</v>
      </c>
      <c r="E396" s="6">
        <v>16</v>
      </c>
      <c r="F396" s="6">
        <v>10</v>
      </c>
      <c r="G396" s="6">
        <v>39393000</v>
      </c>
      <c r="H396" s="6">
        <v>35229000</v>
      </c>
      <c r="I396" s="6">
        <v>21132000</v>
      </c>
      <c r="J396" s="6">
        <v>36777000</v>
      </c>
      <c r="K396" s="6">
        <v>41751000</v>
      </c>
      <c r="L396" s="6">
        <v>30125000</v>
      </c>
      <c r="M396" s="6">
        <v>63546000</v>
      </c>
      <c r="N396" s="6">
        <v>43038000</v>
      </c>
      <c r="O396" s="6">
        <v>36680000</v>
      </c>
      <c r="P396" s="6">
        <f>COUNT(表1_5[[#This Row],[iBAQ 0-20_1]:[iBAQ 0-20_3]])</f>
        <v>3</v>
      </c>
      <c r="Q396" s="6">
        <f>COUNT(表1_5[[#This Row],[iBAQ 30-40_1]:[iBAQ 30-40_3]])</f>
        <v>3</v>
      </c>
      <c r="R396" s="6">
        <f>COUNT(表1_5[[#This Row],[iBAQ 50-60_1]:[iBAQ 50-60_3]])</f>
        <v>3</v>
      </c>
      <c r="S396" s="8">
        <f>AVERAGE(表1_5[[#This Row],[iBAQ 0-20_1]:[iBAQ 0-20_3]])</f>
        <v>31918000</v>
      </c>
      <c r="T396" s="8">
        <f>AVERAGE(表1_5[[#This Row],[iBAQ 30-40_1]:[iBAQ 30-40_3]])</f>
        <v>36217666.666666664</v>
      </c>
      <c r="U396" s="8">
        <f>AVERAGE(表1_5[[#This Row],[iBAQ 50-60_1]:[iBAQ 50-60_3]])</f>
        <v>47754666.666666664</v>
      </c>
      <c r="V396" s="8">
        <f>表1_5[[#This Row],[Average 40]]/表1_5[[#This Row],[Average 20]]</f>
        <v>1.1347097771372474</v>
      </c>
      <c r="W396" s="8">
        <f>TTEST(表1_5[[#This Row],[iBAQ 0-20_1]:[iBAQ 0-20_3]],表1_5[[#This Row],[iBAQ 30-40_1]:[iBAQ 30-40_3]],2,2)</f>
        <v>0.5427353914964701</v>
      </c>
      <c r="X396" s="8"/>
      <c r="Y396" s="8">
        <f>表1_5[[#This Row],[Average 60]]/表1_5[[#This Row],[Average 40]]</f>
        <v>1.31854619752791</v>
      </c>
      <c r="Z396" s="8">
        <f>TTEST(表1_5[[#This Row],[iBAQ 30-40_1]:[iBAQ 30-40_3]],表1_5[[#This Row],[iBAQ 50-60_1]:[iBAQ 50-60_3]],2,2)</f>
        <v>0.25903814655661567</v>
      </c>
      <c r="AA396" s="8"/>
      <c r="AB396" s="8">
        <f>表1_5[[#This Row],[Average 60]]/表1_5[[#This Row],[Average 20]]</f>
        <v>1.4961672619420598</v>
      </c>
      <c r="AC396" s="8">
        <f>TTEST(表1_5[[#This Row],[iBAQ 0-20_1]:[iBAQ 0-20_3]],表1_5[[#This Row],[iBAQ 50-60_1]:[iBAQ 50-60_3]],2,2)</f>
        <v>0.18176027159826763</v>
      </c>
      <c r="AD396" s="8"/>
    </row>
    <row r="397" spans="1:30" ht="15.75">
      <c r="A397" s="6">
        <v>1300</v>
      </c>
      <c r="B397" s="7" t="s">
        <v>608</v>
      </c>
      <c r="C397" s="7" t="s">
        <v>2538</v>
      </c>
      <c r="D397" s="7" t="s">
        <v>3893</v>
      </c>
      <c r="E397" s="6">
        <v>13</v>
      </c>
      <c r="F397" s="6">
        <v>9</v>
      </c>
      <c r="G397" s="6">
        <v>9172000</v>
      </c>
      <c r="H397" s="6">
        <v>7838800</v>
      </c>
      <c r="I397" s="6">
        <v>6688500</v>
      </c>
      <c r="J397" s="6">
        <v>1377600</v>
      </c>
      <c r="K397" s="6">
        <v>958970</v>
      </c>
      <c r="L397" s="6">
        <v>774550</v>
      </c>
      <c r="M397" s="6">
        <v>2580300</v>
      </c>
      <c r="N397" s="6">
        <v>801650</v>
      </c>
      <c r="O397" s="6">
        <v>695930</v>
      </c>
      <c r="P397" s="6">
        <f>COUNT(表1_5[[#This Row],[iBAQ 0-20_1]:[iBAQ 0-20_3]])</f>
        <v>3</v>
      </c>
      <c r="Q397" s="6">
        <f>COUNT(表1_5[[#This Row],[iBAQ 30-40_1]:[iBAQ 30-40_3]])</f>
        <v>3</v>
      </c>
      <c r="R397" s="6">
        <f>COUNT(表1_5[[#This Row],[iBAQ 50-60_1]:[iBAQ 50-60_3]])</f>
        <v>3</v>
      </c>
      <c r="S397" s="8">
        <f>AVERAGE(表1_5[[#This Row],[iBAQ 0-20_1]:[iBAQ 0-20_3]])</f>
        <v>7899766.666666667</v>
      </c>
      <c r="T397" s="8">
        <f>AVERAGE(表1_5[[#This Row],[iBAQ 30-40_1]:[iBAQ 30-40_3]])</f>
        <v>1037040</v>
      </c>
      <c r="U397" s="8">
        <f>AVERAGE(表1_5[[#This Row],[iBAQ 50-60_1]:[iBAQ 50-60_3]])</f>
        <v>1359293.3333333333</v>
      </c>
      <c r="V397" s="8">
        <f>表1_5[[#This Row],[Average 40]]/表1_5[[#This Row],[Average 20]]</f>
        <v>0.13127476338963598</v>
      </c>
      <c r="W397" s="8">
        <f>TTEST(表1_5[[#This Row],[iBAQ 0-20_1]:[iBAQ 0-20_3]],表1_5[[#This Row],[iBAQ 30-40_1]:[iBAQ 30-40_3]],2,2)</f>
        <v>7.4961926030768099E-4</v>
      </c>
      <c r="X397" s="8" t="s">
        <v>1408</v>
      </c>
      <c r="Y397" s="8">
        <f>表1_5[[#This Row],[Average 60]]/表1_5[[#This Row],[Average 40]]</f>
        <v>1.3107433978760059</v>
      </c>
      <c r="Z397" s="8">
        <f>TTEST(表1_5[[#This Row],[iBAQ 30-40_1]:[iBAQ 30-40_3]],表1_5[[#This Row],[iBAQ 50-60_1]:[iBAQ 50-60_3]],2,2)</f>
        <v>0.63942121296793997</v>
      </c>
      <c r="AA397" s="8"/>
      <c r="AB397" s="8">
        <f>表1_5[[#This Row],[Average 60]]/表1_5[[#This Row],[Average 20]]</f>
        <v>0.17206752942070017</v>
      </c>
      <c r="AC397" s="8">
        <f>TTEST(表1_5[[#This Row],[iBAQ 0-20_1]:[iBAQ 0-20_3]],表1_5[[#This Row],[iBAQ 50-60_1]:[iBAQ 50-60_3]],2,2)</f>
        <v>2.265772634670391E-3</v>
      </c>
      <c r="AD397" s="8" t="s">
        <v>1408</v>
      </c>
    </row>
    <row r="398" spans="1:30" ht="15.75">
      <c r="A398" s="6">
        <v>475</v>
      </c>
      <c r="B398" s="7" t="s">
        <v>802</v>
      </c>
      <c r="C398" s="7" t="s">
        <v>2487</v>
      </c>
      <c r="D398" s="7" t="s">
        <v>1579</v>
      </c>
      <c r="E398" s="6">
        <v>4</v>
      </c>
      <c r="F398" s="6">
        <v>2</v>
      </c>
      <c r="G398" s="6">
        <v>585670</v>
      </c>
      <c r="H398" s="6">
        <v>1213500</v>
      </c>
      <c r="I398" s="6">
        <v>551900</v>
      </c>
      <c r="J398" s="6">
        <v>1760800</v>
      </c>
      <c r="K398" s="6"/>
      <c r="L398" s="6">
        <v>358130</v>
      </c>
      <c r="M398" s="6">
        <v>2071600</v>
      </c>
      <c r="N398" s="6">
        <v>704140</v>
      </c>
      <c r="O398" s="6"/>
      <c r="P398" s="6">
        <f>COUNT(表1_5[[#This Row],[iBAQ 0-20_1]:[iBAQ 0-20_3]])</f>
        <v>3</v>
      </c>
      <c r="Q398" s="6">
        <f>COUNT(表1_5[[#This Row],[iBAQ 30-40_1]:[iBAQ 30-40_3]])</f>
        <v>2</v>
      </c>
      <c r="R398" s="6">
        <f>COUNT(表1_5[[#This Row],[iBAQ 50-60_1]:[iBAQ 50-60_3]])</f>
        <v>2</v>
      </c>
      <c r="S398" s="8">
        <f>AVERAGE(表1_5[[#This Row],[iBAQ 0-20_1]:[iBAQ 0-20_3]])</f>
        <v>783690</v>
      </c>
      <c r="T398" s="8">
        <f>AVERAGE(表1_5[[#This Row],[iBAQ 30-40_1]:[iBAQ 30-40_3]])</f>
        <v>1059465</v>
      </c>
      <c r="U398" s="8">
        <f>AVERAGE(表1_5[[#This Row],[iBAQ 50-60_1]:[iBAQ 50-60_3]])</f>
        <v>1387870</v>
      </c>
      <c r="V398" s="8">
        <f>表1_5[[#This Row],[Average 40]]/表1_5[[#This Row],[Average 20]]</f>
        <v>1.3518929678827087</v>
      </c>
      <c r="W398" s="8">
        <f>TTEST(表1_5[[#This Row],[iBAQ 0-20_1]:[iBAQ 0-20_3]],表1_5[[#This Row],[iBAQ 30-40_1]:[iBAQ 30-40_3]],2,2)</f>
        <v>0.673039044324377</v>
      </c>
      <c r="X398" s="8"/>
      <c r="Y398" s="8">
        <f>表1_5[[#This Row],[Average 60]]/表1_5[[#This Row],[Average 40]]</f>
        <v>1.3099724861132742</v>
      </c>
      <c r="Z398" s="8">
        <f>TTEST(表1_5[[#This Row],[iBAQ 30-40_1]:[iBAQ 30-40_3]],表1_5[[#This Row],[iBAQ 50-60_1]:[iBAQ 50-60_3]],2,2)</f>
        <v>0.76930960667471715</v>
      </c>
      <c r="AA398" s="8"/>
      <c r="AB398" s="8">
        <f>表1_5[[#This Row],[Average 60]]/表1_5[[#This Row],[Average 20]]</f>
        <v>1.7709425920963646</v>
      </c>
      <c r="AC398" s="8">
        <f>TTEST(表1_5[[#This Row],[iBAQ 0-20_1]:[iBAQ 0-20_3]],表1_5[[#This Row],[iBAQ 50-60_1]:[iBAQ 50-60_3]],2,2)</f>
        <v>0.37439454028396491</v>
      </c>
      <c r="AD398" s="8"/>
    </row>
    <row r="399" spans="1:30" ht="15.75">
      <c r="A399" s="6">
        <v>545</v>
      </c>
      <c r="B399" s="7" t="s">
        <v>527</v>
      </c>
      <c r="C399" s="7" t="s">
        <v>3333</v>
      </c>
      <c r="D399" s="7" t="s">
        <v>2139</v>
      </c>
      <c r="E399" s="6">
        <v>2</v>
      </c>
      <c r="F399" s="6">
        <v>2</v>
      </c>
      <c r="G399" s="6">
        <v>1475400</v>
      </c>
      <c r="H399" s="6">
        <v>2776100</v>
      </c>
      <c r="I399" s="6">
        <v>1745500</v>
      </c>
      <c r="J399" s="6">
        <v>2471700</v>
      </c>
      <c r="K399" s="6">
        <v>3531900</v>
      </c>
      <c r="L399" s="6">
        <v>2513700</v>
      </c>
      <c r="M399" s="6">
        <v>7447700</v>
      </c>
      <c r="N399" s="6">
        <v>2417600</v>
      </c>
      <c r="O399" s="6">
        <v>1252600</v>
      </c>
      <c r="P399" s="6">
        <f>COUNT(表1_5[[#This Row],[iBAQ 0-20_1]:[iBAQ 0-20_3]])</f>
        <v>3</v>
      </c>
      <c r="Q399" s="6">
        <f>COUNT(表1_5[[#This Row],[iBAQ 30-40_1]:[iBAQ 30-40_3]])</f>
        <v>3</v>
      </c>
      <c r="R399" s="6">
        <f>COUNT(表1_5[[#This Row],[iBAQ 50-60_1]:[iBAQ 50-60_3]])</f>
        <v>3</v>
      </c>
      <c r="S399" s="8">
        <f>AVERAGE(表1_5[[#This Row],[iBAQ 0-20_1]:[iBAQ 0-20_3]])</f>
        <v>1999000</v>
      </c>
      <c r="T399" s="8">
        <f>AVERAGE(表1_5[[#This Row],[iBAQ 30-40_1]:[iBAQ 30-40_3]])</f>
        <v>2839100</v>
      </c>
      <c r="U399" s="8">
        <f>AVERAGE(表1_5[[#This Row],[iBAQ 50-60_1]:[iBAQ 50-60_3]])</f>
        <v>3705966.6666666665</v>
      </c>
      <c r="V399" s="8">
        <f>表1_5[[#This Row],[Average 40]]/表1_5[[#This Row],[Average 20]]</f>
        <v>1.4202601300650326</v>
      </c>
      <c r="W399" s="8">
        <f>TTEST(表1_5[[#This Row],[iBAQ 0-20_1]:[iBAQ 0-20_3]],表1_5[[#This Row],[iBAQ 30-40_1]:[iBAQ 30-40_3]],2,2)</f>
        <v>0.18579554012424995</v>
      </c>
      <c r="X399" s="8"/>
      <c r="Y399" s="8">
        <f>表1_5[[#This Row],[Average 60]]/表1_5[[#This Row],[Average 40]]</f>
        <v>1.3053315017669918</v>
      </c>
      <c r="Z399" s="8">
        <f>TTEST(表1_5[[#This Row],[iBAQ 30-40_1]:[iBAQ 30-40_3]],表1_5[[#This Row],[iBAQ 50-60_1]:[iBAQ 50-60_3]],2,2)</f>
        <v>0.6769201930576445</v>
      </c>
      <c r="AA399" s="8"/>
      <c r="AB399" s="8">
        <f>表1_5[[#This Row],[Average 60]]/表1_5[[#This Row],[Average 20]]</f>
        <v>1.853910288477572</v>
      </c>
      <c r="AC399" s="8">
        <f>TTEST(表1_5[[#This Row],[iBAQ 0-20_1]:[iBAQ 0-20_3]],表1_5[[#This Row],[iBAQ 50-60_1]:[iBAQ 50-60_3]],2,2)</f>
        <v>0.42898857482507557</v>
      </c>
      <c r="AD399" s="8"/>
    </row>
    <row r="400" spans="1:30" ht="15.75">
      <c r="A400" s="6">
        <v>690</v>
      </c>
      <c r="B400" s="7" t="s">
        <v>702</v>
      </c>
      <c r="C400" s="7" t="s">
        <v>2655</v>
      </c>
      <c r="D400" s="7" t="s">
        <v>3643</v>
      </c>
      <c r="E400" s="6">
        <v>3</v>
      </c>
      <c r="F400" s="6">
        <v>3</v>
      </c>
      <c r="G400" s="6">
        <v>2454100</v>
      </c>
      <c r="H400" s="6"/>
      <c r="I400" s="6">
        <v>8271500</v>
      </c>
      <c r="J400" s="6">
        <v>4844600</v>
      </c>
      <c r="K400" s="6">
        <v>7908200</v>
      </c>
      <c r="L400" s="6"/>
      <c r="M400" s="6">
        <v>7496600</v>
      </c>
      <c r="N400" s="6">
        <v>9148500</v>
      </c>
      <c r="O400" s="6"/>
      <c r="P400" s="6">
        <f>COUNT(表1_5[[#This Row],[iBAQ 0-20_1]:[iBAQ 0-20_3]])</f>
        <v>2</v>
      </c>
      <c r="Q400" s="6">
        <f>COUNT(表1_5[[#This Row],[iBAQ 30-40_1]:[iBAQ 30-40_3]])</f>
        <v>2</v>
      </c>
      <c r="R400" s="6">
        <f>COUNT(表1_5[[#This Row],[iBAQ 50-60_1]:[iBAQ 50-60_3]])</f>
        <v>2</v>
      </c>
      <c r="S400" s="8">
        <f>AVERAGE(表1_5[[#This Row],[iBAQ 0-20_1]:[iBAQ 0-20_3]])</f>
        <v>5362800</v>
      </c>
      <c r="T400" s="8">
        <f>AVERAGE(表1_5[[#This Row],[iBAQ 30-40_1]:[iBAQ 30-40_3]])</f>
        <v>6376400</v>
      </c>
      <c r="U400" s="8">
        <f>AVERAGE(表1_5[[#This Row],[iBAQ 50-60_1]:[iBAQ 50-60_3]])</f>
        <v>8322550</v>
      </c>
      <c r="V400" s="8">
        <f>表1_5[[#This Row],[Average 40]]/表1_5[[#This Row],[Average 20]]</f>
        <v>1.1890057432684418</v>
      </c>
      <c r="W400" s="8">
        <f>TTEST(表1_5[[#This Row],[iBAQ 0-20_1]:[iBAQ 0-20_3]],表1_5[[#This Row],[iBAQ 30-40_1]:[iBAQ 30-40_3]],2,2)</f>
        <v>0.78698208702535022</v>
      </c>
      <c r="X400" s="8"/>
      <c r="Y400" s="8">
        <f>表1_5[[#This Row],[Average 60]]/表1_5[[#This Row],[Average 40]]</f>
        <v>1.305211404554294</v>
      </c>
      <c r="Z400" s="8">
        <f>TTEST(表1_5[[#This Row],[iBAQ 30-40_1]:[iBAQ 30-40_3]],表1_5[[#This Row],[iBAQ 50-60_1]:[iBAQ 50-60_3]],2,2)</f>
        <v>0.37973844079891961</v>
      </c>
      <c r="AA400" s="8"/>
      <c r="AB400" s="8">
        <f>表1_5[[#This Row],[Average 60]]/表1_5[[#This Row],[Average 20]]</f>
        <v>1.5519038561945253</v>
      </c>
      <c r="AC400" s="8">
        <f>TTEST(表1_5[[#This Row],[iBAQ 0-20_1]:[iBAQ 0-20_3]],表1_5[[#This Row],[iBAQ 50-60_1]:[iBAQ 50-60_3]],2,2)</f>
        <v>0.43087600870498677</v>
      </c>
      <c r="AD400" s="8"/>
    </row>
    <row r="401" spans="1:30" ht="15.75">
      <c r="A401" s="6">
        <v>1370</v>
      </c>
      <c r="B401" s="7" t="s">
        <v>142</v>
      </c>
      <c r="C401" s="7" t="s">
        <v>3216</v>
      </c>
      <c r="D401" s="7" t="s">
        <v>2069</v>
      </c>
      <c r="E401" s="6">
        <v>14</v>
      </c>
      <c r="F401" s="6">
        <v>14</v>
      </c>
      <c r="G401" s="6">
        <v>9940300</v>
      </c>
      <c r="H401" s="6">
        <v>11636000</v>
      </c>
      <c r="I401" s="6">
        <v>12730000</v>
      </c>
      <c r="J401" s="6">
        <v>12055000</v>
      </c>
      <c r="K401" s="6">
        <v>17767000</v>
      </c>
      <c r="L401" s="6">
        <v>9545700</v>
      </c>
      <c r="M401" s="6">
        <v>18467000</v>
      </c>
      <c r="N401" s="6">
        <v>19817000</v>
      </c>
      <c r="O401" s="6">
        <v>13083000</v>
      </c>
      <c r="P401" s="6">
        <f>COUNT(表1_5[[#This Row],[iBAQ 0-20_1]:[iBAQ 0-20_3]])</f>
        <v>3</v>
      </c>
      <c r="Q401" s="6">
        <f>COUNT(表1_5[[#This Row],[iBAQ 30-40_1]:[iBAQ 30-40_3]])</f>
        <v>3</v>
      </c>
      <c r="R401" s="6">
        <f>COUNT(表1_5[[#This Row],[iBAQ 50-60_1]:[iBAQ 50-60_3]])</f>
        <v>3</v>
      </c>
      <c r="S401" s="8">
        <f>AVERAGE(表1_5[[#This Row],[iBAQ 0-20_1]:[iBAQ 0-20_3]])</f>
        <v>11435433.333333334</v>
      </c>
      <c r="T401" s="8">
        <f>AVERAGE(表1_5[[#This Row],[iBAQ 30-40_1]:[iBAQ 30-40_3]])</f>
        <v>13122566.666666666</v>
      </c>
      <c r="U401" s="8">
        <f>AVERAGE(表1_5[[#This Row],[iBAQ 50-60_1]:[iBAQ 50-60_3]])</f>
        <v>17122333.333333332</v>
      </c>
      <c r="V401" s="8">
        <f>表1_5[[#This Row],[Average 40]]/表1_5[[#This Row],[Average 20]]</f>
        <v>1.1475355838432006</v>
      </c>
      <c r="W401" s="8">
        <f>TTEST(表1_5[[#This Row],[iBAQ 0-20_1]:[iBAQ 0-20_3]],表1_5[[#This Row],[iBAQ 30-40_1]:[iBAQ 30-40_3]],2,2)</f>
        <v>0.54653114740698194</v>
      </c>
      <c r="X401" s="8"/>
      <c r="Y401" s="8">
        <f>表1_5[[#This Row],[Average 60]]/表1_5[[#This Row],[Average 40]]</f>
        <v>1.3048006360544304</v>
      </c>
      <c r="Z401" s="8">
        <f>TTEST(表1_5[[#This Row],[iBAQ 30-40_1]:[iBAQ 30-40_3]],表1_5[[#This Row],[iBAQ 50-60_1]:[iBAQ 50-60_3]],2,2)</f>
        <v>0.27761696438169003</v>
      </c>
      <c r="AA401" s="8"/>
      <c r="AB401" s="8">
        <f>表1_5[[#This Row],[Average 60]]/表1_5[[#This Row],[Average 20]]</f>
        <v>1.4973051596937004</v>
      </c>
      <c r="AC401" s="8">
        <f>TTEST(表1_5[[#This Row],[iBAQ 0-20_1]:[iBAQ 0-20_3]],表1_5[[#This Row],[iBAQ 50-60_1]:[iBAQ 50-60_3]],2,2)</f>
        <v>6.1858922116523316E-2</v>
      </c>
      <c r="AD401" s="8"/>
    </row>
    <row r="402" spans="1:30" ht="15.75">
      <c r="A402" s="6">
        <v>1474</v>
      </c>
      <c r="B402" s="7" t="s">
        <v>375</v>
      </c>
      <c r="C402" s="7" t="s">
        <v>3315</v>
      </c>
      <c r="D402" s="7" t="s">
        <v>2128</v>
      </c>
      <c r="E402" s="6">
        <v>7</v>
      </c>
      <c r="F402" s="6">
        <v>7</v>
      </c>
      <c r="G402" s="6">
        <v>3840000</v>
      </c>
      <c r="H402" s="6">
        <v>4852700</v>
      </c>
      <c r="I402" s="6">
        <v>7388500</v>
      </c>
      <c r="J402" s="6">
        <v>8064600</v>
      </c>
      <c r="K402" s="6">
        <v>2929800</v>
      </c>
      <c r="L402" s="6">
        <v>7615800</v>
      </c>
      <c r="M402" s="6">
        <v>14041000</v>
      </c>
      <c r="N402" s="6">
        <v>7308900</v>
      </c>
      <c r="O402" s="6">
        <v>2819200</v>
      </c>
      <c r="P402" s="6">
        <f>COUNT(表1_5[[#This Row],[iBAQ 0-20_1]:[iBAQ 0-20_3]])</f>
        <v>3</v>
      </c>
      <c r="Q402" s="6">
        <f>COUNT(表1_5[[#This Row],[iBAQ 30-40_1]:[iBAQ 30-40_3]])</f>
        <v>3</v>
      </c>
      <c r="R402" s="6">
        <f>COUNT(表1_5[[#This Row],[iBAQ 50-60_1]:[iBAQ 50-60_3]])</f>
        <v>3</v>
      </c>
      <c r="S402" s="8">
        <f>AVERAGE(表1_5[[#This Row],[iBAQ 0-20_1]:[iBAQ 0-20_3]])</f>
        <v>5360400</v>
      </c>
      <c r="T402" s="8">
        <f>AVERAGE(表1_5[[#This Row],[iBAQ 30-40_1]:[iBAQ 30-40_3]])</f>
        <v>6203400</v>
      </c>
      <c r="U402" s="8">
        <f>AVERAGE(表1_5[[#This Row],[iBAQ 50-60_1]:[iBAQ 50-60_3]])</f>
        <v>8056366.666666667</v>
      </c>
      <c r="V402" s="8">
        <f>表1_5[[#This Row],[Average 40]]/表1_5[[#This Row],[Average 20]]</f>
        <v>1.1572643832549809</v>
      </c>
      <c r="W402" s="8">
        <f>TTEST(表1_5[[#This Row],[iBAQ 0-20_1]:[iBAQ 0-20_3]],表1_5[[#This Row],[iBAQ 30-40_1]:[iBAQ 30-40_3]],2,2)</f>
        <v>0.68807547370997879</v>
      </c>
      <c r="X402" s="8"/>
      <c r="Y402" s="8">
        <f>表1_5[[#This Row],[Average 60]]/表1_5[[#This Row],[Average 40]]</f>
        <v>1.2987017871919699</v>
      </c>
      <c r="Z402" s="8">
        <f>TTEST(表1_5[[#This Row],[iBAQ 30-40_1]:[iBAQ 30-40_3]],表1_5[[#This Row],[iBAQ 50-60_1]:[iBAQ 50-60_3]],2,2)</f>
        <v>0.63848999769872217</v>
      </c>
      <c r="AA402" s="8"/>
      <c r="AB402" s="8">
        <f>表1_5[[#This Row],[Average 60]]/表1_5[[#This Row],[Average 20]]</f>
        <v>1.5029413227868567</v>
      </c>
      <c r="AC402" s="8">
        <f>TTEST(表1_5[[#This Row],[iBAQ 0-20_1]:[iBAQ 0-20_3]],表1_5[[#This Row],[iBAQ 50-60_1]:[iBAQ 50-60_3]],2,2)</f>
        <v>0.47551335996848149</v>
      </c>
      <c r="AD402" s="8"/>
    </row>
    <row r="403" spans="1:30" ht="15.75">
      <c r="A403" s="6">
        <v>464</v>
      </c>
      <c r="B403" s="7" t="s">
        <v>175</v>
      </c>
      <c r="C403" s="7" t="s">
        <v>2479</v>
      </c>
      <c r="D403" s="7" t="s">
        <v>1571</v>
      </c>
      <c r="E403" s="6">
        <v>12</v>
      </c>
      <c r="F403" s="6">
        <v>2</v>
      </c>
      <c r="G403" s="6">
        <v>4252000</v>
      </c>
      <c r="H403" s="6">
        <v>2557500</v>
      </c>
      <c r="I403" s="6">
        <v>1911800</v>
      </c>
      <c r="J403" s="6">
        <v>6842800</v>
      </c>
      <c r="K403" s="6">
        <v>3744400</v>
      </c>
      <c r="L403" s="6">
        <v>2453700</v>
      </c>
      <c r="M403" s="6">
        <v>6872300</v>
      </c>
      <c r="N403" s="6">
        <v>152940</v>
      </c>
      <c r="O403" s="6">
        <v>9759200</v>
      </c>
      <c r="P403" s="6">
        <f>COUNT(表1_5[[#This Row],[iBAQ 0-20_1]:[iBAQ 0-20_3]])</f>
        <v>3</v>
      </c>
      <c r="Q403" s="6">
        <f>COUNT(表1_5[[#This Row],[iBAQ 30-40_1]:[iBAQ 30-40_3]])</f>
        <v>3</v>
      </c>
      <c r="R403" s="6">
        <f>COUNT(表1_5[[#This Row],[iBAQ 50-60_1]:[iBAQ 50-60_3]])</f>
        <v>3</v>
      </c>
      <c r="S403" s="8">
        <f>AVERAGE(表1_5[[#This Row],[iBAQ 0-20_1]:[iBAQ 0-20_3]])</f>
        <v>2907100</v>
      </c>
      <c r="T403" s="8">
        <f>AVERAGE(表1_5[[#This Row],[iBAQ 30-40_1]:[iBAQ 30-40_3]])</f>
        <v>4346966.666666667</v>
      </c>
      <c r="U403" s="8">
        <f>AVERAGE(表1_5[[#This Row],[iBAQ 50-60_1]:[iBAQ 50-60_3]])</f>
        <v>5594813.333333333</v>
      </c>
      <c r="V403" s="8">
        <f>表1_5[[#This Row],[Average 40]]/表1_5[[#This Row],[Average 20]]</f>
        <v>1.4952931329044983</v>
      </c>
      <c r="W403" s="8">
        <f>TTEST(表1_5[[#This Row],[iBAQ 0-20_1]:[iBAQ 0-20_3]],表1_5[[#This Row],[iBAQ 30-40_1]:[iBAQ 30-40_3]],2,2)</f>
        <v>0.38498076218376365</v>
      </c>
      <c r="X403" s="8"/>
      <c r="Y403" s="8">
        <f>表1_5[[#This Row],[Average 60]]/表1_5[[#This Row],[Average 40]]</f>
        <v>1.2870614758183867</v>
      </c>
      <c r="Z403" s="8">
        <f>TTEST(表1_5[[#This Row],[iBAQ 30-40_1]:[iBAQ 30-40_3]],表1_5[[#This Row],[iBAQ 50-60_1]:[iBAQ 50-60_3]],2,2)</f>
        <v>0.71046150494650895</v>
      </c>
      <c r="AA403" s="8"/>
      <c r="AB403" s="8">
        <f>表1_5[[#This Row],[Average 60]]/表1_5[[#This Row],[Average 20]]</f>
        <v>1.9245341864171626</v>
      </c>
      <c r="AC403" s="8">
        <f>TTEST(表1_5[[#This Row],[iBAQ 0-20_1]:[iBAQ 0-20_3]],表1_5[[#This Row],[iBAQ 50-60_1]:[iBAQ 50-60_3]],2,2)</f>
        <v>0.41088625829832726</v>
      </c>
      <c r="AD403" s="8"/>
    </row>
    <row r="404" spans="1:30" ht="15.75">
      <c r="A404" s="6">
        <v>593</v>
      </c>
      <c r="B404" s="7" t="s">
        <v>61</v>
      </c>
      <c r="C404" s="7" t="s">
        <v>2572</v>
      </c>
      <c r="D404" s="7" t="s">
        <v>3614</v>
      </c>
      <c r="E404" s="6">
        <v>9</v>
      </c>
      <c r="F404" s="6">
        <v>4</v>
      </c>
      <c r="G404" s="6">
        <v>14629000</v>
      </c>
      <c r="H404" s="6">
        <v>7134300</v>
      </c>
      <c r="I404" s="6">
        <v>19649000</v>
      </c>
      <c r="J404" s="6">
        <v>24850000</v>
      </c>
      <c r="K404" s="6">
        <v>19675000</v>
      </c>
      <c r="L404" s="6">
        <v>20852000</v>
      </c>
      <c r="M404" s="6">
        <v>36158000</v>
      </c>
      <c r="N404" s="6">
        <v>11763000</v>
      </c>
      <c r="O404" s="6">
        <v>35956000</v>
      </c>
      <c r="P404" s="6">
        <f>COUNT(表1_5[[#This Row],[iBAQ 0-20_1]:[iBAQ 0-20_3]])</f>
        <v>3</v>
      </c>
      <c r="Q404" s="6">
        <f>COUNT(表1_5[[#This Row],[iBAQ 30-40_1]:[iBAQ 30-40_3]])</f>
        <v>3</v>
      </c>
      <c r="R404" s="6">
        <f>COUNT(表1_5[[#This Row],[iBAQ 50-60_1]:[iBAQ 50-60_3]])</f>
        <v>3</v>
      </c>
      <c r="S404" s="8">
        <f>AVERAGE(表1_5[[#This Row],[iBAQ 0-20_1]:[iBAQ 0-20_3]])</f>
        <v>13804100</v>
      </c>
      <c r="T404" s="8">
        <f>AVERAGE(表1_5[[#This Row],[iBAQ 30-40_1]:[iBAQ 30-40_3]])</f>
        <v>21792333.333333332</v>
      </c>
      <c r="U404" s="8">
        <f>AVERAGE(表1_5[[#This Row],[iBAQ 50-60_1]:[iBAQ 50-60_3]])</f>
        <v>27959000</v>
      </c>
      <c r="V404" s="8">
        <f>表1_5[[#This Row],[Average 40]]/表1_5[[#This Row],[Average 20]]</f>
        <v>1.5786855596042721</v>
      </c>
      <c r="W404" s="8">
        <f>TTEST(表1_5[[#This Row],[iBAQ 0-20_1]:[iBAQ 0-20_3]],表1_5[[#This Row],[iBAQ 30-40_1]:[iBAQ 30-40_3]],2,2)</f>
        <v>0.11379609772724827</v>
      </c>
      <c r="X404" s="8"/>
      <c r="Y404" s="8">
        <f>表1_5[[#This Row],[Average 60]]/表1_5[[#This Row],[Average 40]]</f>
        <v>1.2829741346345045</v>
      </c>
      <c r="Z404" s="8">
        <f>TTEST(表1_5[[#This Row],[iBAQ 30-40_1]:[iBAQ 30-40_3]],表1_5[[#This Row],[iBAQ 50-60_1]:[iBAQ 50-60_3]],2,2)</f>
        <v>0.49623856664045091</v>
      </c>
      <c r="AA404" s="8"/>
      <c r="AB404" s="8">
        <f>表1_5[[#This Row],[Average 60]]/表1_5[[#This Row],[Average 20]]</f>
        <v>2.0254127396932797</v>
      </c>
      <c r="AC404" s="8">
        <f>TTEST(表1_5[[#This Row],[iBAQ 0-20_1]:[iBAQ 0-20_3]],表1_5[[#This Row],[iBAQ 50-60_1]:[iBAQ 50-60_3]],2,2)</f>
        <v>0.18604110229568913</v>
      </c>
      <c r="AD404" s="8"/>
    </row>
    <row r="405" spans="1:30" ht="15.75">
      <c r="A405" s="6">
        <v>54</v>
      </c>
      <c r="B405" s="7" t="s">
        <v>764</v>
      </c>
      <c r="C405" s="7" t="s">
        <v>2201</v>
      </c>
      <c r="D405" s="7" t="s">
        <v>1425</v>
      </c>
      <c r="E405" s="6">
        <v>1</v>
      </c>
      <c r="F405" s="6">
        <v>1</v>
      </c>
      <c r="G405" s="6"/>
      <c r="H405" s="6"/>
      <c r="I405" s="6"/>
      <c r="J405" s="6">
        <v>1028400</v>
      </c>
      <c r="K405" s="6"/>
      <c r="L405" s="6">
        <v>1342700</v>
      </c>
      <c r="M405" s="6">
        <v>1570600</v>
      </c>
      <c r="N405" s="6">
        <v>1470100</v>
      </c>
      <c r="O405" s="6"/>
      <c r="P405" s="6">
        <f>COUNT(表1_5[[#This Row],[iBAQ 0-20_1]:[iBAQ 0-20_3]])</f>
        <v>0</v>
      </c>
      <c r="Q405" s="6">
        <f>COUNT(表1_5[[#This Row],[iBAQ 30-40_1]:[iBAQ 30-40_3]])</f>
        <v>2</v>
      </c>
      <c r="R405" s="6">
        <f>COUNT(表1_5[[#This Row],[iBAQ 50-60_1]:[iBAQ 50-60_3]])</f>
        <v>2</v>
      </c>
      <c r="S405" s="8"/>
      <c r="T405" s="8">
        <f>AVERAGE(表1_5[[#This Row],[iBAQ 30-40_1]:[iBAQ 30-40_3]])</f>
        <v>1185550</v>
      </c>
      <c r="U405" s="8">
        <f>AVERAGE(表1_5[[#This Row],[iBAQ 50-60_1]:[iBAQ 50-60_3]])</f>
        <v>1520350</v>
      </c>
      <c r="V405" s="8"/>
      <c r="W405" s="8"/>
      <c r="X405" s="8">
        <v>40</v>
      </c>
      <c r="Y405" s="8">
        <f>表1_5[[#This Row],[Average 60]]/表1_5[[#This Row],[Average 40]]</f>
        <v>1.2824005735734469</v>
      </c>
      <c r="Z405" s="8">
        <f>TTEST(表1_5[[#This Row],[iBAQ 30-40_1]:[iBAQ 30-40_3]],表1_5[[#This Row],[iBAQ 50-60_1]:[iBAQ 50-60_3]],2,2)</f>
        <v>0.17958279034414659</v>
      </c>
      <c r="AA405" s="8"/>
      <c r="AB405" s="8"/>
      <c r="AC405" s="8"/>
      <c r="AD405" s="8">
        <v>60</v>
      </c>
    </row>
    <row r="406" spans="1:30" ht="15.75">
      <c r="A406" s="6">
        <v>987</v>
      </c>
      <c r="B406" s="7" t="s">
        <v>376</v>
      </c>
      <c r="C406" s="7" t="s">
        <v>2498</v>
      </c>
      <c r="D406" s="7" t="s">
        <v>3774</v>
      </c>
      <c r="E406" s="6">
        <v>4</v>
      </c>
      <c r="F406" s="6">
        <v>1</v>
      </c>
      <c r="G406" s="6"/>
      <c r="H406" s="6"/>
      <c r="I406" s="6"/>
      <c r="J406" s="6"/>
      <c r="K406" s="6">
        <v>1833000</v>
      </c>
      <c r="L406" s="6">
        <v>3608400</v>
      </c>
      <c r="M406" s="6">
        <v>6175400</v>
      </c>
      <c r="N406" s="6">
        <v>1351600</v>
      </c>
      <c r="O406" s="6">
        <v>2815000</v>
      </c>
      <c r="P406" s="6">
        <f>COUNT(表1_5[[#This Row],[iBAQ 0-20_1]:[iBAQ 0-20_3]])</f>
        <v>0</v>
      </c>
      <c r="Q406" s="6">
        <f>COUNT(表1_5[[#This Row],[iBAQ 30-40_1]:[iBAQ 30-40_3]])</f>
        <v>2</v>
      </c>
      <c r="R406" s="6">
        <f>COUNT(表1_5[[#This Row],[iBAQ 50-60_1]:[iBAQ 50-60_3]])</f>
        <v>3</v>
      </c>
      <c r="S406" s="8"/>
      <c r="T406" s="8">
        <f>AVERAGE(表1_5[[#This Row],[iBAQ 30-40_1]:[iBAQ 30-40_3]])</f>
        <v>2720700</v>
      </c>
      <c r="U406" s="8">
        <f>AVERAGE(表1_5[[#This Row],[iBAQ 50-60_1]:[iBAQ 50-60_3]])</f>
        <v>3447333.3333333335</v>
      </c>
      <c r="V406" s="8"/>
      <c r="W406" s="8"/>
      <c r="X406" s="8">
        <v>40</v>
      </c>
      <c r="Y406" s="8">
        <f>表1_5[[#This Row],[Average 60]]/表1_5[[#This Row],[Average 40]]</f>
        <v>1.2670758750811679</v>
      </c>
      <c r="Z406" s="8">
        <f>TTEST(表1_5[[#This Row],[iBAQ 30-40_1]:[iBAQ 30-40_3]],表1_5[[#This Row],[iBAQ 50-60_1]:[iBAQ 50-60_3]],2,2)</f>
        <v>0.73529294465567252</v>
      </c>
      <c r="AA406" s="8"/>
      <c r="AB406" s="8"/>
      <c r="AC406" s="8"/>
      <c r="AD406" s="8">
        <v>60</v>
      </c>
    </row>
    <row r="407" spans="1:30" ht="15.75">
      <c r="A407" s="6">
        <v>424</v>
      </c>
      <c r="B407" s="7" t="s">
        <v>27</v>
      </c>
      <c r="C407" s="7" t="s">
        <v>2454</v>
      </c>
      <c r="D407" s="7" t="s">
        <v>3563</v>
      </c>
      <c r="E407" s="6">
        <v>5</v>
      </c>
      <c r="F407" s="6">
        <v>4</v>
      </c>
      <c r="G407" s="6">
        <v>141020000</v>
      </c>
      <c r="H407" s="6">
        <v>141230000</v>
      </c>
      <c r="I407" s="6">
        <v>146730000</v>
      </c>
      <c r="J407" s="6">
        <v>151670000</v>
      </c>
      <c r="K407" s="6">
        <v>155800000</v>
      </c>
      <c r="L407" s="6">
        <v>130350000</v>
      </c>
      <c r="M407" s="6">
        <v>257820000</v>
      </c>
      <c r="N407" s="6">
        <v>186810000</v>
      </c>
      <c r="O407" s="6">
        <v>107180000</v>
      </c>
      <c r="P407" s="6">
        <f>COUNT(表1_5[[#This Row],[iBAQ 0-20_1]:[iBAQ 0-20_3]])</f>
        <v>3</v>
      </c>
      <c r="Q407" s="6">
        <f>COUNT(表1_5[[#This Row],[iBAQ 30-40_1]:[iBAQ 30-40_3]])</f>
        <v>3</v>
      </c>
      <c r="R407" s="6">
        <f>COUNT(表1_5[[#This Row],[iBAQ 50-60_1]:[iBAQ 50-60_3]])</f>
        <v>3</v>
      </c>
      <c r="S407" s="8">
        <f>AVERAGE(表1_5[[#This Row],[iBAQ 0-20_1]:[iBAQ 0-20_3]])</f>
        <v>142993333.33333334</v>
      </c>
      <c r="T407" s="8">
        <f>AVERAGE(表1_5[[#This Row],[iBAQ 30-40_1]:[iBAQ 30-40_3]])</f>
        <v>145940000</v>
      </c>
      <c r="U407" s="8">
        <f>AVERAGE(表1_5[[#This Row],[iBAQ 50-60_1]:[iBAQ 50-60_3]])</f>
        <v>183936666.66666666</v>
      </c>
      <c r="V407" s="8">
        <f>表1_5[[#This Row],[Average 40]]/表1_5[[#This Row],[Average 20]]</f>
        <v>1.0206070213063545</v>
      </c>
      <c r="W407" s="8">
        <f>TTEST(表1_5[[#This Row],[iBAQ 0-20_1]:[iBAQ 0-20_3]],表1_5[[#This Row],[iBAQ 30-40_1]:[iBAQ 30-40_3]],2,2)</f>
        <v>0.73456036232611344</v>
      </c>
      <c r="X407" s="8"/>
      <c r="Y407" s="8">
        <f>表1_5[[#This Row],[Average 60]]/表1_5[[#This Row],[Average 40]]</f>
        <v>1.2603581380475994</v>
      </c>
      <c r="Z407" s="8">
        <f>TTEST(表1_5[[#This Row],[iBAQ 30-40_1]:[iBAQ 30-40_3]],表1_5[[#This Row],[iBAQ 50-60_1]:[iBAQ 50-60_3]],2,2)</f>
        <v>0.43862729261052869</v>
      </c>
      <c r="AA407" s="8"/>
      <c r="AB407" s="8">
        <f>表1_5[[#This Row],[Average 60]]/表1_5[[#This Row],[Average 20]]</f>
        <v>1.2863303650519837</v>
      </c>
      <c r="AC407" s="8">
        <f>TTEST(表1_5[[#This Row],[iBAQ 0-20_1]:[iBAQ 0-20_3]],表1_5[[#This Row],[iBAQ 50-60_1]:[iBAQ 50-60_3]],2,2)</f>
        <v>0.40037168471877493</v>
      </c>
      <c r="AD407" s="8"/>
    </row>
    <row r="408" spans="1:30" ht="15.75">
      <c r="A408" s="6">
        <v>1141</v>
      </c>
      <c r="B408" s="7" t="s">
        <v>23</v>
      </c>
      <c r="C408" s="7" t="s">
        <v>2224</v>
      </c>
      <c r="D408" s="7" t="s">
        <v>3826</v>
      </c>
      <c r="E408" s="6">
        <v>7</v>
      </c>
      <c r="F408" s="6">
        <v>4</v>
      </c>
      <c r="G408" s="6">
        <v>115310000</v>
      </c>
      <c r="H408" s="6">
        <v>158550000</v>
      </c>
      <c r="I408" s="6">
        <v>143780000</v>
      </c>
      <c r="J408" s="6">
        <v>124220000</v>
      </c>
      <c r="K408" s="6">
        <v>112870000</v>
      </c>
      <c r="L408" s="6">
        <v>117040000</v>
      </c>
      <c r="M408" s="6">
        <v>155230000</v>
      </c>
      <c r="N408" s="6">
        <v>152860000</v>
      </c>
      <c r="O408" s="6">
        <v>137640000</v>
      </c>
      <c r="P408" s="6">
        <f>COUNT(表1_5[[#This Row],[iBAQ 0-20_1]:[iBAQ 0-20_3]])</f>
        <v>3</v>
      </c>
      <c r="Q408" s="6">
        <f>COUNT(表1_5[[#This Row],[iBAQ 30-40_1]:[iBAQ 30-40_3]])</f>
        <v>3</v>
      </c>
      <c r="R408" s="6">
        <f>COUNT(表1_5[[#This Row],[iBAQ 50-60_1]:[iBAQ 50-60_3]])</f>
        <v>3</v>
      </c>
      <c r="S408" s="8">
        <f>AVERAGE(表1_5[[#This Row],[iBAQ 0-20_1]:[iBAQ 0-20_3]])</f>
        <v>139213333.33333334</v>
      </c>
      <c r="T408" s="8">
        <f>AVERAGE(表1_5[[#This Row],[iBAQ 30-40_1]:[iBAQ 30-40_3]])</f>
        <v>118043333.33333333</v>
      </c>
      <c r="U408" s="8">
        <f>AVERAGE(表1_5[[#This Row],[iBAQ 50-60_1]:[iBAQ 50-60_3]])</f>
        <v>148576666.66666666</v>
      </c>
      <c r="V408" s="8">
        <f>表1_5[[#This Row],[Average 40]]/表1_5[[#This Row],[Average 20]]</f>
        <v>0.84793123264055159</v>
      </c>
      <c r="W408" s="8">
        <f>TTEST(表1_5[[#This Row],[iBAQ 0-20_1]:[iBAQ 0-20_3]],表1_5[[#This Row],[iBAQ 30-40_1]:[iBAQ 30-40_3]],2,2)</f>
        <v>0.18179299887639838</v>
      </c>
      <c r="X408" s="8"/>
      <c r="Y408" s="8">
        <f>表1_5[[#This Row],[Average 60]]/表1_5[[#This Row],[Average 40]]</f>
        <v>1.2586620732499365</v>
      </c>
      <c r="Z408" s="8">
        <f>TTEST(表1_5[[#This Row],[iBAQ 30-40_1]:[iBAQ 30-40_3]],表1_5[[#This Row],[iBAQ 50-60_1]:[iBAQ 50-60_3]],2,2)</f>
        <v>8.985145866459562E-3</v>
      </c>
      <c r="AA408" s="8"/>
      <c r="AB408" s="8">
        <f>表1_5[[#This Row],[Average 60]]/表1_5[[#This Row],[Average 20]]</f>
        <v>1.0672588832487309</v>
      </c>
      <c r="AC408" s="8">
        <f>TTEST(表1_5[[#This Row],[iBAQ 0-20_1]:[iBAQ 0-20_3]],表1_5[[#This Row],[iBAQ 50-60_1]:[iBAQ 50-60_3]],2,2)</f>
        <v>0.53564501677352627</v>
      </c>
      <c r="AD408" s="8"/>
    </row>
    <row r="409" spans="1:30" ht="15.75">
      <c r="A409" s="6">
        <v>399</v>
      </c>
      <c r="B409" s="7" t="s">
        <v>95</v>
      </c>
      <c r="C409" s="7" t="s">
        <v>2438</v>
      </c>
      <c r="D409" s="7" t="s">
        <v>3552</v>
      </c>
      <c r="E409" s="6">
        <v>10</v>
      </c>
      <c r="F409" s="6">
        <v>10</v>
      </c>
      <c r="G409" s="6">
        <v>30228000</v>
      </c>
      <c r="H409" s="6">
        <v>29811000</v>
      </c>
      <c r="I409" s="6">
        <v>18072000</v>
      </c>
      <c r="J409" s="6">
        <v>15475000</v>
      </c>
      <c r="K409" s="6">
        <v>16067000</v>
      </c>
      <c r="L409" s="6">
        <v>22333000</v>
      </c>
      <c r="M409" s="6">
        <v>33297000</v>
      </c>
      <c r="N409" s="6">
        <v>12689000</v>
      </c>
      <c r="O409" s="6">
        <v>21221000</v>
      </c>
      <c r="P409" s="6">
        <f>COUNT(表1_5[[#This Row],[iBAQ 0-20_1]:[iBAQ 0-20_3]])</f>
        <v>3</v>
      </c>
      <c r="Q409" s="6">
        <f>COUNT(表1_5[[#This Row],[iBAQ 30-40_1]:[iBAQ 30-40_3]])</f>
        <v>3</v>
      </c>
      <c r="R409" s="6">
        <f>COUNT(表1_5[[#This Row],[iBAQ 50-60_1]:[iBAQ 50-60_3]])</f>
        <v>3</v>
      </c>
      <c r="S409" s="8">
        <f>AVERAGE(表1_5[[#This Row],[iBAQ 0-20_1]:[iBAQ 0-20_3]])</f>
        <v>26037000</v>
      </c>
      <c r="T409" s="8">
        <f>AVERAGE(表1_5[[#This Row],[iBAQ 30-40_1]:[iBAQ 30-40_3]])</f>
        <v>17958333.333333332</v>
      </c>
      <c r="U409" s="8">
        <f>AVERAGE(表1_5[[#This Row],[iBAQ 50-60_1]:[iBAQ 50-60_3]])</f>
        <v>22402333.333333332</v>
      </c>
      <c r="V409" s="8">
        <f>表1_5[[#This Row],[Average 40]]/表1_5[[#This Row],[Average 20]]</f>
        <v>0.68972359846884557</v>
      </c>
      <c r="W409" s="8">
        <f>TTEST(表1_5[[#This Row],[iBAQ 0-20_1]:[iBAQ 0-20_3]],表1_5[[#This Row],[iBAQ 30-40_1]:[iBAQ 30-40_3]],2,2)</f>
        <v>0.15036015762260771</v>
      </c>
      <c r="X409" s="8"/>
      <c r="Y409" s="8">
        <f>表1_5[[#This Row],[Average 60]]/表1_5[[#This Row],[Average 40]]</f>
        <v>1.247461716937355</v>
      </c>
      <c r="Z409" s="8">
        <f>TTEST(表1_5[[#This Row],[iBAQ 30-40_1]:[iBAQ 30-40_3]],表1_5[[#This Row],[iBAQ 50-60_1]:[iBAQ 50-60_3]],2,2)</f>
        <v>0.52371023037577435</v>
      </c>
      <c r="AA409" s="8"/>
      <c r="AB409" s="8">
        <f>表1_5[[#This Row],[Average 60]]/表1_5[[#This Row],[Average 20]]</f>
        <v>0.8604037843581569</v>
      </c>
      <c r="AC409" s="8">
        <f>TTEST(表1_5[[#This Row],[iBAQ 0-20_1]:[iBAQ 0-20_3]],表1_5[[#This Row],[iBAQ 50-60_1]:[iBAQ 50-60_3]],2,2)</f>
        <v>0.63952334457502169</v>
      </c>
      <c r="AD409" s="8"/>
    </row>
    <row r="410" spans="1:30" ht="15.75">
      <c r="A410" s="6">
        <v>223</v>
      </c>
      <c r="B410" s="7" t="s">
        <v>42</v>
      </c>
      <c r="C410" s="7" t="s">
        <v>2315</v>
      </c>
      <c r="D410" s="7" t="s">
        <v>1486</v>
      </c>
      <c r="E410" s="6">
        <v>9</v>
      </c>
      <c r="F410" s="6">
        <v>7</v>
      </c>
      <c r="G410" s="6">
        <v>71295000</v>
      </c>
      <c r="H410" s="6">
        <v>62293000</v>
      </c>
      <c r="I410" s="6">
        <v>77105000</v>
      </c>
      <c r="J410" s="6">
        <v>68641000</v>
      </c>
      <c r="K410" s="6">
        <v>46383000</v>
      </c>
      <c r="L410" s="6">
        <v>76092000</v>
      </c>
      <c r="M410" s="6">
        <v>111340000</v>
      </c>
      <c r="N410" s="6">
        <v>74277000</v>
      </c>
      <c r="O410" s="6">
        <v>52152000</v>
      </c>
      <c r="P410" s="6">
        <f>COUNT(表1_5[[#This Row],[iBAQ 0-20_1]:[iBAQ 0-20_3]])</f>
        <v>3</v>
      </c>
      <c r="Q410" s="6">
        <f>COUNT(表1_5[[#This Row],[iBAQ 30-40_1]:[iBAQ 30-40_3]])</f>
        <v>3</v>
      </c>
      <c r="R410" s="6">
        <f>COUNT(表1_5[[#This Row],[iBAQ 50-60_1]:[iBAQ 50-60_3]])</f>
        <v>3</v>
      </c>
      <c r="S410" s="8">
        <f>AVERAGE(表1_5[[#This Row],[iBAQ 0-20_1]:[iBAQ 0-20_3]])</f>
        <v>70231000</v>
      </c>
      <c r="T410" s="8">
        <f>AVERAGE(表1_5[[#This Row],[iBAQ 30-40_1]:[iBAQ 30-40_3]])</f>
        <v>63705333.333333336</v>
      </c>
      <c r="U410" s="8">
        <f>AVERAGE(表1_5[[#This Row],[iBAQ 50-60_1]:[iBAQ 50-60_3]])</f>
        <v>79256333.333333328</v>
      </c>
      <c r="V410" s="8">
        <f>表1_5[[#This Row],[Average 40]]/表1_5[[#This Row],[Average 20]]</f>
        <v>0.90708281717949812</v>
      </c>
      <c r="W410" s="8">
        <f>TTEST(表1_5[[#This Row],[iBAQ 0-20_1]:[iBAQ 0-20_3]],表1_5[[#This Row],[iBAQ 30-40_1]:[iBAQ 30-40_3]],2,2)</f>
        <v>0.54619503653762647</v>
      </c>
      <c r="X410" s="8"/>
      <c r="Y410" s="8">
        <f>表1_5[[#This Row],[Average 60]]/表1_5[[#This Row],[Average 40]]</f>
        <v>1.2441082902530398</v>
      </c>
      <c r="Z410" s="8">
        <f>TTEST(表1_5[[#This Row],[iBAQ 30-40_1]:[iBAQ 30-40_3]],表1_5[[#This Row],[iBAQ 50-60_1]:[iBAQ 50-60_3]],2,2)</f>
        <v>0.46847817657663082</v>
      </c>
      <c r="AA410" s="8"/>
      <c r="AB410" s="8">
        <f>表1_5[[#This Row],[Average 60]]/表1_5[[#This Row],[Average 20]]</f>
        <v>1.1285092527990963</v>
      </c>
      <c r="AC410" s="8">
        <f>TTEST(表1_5[[#This Row],[iBAQ 0-20_1]:[iBAQ 0-20_3]],表1_5[[#This Row],[iBAQ 50-60_1]:[iBAQ 50-60_3]],2,2)</f>
        <v>0.63872891455879421</v>
      </c>
      <c r="AD410" s="8"/>
    </row>
    <row r="411" spans="1:30" ht="15.75">
      <c r="A411" s="6">
        <v>762</v>
      </c>
      <c r="B411" s="7" t="s">
        <v>31</v>
      </c>
      <c r="C411" s="7" t="s">
        <v>2718</v>
      </c>
      <c r="D411" s="7" t="s">
        <v>3675</v>
      </c>
      <c r="E411" s="6">
        <v>7</v>
      </c>
      <c r="F411" s="6">
        <v>7</v>
      </c>
      <c r="G411" s="6"/>
      <c r="H411" s="6"/>
      <c r="I411" s="6">
        <v>948410</v>
      </c>
      <c r="J411" s="6">
        <v>56392000</v>
      </c>
      <c r="K411" s="6">
        <v>49623000</v>
      </c>
      <c r="L411" s="6">
        <v>53082000</v>
      </c>
      <c r="M411" s="6">
        <v>72065000</v>
      </c>
      <c r="N411" s="6">
        <v>48059000</v>
      </c>
      <c r="O411" s="6">
        <v>77504000</v>
      </c>
      <c r="P411" s="6">
        <f>COUNT(表1_5[[#This Row],[iBAQ 0-20_1]:[iBAQ 0-20_3]])</f>
        <v>1</v>
      </c>
      <c r="Q411" s="6">
        <f>COUNT(表1_5[[#This Row],[iBAQ 30-40_1]:[iBAQ 30-40_3]])</f>
        <v>3</v>
      </c>
      <c r="R411" s="6">
        <f>COUNT(表1_5[[#This Row],[iBAQ 50-60_1]:[iBAQ 50-60_3]])</f>
        <v>3</v>
      </c>
      <c r="S411" s="8"/>
      <c r="T411" s="8">
        <f>AVERAGE(表1_5[[#This Row],[iBAQ 30-40_1]:[iBAQ 30-40_3]])</f>
        <v>53032333.333333336</v>
      </c>
      <c r="U411" s="8">
        <f>AVERAGE(表1_5[[#This Row],[iBAQ 50-60_1]:[iBAQ 50-60_3]])</f>
        <v>65876000</v>
      </c>
      <c r="V411" s="8"/>
      <c r="W411" s="8"/>
      <c r="X411" s="8"/>
      <c r="Y411" s="8">
        <f>表1_5[[#This Row],[Average 60]]/表1_5[[#This Row],[Average 40]]</f>
        <v>1.2421855848947496</v>
      </c>
      <c r="Z411" s="8">
        <f>TTEST(表1_5[[#This Row],[iBAQ 30-40_1]:[iBAQ 30-40_3]],表1_5[[#This Row],[iBAQ 50-60_1]:[iBAQ 50-60_3]],2,2)</f>
        <v>0.23749245840436642</v>
      </c>
      <c r="AA411" s="8"/>
      <c r="AB411" s="8"/>
      <c r="AC411" s="8"/>
      <c r="AD411" s="8"/>
    </row>
    <row r="412" spans="1:30" ht="15.75">
      <c r="A412" s="6">
        <v>734</v>
      </c>
      <c r="B412" s="7" t="s">
        <v>564</v>
      </c>
      <c r="C412" s="7" t="s">
        <v>2695</v>
      </c>
      <c r="D412" s="7" t="s">
        <v>3660</v>
      </c>
      <c r="E412" s="6">
        <v>4</v>
      </c>
      <c r="F412" s="6">
        <v>4</v>
      </c>
      <c r="G412" s="6"/>
      <c r="H412" s="6">
        <v>1501800</v>
      </c>
      <c r="I412" s="6"/>
      <c r="J412" s="6">
        <v>1218200</v>
      </c>
      <c r="K412" s="6"/>
      <c r="L412" s="6">
        <v>934780</v>
      </c>
      <c r="M412" s="6">
        <v>1696000</v>
      </c>
      <c r="N412" s="6"/>
      <c r="O412" s="6">
        <v>968620</v>
      </c>
      <c r="P412" s="6">
        <f>COUNT(表1_5[[#This Row],[iBAQ 0-20_1]:[iBAQ 0-20_3]])</f>
        <v>1</v>
      </c>
      <c r="Q412" s="6">
        <f>COUNT(表1_5[[#This Row],[iBAQ 30-40_1]:[iBAQ 30-40_3]])</f>
        <v>2</v>
      </c>
      <c r="R412" s="6">
        <f>COUNT(表1_5[[#This Row],[iBAQ 50-60_1]:[iBAQ 50-60_3]])</f>
        <v>2</v>
      </c>
      <c r="S412" s="8"/>
      <c r="T412" s="8">
        <f>AVERAGE(表1_5[[#This Row],[iBAQ 30-40_1]:[iBAQ 30-40_3]])</f>
        <v>1076490</v>
      </c>
      <c r="U412" s="8">
        <f>AVERAGE(表1_5[[#This Row],[iBAQ 50-60_1]:[iBAQ 50-60_3]])</f>
        <v>1332310</v>
      </c>
      <c r="V412" s="8"/>
      <c r="W412" s="8"/>
      <c r="X412" s="8"/>
      <c r="Y412" s="8">
        <f>表1_5[[#This Row],[Average 60]]/表1_5[[#This Row],[Average 40]]</f>
        <v>1.2376427091751898</v>
      </c>
      <c r="Z412" s="8">
        <f>TTEST(表1_5[[#This Row],[iBAQ 30-40_1]:[iBAQ 30-40_3]],表1_5[[#This Row],[iBAQ 50-60_1]:[iBAQ 50-60_3]],2,2)</f>
        <v>0.57951868533676376</v>
      </c>
      <c r="AA412" s="8"/>
      <c r="AB412" s="8"/>
      <c r="AC412" s="8"/>
      <c r="AD412" s="8"/>
    </row>
    <row r="413" spans="1:30" ht="15.75">
      <c r="A413" s="6">
        <v>1004</v>
      </c>
      <c r="B413" s="7" t="s">
        <v>51</v>
      </c>
      <c r="C413" s="7" t="s">
        <v>2909</v>
      </c>
      <c r="D413" s="7" t="s">
        <v>3780</v>
      </c>
      <c r="E413" s="6">
        <v>7</v>
      </c>
      <c r="F413" s="6">
        <v>4</v>
      </c>
      <c r="G413" s="6">
        <v>34781000</v>
      </c>
      <c r="H413" s="6">
        <v>45461000</v>
      </c>
      <c r="I413" s="6">
        <v>43665000</v>
      </c>
      <c r="J413" s="6">
        <v>38605000</v>
      </c>
      <c r="K413" s="6">
        <v>45934000</v>
      </c>
      <c r="L413" s="6">
        <v>48830000</v>
      </c>
      <c r="M413" s="6">
        <v>86036000</v>
      </c>
      <c r="N413" s="6">
        <v>35755000</v>
      </c>
      <c r="O413" s="6">
        <v>43167000</v>
      </c>
      <c r="P413" s="6">
        <f>COUNT(表1_5[[#This Row],[iBAQ 0-20_1]:[iBAQ 0-20_3]])</f>
        <v>3</v>
      </c>
      <c r="Q413" s="6">
        <f>COUNT(表1_5[[#This Row],[iBAQ 30-40_1]:[iBAQ 30-40_3]])</f>
        <v>3</v>
      </c>
      <c r="R413" s="6">
        <f>COUNT(表1_5[[#This Row],[iBAQ 50-60_1]:[iBAQ 50-60_3]])</f>
        <v>3</v>
      </c>
      <c r="S413" s="8">
        <f>AVERAGE(表1_5[[#This Row],[iBAQ 0-20_1]:[iBAQ 0-20_3]])</f>
        <v>41302333.333333336</v>
      </c>
      <c r="T413" s="8">
        <f>AVERAGE(表1_5[[#This Row],[iBAQ 30-40_1]:[iBAQ 30-40_3]])</f>
        <v>44456333.333333336</v>
      </c>
      <c r="U413" s="8">
        <f>AVERAGE(表1_5[[#This Row],[iBAQ 50-60_1]:[iBAQ 50-60_3]])</f>
        <v>54986000</v>
      </c>
      <c r="V413" s="8">
        <f>表1_5[[#This Row],[Average 40]]/表1_5[[#This Row],[Average 20]]</f>
        <v>1.0763637244062079</v>
      </c>
      <c r="W413" s="8">
        <f>TTEST(表1_5[[#This Row],[iBAQ 0-20_1]:[iBAQ 0-20_3]],表1_5[[#This Row],[iBAQ 30-40_1]:[iBAQ 30-40_3]],2,2)</f>
        <v>0.52111605493383373</v>
      </c>
      <c r="X413" s="8"/>
      <c r="Y413" s="8">
        <f>表1_5[[#This Row],[Average 60]]/表1_5[[#This Row],[Average 40]]</f>
        <v>1.2368541415171441</v>
      </c>
      <c r="Z413" s="8">
        <f>TTEST(表1_5[[#This Row],[iBAQ 30-40_1]:[iBAQ 30-40_3]],表1_5[[#This Row],[iBAQ 50-60_1]:[iBAQ 50-60_3]],2,2)</f>
        <v>0.5455697035307272</v>
      </c>
      <c r="AA413" s="8"/>
      <c r="AB413" s="8">
        <f>表1_5[[#This Row],[Average 60]]/表1_5[[#This Row],[Average 20]]</f>
        <v>1.3313049303106361</v>
      </c>
      <c r="AC413" s="8">
        <f>TTEST(表1_5[[#This Row],[iBAQ 0-20_1]:[iBAQ 0-20_3]],表1_5[[#This Row],[iBAQ 50-60_1]:[iBAQ 50-60_3]],2,2)</f>
        <v>0.44104104636409103</v>
      </c>
      <c r="AD413" s="8"/>
    </row>
    <row r="414" spans="1:30" ht="15.75">
      <c r="A414" s="6">
        <v>1145</v>
      </c>
      <c r="B414" s="7" t="s">
        <v>417</v>
      </c>
      <c r="C414" s="7" t="s">
        <v>3024</v>
      </c>
      <c r="D414" s="7" t="s">
        <v>3828</v>
      </c>
      <c r="E414" s="6">
        <v>5</v>
      </c>
      <c r="F414" s="6">
        <v>5</v>
      </c>
      <c r="G414" s="6">
        <v>3731900</v>
      </c>
      <c r="H414" s="6">
        <v>1772800</v>
      </c>
      <c r="I414" s="6">
        <v>1780000</v>
      </c>
      <c r="J414" s="6">
        <v>2433200</v>
      </c>
      <c r="K414" s="6">
        <v>3120100</v>
      </c>
      <c r="L414" s="6">
        <v>2317300</v>
      </c>
      <c r="M414" s="6">
        <v>4363100</v>
      </c>
      <c r="N414" s="6">
        <v>2996300</v>
      </c>
      <c r="O414" s="6">
        <v>2353300</v>
      </c>
      <c r="P414" s="6">
        <f>COUNT(表1_5[[#This Row],[iBAQ 0-20_1]:[iBAQ 0-20_3]])</f>
        <v>3</v>
      </c>
      <c r="Q414" s="6">
        <f>COUNT(表1_5[[#This Row],[iBAQ 30-40_1]:[iBAQ 30-40_3]])</f>
        <v>3</v>
      </c>
      <c r="R414" s="6">
        <f>COUNT(表1_5[[#This Row],[iBAQ 50-60_1]:[iBAQ 50-60_3]])</f>
        <v>3</v>
      </c>
      <c r="S414" s="8">
        <f>AVERAGE(表1_5[[#This Row],[iBAQ 0-20_1]:[iBAQ 0-20_3]])</f>
        <v>2428233.3333333335</v>
      </c>
      <c r="T414" s="8">
        <f>AVERAGE(表1_5[[#This Row],[iBAQ 30-40_1]:[iBAQ 30-40_3]])</f>
        <v>2623533.3333333335</v>
      </c>
      <c r="U414" s="8">
        <f>AVERAGE(表1_5[[#This Row],[iBAQ 50-60_1]:[iBAQ 50-60_3]])</f>
        <v>3237566.6666666665</v>
      </c>
      <c r="V414" s="8">
        <f>表1_5[[#This Row],[Average 40]]/表1_5[[#This Row],[Average 20]]</f>
        <v>1.0804288440155394</v>
      </c>
      <c r="W414" s="8">
        <f>TTEST(表1_5[[#This Row],[iBAQ 0-20_1]:[iBAQ 0-20_3]],表1_5[[#This Row],[iBAQ 30-40_1]:[iBAQ 30-40_3]],2,2)</f>
        <v>0.79359664910449179</v>
      </c>
      <c r="X414" s="8"/>
      <c r="Y414" s="8">
        <f>表1_5[[#This Row],[Average 60]]/表1_5[[#This Row],[Average 40]]</f>
        <v>1.2340482301222269</v>
      </c>
      <c r="Z414" s="8">
        <f>TTEST(表1_5[[#This Row],[iBAQ 30-40_1]:[iBAQ 30-40_3]],表1_5[[#This Row],[iBAQ 50-60_1]:[iBAQ 50-60_3]],2,2)</f>
        <v>0.39392614919652669</v>
      </c>
      <c r="AA414" s="8"/>
      <c r="AB414" s="8">
        <f>表1_5[[#This Row],[Average 60]]/表1_5[[#This Row],[Average 20]]</f>
        <v>1.3333013027303799</v>
      </c>
      <c r="AC414" s="8">
        <f>TTEST(表1_5[[#This Row],[iBAQ 0-20_1]:[iBAQ 0-20_3]],表1_5[[#This Row],[iBAQ 50-60_1]:[iBAQ 50-60_3]],2,2)</f>
        <v>0.41022962490929998</v>
      </c>
      <c r="AD414" s="8"/>
    </row>
    <row r="415" spans="1:30" ht="15.75">
      <c r="A415" s="6">
        <v>873</v>
      </c>
      <c r="B415" s="7" t="s">
        <v>395</v>
      </c>
      <c r="C415" s="7" t="s">
        <v>2814</v>
      </c>
      <c r="D415" s="7" t="s">
        <v>3730</v>
      </c>
      <c r="E415" s="6">
        <v>1</v>
      </c>
      <c r="F415" s="6">
        <v>1</v>
      </c>
      <c r="G415" s="6">
        <v>3766500</v>
      </c>
      <c r="H415" s="6">
        <v>4253300</v>
      </c>
      <c r="I415" s="6">
        <v>1994100</v>
      </c>
      <c r="J415" s="6">
        <v>2643200</v>
      </c>
      <c r="K415" s="6">
        <v>3081400</v>
      </c>
      <c r="L415" s="6">
        <v>2968800</v>
      </c>
      <c r="M415" s="6">
        <v>4664400</v>
      </c>
      <c r="N415" s="6">
        <v>3403200</v>
      </c>
      <c r="O415" s="6">
        <v>2620300</v>
      </c>
      <c r="P415" s="6">
        <f>COUNT(表1_5[[#This Row],[iBAQ 0-20_1]:[iBAQ 0-20_3]])</f>
        <v>3</v>
      </c>
      <c r="Q415" s="6">
        <f>COUNT(表1_5[[#This Row],[iBAQ 30-40_1]:[iBAQ 30-40_3]])</f>
        <v>3</v>
      </c>
      <c r="R415" s="6">
        <f>COUNT(表1_5[[#This Row],[iBAQ 50-60_1]:[iBAQ 50-60_3]])</f>
        <v>3</v>
      </c>
      <c r="S415" s="8">
        <f>AVERAGE(表1_5[[#This Row],[iBAQ 0-20_1]:[iBAQ 0-20_3]])</f>
        <v>3337966.6666666665</v>
      </c>
      <c r="T415" s="8">
        <f>AVERAGE(表1_5[[#This Row],[iBAQ 30-40_1]:[iBAQ 30-40_3]])</f>
        <v>2897800</v>
      </c>
      <c r="U415" s="8">
        <f>AVERAGE(表1_5[[#This Row],[iBAQ 50-60_1]:[iBAQ 50-60_3]])</f>
        <v>3562633.3333333335</v>
      </c>
      <c r="V415" s="8">
        <f>表1_5[[#This Row],[Average 40]]/表1_5[[#This Row],[Average 20]]</f>
        <v>0.86813329472033873</v>
      </c>
      <c r="W415" s="8">
        <f>TTEST(表1_5[[#This Row],[iBAQ 0-20_1]:[iBAQ 0-20_3]],表1_5[[#This Row],[iBAQ 30-40_1]:[iBAQ 30-40_3]],2,2)</f>
        <v>0.56302577612394322</v>
      </c>
      <c r="X415" s="8"/>
      <c r="Y415" s="8">
        <f>表1_5[[#This Row],[Average 60]]/表1_5[[#This Row],[Average 40]]</f>
        <v>1.2294269215726874</v>
      </c>
      <c r="Z415" s="8">
        <f>TTEST(表1_5[[#This Row],[iBAQ 30-40_1]:[iBAQ 30-40_3]],表1_5[[#This Row],[iBAQ 50-60_1]:[iBAQ 50-60_3]],2,2)</f>
        <v>0.33685535013814116</v>
      </c>
      <c r="AA415" s="8"/>
      <c r="AB415" s="8">
        <f>表1_5[[#This Row],[Average 60]]/表1_5[[#This Row],[Average 20]]</f>
        <v>1.0673064440427806</v>
      </c>
      <c r="AC415" s="8">
        <f>TTEST(表1_5[[#This Row],[iBAQ 0-20_1]:[iBAQ 0-20_3]],表1_5[[#This Row],[iBAQ 50-60_1]:[iBAQ 50-60_3]],2,2)</f>
        <v>0.81690054132839596</v>
      </c>
      <c r="AD415" s="8"/>
    </row>
    <row r="416" spans="1:30" ht="15.75">
      <c r="A416" s="6">
        <v>1296</v>
      </c>
      <c r="B416" s="7" t="s">
        <v>32</v>
      </c>
      <c r="C416" s="7" t="s">
        <v>2344</v>
      </c>
      <c r="D416" s="7" t="s">
        <v>3891</v>
      </c>
      <c r="E416" s="6">
        <v>7</v>
      </c>
      <c r="F416" s="6">
        <v>1</v>
      </c>
      <c r="G416" s="6">
        <v>85240000</v>
      </c>
      <c r="H416" s="6">
        <v>97671000</v>
      </c>
      <c r="I416" s="6">
        <v>78158000</v>
      </c>
      <c r="J416" s="6">
        <v>95510000</v>
      </c>
      <c r="K416" s="6">
        <v>103850000</v>
      </c>
      <c r="L416" s="6">
        <v>74208000</v>
      </c>
      <c r="M416" s="6">
        <v>121730000</v>
      </c>
      <c r="N416" s="6">
        <v>137780000</v>
      </c>
      <c r="O416" s="6">
        <v>76034000</v>
      </c>
      <c r="P416" s="6">
        <f>COUNT(表1_5[[#This Row],[iBAQ 0-20_1]:[iBAQ 0-20_3]])</f>
        <v>3</v>
      </c>
      <c r="Q416" s="6">
        <f>COUNT(表1_5[[#This Row],[iBAQ 30-40_1]:[iBAQ 30-40_3]])</f>
        <v>3</v>
      </c>
      <c r="R416" s="6">
        <f>COUNT(表1_5[[#This Row],[iBAQ 50-60_1]:[iBAQ 50-60_3]])</f>
        <v>3</v>
      </c>
      <c r="S416" s="8">
        <f>AVERAGE(表1_5[[#This Row],[iBAQ 0-20_1]:[iBAQ 0-20_3]])</f>
        <v>87023000</v>
      </c>
      <c r="T416" s="8">
        <f>AVERAGE(表1_5[[#This Row],[iBAQ 30-40_1]:[iBAQ 30-40_3]])</f>
        <v>91189333.333333328</v>
      </c>
      <c r="U416" s="8">
        <f>AVERAGE(表1_5[[#This Row],[iBAQ 50-60_1]:[iBAQ 50-60_3]])</f>
        <v>111848000</v>
      </c>
      <c r="V416" s="8">
        <f>表1_5[[#This Row],[Average 40]]/表1_5[[#This Row],[Average 20]]</f>
        <v>1.0478762319540045</v>
      </c>
      <c r="W416" s="8">
        <f>TTEST(表1_5[[#This Row],[iBAQ 0-20_1]:[iBAQ 0-20_3]],表1_5[[#This Row],[iBAQ 30-40_1]:[iBAQ 30-40_3]],2,2)</f>
        <v>0.71197773503122752</v>
      </c>
      <c r="X416" s="8"/>
      <c r="Y416" s="8">
        <f>表1_5[[#This Row],[Average 60]]/表1_5[[#This Row],[Average 40]]</f>
        <v>1.2265469645572582</v>
      </c>
      <c r="Z416" s="8">
        <f>TTEST(表1_5[[#This Row],[iBAQ 30-40_1]:[iBAQ 30-40_3]],表1_5[[#This Row],[iBAQ 50-60_1]:[iBAQ 50-60_3]],2,2)</f>
        <v>0.3704709661527843</v>
      </c>
      <c r="AA416" s="8"/>
      <c r="AB416" s="8">
        <f>表1_5[[#This Row],[Average 60]]/表1_5[[#This Row],[Average 20]]</f>
        <v>1.2852694115348815</v>
      </c>
      <c r="AC416" s="8">
        <f>TTEST(表1_5[[#This Row],[iBAQ 0-20_1]:[iBAQ 0-20_3]],表1_5[[#This Row],[iBAQ 50-60_1]:[iBAQ 50-60_3]],2,2)</f>
        <v>0.26892790394087512</v>
      </c>
      <c r="AD416" s="8"/>
    </row>
    <row r="417" spans="1:30" ht="15.75">
      <c r="A417" s="6">
        <v>844</v>
      </c>
      <c r="B417" s="7" t="s">
        <v>205</v>
      </c>
      <c r="C417" s="7" t="s">
        <v>2791</v>
      </c>
      <c r="D417" s="7" t="s">
        <v>3716</v>
      </c>
      <c r="E417" s="6">
        <v>5</v>
      </c>
      <c r="F417" s="6">
        <v>2</v>
      </c>
      <c r="G417" s="6"/>
      <c r="H417" s="6"/>
      <c r="I417" s="6">
        <v>1552600</v>
      </c>
      <c r="J417" s="6">
        <v>7089700</v>
      </c>
      <c r="K417" s="6">
        <v>6682600</v>
      </c>
      <c r="L417" s="6">
        <v>5281300</v>
      </c>
      <c r="M417" s="6">
        <v>10509000</v>
      </c>
      <c r="N417" s="6">
        <v>4853500</v>
      </c>
      <c r="O417" s="6">
        <v>7909900</v>
      </c>
      <c r="P417" s="6">
        <f>COUNT(表1_5[[#This Row],[iBAQ 0-20_1]:[iBAQ 0-20_3]])</f>
        <v>1</v>
      </c>
      <c r="Q417" s="6">
        <f>COUNT(表1_5[[#This Row],[iBAQ 30-40_1]:[iBAQ 30-40_3]])</f>
        <v>3</v>
      </c>
      <c r="R417" s="6">
        <f>COUNT(表1_5[[#This Row],[iBAQ 50-60_1]:[iBAQ 50-60_3]])</f>
        <v>3</v>
      </c>
      <c r="S417" s="8"/>
      <c r="T417" s="8">
        <f>AVERAGE(表1_5[[#This Row],[iBAQ 30-40_1]:[iBAQ 30-40_3]])</f>
        <v>6351200</v>
      </c>
      <c r="U417" s="8">
        <f>AVERAGE(表1_5[[#This Row],[iBAQ 50-60_1]:[iBAQ 50-60_3]])</f>
        <v>7757466.666666667</v>
      </c>
      <c r="V417" s="8"/>
      <c r="W417" s="8"/>
      <c r="X417" s="8"/>
      <c r="Y417" s="8">
        <f>表1_5[[#This Row],[Average 60]]/表1_5[[#This Row],[Average 40]]</f>
        <v>1.2214174749128774</v>
      </c>
      <c r="Z417" s="8">
        <f>TTEST(表1_5[[#This Row],[iBAQ 30-40_1]:[iBAQ 30-40_3]],表1_5[[#This Row],[iBAQ 50-60_1]:[iBAQ 50-60_3]],2,2)</f>
        <v>0.46038761687613972</v>
      </c>
      <c r="AA417" s="8"/>
      <c r="AB417" s="8"/>
      <c r="AC417" s="8"/>
      <c r="AD417" s="8"/>
    </row>
    <row r="418" spans="1:30" ht="15.75">
      <c r="A418" s="6">
        <v>1489</v>
      </c>
      <c r="B418" s="7" t="s">
        <v>92</v>
      </c>
      <c r="C418" s="7" t="s">
        <v>2895</v>
      </c>
      <c r="D418" s="7" t="s">
        <v>3984</v>
      </c>
      <c r="E418" s="6">
        <v>14</v>
      </c>
      <c r="F418" s="6">
        <v>0</v>
      </c>
      <c r="G418" s="6">
        <v>31413000</v>
      </c>
      <c r="H418" s="6">
        <v>23014000</v>
      </c>
      <c r="I418" s="6">
        <v>26734000</v>
      </c>
      <c r="J418" s="6">
        <v>30066000</v>
      </c>
      <c r="K418" s="6">
        <v>27220000</v>
      </c>
      <c r="L418" s="6">
        <v>16903000</v>
      </c>
      <c r="M418" s="6">
        <v>37650000</v>
      </c>
      <c r="N418" s="6">
        <v>31273000</v>
      </c>
      <c r="O418" s="6">
        <v>21533000</v>
      </c>
      <c r="P418" s="6">
        <f>COUNT(表1_5[[#This Row],[iBAQ 0-20_1]:[iBAQ 0-20_3]])</f>
        <v>3</v>
      </c>
      <c r="Q418" s="6">
        <f>COUNT(表1_5[[#This Row],[iBAQ 30-40_1]:[iBAQ 30-40_3]])</f>
        <v>3</v>
      </c>
      <c r="R418" s="6">
        <f>COUNT(表1_5[[#This Row],[iBAQ 50-60_1]:[iBAQ 50-60_3]])</f>
        <v>3</v>
      </c>
      <c r="S418" s="8">
        <f>AVERAGE(表1_5[[#This Row],[iBAQ 0-20_1]:[iBAQ 0-20_3]])</f>
        <v>27053666.666666668</v>
      </c>
      <c r="T418" s="8">
        <f>AVERAGE(表1_5[[#This Row],[iBAQ 30-40_1]:[iBAQ 30-40_3]])</f>
        <v>24729666.666666668</v>
      </c>
      <c r="U418" s="8">
        <f>AVERAGE(表1_5[[#This Row],[iBAQ 50-60_1]:[iBAQ 50-60_3]])</f>
        <v>30152000</v>
      </c>
      <c r="V418" s="8">
        <f>表1_5[[#This Row],[Average 40]]/表1_5[[#This Row],[Average 20]]</f>
        <v>0.91409667204691913</v>
      </c>
      <c r="W418" s="8">
        <f>TTEST(表1_5[[#This Row],[iBAQ 0-20_1]:[iBAQ 0-20_3]],表1_5[[#This Row],[iBAQ 30-40_1]:[iBAQ 30-40_3]],2,2)</f>
        <v>0.64546904129740501</v>
      </c>
      <c r="X418" s="8"/>
      <c r="Y418" s="8">
        <f>表1_5[[#This Row],[Average 60]]/表1_5[[#This Row],[Average 40]]</f>
        <v>1.2192643114208306</v>
      </c>
      <c r="Z418" s="8">
        <f>TTEST(表1_5[[#This Row],[iBAQ 30-40_1]:[iBAQ 30-40_3]],表1_5[[#This Row],[iBAQ 50-60_1]:[iBAQ 50-60_3]],2,2)</f>
        <v>0.42845733050394108</v>
      </c>
      <c r="AA418" s="8"/>
      <c r="AB418" s="8">
        <f>表1_5[[#This Row],[Average 60]]/表1_5[[#This Row],[Average 20]]</f>
        <v>1.1145254494153596</v>
      </c>
      <c r="AC418" s="8">
        <f>TTEST(表1_5[[#This Row],[iBAQ 0-20_1]:[iBAQ 0-20_3]],表1_5[[#This Row],[iBAQ 50-60_1]:[iBAQ 50-60_3]],2,2)</f>
        <v>0.58876763932605214</v>
      </c>
      <c r="AD418" s="8"/>
    </row>
    <row r="419" spans="1:30" ht="15.75">
      <c r="A419" s="6">
        <v>1121</v>
      </c>
      <c r="B419" s="7" t="s">
        <v>307</v>
      </c>
      <c r="C419" s="7" t="s">
        <v>3007</v>
      </c>
      <c r="D419" s="7" t="s">
        <v>1911</v>
      </c>
      <c r="E419" s="6">
        <v>4</v>
      </c>
      <c r="F419" s="6">
        <v>1</v>
      </c>
      <c r="G419" s="6">
        <v>2284200</v>
      </c>
      <c r="H419" s="6">
        <v>3923700</v>
      </c>
      <c r="I419" s="6">
        <v>2810300</v>
      </c>
      <c r="J419" s="6">
        <v>3498000</v>
      </c>
      <c r="K419" s="6">
        <v>3265200</v>
      </c>
      <c r="L419" s="6">
        <v>3410600</v>
      </c>
      <c r="M419" s="6">
        <v>5057500</v>
      </c>
      <c r="N419" s="6">
        <v>2903100</v>
      </c>
      <c r="O419" s="6">
        <v>4333400</v>
      </c>
      <c r="P419" s="6">
        <f>COUNT(表1_5[[#This Row],[iBAQ 0-20_1]:[iBAQ 0-20_3]])</f>
        <v>3</v>
      </c>
      <c r="Q419" s="6">
        <f>COUNT(表1_5[[#This Row],[iBAQ 30-40_1]:[iBAQ 30-40_3]])</f>
        <v>3</v>
      </c>
      <c r="R419" s="6">
        <f>COUNT(表1_5[[#This Row],[iBAQ 50-60_1]:[iBAQ 50-60_3]])</f>
        <v>3</v>
      </c>
      <c r="S419" s="8">
        <f>AVERAGE(表1_5[[#This Row],[iBAQ 0-20_1]:[iBAQ 0-20_3]])</f>
        <v>3006066.6666666665</v>
      </c>
      <c r="T419" s="8">
        <f>AVERAGE(表1_5[[#This Row],[iBAQ 30-40_1]:[iBAQ 30-40_3]])</f>
        <v>3391266.6666666665</v>
      </c>
      <c r="U419" s="8">
        <f>AVERAGE(表1_5[[#This Row],[iBAQ 50-60_1]:[iBAQ 50-60_3]])</f>
        <v>4098000</v>
      </c>
      <c r="V419" s="8">
        <f>表1_5[[#This Row],[Average 40]]/表1_5[[#This Row],[Average 20]]</f>
        <v>1.1281408706837284</v>
      </c>
      <c r="W419" s="8">
        <f>TTEST(表1_5[[#This Row],[iBAQ 0-20_1]:[iBAQ 0-20_3]],表1_5[[#This Row],[iBAQ 30-40_1]:[iBAQ 30-40_3]],2,2)</f>
        <v>0.47410461058209857</v>
      </c>
      <c r="X419" s="8"/>
      <c r="Y419" s="8">
        <f>表1_5[[#This Row],[Average 60]]/表1_5[[#This Row],[Average 40]]</f>
        <v>1.2083980420295268</v>
      </c>
      <c r="Z419" s="8">
        <f>TTEST(表1_5[[#This Row],[iBAQ 30-40_1]:[iBAQ 30-40_3]],表1_5[[#This Row],[iBAQ 50-60_1]:[iBAQ 50-60_3]],2,2)</f>
        <v>0.32916062754353681</v>
      </c>
      <c r="AA419" s="8"/>
      <c r="AB419" s="8">
        <f>表1_5[[#This Row],[Average 60]]/表1_5[[#This Row],[Average 20]]</f>
        <v>1.3632432192677031</v>
      </c>
      <c r="AC419" s="8">
        <f>TTEST(表1_5[[#This Row],[iBAQ 0-20_1]:[iBAQ 0-20_3]],表1_5[[#This Row],[iBAQ 50-60_1]:[iBAQ 50-60_3]],2,2)</f>
        <v>0.24222875572192815</v>
      </c>
      <c r="AD419" s="8"/>
    </row>
    <row r="420" spans="1:30" ht="15.75">
      <c r="A420" s="6">
        <v>1312</v>
      </c>
      <c r="B420" s="7" t="s">
        <v>365</v>
      </c>
      <c r="C420" s="7" t="s">
        <v>2336</v>
      </c>
      <c r="D420" s="7" t="s">
        <v>3895</v>
      </c>
      <c r="E420" s="6">
        <v>4</v>
      </c>
      <c r="F420" s="6">
        <v>3</v>
      </c>
      <c r="G420" s="6"/>
      <c r="H420" s="6">
        <v>1734800</v>
      </c>
      <c r="I420" s="6">
        <v>2520800</v>
      </c>
      <c r="J420" s="6">
        <v>4611100</v>
      </c>
      <c r="K420" s="6">
        <v>6697000</v>
      </c>
      <c r="L420" s="6">
        <v>4537400</v>
      </c>
      <c r="M420" s="6">
        <v>9662900</v>
      </c>
      <c r="N420" s="6"/>
      <c r="O420" s="6">
        <v>3024300</v>
      </c>
      <c r="P420" s="6">
        <f>COUNT(表1_5[[#This Row],[iBAQ 0-20_1]:[iBAQ 0-20_3]])</f>
        <v>2</v>
      </c>
      <c r="Q420" s="6">
        <f>COUNT(表1_5[[#This Row],[iBAQ 30-40_1]:[iBAQ 30-40_3]])</f>
        <v>3</v>
      </c>
      <c r="R420" s="6">
        <f>COUNT(表1_5[[#This Row],[iBAQ 50-60_1]:[iBAQ 50-60_3]])</f>
        <v>2</v>
      </c>
      <c r="S420" s="8">
        <f>AVERAGE(表1_5[[#This Row],[iBAQ 0-20_1]:[iBAQ 0-20_3]])</f>
        <v>2127800</v>
      </c>
      <c r="T420" s="8">
        <f>AVERAGE(表1_5[[#This Row],[iBAQ 30-40_1]:[iBAQ 30-40_3]])</f>
        <v>5281833.333333333</v>
      </c>
      <c r="U420" s="8">
        <f>AVERAGE(表1_5[[#This Row],[iBAQ 50-60_1]:[iBAQ 50-60_3]])</f>
        <v>6343600</v>
      </c>
      <c r="V420" s="8">
        <f>表1_5[[#This Row],[Average 40]]/表1_5[[#This Row],[Average 20]]</f>
        <v>2.4822978350095557</v>
      </c>
      <c r="W420" s="8">
        <f>TTEST(表1_5[[#This Row],[iBAQ 0-20_1]:[iBAQ 0-20_3]],表1_5[[#This Row],[iBAQ 30-40_1]:[iBAQ 30-40_3]],2,2)</f>
        <v>4.6199642237237451E-2</v>
      </c>
      <c r="X420" s="8" t="s">
        <v>1408</v>
      </c>
      <c r="Y420" s="8">
        <f>表1_5[[#This Row],[Average 60]]/表1_5[[#This Row],[Average 40]]</f>
        <v>1.2010223722823514</v>
      </c>
      <c r="Z420" s="8">
        <f>TTEST(表1_5[[#This Row],[iBAQ 30-40_1]:[iBAQ 30-40_3]],表1_5[[#This Row],[iBAQ 50-60_1]:[iBAQ 50-60_3]],2,2)</f>
        <v>0.71423221374070955</v>
      </c>
      <c r="AA420" s="8"/>
      <c r="AB420" s="8">
        <f>表1_5[[#This Row],[Average 60]]/表1_5[[#This Row],[Average 20]]</f>
        <v>2.9812952345145218</v>
      </c>
      <c r="AC420" s="8">
        <f>TTEST(表1_5[[#This Row],[iBAQ 0-20_1]:[iBAQ 0-20_3]],表1_5[[#This Row],[iBAQ 50-60_1]:[iBAQ 50-60_3]],2,2)</f>
        <v>0.33439931789137822</v>
      </c>
      <c r="AD420" s="8"/>
    </row>
    <row r="421" spans="1:30" ht="15.75">
      <c r="A421" s="6">
        <v>740</v>
      </c>
      <c r="B421" s="7" t="s">
        <v>697</v>
      </c>
      <c r="C421" s="7" t="s">
        <v>2224</v>
      </c>
      <c r="D421" s="7" t="s">
        <v>3663</v>
      </c>
      <c r="E421" s="6">
        <v>3</v>
      </c>
      <c r="F421" s="6">
        <v>3</v>
      </c>
      <c r="G421" s="6"/>
      <c r="H421" s="6">
        <v>7898800</v>
      </c>
      <c r="I421" s="6"/>
      <c r="J421" s="6">
        <v>17100000</v>
      </c>
      <c r="K421" s="6">
        <v>3370600</v>
      </c>
      <c r="L421" s="6"/>
      <c r="M421" s="6">
        <v>11362000</v>
      </c>
      <c r="N421" s="6">
        <v>13169000</v>
      </c>
      <c r="O421" s="6"/>
      <c r="P421" s="6">
        <f>COUNT(表1_5[[#This Row],[iBAQ 0-20_1]:[iBAQ 0-20_3]])</f>
        <v>1</v>
      </c>
      <c r="Q421" s="6">
        <f>COUNT(表1_5[[#This Row],[iBAQ 30-40_1]:[iBAQ 30-40_3]])</f>
        <v>2</v>
      </c>
      <c r="R421" s="6">
        <f>COUNT(表1_5[[#This Row],[iBAQ 50-60_1]:[iBAQ 50-60_3]])</f>
        <v>2</v>
      </c>
      <c r="S421" s="8"/>
      <c r="T421" s="8">
        <f>AVERAGE(表1_5[[#This Row],[iBAQ 30-40_1]:[iBAQ 30-40_3]])</f>
        <v>10235300</v>
      </c>
      <c r="U421" s="8">
        <f>AVERAGE(表1_5[[#This Row],[iBAQ 50-60_1]:[iBAQ 50-60_3]])</f>
        <v>12265500</v>
      </c>
      <c r="V421" s="8"/>
      <c r="W421" s="8"/>
      <c r="X421" s="8"/>
      <c r="Y421" s="8">
        <f>表1_5[[#This Row],[Average 60]]/表1_5[[#This Row],[Average 40]]</f>
        <v>1.1983527595673795</v>
      </c>
      <c r="Z421" s="8">
        <f>TTEST(表1_5[[#This Row],[iBAQ 30-40_1]:[iBAQ 30-40_3]],表1_5[[#This Row],[iBAQ 50-60_1]:[iBAQ 50-60_3]],2,2)</f>
        <v>0.79698258715621784</v>
      </c>
      <c r="AA421" s="8"/>
      <c r="AB421" s="8"/>
      <c r="AC421" s="8"/>
      <c r="AD421" s="8"/>
    </row>
    <row r="422" spans="1:30" ht="15.75">
      <c r="A422" s="6">
        <v>428</v>
      </c>
      <c r="B422" s="7" t="s">
        <v>730</v>
      </c>
      <c r="C422" s="7" t="s">
        <v>2457</v>
      </c>
      <c r="D422" s="7" t="s">
        <v>3565</v>
      </c>
      <c r="E422" s="6">
        <v>4</v>
      </c>
      <c r="F422" s="6">
        <v>4</v>
      </c>
      <c r="G422" s="6"/>
      <c r="H422" s="6"/>
      <c r="I422" s="6"/>
      <c r="J422" s="6">
        <v>3099100</v>
      </c>
      <c r="K422" s="6">
        <v>6479700</v>
      </c>
      <c r="L422" s="6">
        <v>2988800</v>
      </c>
      <c r="M422" s="6">
        <v>6844600</v>
      </c>
      <c r="N422" s="6">
        <v>3172800</v>
      </c>
      <c r="O422" s="6"/>
      <c r="P422" s="6">
        <f>COUNT(表1_5[[#This Row],[iBAQ 0-20_1]:[iBAQ 0-20_3]])</f>
        <v>0</v>
      </c>
      <c r="Q422" s="6">
        <f>COUNT(表1_5[[#This Row],[iBAQ 30-40_1]:[iBAQ 30-40_3]])</f>
        <v>3</v>
      </c>
      <c r="R422" s="6">
        <f>COUNT(表1_5[[#This Row],[iBAQ 50-60_1]:[iBAQ 50-60_3]])</f>
        <v>2</v>
      </c>
      <c r="S422" s="8"/>
      <c r="T422" s="8">
        <f>AVERAGE(表1_5[[#This Row],[iBAQ 30-40_1]:[iBAQ 30-40_3]])</f>
        <v>4189200</v>
      </c>
      <c r="U422" s="8">
        <f>AVERAGE(表1_5[[#This Row],[iBAQ 50-60_1]:[iBAQ 50-60_3]])</f>
        <v>5008700</v>
      </c>
      <c r="V422" s="8"/>
      <c r="W422" s="8"/>
      <c r="X422" s="8">
        <v>40</v>
      </c>
      <c r="Y422" s="8">
        <f>表1_5[[#This Row],[Average 60]]/表1_5[[#This Row],[Average 40]]</f>
        <v>1.1956220758139979</v>
      </c>
      <c r="Z422" s="8">
        <f>TTEST(表1_5[[#This Row],[iBAQ 30-40_1]:[iBAQ 30-40_3]],表1_5[[#This Row],[iBAQ 50-60_1]:[iBAQ 50-60_3]],2,2)</f>
        <v>0.71150302867377824</v>
      </c>
      <c r="AA422" s="8"/>
      <c r="AB422" s="8"/>
      <c r="AC422" s="8"/>
      <c r="AD422" s="8">
        <v>60</v>
      </c>
    </row>
    <row r="423" spans="1:30" ht="15.75">
      <c r="A423" s="6">
        <v>418</v>
      </c>
      <c r="B423" s="7" t="s">
        <v>354</v>
      </c>
      <c r="C423" s="7" t="s">
        <v>2451</v>
      </c>
      <c r="D423" s="7" t="s">
        <v>3560</v>
      </c>
      <c r="E423" s="6">
        <v>6</v>
      </c>
      <c r="F423" s="6">
        <v>0</v>
      </c>
      <c r="G423" s="6">
        <v>3157200</v>
      </c>
      <c r="H423" s="6">
        <v>1920000</v>
      </c>
      <c r="I423" s="6">
        <v>2978100</v>
      </c>
      <c r="J423" s="6">
        <v>3367800</v>
      </c>
      <c r="K423" s="6">
        <v>3132900</v>
      </c>
      <c r="L423" s="6">
        <v>2615200</v>
      </c>
      <c r="M423" s="6">
        <v>5394000</v>
      </c>
      <c r="N423" s="6">
        <v>2315800</v>
      </c>
      <c r="O423" s="6">
        <v>3164500</v>
      </c>
      <c r="P423" s="6">
        <f>COUNT(表1_5[[#This Row],[iBAQ 0-20_1]:[iBAQ 0-20_3]])</f>
        <v>3</v>
      </c>
      <c r="Q423" s="6">
        <f>COUNT(表1_5[[#This Row],[iBAQ 30-40_1]:[iBAQ 30-40_3]])</f>
        <v>3</v>
      </c>
      <c r="R423" s="6">
        <f>COUNT(表1_5[[#This Row],[iBAQ 50-60_1]:[iBAQ 50-60_3]])</f>
        <v>3</v>
      </c>
      <c r="S423" s="8">
        <f>AVERAGE(表1_5[[#This Row],[iBAQ 0-20_1]:[iBAQ 0-20_3]])</f>
        <v>2685100</v>
      </c>
      <c r="T423" s="8">
        <f>AVERAGE(表1_5[[#This Row],[iBAQ 30-40_1]:[iBAQ 30-40_3]])</f>
        <v>3038633.3333333335</v>
      </c>
      <c r="U423" s="8">
        <f>AVERAGE(表1_5[[#This Row],[iBAQ 50-60_1]:[iBAQ 50-60_3]])</f>
        <v>3624766.6666666665</v>
      </c>
      <c r="V423" s="8">
        <f>表1_5[[#This Row],[Average 40]]/表1_5[[#This Row],[Average 20]]</f>
        <v>1.1316648666095614</v>
      </c>
      <c r="W423" s="8">
        <f>TTEST(表1_5[[#This Row],[iBAQ 0-20_1]:[iBAQ 0-20_3]],表1_5[[#This Row],[iBAQ 30-40_1]:[iBAQ 30-40_3]],2,2)</f>
        <v>0.47183458110776838</v>
      </c>
      <c r="X423" s="8"/>
      <c r="Y423" s="8">
        <f>表1_5[[#This Row],[Average 60]]/表1_5[[#This Row],[Average 40]]</f>
        <v>1.1928937351221491</v>
      </c>
      <c r="Z423" s="8">
        <f>TTEST(表1_5[[#This Row],[iBAQ 30-40_1]:[iBAQ 30-40_3]],表1_5[[#This Row],[iBAQ 50-60_1]:[iBAQ 50-60_3]],2,2)</f>
        <v>0.56847098689208675</v>
      </c>
      <c r="AA423" s="8"/>
      <c r="AB423" s="8">
        <f>表1_5[[#This Row],[Average 60]]/表1_5[[#This Row],[Average 20]]</f>
        <v>1.3499559296363883</v>
      </c>
      <c r="AC423" s="8">
        <f>TTEST(表1_5[[#This Row],[iBAQ 0-20_1]:[iBAQ 0-20_3]],表1_5[[#This Row],[iBAQ 50-60_1]:[iBAQ 50-60_3]],2,2)</f>
        <v>0.39878269182417009</v>
      </c>
      <c r="AD423" s="8"/>
    </row>
    <row r="424" spans="1:30" ht="15.75">
      <c r="A424" s="6">
        <v>492</v>
      </c>
      <c r="B424" s="7" t="s">
        <v>499</v>
      </c>
      <c r="C424" s="7" t="s">
        <v>3278</v>
      </c>
      <c r="D424" s="7" t="s">
        <v>3957</v>
      </c>
      <c r="E424" s="6">
        <v>2</v>
      </c>
      <c r="F424" s="6">
        <v>2</v>
      </c>
      <c r="G424" s="6">
        <v>2627100</v>
      </c>
      <c r="H424" s="6">
        <v>3305900</v>
      </c>
      <c r="I424" s="6">
        <v>1968900</v>
      </c>
      <c r="J424" s="6">
        <v>10538000</v>
      </c>
      <c r="K424" s="6">
        <v>8306000</v>
      </c>
      <c r="L424" s="6">
        <v>2478500</v>
      </c>
      <c r="M424" s="6">
        <v>18503000</v>
      </c>
      <c r="N424" s="6">
        <v>5394300</v>
      </c>
      <c r="O424" s="6">
        <v>1440700</v>
      </c>
      <c r="P424" s="6">
        <f>COUNT(表1_5[[#This Row],[iBAQ 0-20_1]:[iBAQ 0-20_3]])</f>
        <v>3</v>
      </c>
      <c r="Q424" s="6">
        <f>COUNT(表1_5[[#This Row],[iBAQ 30-40_1]:[iBAQ 30-40_3]])</f>
        <v>3</v>
      </c>
      <c r="R424" s="6">
        <f>COUNT(表1_5[[#This Row],[iBAQ 50-60_1]:[iBAQ 50-60_3]])</f>
        <v>3</v>
      </c>
      <c r="S424" s="8">
        <f>AVERAGE(表1_5[[#This Row],[iBAQ 0-20_1]:[iBAQ 0-20_3]])</f>
        <v>2633966.6666666665</v>
      </c>
      <c r="T424" s="8">
        <f>AVERAGE(表1_5[[#This Row],[iBAQ 30-40_1]:[iBAQ 30-40_3]])</f>
        <v>7107500</v>
      </c>
      <c r="U424" s="8">
        <f>AVERAGE(表1_5[[#This Row],[iBAQ 50-60_1]:[iBAQ 50-60_3]])</f>
        <v>8446000</v>
      </c>
      <c r="V424" s="8">
        <f>表1_5[[#This Row],[Average 40]]/表1_5[[#This Row],[Average 20]]</f>
        <v>2.6984016502360193</v>
      </c>
      <c r="W424" s="8">
        <f>TTEST(表1_5[[#This Row],[iBAQ 0-20_1]:[iBAQ 0-20_3]],表1_5[[#This Row],[iBAQ 30-40_1]:[iBAQ 30-40_3]],2,2)</f>
        <v>0.13984967614199226</v>
      </c>
      <c r="X424" s="8"/>
      <c r="Y424" s="8">
        <f>表1_5[[#This Row],[Average 60]]/表1_5[[#This Row],[Average 40]]</f>
        <v>1.1883221948645797</v>
      </c>
      <c r="Z424" s="8">
        <f>TTEST(表1_5[[#This Row],[iBAQ 30-40_1]:[iBAQ 30-40_3]],表1_5[[#This Row],[iBAQ 50-60_1]:[iBAQ 50-60_3]],2,2)</f>
        <v>0.82553567856939902</v>
      </c>
      <c r="AA424" s="8"/>
      <c r="AB424" s="8">
        <f>表1_5[[#This Row],[Average 60]]/表1_5[[#This Row],[Average 20]]</f>
        <v>3.2065705716346704</v>
      </c>
      <c r="AC424" s="8">
        <f>TTEST(表1_5[[#This Row],[iBAQ 0-20_1]:[iBAQ 0-20_3]],表1_5[[#This Row],[iBAQ 50-60_1]:[iBAQ 50-60_3]],2,2)</f>
        <v>0.32390178416322457</v>
      </c>
      <c r="AD424" s="8"/>
    </row>
    <row r="425" spans="1:30" ht="15.75">
      <c r="A425" s="6">
        <v>1508</v>
      </c>
      <c r="B425" s="7" t="s">
        <v>17</v>
      </c>
      <c r="C425" s="7" t="s">
        <v>3347</v>
      </c>
      <c r="D425" s="7" t="s">
        <v>3998</v>
      </c>
      <c r="E425" s="6">
        <v>1</v>
      </c>
      <c r="F425" s="6">
        <v>1</v>
      </c>
      <c r="G425" s="6">
        <v>146180000</v>
      </c>
      <c r="H425" s="6">
        <v>159410000</v>
      </c>
      <c r="I425" s="6">
        <v>143780000</v>
      </c>
      <c r="J425" s="6">
        <v>171620000</v>
      </c>
      <c r="K425" s="6">
        <v>207140000</v>
      </c>
      <c r="L425" s="6">
        <v>204860000</v>
      </c>
      <c r="M425" s="6">
        <v>125370000</v>
      </c>
      <c r="N425" s="6">
        <v>305690000</v>
      </c>
      <c r="O425" s="6">
        <v>259400000</v>
      </c>
      <c r="P425" s="6">
        <f>COUNT(表1_5[[#This Row],[iBAQ 0-20_1]:[iBAQ 0-20_3]])</f>
        <v>3</v>
      </c>
      <c r="Q425" s="6">
        <f>COUNT(表1_5[[#This Row],[iBAQ 30-40_1]:[iBAQ 30-40_3]])</f>
        <v>3</v>
      </c>
      <c r="R425" s="6">
        <f>COUNT(表1_5[[#This Row],[iBAQ 50-60_1]:[iBAQ 50-60_3]])</f>
        <v>3</v>
      </c>
      <c r="S425" s="8">
        <f>AVERAGE(表1_5[[#This Row],[iBAQ 0-20_1]:[iBAQ 0-20_3]])</f>
        <v>149790000</v>
      </c>
      <c r="T425" s="8">
        <f>AVERAGE(表1_5[[#This Row],[iBAQ 30-40_1]:[iBAQ 30-40_3]])</f>
        <v>194540000</v>
      </c>
      <c r="U425" s="8">
        <f>AVERAGE(表1_5[[#This Row],[iBAQ 50-60_1]:[iBAQ 50-60_3]])</f>
        <v>230153333.33333334</v>
      </c>
      <c r="V425" s="8">
        <f>表1_5[[#This Row],[Average 40]]/表1_5[[#This Row],[Average 20]]</f>
        <v>1.2987515855531078</v>
      </c>
      <c r="W425" s="8">
        <f>TTEST(表1_5[[#This Row],[iBAQ 0-20_1]:[iBAQ 0-20_3]],表1_5[[#This Row],[iBAQ 30-40_1]:[iBAQ 30-40_3]],2,2)</f>
        <v>2.2961860386848745E-2</v>
      </c>
      <c r="X425" s="8"/>
      <c r="Y425" s="8">
        <f>表1_5[[#This Row],[Average 60]]/表1_5[[#This Row],[Average 40]]</f>
        <v>1.1830643226757136</v>
      </c>
      <c r="Z425" s="8">
        <f>TTEST(表1_5[[#This Row],[iBAQ 30-40_1]:[iBAQ 30-40_3]],表1_5[[#This Row],[iBAQ 50-60_1]:[iBAQ 50-60_3]],2,2)</f>
        <v>0.55446483161725957</v>
      </c>
      <c r="AA425" s="8"/>
      <c r="AB425" s="8">
        <f>表1_5[[#This Row],[Average 60]]/表1_5[[#This Row],[Average 20]]</f>
        <v>1.5365066648863965</v>
      </c>
      <c r="AC425" s="8">
        <f>TTEST(表1_5[[#This Row],[iBAQ 0-20_1]:[iBAQ 0-20_3]],表1_5[[#This Row],[iBAQ 50-60_1]:[iBAQ 50-60_3]],2,2)</f>
        <v>0.21288772874169418</v>
      </c>
      <c r="AD425" s="8"/>
    </row>
    <row r="426" spans="1:30" ht="15.75">
      <c r="A426" s="6">
        <v>203</v>
      </c>
      <c r="B426" s="7" t="s">
        <v>771</v>
      </c>
      <c r="C426" s="7" t="s">
        <v>2304</v>
      </c>
      <c r="D426" s="7" t="s">
        <v>3476</v>
      </c>
      <c r="E426" s="6">
        <v>3</v>
      </c>
      <c r="F426" s="6">
        <v>3</v>
      </c>
      <c r="G426" s="6">
        <v>1134700</v>
      </c>
      <c r="H426" s="6">
        <v>1979400</v>
      </c>
      <c r="I426" s="6">
        <v>1004700</v>
      </c>
      <c r="J426" s="6">
        <v>1106500</v>
      </c>
      <c r="K426" s="6">
        <v>1827700</v>
      </c>
      <c r="L426" s="6">
        <v>2219800</v>
      </c>
      <c r="M426" s="6">
        <v>2682800</v>
      </c>
      <c r="N426" s="6">
        <v>1380600</v>
      </c>
      <c r="O426" s="6"/>
      <c r="P426" s="6">
        <f>COUNT(表1_5[[#This Row],[iBAQ 0-20_1]:[iBAQ 0-20_3]])</f>
        <v>3</v>
      </c>
      <c r="Q426" s="6">
        <f>COUNT(表1_5[[#This Row],[iBAQ 30-40_1]:[iBAQ 30-40_3]])</f>
        <v>3</v>
      </c>
      <c r="R426" s="6">
        <f>COUNT(表1_5[[#This Row],[iBAQ 50-60_1]:[iBAQ 50-60_3]])</f>
        <v>2</v>
      </c>
      <c r="S426" s="8">
        <f>AVERAGE(表1_5[[#This Row],[iBAQ 0-20_1]:[iBAQ 0-20_3]])</f>
        <v>1372933.3333333333</v>
      </c>
      <c r="T426" s="8">
        <f>AVERAGE(表1_5[[#This Row],[iBAQ 30-40_1]:[iBAQ 30-40_3]])</f>
        <v>1718000</v>
      </c>
      <c r="U426" s="8">
        <f>AVERAGE(表1_5[[#This Row],[iBAQ 50-60_1]:[iBAQ 50-60_3]])</f>
        <v>2031700</v>
      </c>
      <c r="V426" s="8">
        <f>表1_5[[#This Row],[Average 40]]/表1_5[[#This Row],[Average 20]]</f>
        <v>1.2513353403904051</v>
      </c>
      <c r="W426" s="8">
        <f>TTEST(表1_5[[#This Row],[iBAQ 0-20_1]:[iBAQ 0-20_3]],表1_5[[#This Row],[iBAQ 30-40_1]:[iBAQ 30-40_3]],2,2)</f>
        <v>0.48305361009387976</v>
      </c>
      <c r="X426" s="8"/>
      <c r="Y426" s="8">
        <f>表1_5[[#This Row],[Average 60]]/表1_5[[#This Row],[Average 40]]</f>
        <v>1.1825960419091968</v>
      </c>
      <c r="Z426" s="8">
        <f>TTEST(表1_5[[#This Row],[iBAQ 30-40_1]:[iBAQ 30-40_3]],表1_5[[#This Row],[iBAQ 50-60_1]:[iBAQ 50-60_3]],2,2)</f>
        <v>0.65878605502526144</v>
      </c>
      <c r="AA426" s="8"/>
      <c r="AB426" s="8">
        <f>表1_5[[#This Row],[Average 60]]/表1_5[[#This Row],[Average 20]]</f>
        <v>1.4798242206467904</v>
      </c>
      <c r="AC426" s="8">
        <f>TTEST(表1_5[[#This Row],[iBAQ 0-20_1]:[iBAQ 0-20_3]],表1_5[[#This Row],[iBAQ 50-60_1]:[iBAQ 50-60_3]],2,2)</f>
        <v>0.36951901129238052</v>
      </c>
      <c r="AD426" s="8"/>
    </row>
    <row r="427" spans="1:30" ht="15.75">
      <c r="A427" s="6">
        <v>87</v>
      </c>
      <c r="B427" s="7" t="s">
        <v>612</v>
      </c>
      <c r="C427" s="7" t="s">
        <v>2222</v>
      </c>
      <c r="D427" s="7" t="s">
        <v>1435</v>
      </c>
      <c r="E427" s="6">
        <v>4</v>
      </c>
      <c r="F427" s="6">
        <v>4</v>
      </c>
      <c r="G427" s="6">
        <v>490350</v>
      </c>
      <c r="H427" s="6">
        <v>1877900</v>
      </c>
      <c r="I427" s="6">
        <v>2391600</v>
      </c>
      <c r="J427" s="6">
        <v>2220400</v>
      </c>
      <c r="K427" s="6">
        <v>2126500</v>
      </c>
      <c r="L427" s="6">
        <v>450370</v>
      </c>
      <c r="M427" s="6">
        <v>3770000</v>
      </c>
      <c r="N427" s="6">
        <v>1221100</v>
      </c>
      <c r="O427" s="6">
        <v>679210</v>
      </c>
      <c r="P427" s="6">
        <f>COUNT(表1_5[[#This Row],[iBAQ 0-20_1]:[iBAQ 0-20_3]])</f>
        <v>3</v>
      </c>
      <c r="Q427" s="6">
        <f>COUNT(表1_5[[#This Row],[iBAQ 30-40_1]:[iBAQ 30-40_3]])</f>
        <v>3</v>
      </c>
      <c r="R427" s="6">
        <f>COUNT(表1_5[[#This Row],[iBAQ 50-60_1]:[iBAQ 50-60_3]])</f>
        <v>3</v>
      </c>
      <c r="S427" s="8">
        <f>AVERAGE(表1_5[[#This Row],[iBAQ 0-20_1]:[iBAQ 0-20_3]])</f>
        <v>1586616.6666666667</v>
      </c>
      <c r="T427" s="8">
        <f>AVERAGE(表1_5[[#This Row],[iBAQ 30-40_1]:[iBAQ 30-40_3]])</f>
        <v>1599090</v>
      </c>
      <c r="U427" s="8">
        <f>AVERAGE(表1_5[[#This Row],[iBAQ 50-60_1]:[iBAQ 50-60_3]])</f>
        <v>1890103.3333333333</v>
      </c>
      <c r="V427" s="8">
        <f>表1_5[[#This Row],[Average 40]]/表1_5[[#This Row],[Average 20]]</f>
        <v>1.0078615922770675</v>
      </c>
      <c r="W427" s="8">
        <f>TTEST(表1_5[[#This Row],[iBAQ 0-20_1]:[iBAQ 0-20_3]],表1_5[[#This Row],[iBAQ 30-40_1]:[iBAQ 30-40_3]],2,2)</f>
        <v>0.98842438581745373</v>
      </c>
      <c r="X427" s="8"/>
      <c r="Y427" s="8">
        <f>表1_5[[#This Row],[Average 60]]/表1_5[[#This Row],[Average 40]]</f>
        <v>1.1819868383476435</v>
      </c>
      <c r="Z427" s="8">
        <f>TTEST(表1_5[[#This Row],[iBAQ 30-40_1]:[iBAQ 30-40_3]],表1_5[[#This Row],[iBAQ 50-60_1]:[iBAQ 50-60_3]],2,2)</f>
        <v>0.80663014696071467</v>
      </c>
      <c r="AA427" s="8"/>
      <c r="AB427" s="8">
        <f>表1_5[[#This Row],[Average 60]]/表1_5[[#This Row],[Average 20]]</f>
        <v>1.1912791369475928</v>
      </c>
      <c r="AC427" s="8">
        <f>TTEST(表1_5[[#This Row],[iBAQ 0-20_1]:[iBAQ 0-20_3]],表1_5[[#This Row],[iBAQ 50-60_1]:[iBAQ 50-60_3]],2,2)</f>
        <v>0.79793944489207869</v>
      </c>
      <c r="AD427" s="8"/>
    </row>
    <row r="428" spans="1:30" ht="15.75">
      <c r="A428" s="6">
        <v>781</v>
      </c>
      <c r="B428" s="7" t="s">
        <v>594</v>
      </c>
      <c r="C428" s="7" t="s">
        <v>2737</v>
      </c>
      <c r="D428" s="7" t="s">
        <v>3685</v>
      </c>
      <c r="E428" s="6">
        <v>3</v>
      </c>
      <c r="F428" s="6">
        <v>3</v>
      </c>
      <c r="G428" s="6">
        <v>1033800</v>
      </c>
      <c r="H428" s="6"/>
      <c r="I428" s="6">
        <v>707520</v>
      </c>
      <c r="J428" s="6">
        <v>1283100</v>
      </c>
      <c r="K428" s="6">
        <v>812000</v>
      </c>
      <c r="L428" s="6">
        <v>1901100</v>
      </c>
      <c r="M428" s="6">
        <v>2487500</v>
      </c>
      <c r="N428" s="6">
        <v>1401500</v>
      </c>
      <c r="O428" s="6">
        <v>826660</v>
      </c>
      <c r="P428" s="6">
        <f>COUNT(表1_5[[#This Row],[iBAQ 0-20_1]:[iBAQ 0-20_3]])</f>
        <v>2</v>
      </c>
      <c r="Q428" s="6">
        <f>COUNT(表1_5[[#This Row],[iBAQ 30-40_1]:[iBAQ 30-40_3]])</f>
        <v>3</v>
      </c>
      <c r="R428" s="6">
        <f>COUNT(表1_5[[#This Row],[iBAQ 50-60_1]:[iBAQ 50-60_3]])</f>
        <v>3</v>
      </c>
      <c r="S428" s="8">
        <f>AVERAGE(表1_5[[#This Row],[iBAQ 0-20_1]:[iBAQ 0-20_3]])</f>
        <v>870660</v>
      </c>
      <c r="T428" s="8">
        <f>AVERAGE(表1_5[[#This Row],[iBAQ 30-40_1]:[iBAQ 30-40_3]])</f>
        <v>1332066.6666666667</v>
      </c>
      <c r="U428" s="8">
        <f>AVERAGE(表1_5[[#This Row],[iBAQ 50-60_1]:[iBAQ 50-60_3]])</f>
        <v>1571886.6666666667</v>
      </c>
      <c r="V428" s="8">
        <f>表1_5[[#This Row],[Average 40]]/表1_5[[#This Row],[Average 20]]</f>
        <v>1.5299504590387369</v>
      </c>
      <c r="W428" s="8">
        <f>TTEST(表1_5[[#This Row],[iBAQ 0-20_1]:[iBAQ 0-20_3]],表1_5[[#This Row],[iBAQ 30-40_1]:[iBAQ 30-40_3]],2,2)</f>
        <v>0.35696292897838872</v>
      </c>
      <c r="X428" s="8"/>
      <c r="Y428" s="8">
        <f>表1_5[[#This Row],[Average 60]]/表1_5[[#This Row],[Average 40]]</f>
        <v>1.1800360342325209</v>
      </c>
      <c r="Z428" s="8">
        <f>TTEST(表1_5[[#This Row],[iBAQ 30-40_1]:[iBAQ 30-40_3]],表1_5[[#This Row],[iBAQ 50-60_1]:[iBAQ 50-60_3]],2,2)</f>
        <v>0.70052932581337191</v>
      </c>
      <c r="AA428" s="8"/>
      <c r="AB428" s="8">
        <f>表1_5[[#This Row],[Average 60]]/表1_5[[#This Row],[Average 20]]</f>
        <v>1.8053966722562962</v>
      </c>
      <c r="AC428" s="8">
        <f>TTEST(表1_5[[#This Row],[iBAQ 0-20_1]:[iBAQ 0-20_3]],表1_5[[#This Row],[iBAQ 50-60_1]:[iBAQ 50-60_3]],2,2)</f>
        <v>0.35350092886785989</v>
      </c>
      <c r="AD428" s="8"/>
    </row>
    <row r="429" spans="1:30" ht="15.75">
      <c r="A429" s="6">
        <v>1056</v>
      </c>
      <c r="B429" s="7" t="s">
        <v>357</v>
      </c>
      <c r="C429" s="7" t="s">
        <v>2956</v>
      </c>
      <c r="D429" s="7" t="s">
        <v>3801</v>
      </c>
      <c r="E429" s="6">
        <v>9</v>
      </c>
      <c r="F429" s="6">
        <v>9</v>
      </c>
      <c r="G429" s="6">
        <v>655240</v>
      </c>
      <c r="H429" s="6">
        <v>2661300</v>
      </c>
      <c r="I429" s="6">
        <v>2163000</v>
      </c>
      <c r="J429" s="6">
        <v>1293100</v>
      </c>
      <c r="K429" s="6">
        <v>2770000</v>
      </c>
      <c r="L429" s="6">
        <v>1513900</v>
      </c>
      <c r="M429" s="6">
        <v>2524400</v>
      </c>
      <c r="N429" s="6">
        <v>884430</v>
      </c>
      <c r="O429" s="6">
        <v>3133800</v>
      </c>
      <c r="P429" s="6">
        <f>COUNT(表1_5[[#This Row],[iBAQ 0-20_1]:[iBAQ 0-20_3]])</f>
        <v>3</v>
      </c>
      <c r="Q429" s="6">
        <f>COUNT(表1_5[[#This Row],[iBAQ 30-40_1]:[iBAQ 30-40_3]])</f>
        <v>3</v>
      </c>
      <c r="R429" s="6">
        <f>COUNT(表1_5[[#This Row],[iBAQ 50-60_1]:[iBAQ 50-60_3]])</f>
        <v>3</v>
      </c>
      <c r="S429" s="8">
        <f>AVERAGE(表1_5[[#This Row],[iBAQ 0-20_1]:[iBAQ 0-20_3]])</f>
        <v>1826513.3333333333</v>
      </c>
      <c r="T429" s="8">
        <f>AVERAGE(表1_5[[#This Row],[iBAQ 30-40_1]:[iBAQ 30-40_3]])</f>
        <v>1859000</v>
      </c>
      <c r="U429" s="8">
        <f>AVERAGE(表1_5[[#This Row],[iBAQ 50-60_1]:[iBAQ 50-60_3]])</f>
        <v>2180876.6666666665</v>
      </c>
      <c r="V429" s="8">
        <f>表1_5[[#This Row],[Average 40]]/表1_5[[#This Row],[Average 20]]</f>
        <v>1.0177861645320594</v>
      </c>
      <c r="W429" s="8">
        <f>TTEST(表1_5[[#This Row],[iBAQ 0-20_1]:[iBAQ 0-20_3]],表1_5[[#This Row],[iBAQ 30-40_1]:[iBAQ 30-40_3]],2,2)</f>
        <v>0.96788639508643859</v>
      </c>
      <c r="X429" s="8"/>
      <c r="Y429" s="8">
        <f>表1_5[[#This Row],[Average 60]]/表1_5[[#This Row],[Average 40]]</f>
        <v>1.173145060068137</v>
      </c>
      <c r="Z429" s="8">
        <f>TTEST(表1_5[[#This Row],[iBAQ 30-40_1]:[iBAQ 30-40_3]],表1_5[[#This Row],[iBAQ 50-60_1]:[iBAQ 50-60_3]],2,2)</f>
        <v>0.71272870693780299</v>
      </c>
      <c r="AA429" s="8"/>
      <c r="AB429" s="8">
        <f>表1_5[[#This Row],[Average 60]]/表1_5[[#This Row],[Average 20]]</f>
        <v>1.1940108111264813</v>
      </c>
      <c r="AC429" s="8">
        <f>TTEST(表1_5[[#This Row],[iBAQ 0-20_1]:[iBAQ 0-20_3]],表1_5[[#This Row],[iBAQ 50-60_1]:[iBAQ 50-60_3]],2,2)</f>
        <v>0.71465498744281097</v>
      </c>
      <c r="AD429" s="8"/>
    </row>
    <row r="430" spans="1:30" ht="15.75">
      <c r="A430" s="6">
        <v>1415</v>
      </c>
      <c r="B430" s="7" t="s">
        <v>513</v>
      </c>
      <c r="C430" s="7" t="s">
        <v>3257</v>
      </c>
      <c r="D430" s="7" t="s">
        <v>2097</v>
      </c>
      <c r="E430" s="6">
        <v>7</v>
      </c>
      <c r="F430" s="6">
        <v>7</v>
      </c>
      <c r="G430" s="6">
        <v>2561100</v>
      </c>
      <c r="H430" s="6">
        <v>617100</v>
      </c>
      <c r="I430" s="6">
        <v>1808000</v>
      </c>
      <c r="J430" s="6">
        <v>4081700</v>
      </c>
      <c r="K430" s="6">
        <v>3164500</v>
      </c>
      <c r="L430" s="6">
        <v>5068800</v>
      </c>
      <c r="M430" s="6">
        <v>8922400</v>
      </c>
      <c r="N430" s="6">
        <v>4103000</v>
      </c>
      <c r="O430" s="6">
        <v>1349500</v>
      </c>
      <c r="P430" s="6">
        <f>COUNT(表1_5[[#This Row],[iBAQ 0-20_1]:[iBAQ 0-20_3]])</f>
        <v>3</v>
      </c>
      <c r="Q430" s="6">
        <f>COUNT(表1_5[[#This Row],[iBAQ 30-40_1]:[iBAQ 30-40_3]])</f>
        <v>3</v>
      </c>
      <c r="R430" s="6">
        <f>COUNT(表1_5[[#This Row],[iBAQ 50-60_1]:[iBAQ 50-60_3]])</f>
        <v>3</v>
      </c>
      <c r="S430" s="8">
        <f>AVERAGE(表1_5[[#This Row],[iBAQ 0-20_1]:[iBAQ 0-20_3]])</f>
        <v>1662066.6666666667</v>
      </c>
      <c r="T430" s="8">
        <f>AVERAGE(表1_5[[#This Row],[iBAQ 30-40_1]:[iBAQ 30-40_3]])</f>
        <v>4105000</v>
      </c>
      <c r="U430" s="8">
        <f>AVERAGE(表1_5[[#This Row],[iBAQ 50-60_1]:[iBAQ 50-60_3]])</f>
        <v>4791633.333333333</v>
      </c>
      <c r="V430" s="8">
        <f>表1_5[[#This Row],[Average 40]]/表1_5[[#This Row],[Average 20]]</f>
        <v>2.4698166940756487</v>
      </c>
      <c r="W430" s="8">
        <f>TTEST(表1_5[[#This Row],[iBAQ 0-20_1]:[iBAQ 0-20_3]],表1_5[[#This Row],[iBAQ 30-40_1]:[iBAQ 30-40_3]],2,2)</f>
        <v>3.6359011139836327E-2</v>
      </c>
      <c r="X430" s="8" t="s">
        <v>1408</v>
      </c>
      <c r="Y430" s="8">
        <f>表1_5[[#This Row],[Average 60]]/表1_5[[#This Row],[Average 40]]</f>
        <v>1.1672675598863174</v>
      </c>
      <c r="Z430" s="8">
        <f>TTEST(表1_5[[#This Row],[iBAQ 30-40_1]:[iBAQ 30-40_3]],表1_5[[#This Row],[iBAQ 50-60_1]:[iBAQ 50-60_3]],2,2)</f>
        <v>0.7783341584108936</v>
      </c>
      <c r="AA430" s="8"/>
      <c r="AB430" s="8">
        <f>表1_5[[#This Row],[Average 60]]/表1_5[[#This Row],[Average 20]]</f>
        <v>2.8829369058601739</v>
      </c>
      <c r="AC430" s="8">
        <f>TTEST(表1_5[[#This Row],[iBAQ 0-20_1]:[iBAQ 0-20_3]],表1_5[[#This Row],[iBAQ 50-60_1]:[iBAQ 50-60_3]],2,2)</f>
        <v>0.24253567673479245</v>
      </c>
      <c r="AD430" s="8"/>
    </row>
    <row r="431" spans="1:30" ht="15.75">
      <c r="A431" s="6">
        <v>561</v>
      </c>
      <c r="B431" s="7" t="s">
        <v>378</v>
      </c>
      <c r="C431" s="7" t="s">
        <v>3394</v>
      </c>
      <c r="D431" s="7" t="s">
        <v>4029</v>
      </c>
      <c r="E431" s="6">
        <v>4</v>
      </c>
      <c r="F431" s="6">
        <v>4</v>
      </c>
      <c r="G431" s="6">
        <v>3673700</v>
      </c>
      <c r="H431" s="6">
        <v>2273500</v>
      </c>
      <c r="I431" s="6">
        <v>2817300</v>
      </c>
      <c r="J431" s="6">
        <v>2033200</v>
      </c>
      <c r="K431" s="6">
        <v>1781700</v>
      </c>
      <c r="L431" s="6">
        <v>1851500</v>
      </c>
      <c r="M431" s="6">
        <v>2173900</v>
      </c>
      <c r="N431" s="6">
        <v>1656100</v>
      </c>
      <c r="O431" s="6">
        <v>2783100</v>
      </c>
      <c r="P431" s="6">
        <f>COUNT(表1_5[[#This Row],[iBAQ 0-20_1]:[iBAQ 0-20_3]])</f>
        <v>3</v>
      </c>
      <c r="Q431" s="6">
        <f>COUNT(表1_5[[#This Row],[iBAQ 30-40_1]:[iBAQ 30-40_3]])</f>
        <v>3</v>
      </c>
      <c r="R431" s="6">
        <f>COUNT(表1_5[[#This Row],[iBAQ 50-60_1]:[iBAQ 50-60_3]])</f>
        <v>3</v>
      </c>
      <c r="S431" s="8">
        <f>AVERAGE(表1_5[[#This Row],[iBAQ 0-20_1]:[iBAQ 0-20_3]])</f>
        <v>2921500</v>
      </c>
      <c r="T431" s="8">
        <f>AVERAGE(表1_5[[#This Row],[iBAQ 30-40_1]:[iBAQ 30-40_3]])</f>
        <v>1888800</v>
      </c>
      <c r="U431" s="8">
        <f>AVERAGE(表1_5[[#This Row],[iBAQ 50-60_1]:[iBAQ 50-60_3]])</f>
        <v>2204366.6666666665</v>
      </c>
      <c r="V431" s="8">
        <f>表1_5[[#This Row],[Average 40]]/表1_5[[#This Row],[Average 20]]</f>
        <v>0.64651720006845803</v>
      </c>
      <c r="W431" s="8">
        <f>TTEST(表1_5[[#This Row],[iBAQ 0-20_1]:[iBAQ 0-20_3]],表1_5[[#This Row],[iBAQ 30-40_1]:[iBAQ 30-40_3]],2,2)</f>
        <v>6.7330133527470512E-2</v>
      </c>
      <c r="X431" s="8"/>
      <c r="Y431" s="8">
        <f>表1_5[[#This Row],[Average 60]]/表1_5[[#This Row],[Average 40]]</f>
        <v>1.1670725681208527</v>
      </c>
      <c r="Z431" s="8">
        <f>TTEST(表1_5[[#This Row],[iBAQ 30-40_1]:[iBAQ 30-40_3]],表1_5[[#This Row],[iBAQ 50-60_1]:[iBAQ 50-60_3]],2,2)</f>
        <v>0.39852020417469614</v>
      </c>
      <c r="AA431" s="8"/>
      <c r="AB431" s="8">
        <f>表1_5[[#This Row],[Average 60]]/表1_5[[#This Row],[Average 20]]</f>
        <v>0.75453248901819836</v>
      </c>
      <c r="AC431" s="8">
        <f>TTEST(表1_5[[#This Row],[iBAQ 0-20_1]:[iBAQ 0-20_3]],表1_5[[#This Row],[iBAQ 50-60_1]:[iBAQ 50-60_3]],2,2)</f>
        <v>0.24123317491915114</v>
      </c>
      <c r="AD431" s="8"/>
    </row>
    <row r="432" spans="1:30" ht="15.75">
      <c r="A432" s="6">
        <v>725</v>
      </c>
      <c r="B432" s="7" t="s">
        <v>185</v>
      </c>
      <c r="C432" s="7" t="s">
        <v>2688</v>
      </c>
      <c r="D432" s="7" t="s">
        <v>1715</v>
      </c>
      <c r="E432" s="6">
        <v>2</v>
      </c>
      <c r="F432" s="6">
        <v>2</v>
      </c>
      <c r="G432" s="6">
        <v>30842000</v>
      </c>
      <c r="H432" s="6">
        <v>15801000</v>
      </c>
      <c r="I432" s="6">
        <v>34609000</v>
      </c>
      <c r="J432" s="6">
        <v>9966800</v>
      </c>
      <c r="K432" s="6">
        <v>5876300</v>
      </c>
      <c r="L432" s="6">
        <v>25195000</v>
      </c>
      <c r="M432" s="6">
        <v>21646000</v>
      </c>
      <c r="N432" s="6">
        <v>17027000</v>
      </c>
      <c r="O432" s="6">
        <v>9200500</v>
      </c>
      <c r="P432" s="6">
        <f>COUNT(表1_5[[#This Row],[iBAQ 0-20_1]:[iBAQ 0-20_3]])</f>
        <v>3</v>
      </c>
      <c r="Q432" s="6">
        <f>COUNT(表1_5[[#This Row],[iBAQ 30-40_1]:[iBAQ 30-40_3]])</f>
        <v>3</v>
      </c>
      <c r="R432" s="6">
        <f>COUNT(表1_5[[#This Row],[iBAQ 50-60_1]:[iBAQ 50-60_3]])</f>
        <v>3</v>
      </c>
      <c r="S432" s="8">
        <f>AVERAGE(表1_5[[#This Row],[iBAQ 0-20_1]:[iBAQ 0-20_3]])</f>
        <v>27084000</v>
      </c>
      <c r="T432" s="8">
        <f>AVERAGE(表1_5[[#This Row],[iBAQ 30-40_1]:[iBAQ 30-40_3]])</f>
        <v>13679366.666666666</v>
      </c>
      <c r="U432" s="8">
        <f>AVERAGE(表1_5[[#This Row],[iBAQ 50-60_1]:[iBAQ 50-60_3]])</f>
        <v>15957833.333333334</v>
      </c>
      <c r="V432" s="8">
        <f>表1_5[[#This Row],[Average 40]]/表1_5[[#This Row],[Average 20]]</f>
        <v>0.50507187515384233</v>
      </c>
      <c r="W432" s="8">
        <f>TTEST(表1_5[[#This Row],[iBAQ 0-20_1]:[iBAQ 0-20_3]],表1_5[[#This Row],[iBAQ 30-40_1]:[iBAQ 30-40_3]],2,2)</f>
        <v>0.17824918308659557</v>
      </c>
      <c r="X432" s="8"/>
      <c r="Y432" s="8">
        <f>表1_5[[#This Row],[Average 60]]/表1_5[[#This Row],[Average 40]]</f>
        <v>1.1665622921139138</v>
      </c>
      <c r="Z432" s="8">
        <f>TTEST(表1_5[[#This Row],[iBAQ 30-40_1]:[iBAQ 30-40_3]],表1_5[[#This Row],[iBAQ 50-60_1]:[iBAQ 50-60_3]],2,2)</f>
        <v>0.75812593651247995</v>
      </c>
      <c r="AA432" s="8"/>
      <c r="AB432" s="8">
        <f>表1_5[[#This Row],[Average 60]]/表1_5[[#This Row],[Average 20]]</f>
        <v>0.58919780436173885</v>
      </c>
      <c r="AC432" s="8">
        <f>TTEST(表1_5[[#This Row],[iBAQ 0-20_1]:[iBAQ 0-20_3]],表1_5[[#This Row],[iBAQ 50-60_1]:[iBAQ 50-60_3]],2,2)</f>
        <v>0.17699949752404151</v>
      </c>
      <c r="AD432" s="8"/>
    </row>
    <row r="433" spans="1:30" ht="15.75">
      <c r="A433" s="6">
        <v>601</v>
      </c>
      <c r="B433" s="7" t="s">
        <v>91</v>
      </c>
      <c r="C433" s="7" t="s">
        <v>2578</v>
      </c>
      <c r="D433" s="7" t="s">
        <v>3618</v>
      </c>
      <c r="E433" s="6">
        <v>4</v>
      </c>
      <c r="F433" s="6">
        <v>2</v>
      </c>
      <c r="G433" s="6">
        <v>18666000</v>
      </c>
      <c r="H433" s="6">
        <v>21317000</v>
      </c>
      <c r="I433" s="6">
        <v>16541000</v>
      </c>
      <c r="J433" s="6">
        <v>19351000</v>
      </c>
      <c r="K433" s="6">
        <v>25469000</v>
      </c>
      <c r="L433" s="6">
        <v>6279200</v>
      </c>
      <c r="M433" s="6">
        <v>17212000</v>
      </c>
      <c r="N433" s="6"/>
      <c r="O433" s="6">
        <v>22474000</v>
      </c>
      <c r="P433" s="6">
        <f>COUNT(表1_5[[#This Row],[iBAQ 0-20_1]:[iBAQ 0-20_3]])</f>
        <v>3</v>
      </c>
      <c r="Q433" s="6">
        <f>COUNT(表1_5[[#This Row],[iBAQ 30-40_1]:[iBAQ 30-40_3]])</f>
        <v>3</v>
      </c>
      <c r="R433" s="6">
        <f>COUNT(表1_5[[#This Row],[iBAQ 50-60_1]:[iBAQ 50-60_3]])</f>
        <v>2</v>
      </c>
      <c r="S433" s="8">
        <f>AVERAGE(表1_5[[#This Row],[iBAQ 0-20_1]:[iBAQ 0-20_3]])</f>
        <v>18841333.333333332</v>
      </c>
      <c r="T433" s="8">
        <f>AVERAGE(表1_5[[#This Row],[iBAQ 30-40_1]:[iBAQ 30-40_3]])</f>
        <v>17033066.666666668</v>
      </c>
      <c r="U433" s="8">
        <f>AVERAGE(表1_5[[#This Row],[iBAQ 50-60_1]:[iBAQ 50-60_3]])</f>
        <v>19843000</v>
      </c>
      <c r="V433" s="8">
        <f>表1_5[[#This Row],[Average 40]]/表1_5[[#This Row],[Average 20]]</f>
        <v>0.90402660816644265</v>
      </c>
      <c r="W433" s="8">
        <f>TTEST(表1_5[[#This Row],[iBAQ 0-20_1]:[iBAQ 0-20_3]],表1_5[[#This Row],[iBAQ 30-40_1]:[iBAQ 30-40_3]],2,2)</f>
        <v>0.77176244028985963</v>
      </c>
      <c r="X433" s="8"/>
      <c r="Y433" s="8">
        <f>表1_5[[#This Row],[Average 60]]/表1_5[[#This Row],[Average 40]]</f>
        <v>1.1649693145880953</v>
      </c>
      <c r="Z433" s="8">
        <f>TTEST(表1_5[[#This Row],[iBAQ 30-40_1]:[iBAQ 30-40_3]],表1_5[[#This Row],[iBAQ 50-60_1]:[iBAQ 50-60_3]],2,2)</f>
        <v>0.73499450370090214</v>
      </c>
      <c r="AA433" s="8"/>
      <c r="AB433" s="8">
        <f>表1_5[[#This Row],[Average 60]]/表1_5[[#This Row],[Average 20]]</f>
        <v>1.0531632580850614</v>
      </c>
      <c r="AC433" s="8">
        <f>TTEST(表1_5[[#This Row],[iBAQ 0-20_1]:[iBAQ 0-20_3]],表1_5[[#This Row],[iBAQ 50-60_1]:[iBAQ 50-60_3]],2,2)</f>
        <v>0.73067247008550196</v>
      </c>
      <c r="AD433" s="8"/>
    </row>
    <row r="434" spans="1:30" ht="15.75">
      <c r="A434" s="6">
        <v>500</v>
      </c>
      <c r="B434" s="7" t="s">
        <v>182</v>
      </c>
      <c r="C434" s="7" t="s">
        <v>2504</v>
      </c>
      <c r="D434" s="7" t="s">
        <v>3579</v>
      </c>
      <c r="E434" s="6">
        <v>2</v>
      </c>
      <c r="F434" s="6">
        <v>1</v>
      </c>
      <c r="G434" s="6"/>
      <c r="H434" s="6"/>
      <c r="I434" s="6"/>
      <c r="J434" s="6"/>
      <c r="K434" s="6">
        <v>17490000</v>
      </c>
      <c r="L434" s="6">
        <v>13429000</v>
      </c>
      <c r="M434" s="6">
        <v>26511000</v>
      </c>
      <c r="N434" s="6"/>
      <c r="O434" s="6">
        <v>9472600</v>
      </c>
      <c r="P434" s="6">
        <f>COUNT(表1_5[[#This Row],[iBAQ 0-20_1]:[iBAQ 0-20_3]])</f>
        <v>0</v>
      </c>
      <c r="Q434" s="6">
        <f>COUNT(表1_5[[#This Row],[iBAQ 30-40_1]:[iBAQ 30-40_3]])</f>
        <v>2</v>
      </c>
      <c r="R434" s="6">
        <f>COUNT(表1_5[[#This Row],[iBAQ 50-60_1]:[iBAQ 50-60_3]])</f>
        <v>2</v>
      </c>
      <c r="S434" s="8"/>
      <c r="T434" s="8">
        <f>AVERAGE(表1_5[[#This Row],[iBAQ 30-40_1]:[iBAQ 30-40_3]])</f>
        <v>15459500</v>
      </c>
      <c r="U434" s="8">
        <f>AVERAGE(表1_5[[#This Row],[iBAQ 50-60_1]:[iBAQ 50-60_3]])</f>
        <v>17991800</v>
      </c>
      <c r="V434" s="8"/>
      <c r="W434" s="8"/>
      <c r="X434" s="8">
        <v>40</v>
      </c>
      <c r="Y434" s="8">
        <f>表1_5[[#This Row],[Average 60]]/表1_5[[#This Row],[Average 40]]</f>
        <v>1.1638021928264175</v>
      </c>
      <c r="Z434" s="8">
        <f>TTEST(表1_5[[#This Row],[iBAQ 30-40_1]:[iBAQ 30-40_3]],表1_5[[#This Row],[iBAQ 50-60_1]:[iBAQ 50-60_3]],2,2)</f>
        <v>0.79968635125947163</v>
      </c>
      <c r="AA434" s="8"/>
      <c r="AB434" s="8"/>
      <c r="AC434" s="8"/>
      <c r="AD434" s="8">
        <v>60</v>
      </c>
    </row>
    <row r="435" spans="1:30" ht="15.75">
      <c r="A435" s="6">
        <v>1072</v>
      </c>
      <c r="B435" s="7" t="s">
        <v>224</v>
      </c>
      <c r="C435" s="7" t="s">
        <v>2969</v>
      </c>
      <c r="D435" s="7" t="s">
        <v>3809</v>
      </c>
      <c r="E435" s="6">
        <v>11</v>
      </c>
      <c r="F435" s="6">
        <v>11</v>
      </c>
      <c r="G435" s="6">
        <v>4662600</v>
      </c>
      <c r="H435" s="6">
        <v>4986400</v>
      </c>
      <c r="I435" s="6">
        <v>5448500</v>
      </c>
      <c r="J435" s="6">
        <v>4231000</v>
      </c>
      <c r="K435" s="6">
        <v>3737200</v>
      </c>
      <c r="L435" s="6">
        <v>5365000</v>
      </c>
      <c r="M435" s="6">
        <v>7704500</v>
      </c>
      <c r="N435" s="6">
        <v>638550</v>
      </c>
      <c r="O435" s="6">
        <v>7098200</v>
      </c>
      <c r="P435" s="6">
        <f>COUNT(表1_5[[#This Row],[iBAQ 0-20_1]:[iBAQ 0-20_3]])</f>
        <v>3</v>
      </c>
      <c r="Q435" s="6">
        <f>COUNT(表1_5[[#This Row],[iBAQ 30-40_1]:[iBAQ 30-40_3]])</f>
        <v>3</v>
      </c>
      <c r="R435" s="6">
        <f>COUNT(表1_5[[#This Row],[iBAQ 50-60_1]:[iBAQ 50-60_3]])</f>
        <v>3</v>
      </c>
      <c r="S435" s="8">
        <f>AVERAGE(表1_5[[#This Row],[iBAQ 0-20_1]:[iBAQ 0-20_3]])</f>
        <v>5032500</v>
      </c>
      <c r="T435" s="8">
        <f>AVERAGE(表1_5[[#This Row],[iBAQ 30-40_1]:[iBAQ 30-40_3]])</f>
        <v>4444400</v>
      </c>
      <c r="U435" s="8">
        <f>AVERAGE(表1_5[[#This Row],[iBAQ 50-60_1]:[iBAQ 50-60_3]])</f>
        <v>5147083.333333333</v>
      </c>
      <c r="V435" s="8">
        <f>表1_5[[#This Row],[Average 40]]/表1_5[[#This Row],[Average 20]]</f>
        <v>0.88313959264778941</v>
      </c>
      <c r="W435" s="8">
        <f>TTEST(表1_5[[#This Row],[iBAQ 0-20_1]:[iBAQ 0-20_3]],表1_5[[#This Row],[iBAQ 30-40_1]:[iBAQ 30-40_3]],2,2)</f>
        <v>0.3318588766628538</v>
      </c>
      <c r="X435" s="8"/>
      <c r="Y435" s="8">
        <f>表1_5[[#This Row],[Average 60]]/表1_5[[#This Row],[Average 40]]</f>
        <v>1.1581053310533105</v>
      </c>
      <c r="Z435" s="8">
        <f>TTEST(表1_5[[#This Row],[iBAQ 30-40_1]:[iBAQ 30-40_3]],表1_5[[#This Row],[iBAQ 50-60_1]:[iBAQ 50-60_3]],2,2)</f>
        <v>0.77632025025167184</v>
      </c>
      <c r="AA435" s="8"/>
      <c r="AB435" s="8">
        <f>表1_5[[#This Row],[Average 60]]/表1_5[[#This Row],[Average 20]]</f>
        <v>1.0227686703096539</v>
      </c>
      <c r="AC435" s="8">
        <f>TTEST(表1_5[[#This Row],[iBAQ 0-20_1]:[iBAQ 0-20_3]],表1_5[[#This Row],[iBAQ 50-60_1]:[iBAQ 50-60_3]],2,2)</f>
        <v>0.96220408726114215</v>
      </c>
      <c r="AD435" s="8"/>
    </row>
    <row r="436" spans="1:30" ht="15.75">
      <c r="A436" s="6">
        <v>1194</v>
      </c>
      <c r="B436" s="7" t="s">
        <v>156</v>
      </c>
      <c r="C436" s="7" t="s">
        <v>3069</v>
      </c>
      <c r="D436" s="7" t="s">
        <v>3847</v>
      </c>
      <c r="E436" s="6">
        <v>4</v>
      </c>
      <c r="F436" s="6">
        <v>4</v>
      </c>
      <c r="G436" s="6">
        <v>37989000</v>
      </c>
      <c r="H436" s="6">
        <v>14404000</v>
      </c>
      <c r="I436" s="6">
        <v>13473000</v>
      </c>
      <c r="J436" s="6">
        <v>12094000</v>
      </c>
      <c r="K436" s="6">
        <v>11538000</v>
      </c>
      <c r="L436" s="6">
        <v>12294000</v>
      </c>
      <c r="M436" s="6">
        <v>15161000</v>
      </c>
      <c r="N436" s="6">
        <v>14686000</v>
      </c>
      <c r="O436" s="6">
        <v>11628000</v>
      </c>
      <c r="P436" s="6">
        <f>COUNT(表1_5[[#This Row],[iBAQ 0-20_1]:[iBAQ 0-20_3]])</f>
        <v>3</v>
      </c>
      <c r="Q436" s="6">
        <f>COUNT(表1_5[[#This Row],[iBAQ 30-40_1]:[iBAQ 30-40_3]])</f>
        <v>3</v>
      </c>
      <c r="R436" s="6">
        <f>COUNT(表1_5[[#This Row],[iBAQ 50-60_1]:[iBAQ 50-60_3]])</f>
        <v>3</v>
      </c>
      <c r="S436" s="8">
        <f>AVERAGE(表1_5[[#This Row],[iBAQ 0-20_1]:[iBAQ 0-20_3]])</f>
        <v>21955333.333333332</v>
      </c>
      <c r="T436" s="8">
        <f>AVERAGE(表1_5[[#This Row],[iBAQ 30-40_1]:[iBAQ 30-40_3]])</f>
        <v>11975333.333333334</v>
      </c>
      <c r="U436" s="8">
        <f>AVERAGE(表1_5[[#This Row],[iBAQ 50-60_1]:[iBAQ 50-60_3]])</f>
        <v>13825000</v>
      </c>
      <c r="V436" s="8">
        <f>表1_5[[#This Row],[Average 40]]/表1_5[[#This Row],[Average 20]]</f>
        <v>0.5454407433273617</v>
      </c>
      <c r="W436" s="8">
        <f>TTEST(表1_5[[#This Row],[iBAQ 0-20_1]:[iBAQ 0-20_3]],表1_5[[#This Row],[iBAQ 30-40_1]:[iBAQ 30-40_3]],2,2)</f>
        <v>0.28152310585864188</v>
      </c>
      <c r="X436" s="8"/>
      <c r="Y436" s="8">
        <f>表1_5[[#This Row],[Average 60]]/表1_5[[#This Row],[Average 40]]</f>
        <v>1.1544563825641596</v>
      </c>
      <c r="Z436" s="8">
        <f>TTEST(表1_5[[#This Row],[iBAQ 30-40_1]:[iBAQ 30-40_3]],表1_5[[#This Row],[iBAQ 50-60_1]:[iBAQ 50-60_3]],2,2)</f>
        <v>0.17696528270175307</v>
      </c>
      <c r="AA436" s="8"/>
      <c r="AB436" s="8">
        <f>表1_5[[#This Row],[Average 60]]/表1_5[[#This Row],[Average 20]]</f>
        <v>0.62968754744481226</v>
      </c>
      <c r="AC436" s="8">
        <f>TTEST(表1_5[[#This Row],[iBAQ 0-20_1]:[iBAQ 0-20_3]],表1_5[[#This Row],[iBAQ 50-60_1]:[iBAQ 50-60_3]],2,2)</f>
        <v>0.3721566325976346</v>
      </c>
      <c r="AD436" s="8"/>
    </row>
    <row r="437" spans="1:30" ht="15.75">
      <c r="A437" s="6">
        <v>477</v>
      </c>
      <c r="B437" s="7" t="s">
        <v>511</v>
      </c>
      <c r="C437" s="7" t="s">
        <v>2489</v>
      </c>
      <c r="D437" s="7" t="s">
        <v>1581</v>
      </c>
      <c r="E437" s="6">
        <v>3</v>
      </c>
      <c r="F437" s="6">
        <v>3</v>
      </c>
      <c r="G437" s="6">
        <v>3074800</v>
      </c>
      <c r="H437" s="6">
        <v>6089600</v>
      </c>
      <c r="I437" s="6">
        <v>4865100</v>
      </c>
      <c r="J437" s="6">
        <v>1999400</v>
      </c>
      <c r="K437" s="6">
        <v>1857600</v>
      </c>
      <c r="L437" s="6">
        <v>2307300</v>
      </c>
      <c r="M437" s="6">
        <v>3843000</v>
      </c>
      <c r="N437" s="6">
        <v>1901200</v>
      </c>
      <c r="O437" s="6">
        <v>1372100</v>
      </c>
      <c r="P437" s="6">
        <f>COUNT(表1_5[[#This Row],[iBAQ 0-20_1]:[iBAQ 0-20_3]])</f>
        <v>3</v>
      </c>
      <c r="Q437" s="6">
        <f>COUNT(表1_5[[#This Row],[iBAQ 30-40_1]:[iBAQ 30-40_3]])</f>
        <v>3</v>
      </c>
      <c r="R437" s="6">
        <f>COUNT(表1_5[[#This Row],[iBAQ 50-60_1]:[iBAQ 50-60_3]])</f>
        <v>3</v>
      </c>
      <c r="S437" s="8">
        <f>AVERAGE(表1_5[[#This Row],[iBAQ 0-20_1]:[iBAQ 0-20_3]])</f>
        <v>4676500</v>
      </c>
      <c r="T437" s="8">
        <f>AVERAGE(表1_5[[#This Row],[iBAQ 30-40_1]:[iBAQ 30-40_3]])</f>
        <v>2054766.6666666667</v>
      </c>
      <c r="U437" s="8">
        <f>AVERAGE(表1_5[[#This Row],[iBAQ 50-60_1]:[iBAQ 50-60_3]])</f>
        <v>2372100</v>
      </c>
      <c r="V437" s="8">
        <f>表1_5[[#This Row],[Average 40]]/表1_5[[#This Row],[Average 20]]</f>
        <v>0.43938130368152822</v>
      </c>
      <c r="W437" s="8">
        <f>TTEST(表1_5[[#This Row],[iBAQ 0-20_1]:[iBAQ 0-20_3]],表1_5[[#This Row],[iBAQ 30-40_1]:[iBAQ 30-40_3]],2,2)</f>
        <v>4.1509955931875515E-2</v>
      </c>
      <c r="X437" s="8" t="s">
        <v>1408</v>
      </c>
      <c r="Y437" s="8">
        <f>表1_5[[#This Row],[Average 60]]/表1_5[[#This Row],[Average 40]]</f>
        <v>1.154437649043687</v>
      </c>
      <c r="Z437" s="8">
        <f>TTEST(表1_5[[#This Row],[iBAQ 30-40_1]:[iBAQ 30-40_3]],表1_5[[#This Row],[iBAQ 50-60_1]:[iBAQ 50-60_3]],2,2)</f>
        <v>0.69874565608995876</v>
      </c>
      <c r="AA437" s="8"/>
      <c r="AB437" s="8">
        <f>表1_5[[#This Row],[Average 60]]/表1_5[[#This Row],[Average 20]]</f>
        <v>0.50723831925585372</v>
      </c>
      <c r="AC437" s="8">
        <f>TTEST(表1_5[[#This Row],[iBAQ 0-20_1]:[iBAQ 0-20_3]],表1_5[[#This Row],[iBAQ 50-60_1]:[iBAQ 50-60_3]],2,2)</f>
        <v>0.11641220356201155</v>
      </c>
      <c r="AD437" s="8"/>
    </row>
    <row r="438" spans="1:30" ht="15.75">
      <c r="A438" s="6">
        <v>1259</v>
      </c>
      <c r="B438" s="7" t="s">
        <v>45</v>
      </c>
      <c r="C438" s="7" t="s">
        <v>3115</v>
      </c>
      <c r="D438" s="7" t="s">
        <v>3876</v>
      </c>
      <c r="E438" s="6">
        <v>16</v>
      </c>
      <c r="F438" s="6">
        <v>15</v>
      </c>
      <c r="G438" s="6">
        <v>25403000</v>
      </c>
      <c r="H438" s="6">
        <v>24080000</v>
      </c>
      <c r="I438" s="6">
        <v>43890000</v>
      </c>
      <c r="J438" s="6">
        <v>32553000</v>
      </c>
      <c r="K438" s="6">
        <v>48646000</v>
      </c>
      <c r="L438" s="6">
        <v>67001000</v>
      </c>
      <c r="M438" s="6">
        <v>83916000</v>
      </c>
      <c r="N438" s="6">
        <v>35652000</v>
      </c>
      <c r="O438" s="6">
        <v>50604000</v>
      </c>
      <c r="P438" s="6">
        <f>COUNT(表1_5[[#This Row],[iBAQ 0-20_1]:[iBAQ 0-20_3]])</f>
        <v>3</v>
      </c>
      <c r="Q438" s="6">
        <f>COUNT(表1_5[[#This Row],[iBAQ 30-40_1]:[iBAQ 30-40_3]])</f>
        <v>3</v>
      </c>
      <c r="R438" s="6">
        <f>COUNT(表1_5[[#This Row],[iBAQ 50-60_1]:[iBAQ 50-60_3]])</f>
        <v>3</v>
      </c>
      <c r="S438" s="8">
        <f>AVERAGE(表1_5[[#This Row],[iBAQ 0-20_1]:[iBAQ 0-20_3]])</f>
        <v>31124333.333333332</v>
      </c>
      <c r="T438" s="8">
        <f>AVERAGE(表1_5[[#This Row],[iBAQ 30-40_1]:[iBAQ 30-40_3]])</f>
        <v>49400000</v>
      </c>
      <c r="U438" s="8">
        <f>AVERAGE(表1_5[[#This Row],[iBAQ 50-60_1]:[iBAQ 50-60_3]])</f>
        <v>56724000</v>
      </c>
      <c r="V438" s="8">
        <f>表1_5[[#This Row],[Average 40]]/表1_5[[#This Row],[Average 20]]</f>
        <v>1.5871825902562839</v>
      </c>
      <c r="W438" s="8">
        <f>TTEST(表1_5[[#This Row],[iBAQ 0-20_1]:[iBAQ 0-20_3]],表1_5[[#This Row],[iBAQ 30-40_1]:[iBAQ 30-40_3]],2,2)</f>
        <v>0.19722736061024165</v>
      </c>
      <c r="X438" s="8"/>
      <c r="Y438" s="8">
        <f>表1_5[[#This Row],[Average 60]]/表1_5[[#This Row],[Average 40]]</f>
        <v>1.1482591093117409</v>
      </c>
      <c r="Z438" s="8">
        <f>TTEST(表1_5[[#This Row],[iBAQ 30-40_1]:[iBAQ 30-40_3]],表1_5[[#This Row],[iBAQ 50-60_1]:[iBAQ 50-60_3]],2,2)</f>
        <v>0.69532945709471261</v>
      </c>
      <c r="AA438" s="8"/>
      <c r="AB438" s="8">
        <f>表1_5[[#This Row],[Average 60]]/表1_5[[#This Row],[Average 20]]</f>
        <v>1.8224968674027824</v>
      </c>
      <c r="AC438" s="8">
        <f>TTEST(表1_5[[#This Row],[iBAQ 0-20_1]:[iBAQ 0-20_3]],表1_5[[#This Row],[iBAQ 50-60_1]:[iBAQ 50-60_3]],2,2)</f>
        <v>0.17684354170606797</v>
      </c>
      <c r="AD438" s="8"/>
    </row>
    <row r="439" spans="1:30" ht="15.75">
      <c r="A439" s="6">
        <v>190</v>
      </c>
      <c r="B439" s="7" t="s">
        <v>53</v>
      </c>
      <c r="C439" s="7" t="s">
        <v>2296</v>
      </c>
      <c r="D439" s="7" t="s">
        <v>3472</v>
      </c>
      <c r="E439" s="6">
        <v>14</v>
      </c>
      <c r="F439" s="6">
        <v>3</v>
      </c>
      <c r="G439" s="6">
        <v>21616000</v>
      </c>
      <c r="H439" s="6">
        <v>17211000</v>
      </c>
      <c r="I439" s="6">
        <v>21791000</v>
      </c>
      <c r="J439" s="6">
        <v>27232000</v>
      </c>
      <c r="K439" s="6">
        <v>31965000</v>
      </c>
      <c r="L439" s="6">
        <v>29592000</v>
      </c>
      <c r="M439" s="6">
        <v>28090000</v>
      </c>
      <c r="N439" s="6">
        <v>32019000</v>
      </c>
      <c r="O439" s="6">
        <v>41413000</v>
      </c>
      <c r="P439" s="6">
        <f>COUNT(表1_5[[#This Row],[iBAQ 0-20_1]:[iBAQ 0-20_3]])</f>
        <v>3</v>
      </c>
      <c r="Q439" s="6">
        <f>COUNT(表1_5[[#This Row],[iBAQ 30-40_1]:[iBAQ 30-40_3]])</f>
        <v>3</v>
      </c>
      <c r="R439" s="6">
        <f>COUNT(表1_5[[#This Row],[iBAQ 50-60_1]:[iBAQ 50-60_3]])</f>
        <v>3</v>
      </c>
      <c r="S439" s="8">
        <f>AVERAGE(表1_5[[#This Row],[iBAQ 0-20_1]:[iBAQ 0-20_3]])</f>
        <v>20206000</v>
      </c>
      <c r="T439" s="8">
        <f>AVERAGE(表1_5[[#This Row],[iBAQ 30-40_1]:[iBAQ 30-40_3]])</f>
        <v>29596333.333333332</v>
      </c>
      <c r="U439" s="8">
        <f>AVERAGE(表1_5[[#This Row],[iBAQ 50-60_1]:[iBAQ 50-60_3]])</f>
        <v>33840666.666666664</v>
      </c>
      <c r="V439" s="8">
        <f>表1_5[[#This Row],[Average 40]]/表1_5[[#This Row],[Average 20]]</f>
        <v>1.4647299482002045</v>
      </c>
      <c r="W439" s="8">
        <f>TTEST(表1_5[[#This Row],[iBAQ 0-20_1]:[iBAQ 0-20_3]],表1_5[[#This Row],[iBAQ 30-40_1]:[iBAQ 30-40_3]],2,2)</f>
        <v>9.8007826888521186E-3</v>
      </c>
      <c r="X439" s="8"/>
      <c r="Y439" s="8">
        <f>表1_5[[#This Row],[Average 60]]/表1_5[[#This Row],[Average 40]]</f>
        <v>1.1434074040703239</v>
      </c>
      <c r="Z439" s="8">
        <f>TTEST(表1_5[[#This Row],[iBAQ 30-40_1]:[iBAQ 30-40_3]],表1_5[[#This Row],[iBAQ 50-60_1]:[iBAQ 50-60_3]],2,2)</f>
        <v>0.36753876497983107</v>
      </c>
      <c r="AA439" s="8"/>
      <c r="AB439" s="8">
        <f>表1_5[[#This Row],[Average 60]]/表1_5[[#This Row],[Average 20]]</f>
        <v>1.6747830677356559</v>
      </c>
      <c r="AC439" s="8">
        <f>TTEST(表1_5[[#This Row],[iBAQ 0-20_1]:[iBAQ 0-20_3]],表1_5[[#This Row],[iBAQ 50-60_1]:[iBAQ 50-60_3]],2,2)</f>
        <v>3.2106177532041723E-2</v>
      </c>
      <c r="AD439" s="8"/>
    </row>
    <row r="440" spans="1:30" ht="15.75">
      <c r="A440" s="6">
        <v>706</v>
      </c>
      <c r="B440" s="7" t="s">
        <v>210</v>
      </c>
      <c r="C440" s="7" t="s">
        <v>2669</v>
      </c>
      <c r="D440" s="7" t="s">
        <v>1701</v>
      </c>
      <c r="E440" s="6">
        <v>14</v>
      </c>
      <c r="F440" s="6">
        <v>3</v>
      </c>
      <c r="G440" s="6">
        <v>9540000</v>
      </c>
      <c r="H440" s="6">
        <v>10515000</v>
      </c>
      <c r="I440" s="6">
        <v>7608500</v>
      </c>
      <c r="J440" s="6">
        <v>8225600</v>
      </c>
      <c r="K440" s="6">
        <v>8426300</v>
      </c>
      <c r="L440" s="6">
        <v>7341600</v>
      </c>
      <c r="M440" s="6">
        <v>10410000</v>
      </c>
      <c r="N440" s="6">
        <v>9275600</v>
      </c>
      <c r="O440" s="6">
        <v>7719500</v>
      </c>
      <c r="P440" s="6">
        <f>COUNT(表1_5[[#This Row],[iBAQ 0-20_1]:[iBAQ 0-20_3]])</f>
        <v>3</v>
      </c>
      <c r="Q440" s="6">
        <f>COUNT(表1_5[[#This Row],[iBAQ 30-40_1]:[iBAQ 30-40_3]])</f>
        <v>3</v>
      </c>
      <c r="R440" s="6">
        <f>COUNT(表1_5[[#This Row],[iBAQ 50-60_1]:[iBAQ 50-60_3]])</f>
        <v>3</v>
      </c>
      <c r="S440" s="8">
        <f>AVERAGE(表1_5[[#This Row],[iBAQ 0-20_1]:[iBAQ 0-20_3]])</f>
        <v>9221166.666666666</v>
      </c>
      <c r="T440" s="8">
        <f>AVERAGE(表1_5[[#This Row],[iBAQ 30-40_1]:[iBAQ 30-40_3]])</f>
        <v>7997833.333333333</v>
      </c>
      <c r="U440" s="8">
        <f>AVERAGE(表1_5[[#This Row],[iBAQ 50-60_1]:[iBAQ 50-60_3]])</f>
        <v>9135033.333333334</v>
      </c>
      <c r="V440" s="8">
        <f>表1_5[[#This Row],[Average 40]]/表1_5[[#This Row],[Average 20]]</f>
        <v>0.8673342129520849</v>
      </c>
      <c r="W440" s="8">
        <f>TTEST(表1_5[[#This Row],[iBAQ 0-20_1]:[iBAQ 0-20_3]],表1_5[[#This Row],[iBAQ 30-40_1]:[iBAQ 30-40_3]],2,2)</f>
        <v>0.25295713968952305</v>
      </c>
      <c r="X440" s="8"/>
      <c r="Y440" s="8">
        <f>表1_5[[#This Row],[Average 60]]/表1_5[[#This Row],[Average 40]]</f>
        <v>1.1421885093879593</v>
      </c>
      <c r="Z440" s="8">
        <f>TTEST(表1_5[[#This Row],[iBAQ 30-40_1]:[iBAQ 30-40_3]],表1_5[[#This Row],[iBAQ 50-60_1]:[iBAQ 50-60_3]],2,2)</f>
        <v>0.25101770750768154</v>
      </c>
      <c r="AA440" s="8"/>
      <c r="AB440" s="8">
        <f>表1_5[[#This Row],[Average 60]]/表1_5[[#This Row],[Average 20]]</f>
        <v>0.99065917183292074</v>
      </c>
      <c r="AC440" s="8">
        <f>TTEST(表1_5[[#This Row],[iBAQ 0-20_1]:[iBAQ 0-20_3]],表1_5[[#This Row],[iBAQ 50-60_1]:[iBAQ 50-60_3]],2,2)</f>
        <v>0.94420776605851753</v>
      </c>
      <c r="AD440" s="8"/>
    </row>
    <row r="441" spans="1:30" ht="15.75">
      <c r="A441" s="6">
        <v>1360</v>
      </c>
      <c r="B441" s="7" t="s">
        <v>46</v>
      </c>
      <c r="C441" s="7" t="s">
        <v>2842</v>
      </c>
      <c r="D441" s="7" t="s">
        <v>3917</v>
      </c>
      <c r="E441" s="6">
        <v>21</v>
      </c>
      <c r="F441" s="6">
        <v>16</v>
      </c>
      <c r="G441" s="6">
        <v>68756000</v>
      </c>
      <c r="H441" s="6">
        <v>59306000</v>
      </c>
      <c r="I441" s="6">
        <v>53678000</v>
      </c>
      <c r="J441" s="6">
        <v>47604000</v>
      </c>
      <c r="K441" s="6">
        <v>61709000</v>
      </c>
      <c r="L441" s="6">
        <v>49345000</v>
      </c>
      <c r="M441" s="6">
        <v>87840000</v>
      </c>
      <c r="N441" s="6">
        <v>46696000</v>
      </c>
      <c r="O441" s="6">
        <v>46433000</v>
      </c>
      <c r="P441" s="6">
        <f>COUNT(表1_5[[#This Row],[iBAQ 0-20_1]:[iBAQ 0-20_3]])</f>
        <v>3</v>
      </c>
      <c r="Q441" s="6">
        <f>COUNT(表1_5[[#This Row],[iBAQ 30-40_1]:[iBAQ 30-40_3]])</f>
        <v>3</v>
      </c>
      <c r="R441" s="6">
        <f>COUNT(表1_5[[#This Row],[iBAQ 50-60_1]:[iBAQ 50-60_3]])</f>
        <v>3</v>
      </c>
      <c r="S441" s="8">
        <f>AVERAGE(表1_5[[#This Row],[iBAQ 0-20_1]:[iBAQ 0-20_3]])</f>
        <v>60580000</v>
      </c>
      <c r="T441" s="8">
        <f>AVERAGE(表1_5[[#This Row],[iBAQ 30-40_1]:[iBAQ 30-40_3]])</f>
        <v>52886000</v>
      </c>
      <c r="U441" s="8">
        <f>AVERAGE(表1_5[[#This Row],[iBAQ 50-60_1]:[iBAQ 50-60_3]])</f>
        <v>60323000</v>
      </c>
      <c r="V441" s="8">
        <f>表1_5[[#This Row],[Average 40]]/表1_5[[#This Row],[Average 20]]</f>
        <v>0.87299438758666226</v>
      </c>
      <c r="W441" s="8">
        <f>TTEST(表1_5[[#This Row],[iBAQ 0-20_1]:[iBAQ 0-20_3]],表1_5[[#This Row],[iBAQ 30-40_1]:[iBAQ 30-40_3]],2,2)</f>
        <v>0.28575621521973704</v>
      </c>
      <c r="X441" s="8"/>
      <c r="Y441" s="8">
        <f>表1_5[[#This Row],[Average 60]]/表1_5[[#This Row],[Average 40]]</f>
        <v>1.1406232273191392</v>
      </c>
      <c r="Z441" s="8">
        <f>TTEST(表1_5[[#This Row],[iBAQ 30-40_1]:[iBAQ 30-40_3]],表1_5[[#This Row],[iBAQ 50-60_1]:[iBAQ 50-60_3]],2,2)</f>
        <v>0.6340830155683671</v>
      </c>
      <c r="AA441" s="8"/>
      <c r="AB441" s="8">
        <f>表1_5[[#This Row],[Average 60]]/表1_5[[#This Row],[Average 20]]</f>
        <v>0.99575767580059427</v>
      </c>
      <c r="AC441" s="8">
        <f>TTEST(表1_5[[#This Row],[iBAQ 0-20_1]:[iBAQ 0-20_3]],表1_5[[#This Row],[iBAQ 50-60_1]:[iBAQ 50-60_3]],2,2)</f>
        <v>0.9866570132831336</v>
      </c>
      <c r="AD441" s="8"/>
    </row>
    <row r="442" spans="1:30" ht="15.75">
      <c r="A442" s="6">
        <v>535</v>
      </c>
      <c r="B442" s="7" t="s">
        <v>355</v>
      </c>
      <c r="C442" s="7" t="s">
        <v>2531</v>
      </c>
      <c r="D442" s="7" t="s">
        <v>1605</v>
      </c>
      <c r="E442" s="6">
        <v>1</v>
      </c>
      <c r="F442" s="6">
        <v>1</v>
      </c>
      <c r="G442" s="6"/>
      <c r="H442" s="6"/>
      <c r="I442" s="6"/>
      <c r="J442" s="6">
        <v>1973800</v>
      </c>
      <c r="K442" s="6">
        <v>5672700</v>
      </c>
      <c r="L442" s="6"/>
      <c r="M442" s="6">
        <v>5336500</v>
      </c>
      <c r="N442" s="6">
        <v>4547600</v>
      </c>
      <c r="O442" s="6">
        <v>3162800</v>
      </c>
      <c r="P442" s="6">
        <f>COUNT(表1_5[[#This Row],[iBAQ 0-20_1]:[iBAQ 0-20_3]])</f>
        <v>0</v>
      </c>
      <c r="Q442" s="6">
        <f>COUNT(表1_5[[#This Row],[iBAQ 30-40_1]:[iBAQ 30-40_3]])</f>
        <v>2</v>
      </c>
      <c r="R442" s="6">
        <f>COUNT(表1_5[[#This Row],[iBAQ 50-60_1]:[iBAQ 50-60_3]])</f>
        <v>3</v>
      </c>
      <c r="S442" s="8"/>
      <c r="T442" s="8">
        <f>AVERAGE(表1_5[[#This Row],[iBAQ 30-40_1]:[iBAQ 30-40_3]])</f>
        <v>3823250</v>
      </c>
      <c r="U442" s="8">
        <f>AVERAGE(表1_5[[#This Row],[iBAQ 50-60_1]:[iBAQ 50-60_3]])</f>
        <v>4348966.666666667</v>
      </c>
      <c r="V442" s="8"/>
      <c r="W442" s="8"/>
      <c r="X442" s="8">
        <v>40</v>
      </c>
      <c r="Y442" s="8">
        <f>表1_5[[#This Row],[Average 60]]/表1_5[[#This Row],[Average 40]]</f>
        <v>1.1375051766603457</v>
      </c>
      <c r="Z442" s="8">
        <f>TTEST(表1_5[[#This Row],[iBAQ 30-40_1]:[iBAQ 30-40_3]],表1_5[[#This Row],[iBAQ 50-60_1]:[iBAQ 50-60_3]],2,2)</f>
        <v>0.76464450266933137</v>
      </c>
      <c r="AA442" s="8"/>
      <c r="AB442" s="8"/>
      <c r="AC442" s="8"/>
      <c r="AD442" s="8">
        <v>60</v>
      </c>
    </row>
    <row r="443" spans="1:30" ht="15.75">
      <c r="A443" s="6">
        <v>145</v>
      </c>
      <c r="B443" s="7" t="s">
        <v>464</v>
      </c>
      <c r="C443" s="7" t="s">
        <v>2263</v>
      </c>
      <c r="D443" s="7" t="s">
        <v>1459</v>
      </c>
      <c r="E443" s="6">
        <v>2</v>
      </c>
      <c r="F443" s="6">
        <v>1</v>
      </c>
      <c r="G443" s="6"/>
      <c r="H443" s="6"/>
      <c r="I443" s="6"/>
      <c r="J443" s="6">
        <v>2094500</v>
      </c>
      <c r="K443" s="6">
        <v>1653300</v>
      </c>
      <c r="L443" s="6">
        <v>2721700</v>
      </c>
      <c r="M443" s="6">
        <v>2401800</v>
      </c>
      <c r="N443" s="6">
        <v>3122200</v>
      </c>
      <c r="O443" s="6">
        <v>1823200</v>
      </c>
      <c r="P443" s="6">
        <f>COUNT(表1_5[[#This Row],[iBAQ 0-20_1]:[iBAQ 0-20_3]])</f>
        <v>0</v>
      </c>
      <c r="Q443" s="6">
        <f>COUNT(表1_5[[#This Row],[iBAQ 30-40_1]:[iBAQ 30-40_3]])</f>
        <v>3</v>
      </c>
      <c r="R443" s="6">
        <f>COUNT(表1_5[[#This Row],[iBAQ 50-60_1]:[iBAQ 50-60_3]])</f>
        <v>3</v>
      </c>
      <c r="S443" s="8"/>
      <c r="T443" s="8">
        <f>AVERAGE(表1_5[[#This Row],[iBAQ 30-40_1]:[iBAQ 30-40_3]])</f>
        <v>2156500</v>
      </c>
      <c r="U443" s="8">
        <f>AVERAGE(表1_5[[#This Row],[iBAQ 50-60_1]:[iBAQ 50-60_3]])</f>
        <v>2449066.6666666665</v>
      </c>
      <c r="V443" s="8"/>
      <c r="W443" s="8"/>
      <c r="X443" s="8">
        <v>40</v>
      </c>
      <c r="Y443" s="8">
        <f>表1_5[[#This Row],[Average 60]]/表1_5[[#This Row],[Average 40]]</f>
        <v>1.1356673622381945</v>
      </c>
      <c r="Z443" s="8">
        <f>TTEST(表1_5[[#This Row],[iBAQ 30-40_1]:[iBAQ 30-40_3]],表1_5[[#This Row],[iBAQ 50-60_1]:[iBAQ 50-60_3]],2,2)</f>
        <v>0.58045528698769877</v>
      </c>
      <c r="AA443" s="8"/>
      <c r="AB443" s="8"/>
      <c r="AC443" s="8"/>
      <c r="AD443" s="8">
        <v>60</v>
      </c>
    </row>
    <row r="444" spans="1:30" ht="15.75">
      <c r="A444" s="6">
        <v>37</v>
      </c>
      <c r="B444" s="7" t="s">
        <v>773</v>
      </c>
      <c r="C444" s="7" t="s">
        <v>3199</v>
      </c>
      <c r="D444" s="7" t="s">
        <v>2058</v>
      </c>
      <c r="E444" s="6">
        <v>2</v>
      </c>
      <c r="F444" s="6">
        <v>1</v>
      </c>
      <c r="G444" s="6"/>
      <c r="H444" s="6">
        <v>975770</v>
      </c>
      <c r="I444" s="6">
        <v>888730</v>
      </c>
      <c r="J444" s="6"/>
      <c r="K444" s="6">
        <v>2372600</v>
      </c>
      <c r="L444" s="6">
        <v>968900</v>
      </c>
      <c r="M444" s="6">
        <v>2464500</v>
      </c>
      <c r="N444" s="6">
        <v>1324200</v>
      </c>
      <c r="O444" s="6"/>
      <c r="P444" s="6">
        <f>COUNT(表1_5[[#This Row],[iBAQ 0-20_1]:[iBAQ 0-20_3]])</f>
        <v>2</v>
      </c>
      <c r="Q444" s="6">
        <f>COUNT(表1_5[[#This Row],[iBAQ 30-40_1]:[iBAQ 30-40_3]])</f>
        <v>2</v>
      </c>
      <c r="R444" s="6">
        <f>COUNT(表1_5[[#This Row],[iBAQ 50-60_1]:[iBAQ 50-60_3]])</f>
        <v>2</v>
      </c>
      <c r="S444" s="8">
        <f>AVERAGE(表1_5[[#This Row],[iBAQ 0-20_1]:[iBAQ 0-20_3]])</f>
        <v>932250</v>
      </c>
      <c r="T444" s="8">
        <f>AVERAGE(表1_5[[#This Row],[iBAQ 30-40_1]:[iBAQ 30-40_3]])</f>
        <v>1670750</v>
      </c>
      <c r="U444" s="8">
        <f>AVERAGE(表1_5[[#This Row],[iBAQ 50-60_1]:[iBAQ 50-60_3]])</f>
        <v>1894350</v>
      </c>
      <c r="V444" s="8">
        <f>表1_5[[#This Row],[Average 40]]/表1_5[[#This Row],[Average 20]]</f>
        <v>1.7921694824349692</v>
      </c>
      <c r="W444" s="8">
        <f>TTEST(表1_5[[#This Row],[iBAQ 0-20_1]:[iBAQ 0-20_3]],表1_5[[#This Row],[iBAQ 30-40_1]:[iBAQ 30-40_3]],2,2)</f>
        <v>0.40380644152401213</v>
      </c>
      <c r="X444" s="8"/>
      <c r="Y444" s="8">
        <f>表1_5[[#This Row],[Average 60]]/表1_5[[#This Row],[Average 40]]</f>
        <v>1.1338321113272483</v>
      </c>
      <c r="Z444" s="8">
        <f>TTEST(表1_5[[#This Row],[iBAQ 30-40_1]:[iBAQ 30-40_3]],表1_5[[#This Row],[iBAQ 50-60_1]:[iBAQ 50-60_3]],2,2)</f>
        <v>0.82776164931479856</v>
      </c>
      <c r="AA444" s="8"/>
      <c r="AB444" s="8">
        <f>表1_5[[#This Row],[Average 60]]/表1_5[[#This Row],[Average 20]]</f>
        <v>2.0320193081255029</v>
      </c>
      <c r="AC444" s="8">
        <f>TTEST(表1_5[[#This Row],[iBAQ 0-20_1]:[iBAQ 0-20_3]],表1_5[[#This Row],[iBAQ 50-60_1]:[iBAQ 50-60_3]],2,2)</f>
        <v>0.23448929866453438</v>
      </c>
      <c r="AD444" s="8"/>
    </row>
    <row r="445" spans="1:30" ht="15.75">
      <c r="A445" s="6">
        <v>158</v>
      </c>
      <c r="B445" s="7" t="s">
        <v>167</v>
      </c>
      <c r="C445" s="7" t="s">
        <v>2273</v>
      </c>
      <c r="D445" s="7" t="s">
        <v>1462</v>
      </c>
      <c r="E445" s="6">
        <v>7</v>
      </c>
      <c r="F445" s="6">
        <v>7</v>
      </c>
      <c r="G445" s="6">
        <v>10125000</v>
      </c>
      <c r="H445" s="6">
        <v>1603900</v>
      </c>
      <c r="I445" s="6">
        <v>2236500</v>
      </c>
      <c r="J445" s="6">
        <v>3083600</v>
      </c>
      <c r="K445" s="6">
        <v>8652900</v>
      </c>
      <c r="L445" s="6">
        <v>8628000</v>
      </c>
      <c r="M445" s="6">
        <v>7497200</v>
      </c>
      <c r="N445" s="6">
        <v>5051000</v>
      </c>
      <c r="O445" s="6">
        <v>10519000</v>
      </c>
      <c r="P445" s="6">
        <f>COUNT(表1_5[[#This Row],[iBAQ 0-20_1]:[iBAQ 0-20_3]])</f>
        <v>3</v>
      </c>
      <c r="Q445" s="6">
        <f>COUNT(表1_5[[#This Row],[iBAQ 30-40_1]:[iBAQ 30-40_3]])</f>
        <v>3</v>
      </c>
      <c r="R445" s="6">
        <f>COUNT(表1_5[[#This Row],[iBAQ 50-60_1]:[iBAQ 50-60_3]])</f>
        <v>3</v>
      </c>
      <c r="S445" s="8">
        <f>AVERAGE(表1_5[[#This Row],[iBAQ 0-20_1]:[iBAQ 0-20_3]])</f>
        <v>4655133.333333333</v>
      </c>
      <c r="T445" s="8">
        <f>AVERAGE(表1_5[[#This Row],[iBAQ 30-40_1]:[iBAQ 30-40_3]])</f>
        <v>6788166.666666667</v>
      </c>
      <c r="U445" s="8">
        <f>AVERAGE(表1_5[[#This Row],[iBAQ 50-60_1]:[iBAQ 50-60_3]])</f>
        <v>7689066.666666667</v>
      </c>
      <c r="V445" s="8">
        <f>表1_5[[#This Row],[Average 40]]/表1_5[[#This Row],[Average 20]]</f>
        <v>1.4582110072035175</v>
      </c>
      <c r="W445" s="8">
        <f>TTEST(表1_5[[#This Row],[iBAQ 0-20_1]:[iBAQ 0-20_3]],表1_5[[#This Row],[iBAQ 30-40_1]:[iBAQ 30-40_3]],2,2)</f>
        <v>0.55419214613580359</v>
      </c>
      <c r="X445" s="8"/>
      <c r="Y445" s="8">
        <f>表1_5[[#This Row],[Average 60]]/表1_5[[#This Row],[Average 40]]</f>
        <v>1.1327162464091924</v>
      </c>
      <c r="Z445" s="8">
        <f>TTEST(表1_5[[#This Row],[iBAQ 30-40_1]:[iBAQ 30-40_3]],表1_5[[#This Row],[iBAQ 50-60_1]:[iBAQ 50-60_3]],2,2)</f>
        <v>0.730209573310034</v>
      </c>
      <c r="AA445" s="8"/>
      <c r="AB445" s="8">
        <f>表1_5[[#This Row],[Average 60]]/表1_5[[#This Row],[Average 20]]</f>
        <v>1.6517392985521362</v>
      </c>
      <c r="AC445" s="8">
        <f>TTEST(表1_5[[#This Row],[iBAQ 0-20_1]:[iBAQ 0-20_3]],表1_5[[#This Row],[iBAQ 50-60_1]:[iBAQ 50-60_3]],2,2)</f>
        <v>0.39198084794122634</v>
      </c>
      <c r="AD445" s="8"/>
    </row>
    <row r="446" spans="1:30" ht="15.75">
      <c r="A446" s="6">
        <v>982</v>
      </c>
      <c r="B446" s="7" t="s">
        <v>462</v>
      </c>
      <c r="C446" s="7" t="s">
        <v>2889</v>
      </c>
      <c r="D446" s="7" t="s">
        <v>1830</v>
      </c>
      <c r="E446" s="6">
        <v>4</v>
      </c>
      <c r="F446" s="6">
        <v>4</v>
      </c>
      <c r="G446" s="6"/>
      <c r="H446" s="6"/>
      <c r="I446" s="6">
        <v>676780</v>
      </c>
      <c r="J446" s="6">
        <v>325310</v>
      </c>
      <c r="K446" s="6">
        <v>3399400</v>
      </c>
      <c r="L446" s="6">
        <v>1552100</v>
      </c>
      <c r="M446" s="6">
        <v>2135900</v>
      </c>
      <c r="N446" s="6"/>
      <c r="O446" s="6">
        <v>1835900</v>
      </c>
      <c r="P446" s="6">
        <f>COUNT(表1_5[[#This Row],[iBAQ 0-20_1]:[iBAQ 0-20_3]])</f>
        <v>1</v>
      </c>
      <c r="Q446" s="6">
        <f>COUNT(表1_5[[#This Row],[iBAQ 30-40_1]:[iBAQ 30-40_3]])</f>
        <v>3</v>
      </c>
      <c r="R446" s="6">
        <f>COUNT(表1_5[[#This Row],[iBAQ 50-60_1]:[iBAQ 50-60_3]])</f>
        <v>2</v>
      </c>
      <c r="S446" s="8"/>
      <c r="T446" s="8">
        <f>AVERAGE(表1_5[[#This Row],[iBAQ 30-40_1]:[iBAQ 30-40_3]])</f>
        <v>1758936.6666666667</v>
      </c>
      <c r="U446" s="8">
        <f>AVERAGE(表1_5[[#This Row],[iBAQ 50-60_1]:[iBAQ 50-60_3]])</f>
        <v>1985900</v>
      </c>
      <c r="V446" s="8"/>
      <c r="W446" s="8"/>
      <c r="X446" s="8"/>
      <c r="Y446" s="8">
        <f>表1_5[[#This Row],[Average 60]]/表1_5[[#This Row],[Average 40]]</f>
        <v>1.1290343976758686</v>
      </c>
      <c r="Z446" s="8">
        <f>TTEST(表1_5[[#This Row],[iBAQ 30-40_1]:[iBAQ 30-40_3]],表1_5[[#This Row],[iBAQ 50-60_1]:[iBAQ 50-60_3]],2,2)</f>
        <v>0.85723587339857232</v>
      </c>
      <c r="AA446" s="8"/>
      <c r="AB446" s="8"/>
      <c r="AC446" s="8"/>
      <c r="AD446" s="8"/>
    </row>
    <row r="447" spans="1:30" ht="15.75">
      <c r="A447" s="6">
        <v>151</v>
      </c>
      <c r="B447" s="7" t="s">
        <v>478</v>
      </c>
      <c r="C447" s="7" t="s">
        <v>2266</v>
      </c>
      <c r="D447" s="7" t="s">
        <v>3457</v>
      </c>
      <c r="E447" s="6">
        <v>3</v>
      </c>
      <c r="F447" s="6">
        <v>2</v>
      </c>
      <c r="G447" s="6">
        <v>2233400</v>
      </c>
      <c r="H447" s="6">
        <v>3576900</v>
      </c>
      <c r="I447" s="6">
        <v>3879600</v>
      </c>
      <c r="J447" s="6"/>
      <c r="K447" s="6">
        <v>2984600</v>
      </c>
      <c r="L447" s="6">
        <v>4591000</v>
      </c>
      <c r="M447" s="6">
        <v>6837700</v>
      </c>
      <c r="N447" s="6"/>
      <c r="O447" s="6">
        <v>1707000</v>
      </c>
      <c r="P447" s="6">
        <f>COUNT(表1_5[[#This Row],[iBAQ 0-20_1]:[iBAQ 0-20_3]])</f>
        <v>3</v>
      </c>
      <c r="Q447" s="6">
        <f>COUNT(表1_5[[#This Row],[iBAQ 30-40_1]:[iBAQ 30-40_3]])</f>
        <v>2</v>
      </c>
      <c r="R447" s="6">
        <f>COUNT(表1_5[[#This Row],[iBAQ 50-60_1]:[iBAQ 50-60_3]])</f>
        <v>2</v>
      </c>
      <c r="S447" s="8">
        <f>AVERAGE(表1_5[[#This Row],[iBAQ 0-20_1]:[iBAQ 0-20_3]])</f>
        <v>3229966.6666666665</v>
      </c>
      <c r="T447" s="8">
        <f>AVERAGE(表1_5[[#This Row],[iBAQ 30-40_1]:[iBAQ 30-40_3]])</f>
        <v>3787800</v>
      </c>
      <c r="U447" s="8">
        <f>AVERAGE(表1_5[[#This Row],[iBAQ 50-60_1]:[iBAQ 50-60_3]])</f>
        <v>4272350</v>
      </c>
      <c r="V447" s="8">
        <f>表1_5[[#This Row],[Average 40]]/表1_5[[#This Row],[Average 20]]</f>
        <v>1.1727056006769936</v>
      </c>
      <c r="W447" s="8">
        <f>TTEST(表1_5[[#This Row],[iBAQ 0-20_1]:[iBAQ 0-20_3]],表1_5[[#This Row],[iBAQ 30-40_1]:[iBAQ 30-40_3]],2,2)</f>
        <v>0.57362198860652047</v>
      </c>
      <c r="X447" s="8"/>
      <c r="Y447" s="8">
        <f>表1_5[[#This Row],[Average 60]]/表1_5[[#This Row],[Average 40]]</f>
        <v>1.1279238608163049</v>
      </c>
      <c r="Z447" s="8">
        <f>TTEST(表1_5[[#This Row],[iBAQ 30-40_1]:[iBAQ 30-40_3]],表1_5[[#This Row],[iBAQ 50-60_1]:[iBAQ 50-60_3]],2,2)</f>
        <v>0.87356400998493389</v>
      </c>
      <c r="AA447" s="8"/>
      <c r="AB447" s="8">
        <f>表1_5[[#This Row],[Average 60]]/表1_5[[#This Row],[Average 20]]</f>
        <v>1.3227226287164986</v>
      </c>
      <c r="AC447" s="8">
        <f>TTEST(表1_5[[#This Row],[iBAQ 0-20_1]:[iBAQ 0-20_3]],表1_5[[#This Row],[iBAQ 50-60_1]:[iBAQ 50-60_3]],2,2)</f>
        <v>0.64154489975935158</v>
      </c>
      <c r="AD447" s="8"/>
    </row>
    <row r="448" spans="1:30" ht="15.75">
      <c r="A448" s="6">
        <v>533</v>
      </c>
      <c r="B448" s="7" t="s">
        <v>279</v>
      </c>
      <c r="C448" s="7" t="s">
        <v>2473</v>
      </c>
      <c r="D448" s="7" t="s">
        <v>3595</v>
      </c>
      <c r="E448" s="6">
        <v>6</v>
      </c>
      <c r="F448" s="6">
        <v>3</v>
      </c>
      <c r="G448" s="6">
        <v>1514900</v>
      </c>
      <c r="H448" s="6">
        <v>6458400</v>
      </c>
      <c r="I448" s="6">
        <v>6480200</v>
      </c>
      <c r="J448" s="6">
        <v>5467200</v>
      </c>
      <c r="K448" s="6">
        <v>6205100</v>
      </c>
      <c r="L448" s="6">
        <v>4046300</v>
      </c>
      <c r="M448" s="6">
        <v>5917000</v>
      </c>
      <c r="N448" s="6">
        <v>6448500</v>
      </c>
      <c r="O448" s="6">
        <v>5212600</v>
      </c>
      <c r="P448" s="6">
        <f>COUNT(表1_5[[#This Row],[iBAQ 0-20_1]:[iBAQ 0-20_3]])</f>
        <v>3</v>
      </c>
      <c r="Q448" s="6">
        <f>COUNT(表1_5[[#This Row],[iBAQ 30-40_1]:[iBAQ 30-40_3]])</f>
        <v>3</v>
      </c>
      <c r="R448" s="6">
        <f>COUNT(表1_5[[#This Row],[iBAQ 50-60_1]:[iBAQ 50-60_3]])</f>
        <v>3</v>
      </c>
      <c r="S448" s="8">
        <f>AVERAGE(表1_5[[#This Row],[iBAQ 0-20_1]:[iBAQ 0-20_3]])</f>
        <v>4817833.333333333</v>
      </c>
      <c r="T448" s="8">
        <f>AVERAGE(表1_5[[#This Row],[iBAQ 30-40_1]:[iBAQ 30-40_3]])</f>
        <v>5239533.333333333</v>
      </c>
      <c r="U448" s="8">
        <f>AVERAGE(表1_5[[#This Row],[iBAQ 50-60_1]:[iBAQ 50-60_3]])</f>
        <v>5859366.666666667</v>
      </c>
      <c r="V448" s="8">
        <f>表1_5[[#This Row],[Average 40]]/表1_5[[#This Row],[Average 20]]</f>
        <v>1.0875289722212613</v>
      </c>
      <c r="W448" s="8">
        <f>TTEST(表1_5[[#This Row],[iBAQ 0-20_1]:[iBAQ 0-20_3]],表1_5[[#This Row],[iBAQ 30-40_1]:[iBAQ 30-40_3]],2,2)</f>
        <v>0.82328007784457446</v>
      </c>
      <c r="X448" s="8"/>
      <c r="Y448" s="8">
        <f>表1_5[[#This Row],[Average 60]]/表1_5[[#This Row],[Average 40]]</f>
        <v>1.1182993396358456</v>
      </c>
      <c r="Z448" s="8">
        <f>TTEST(表1_5[[#This Row],[iBAQ 30-40_1]:[iBAQ 30-40_3]],表1_5[[#This Row],[iBAQ 50-60_1]:[iBAQ 50-60_3]],2,2)</f>
        <v>0.44229242857143208</v>
      </c>
      <c r="AA448" s="8"/>
      <c r="AB448" s="8">
        <f>表1_5[[#This Row],[Average 60]]/表1_5[[#This Row],[Average 20]]</f>
        <v>1.2161829314698864</v>
      </c>
      <c r="AC448" s="8">
        <f>TTEST(表1_5[[#This Row],[iBAQ 0-20_1]:[iBAQ 0-20_3]],表1_5[[#This Row],[iBAQ 50-60_1]:[iBAQ 50-60_3]],2,2)</f>
        <v>0.57100714381485806</v>
      </c>
      <c r="AD448" s="8"/>
    </row>
    <row r="449" spans="1:30" ht="15.75">
      <c r="A449" s="6">
        <v>1552</v>
      </c>
      <c r="B449" s="7" t="s">
        <v>298</v>
      </c>
      <c r="C449" s="7" t="s">
        <v>2451</v>
      </c>
      <c r="D449" s="7" t="s">
        <v>4025</v>
      </c>
      <c r="E449" s="6">
        <v>4</v>
      </c>
      <c r="F449" s="6">
        <v>4</v>
      </c>
      <c r="G449" s="6">
        <v>2781700</v>
      </c>
      <c r="H449" s="6">
        <v>3923200</v>
      </c>
      <c r="I449" s="6">
        <v>3238300</v>
      </c>
      <c r="J449" s="6">
        <v>5931300</v>
      </c>
      <c r="K449" s="6">
        <v>5471100</v>
      </c>
      <c r="L449" s="6">
        <v>6252100</v>
      </c>
      <c r="M449" s="6">
        <v>9648900</v>
      </c>
      <c r="N449" s="6">
        <v>5435600</v>
      </c>
      <c r="O449" s="6">
        <v>4655800</v>
      </c>
      <c r="P449" s="6">
        <f>COUNT(表1_5[[#This Row],[iBAQ 0-20_1]:[iBAQ 0-20_3]])</f>
        <v>3</v>
      </c>
      <c r="Q449" s="6">
        <f>COUNT(表1_5[[#This Row],[iBAQ 30-40_1]:[iBAQ 30-40_3]])</f>
        <v>3</v>
      </c>
      <c r="R449" s="6">
        <f>COUNT(表1_5[[#This Row],[iBAQ 50-60_1]:[iBAQ 50-60_3]])</f>
        <v>3</v>
      </c>
      <c r="S449" s="8">
        <f>AVERAGE(表1_5[[#This Row],[iBAQ 0-20_1]:[iBAQ 0-20_3]])</f>
        <v>3314400</v>
      </c>
      <c r="T449" s="8">
        <f>AVERAGE(表1_5[[#This Row],[iBAQ 30-40_1]:[iBAQ 30-40_3]])</f>
        <v>5884833.333333333</v>
      </c>
      <c r="U449" s="8">
        <f>AVERAGE(表1_5[[#This Row],[iBAQ 50-60_1]:[iBAQ 50-60_3]])</f>
        <v>6580100</v>
      </c>
      <c r="V449" s="8">
        <f>表1_5[[#This Row],[Average 40]]/表1_5[[#This Row],[Average 20]]</f>
        <v>1.7755350390216429</v>
      </c>
      <c r="W449" s="8">
        <f>TTEST(表1_5[[#This Row],[iBAQ 0-20_1]:[iBAQ 0-20_3]],表1_5[[#This Row],[iBAQ 30-40_1]:[iBAQ 30-40_3]],2,2)</f>
        <v>3.0643224896369928E-3</v>
      </c>
      <c r="X449" s="8"/>
      <c r="Y449" s="8">
        <f>表1_5[[#This Row],[Average 60]]/表1_5[[#This Row],[Average 40]]</f>
        <v>1.118145515307712</v>
      </c>
      <c r="Z449" s="8">
        <f>TTEST(表1_5[[#This Row],[iBAQ 30-40_1]:[iBAQ 30-40_3]],表1_5[[#This Row],[iBAQ 50-60_1]:[iBAQ 50-60_3]],2,2)</f>
        <v>0.68026473705866453</v>
      </c>
      <c r="AA449" s="8"/>
      <c r="AB449" s="8">
        <f>表1_5[[#This Row],[Average 60]]/表1_5[[#This Row],[Average 20]]</f>
        <v>1.9853065411537534</v>
      </c>
      <c r="AC449" s="8">
        <f>TTEST(表1_5[[#This Row],[iBAQ 0-20_1]:[iBAQ 0-20_3]],表1_5[[#This Row],[iBAQ 50-60_1]:[iBAQ 50-60_3]],2,2)</f>
        <v>0.10855043353470413</v>
      </c>
      <c r="AD449" s="8"/>
    </row>
    <row r="450" spans="1:30" ht="15.75">
      <c r="A450" s="6">
        <v>1527</v>
      </c>
      <c r="B450" s="7" t="s">
        <v>230</v>
      </c>
      <c r="C450" s="7" t="s">
        <v>3367</v>
      </c>
      <c r="D450" s="7" t="s">
        <v>4011</v>
      </c>
      <c r="E450" s="6">
        <v>8</v>
      </c>
      <c r="F450" s="6">
        <v>8</v>
      </c>
      <c r="G450" s="6">
        <v>2325000</v>
      </c>
      <c r="H450" s="6">
        <v>3601200</v>
      </c>
      <c r="I450" s="6">
        <v>5787500</v>
      </c>
      <c r="J450" s="6">
        <v>5106100</v>
      </c>
      <c r="K450" s="6">
        <v>7141400</v>
      </c>
      <c r="L450" s="6">
        <v>6742600</v>
      </c>
      <c r="M450" s="6">
        <v>9408000</v>
      </c>
      <c r="N450" s="6">
        <v>4958400</v>
      </c>
      <c r="O450" s="6">
        <v>6842900</v>
      </c>
      <c r="P450" s="6">
        <f>COUNT(表1_5[[#This Row],[iBAQ 0-20_1]:[iBAQ 0-20_3]])</f>
        <v>3</v>
      </c>
      <c r="Q450" s="6">
        <f>COUNT(表1_5[[#This Row],[iBAQ 30-40_1]:[iBAQ 30-40_3]])</f>
        <v>3</v>
      </c>
      <c r="R450" s="6">
        <f>COUNT(表1_5[[#This Row],[iBAQ 50-60_1]:[iBAQ 50-60_3]])</f>
        <v>3</v>
      </c>
      <c r="S450" s="8">
        <f>AVERAGE(表1_5[[#This Row],[iBAQ 0-20_1]:[iBAQ 0-20_3]])</f>
        <v>3904566.6666666665</v>
      </c>
      <c r="T450" s="8">
        <f>AVERAGE(表1_5[[#This Row],[iBAQ 30-40_1]:[iBAQ 30-40_3]])</f>
        <v>6330033.333333333</v>
      </c>
      <c r="U450" s="8">
        <f>AVERAGE(表1_5[[#This Row],[iBAQ 50-60_1]:[iBAQ 50-60_3]])</f>
        <v>7069766.666666667</v>
      </c>
      <c r="V450" s="8">
        <f>表1_5[[#This Row],[Average 40]]/表1_5[[#This Row],[Average 20]]</f>
        <v>1.6211871569188214</v>
      </c>
      <c r="W450" s="8">
        <f>TTEST(表1_5[[#This Row],[iBAQ 0-20_1]:[iBAQ 0-20_3]],表1_5[[#This Row],[iBAQ 30-40_1]:[iBAQ 30-40_3]],2,2)</f>
        <v>0.11060024461803805</v>
      </c>
      <c r="X450" s="8"/>
      <c r="Y450" s="8">
        <f>表1_5[[#This Row],[Average 60]]/表1_5[[#This Row],[Average 40]]</f>
        <v>1.1168608906746147</v>
      </c>
      <c r="Z450" s="8">
        <f>TTEST(表1_5[[#This Row],[iBAQ 30-40_1]:[iBAQ 30-40_3]],表1_5[[#This Row],[iBAQ 50-60_1]:[iBAQ 50-60_3]],2,2)</f>
        <v>0.63269319886198017</v>
      </c>
      <c r="AA450" s="8"/>
      <c r="AB450" s="8">
        <f>表1_5[[#This Row],[Average 60]]/表1_5[[#This Row],[Average 20]]</f>
        <v>1.8106405320266015</v>
      </c>
      <c r="AC450" s="8">
        <f>TTEST(表1_5[[#This Row],[iBAQ 0-20_1]:[iBAQ 0-20_3]],表1_5[[#This Row],[iBAQ 50-60_1]:[iBAQ 50-60_3]],2,2)</f>
        <v>0.12556935129871277</v>
      </c>
      <c r="AD450" s="8"/>
    </row>
    <row r="451" spans="1:30" ht="15.75">
      <c r="A451" s="6">
        <v>56</v>
      </c>
      <c r="B451" s="7" t="s">
        <v>299</v>
      </c>
      <c r="C451" s="7" t="s">
        <v>2202</v>
      </c>
      <c r="D451" s="7" t="s">
        <v>1426</v>
      </c>
      <c r="E451" s="6">
        <v>3</v>
      </c>
      <c r="F451" s="6">
        <v>3</v>
      </c>
      <c r="G451" s="6">
        <v>12712000</v>
      </c>
      <c r="H451" s="6">
        <v>16886000</v>
      </c>
      <c r="I451" s="6">
        <v>16141000</v>
      </c>
      <c r="J451" s="6">
        <v>13991000</v>
      </c>
      <c r="K451" s="6">
        <v>19857000</v>
      </c>
      <c r="L451" s="6">
        <v>21442000</v>
      </c>
      <c r="M451" s="6">
        <v>29557000</v>
      </c>
      <c r="N451" s="6">
        <v>27458000</v>
      </c>
      <c r="O451" s="6">
        <v>4632000</v>
      </c>
      <c r="P451" s="6">
        <f>COUNT(表1_5[[#This Row],[iBAQ 0-20_1]:[iBAQ 0-20_3]])</f>
        <v>3</v>
      </c>
      <c r="Q451" s="6">
        <f>COUNT(表1_5[[#This Row],[iBAQ 30-40_1]:[iBAQ 30-40_3]])</f>
        <v>3</v>
      </c>
      <c r="R451" s="6">
        <f>COUNT(表1_5[[#This Row],[iBAQ 50-60_1]:[iBAQ 50-60_3]])</f>
        <v>3</v>
      </c>
      <c r="S451" s="8">
        <f>AVERAGE(表1_5[[#This Row],[iBAQ 0-20_1]:[iBAQ 0-20_3]])</f>
        <v>15246333.333333334</v>
      </c>
      <c r="T451" s="8">
        <f>AVERAGE(表1_5[[#This Row],[iBAQ 30-40_1]:[iBAQ 30-40_3]])</f>
        <v>18430000</v>
      </c>
      <c r="U451" s="8">
        <f>AVERAGE(表1_5[[#This Row],[iBAQ 50-60_1]:[iBAQ 50-60_3]])</f>
        <v>20549000</v>
      </c>
      <c r="V451" s="8">
        <f>表1_5[[#This Row],[Average 40]]/表1_5[[#This Row],[Average 20]]</f>
        <v>1.208815234263976</v>
      </c>
      <c r="W451" s="8">
        <f>TTEST(表1_5[[#This Row],[iBAQ 0-20_1]:[iBAQ 0-20_3]],表1_5[[#This Row],[iBAQ 30-40_1]:[iBAQ 30-40_3]],2,2)</f>
        <v>0.28879262403658967</v>
      </c>
      <c r="X451" s="8"/>
      <c r="Y451" s="8">
        <f>表1_5[[#This Row],[Average 60]]/表1_5[[#This Row],[Average 40]]</f>
        <v>1.1149755832881172</v>
      </c>
      <c r="Z451" s="8">
        <f>TTEST(表1_5[[#This Row],[iBAQ 30-40_1]:[iBAQ 30-40_3]],表1_5[[#This Row],[iBAQ 50-60_1]:[iBAQ 50-60_3]],2,2)</f>
        <v>0.81101417731764291</v>
      </c>
      <c r="AA451" s="8"/>
      <c r="AB451" s="8">
        <f>表1_5[[#This Row],[Average 60]]/表1_5[[#This Row],[Average 20]]</f>
        <v>1.3477994709110386</v>
      </c>
      <c r="AC451" s="8">
        <f>TTEST(表1_5[[#This Row],[iBAQ 0-20_1]:[iBAQ 0-20_3]],表1_5[[#This Row],[iBAQ 50-60_1]:[iBAQ 50-60_3]],2,2)</f>
        <v>0.54769003501077562</v>
      </c>
      <c r="AD451" s="8"/>
    </row>
    <row r="452" spans="1:30" ht="15.75">
      <c r="A452" s="6">
        <v>247</v>
      </c>
      <c r="B452" s="7" t="s">
        <v>477</v>
      </c>
      <c r="C452" s="7" t="s">
        <v>3111</v>
      </c>
      <c r="D452" s="7" t="s">
        <v>1993</v>
      </c>
      <c r="E452" s="6">
        <v>5</v>
      </c>
      <c r="F452" s="6">
        <v>5</v>
      </c>
      <c r="G452" s="6">
        <v>1490900</v>
      </c>
      <c r="H452" s="6">
        <v>722120</v>
      </c>
      <c r="I452" s="6">
        <v>409540</v>
      </c>
      <c r="J452" s="6">
        <v>1139700</v>
      </c>
      <c r="K452" s="6">
        <v>697590</v>
      </c>
      <c r="L452" s="6">
        <v>715560</v>
      </c>
      <c r="M452" s="6">
        <v>556570</v>
      </c>
      <c r="N452" s="6">
        <v>569740</v>
      </c>
      <c r="O452" s="6">
        <v>1707300</v>
      </c>
      <c r="P452" s="6">
        <f>COUNT(表1_5[[#This Row],[iBAQ 0-20_1]:[iBAQ 0-20_3]])</f>
        <v>3</v>
      </c>
      <c r="Q452" s="6">
        <f>COUNT(表1_5[[#This Row],[iBAQ 30-40_1]:[iBAQ 30-40_3]])</f>
        <v>3</v>
      </c>
      <c r="R452" s="6">
        <f>COUNT(表1_5[[#This Row],[iBAQ 50-60_1]:[iBAQ 50-60_3]])</f>
        <v>3</v>
      </c>
      <c r="S452" s="8">
        <f>AVERAGE(表1_5[[#This Row],[iBAQ 0-20_1]:[iBAQ 0-20_3]])</f>
        <v>874186.66666666663</v>
      </c>
      <c r="T452" s="8">
        <f>AVERAGE(表1_5[[#This Row],[iBAQ 30-40_1]:[iBAQ 30-40_3]])</f>
        <v>850950</v>
      </c>
      <c r="U452" s="8">
        <f>AVERAGE(表1_5[[#This Row],[iBAQ 50-60_1]:[iBAQ 50-60_3]])</f>
        <v>944536.66666666663</v>
      </c>
      <c r="V452" s="8">
        <f>表1_5[[#This Row],[Average 40]]/表1_5[[#This Row],[Average 20]]</f>
        <v>0.97341910194619008</v>
      </c>
      <c r="W452" s="8">
        <f>TTEST(表1_5[[#This Row],[iBAQ 0-20_1]:[iBAQ 0-20_3]],表1_5[[#This Row],[iBAQ 30-40_1]:[iBAQ 30-40_3]],2,2)</f>
        <v>0.95057337838274181</v>
      </c>
      <c r="X452" s="8"/>
      <c r="Y452" s="8">
        <f>表1_5[[#This Row],[Average 60]]/表1_5[[#This Row],[Average 40]]</f>
        <v>1.1099790430303387</v>
      </c>
      <c r="Z452" s="8">
        <f>TTEST(表1_5[[#This Row],[iBAQ 30-40_1]:[iBAQ 30-40_3]],表1_5[[#This Row],[iBAQ 50-60_1]:[iBAQ 50-60_3]],2,2)</f>
        <v>0.82976243152616291</v>
      </c>
      <c r="AA452" s="8"/>
      <c r="AB452" s="8">
        <f>表1_5[[#This Row],[Average 60]]/表1_5[[#This Row],[Average 20]]</f>
        <v>1.0804748032456837</v>
      </c>
      <c r="AC452" s="8">
        <f>TTEST(表1_5[[#This Row],[iBAQ 0-20_1]:[iBAQ 0-20_3]],表1_5[[#This Row],[iBAQ 50-60_1]:[iBAQ 50-60_3]],2,2)</f>
        <v>0.89463432567609713</v>
      </c>
      <c r="AD452" s="8"/>
    </row>
    <row r="453" spans="1:30" ht="15.75">
      <c r="A453" s="6">
        <v>946</v>
      </c>
      <c r="B453" s="7" t="s">
        <v>59</v>
      </c>
      <c r="C453" s="7" t="s">
        <v>3125</v>
      </c>
      <c r="D453" s="7" t="s">
        <v>2005</v>
      </c>
      <c r="E453" s="6">
        <v>20</v>
      </c>
      <c r="F453" s="6">
        <v>7</v>
      </c>
      <c r="G453" s="6">
        <v>35755000</v>
      </c>
      <c r="H453" s="6">
        <v>37026000</v>
      </c>
      <c r="I453" s="6">
        <v>34971000</v>
      </c>
      <c r="J453" s="6">
        <v>30466000</v>
      </c>
      <c r="K453" s="6">
        <v>57450000</v>
      </c>
      <c r="L453" s="6">
        <v>37661000</v>
      </c>
      <c r="M453" s="6">
        <v>57853000</v>
      </c>
      <c r="N453" s="6">
        <v>44854000</v>
      </c>
      <c r="O453" s="6">
        <v>36559000</v>
      </c>
      <c r="P453" s="6">
        <f>COUNT(表1_5[[#This Row],[iBAQ 0-20_1]:[iBAQ 0-20_3]])</f>
        <v>3</v>
      </c>
      <c r="Q453" s="6">
        <f>COUNT(表1_5[[#This Row],[iBAQ 30-40_1]:[iBAQ 30-40_3]])</f>
        <v>3</v>
      </c>
      <c r="R453" s="6">
        <f>COUNT(表1_5[[#This Row],[iBAQ 50-60_1]:[iBAQ 50-60_3]])</f>
        <v>3</v>
      </c>
      <c r="S453" s="8">
        <f>AVERAGE(表1_5[[#This Row],[iBAQ 0-20_1]:[iBAQ 0-20_3]])</f>
        <v>35917333.333333336</v>
      </c>
      <c r="T453" s="8">
        <f>AVERAGE(表1_5[[#This Row],[iBAQ 30-40_1]:[iBAQ 30-40_3]])</f>
        <v>41859000</v>
      </c>
      <c r="U453" s="8">
        <f>AVERAGE(表1_5[[#This Row],[iBAQ 50-60_1]:[iBAQ 50-60_3]])</f>
        <v>46422000</v>
      </c>
      <c r="V453" s="8">
        <f>表1_5[[#This Row],[Average 40]]/表1_5[[#This Row],[Average 20]]</f>
        <v>1.1654261637835028</v>
      </c>
      <c r="W453" s="8">
        <f>TTEST(表1_5[[#This Row],[iBAQ 0-20_1]:[iBAQ 0-20_3]],表1_5[[#This Row],[iBAQ 30-40_1]:[iBAQ 30-40_3]],2,2)</f>
        <v>0.50339093363772558</v>
      </c>
      <c r="X453" s="8"/>
      <c r="Y453" s="8">
        <f>表1_5[[#This Row],[Average 60]]/表1_5[[#This Row],[Average 40]]</f>
        <v>1.1090088153085358</v>
      </c>
      <c r="Z453" s="8">
        <f>TTEST(表1_5[[#This Row],[iBAQ 30-40_1]:[iBAQ 30-40_3]],表1_5[[#This Row],[iBAQ 50-60_1]:[iBAQ 50-60_3]],2,2)</f>
        <v>0.67698085674637354</v>
      </c>
      <c r="AA453" s="8"/>
      <c r="AB453" s="8">
        <f>表1_5[[#This Row],[Average 60]]/表1_5[[#This Row],[Average 20]]</f>
        <v>1.292467889227114</v>
      </c>
      <c r="AC453" s="8">
        <f>TTEST(表1_5[[#This Row],[iBAQ 0-20_1]:[iBAQ 0-20_3]],表1_5[[#This Row],[iBAQ 50-60_1]:[iBAQ 50-60_3]],2,2)</f>
        <v>0.16681900935852634</v>
      </c>
      <c r="AD453" s="8"/>
    </row>
    <row r="454" spans="1:30" ht="15.75">
      <c r="A454" s="6">
        <v>1205</v>
      </c>
      <c r="B454" s="7" t="s">
        <v>122</v>
      </c>
      <c r="C454" s="7" t="s">
        <v>2425</v>
      </c>
      <c r="D454" s="7" t="s">
        <v>3853</v>
      </c>
      <c r="E454" s="6">
        <v>4</v>
      </c>
      <c r="F454" s="6">
        <v>1</v>
      </c>
      <c r="G454" s="6">
        <v>12340000</v>
      </c>
      <c r="H454" s="6">
        <v>26077000</v>
      </c>
      <c r="I454" s="6">
        <v>12690000</v>
      </c>
      <c r="J454" s="6">
        <v>19422000</v>
      </c>
      <c r="K454" s="6">
        <v>14633000</v>
      </c>
      <c r="L454" s="6">
        <v>15751000</v>
      </c>
      <c r="M454" s="6">
        <v>17648000</v>
      </c>
      <c r="N454" s="6">
        <v>22231000</v>
      </c>
      <c r="O454" s="6">
        <v>15107000</v>
      </c>
      <c r="P454" s="6">
        <f>COUNT(表1_5[[#This Row],[iBAQ 0-20_1]:[iBAQ 0-20_3]])</f>
        <v>3</v>
      </c>
      <c r="Q454" s="6">
        <f>COUNT(表1_5[[#This Row],[iBAQ 30-40_1]:[iBAQ 30-40_3]])</f>
        <v>3</v>
      </c>
      <c r="R454" s="6">
        <f>COUNT(表1_5[[#This Row],[iBAQ 50-60_1]:[iBAQ 50-60_3]])</f>
        <v>3</v>
      </c>
      <c r="S454" s="8">
        <f>AVERAGE(表1_5[[#This Row],[iBAQ 0-20_1]:[iBAQ 0-20_3]])</f>
        <v>17035666.666666668</v>
      </c>
      <c r="T454" s="8">
        <f>AVERAGE(表1_5[[#This Row],[iBAQ 30-40_1]:[iBAQ 30-40_3]])</f>
        <v>16602000</v>
      </c>
      <c r="U454" s="8">
        <f>AVERAGE(表1_5[[#This Row],[iBAQ 50-60_1]:[iBAQ 50-60_3]])</f>
        <v>18328666.666666668</v>
      </c>
      <c r="V454" s="8">
        <f>表1_5[[#This Row],[Average 40]]/表1_5[[#This Row],[Average 20]]</f>
        <v>0.97454360459428246</v>
      </c>
      <c r="W454" s="8">
        <f>TTEST(表1_5[[#This Row],[iBAQ 0-20_1]:[iBAQ 0-20_3]],表1_5[[#This Row],[iBAQ 30-40_1]:[iBAQ 30-40_3]],2,2)</f>
        <v>0.93160930362676964</v>
      </c>
      <c r="X454" s="8"/>
      <c r="Y454" s="8">
        <f>表1_5[[#This Row],[Average 60]]/表1_5[[#This Row],[Average 40]]</f>
        <v>1.1040035337107981</v>
      </c>
      <c r="Z454" s="8">
        <f>TTEST(表1_5[[#This Row],[iBAQ 30-40_1]:[iBAQ 30-40_3]],表1_5[[#This Row],[iBAQ 50-60_1]:[iBAQ 50-60_3]],2,2)</f>
        <v>0.53351527603526738</v>
      </c>
      <c r="AA454" s="8"/>
      <c r="AB454" s="8">
        <f>表1_5[[#This Row],[Average 60]]/表1_5[[#This Row],[Average 20]]</f>
        <v>1.0758995832273466</v>
      </c>
      <c r="AC454" s="8">
        <f>TTEST(表1_5[[#This Row],[iBAQ 0-20_1]:[iBAQ 0-20_3]],表1_5[[#This Row],[iBAQ 50-60_1]:[iBAQ 50-60_3]],2,2)</f>
        <v>0.80792575873984385</v>
      </c>
      <c r="AD454" s="8"/>
    </row>
    <row r="455" spans="1:30" ht="15.75">
      <c r="A455" s="6">
        <v>511</v>
      </c>
      <c r="B455" s="7" t="s">
        <v>206</v>
      </c>
      <c r="C455" s="7" t="s">
        <v>2511</v>
      </c>
      <c r="D455" s="7" t="s">
        <v>1596</v>
      </c>
      <c r="E455" s="6">
        <v>14</v>
      </c>
      <c r="F455" s="6">
        <v>2</v>
      </c>
      <c r="G455" s="6">
        <v>4898000</v>
      </c>
      <c r="H455" s="6">
        <v>7064800</v>
      </c>
      <c r="I455" s="6">
        <v>4730300</v>
      </c>
      <c r="J455" s="6">
        <v>8304100</v>
      </c>
      <c r="K455" s="6">
        <v>8007600</v>
      </c>
      <c r="L455" s="6">
        <v>8034600</v>
      </c>
      <c r="M455" s="6">
        <v>13258000</v>
      </c>
      <c r="N455" s="6">
        <v>5621700</v>
      </c>
      <c r="O455" s="6">
        <v>7909700</v>
      </c>
      <c r="P455" s="6">
        <f>COUNT(表1_5[[#This Row],[iBAQ 0-20_1]:[iBAQ 0-20_3]])</f>
        <v>3</v>
      </c>
      <c r="Q455" s="6">
        <f>COUNT(表1_5[[#This Row],[iBAQ 30-40_1]:[iBAQ 30-40_3]])</f>
        <v>3</v>
      </c>
      <c r="R455" s="6">
        <f>COUNT(表1_5[[#This Row],[iBAQ 50-60_1]:[iBAQ 50-60_3]])</f>
        <v>3</v>
      </c>
      <c r="S455" s="8">
        <f>AVERAGE(表1_5[[#This Row],[iBAQ 0-20_1]:[iBAQ 0-20_3]])</f>
        <v>5564366.666666667</v>
      </c>
      <c r="T455" s="8">
        <f>AVERAGE(表1_5[[#This Row],[iBAQ 30-40_1]:[iBAQ 30-40_3]])</f>
        <v>8115433.333333333</v>
      </c>
      <c r="U455" s="8">
        <f>AVERAGE(表1_5[[#This Row],[iBAQ 50-60_1]:[iBAQ 50-60_3]])</f>
        <v>8929800</v>
      </c>
      <c r="V455" s="8">
        <f>表1_5[[#This Row],[Average 40]]/表1_5[[#This Row],[Average 20]]</f>
        <v>1.4584648747087119</v>
      </c>
      <c r="W455" s="8">
        <f>TTEST(表1_5[[#This Row],[iBAQ 0-20_1]:[iBAQ 0-20_3]],表1_5[[#This Row],[iBAQ 30-40_1]:[iBAQ 30-40_3]],2,2)</f>
        <v>2.8126960171104286E-2</v>
      </c>
      <c r="X455" s="8"/>
      <c r="Y455" s="8">
        <f>表1_5[[#This Row],[Average 60]]/表1_5[[#This Row],[Average 40]]</f>
        <v>1.1003478968056748</v>
      </c>
      <c r="Z455" s="8">
        <f>TTEST(表1_5[[#This Row],[iBAQ 30-40_1]:[iBAQ 30-40_3]],表1_5[[#This Row],[iBAQ 50-60_1]:[iBAQ 50-60_3]],2,2)</f>
        <v>0.73732523078555989</v>
      </c>
      <c r="AA455" s="8"/>
      <c r="AB455" s="8">
        <f>表1_5[[#This Row],[Average 60]]/表1_5[[#This Row],[Average 20]]</f>
        <v>1.6048187574506831</v>
      </c>
      <c r="AC455" s="8">
        <f>TTEST(表1_5[[#This Row],[iBAQ 0-20_1]:[iBAQ 0-20_3]],表1_5[[#This Row],[iBAQ 50-60_1]:[iBAQ 50-60_3]],2,2)</f>
        <v>0.23093519091539846</v>
      </c>
      <c r="AD455" s="8"/>
    </row>
    <row r="456" spans="1:30" ht="15.75">
      <c r="A456" s="6">
        <v>1169</v>
      </c>
      <c r="B456" s="7" t="s">
        <v>238</v>
      </c>
      <c r="C456" s="7" t="s">
        <v>3045</v>
      </c>
      <c r="D456" s="7" t="s">
        <v>1941</v>
      </c>
      <c r="E456" s="6">
        <v>2</v>
      </c>
      <c r="F456" s="6">
        <v>2</v>
      </c>
      <c r="G456" s="6">
        <v>7421200</v>
      </c>
      <c r="H456" s="6"/>
      <c r="I456" s="6"/>
      <c r="J456" s="6"/>
      <c r="K456" s="6">
        <v>1926500</v>
      </c>
      <c r="L456" s="6">
        <v>12231000</v>
      </c>
      <c r="M456" s="6">
        <v>7466200</v>
      </c>
      <c r="N456" s="6">
        <v>8975100</v>
      </c>
      <c r="O456" s="6">
        <v>6549800</v>
      </c>
      <c r="P456" s="6">
        <f>COUNT(表1_5[[#This Row],[iBAQ 0-20_1]:[iBAQ 0-20_3]])</f>
        <v>1</v>
      </c>
      <c r="Q456" s="6">
        <f>COUNT(表1_5[[#This Row],[iBAQ 30-40_1]:[iBAQ 30-40_3]])</f>
        <v>2</v>
      </c>
      <c r="R456" s="6">
        <f>COUNT(表1_5[[#This Row],[iBAQ 50-60_1]:[iBAQ 50-60_3]])</f>
        <v>3</v>
      </c>
      <c r="S456" s="8"/>
      <c r="T456" s="8">
        <f>AVERAGE(表1_5[[#This Row],[iBAQ 30-40_1]:[iBAQ 30-40_3]])</f>
        <v>7078750</v>
      </c>
      <c r="U456" s="8">
        <f>AVERAGE(表1_5[[#This Row],[iBAQ 50-60_1]:[iBAQ 50-60_3]])</f>
        <v>7663700</v>
      </c>
      <c r="V456" s="8"/>
      <c r="W456" s="8"/>
      <c r="X456" s="8"/>
      <c r="Y456" s="8">
        <f>表1_5[[#This Row],[Average 60]]/表1_5[[#This Row],[Average 40]]</f>
        <v>1.0826346459473777</v>
      </c>
      <c r="Z456" s="8">
        <f>TTEST(表1_5[[#This Row],[iBAQ 30-40_1]:[iBAQ 30-40_3]],表1_5[[#This Row],[iBAQ 50-60_1]:[iBAQ 50-60_3]],2,2)</f>
        <v>0.89159169338785715</v>
      </c>
      <c r="AA456" s="8"/>
      <c r="AB456" s="8"/>
      <c r="AC456" s="8"/>
      <c r="AD456" s="8"/>
    </row>
    <row r="457" spans="1:30" ht="15.75">
      <c r="A457" s="6">
        <v>1561</v>
      </c>
      <c r="B457" s="7" t="s">
        <v>557</v>
      </c>
      <c r="C457" s="7" t="s">
        <v>3396</v>
      </c>
      <c r="D457" s="7" t="s">
        <v>2173</v>
      </c>
      <c r="E457" s="6">
        <v>4</v>
      </c>
      <c r="F457" s="6">
        <v>1</v>
      </c>
      <c r="G457" s="6">
        <v>2758100</v>
      </c>
      <c r="H457" s="6">
        <v>3840200</v>
      </c>
      <c r="I457" s="6">
        <v>2526600</v>
      </c>
      <c r="J457" s="6">
        <v>2271700</v>
      </c>
      <c r="K457" s="6">
        <v>2986000</v>
      </c>
      <c r="L457" s="6">
        <v>3009800</v>
      </c>
      <c r="M457" s="6">
        <v>3618600</v>
      </c>
      <c r="N457" s="6">
        <v>4267700</v>
      </c>
      <c r="O457" s="6">
        <v>1048900</v>
      </c>
      <c r="P457" s="6">
        <f>COUNT(表1_5[[#This Row],[iBAQ 0-20_1]:[iBAQ 0-20_3]])</f>
        <v>3</v>
      </c>
      <c r="Q457" s="6">
        <f>COUNT(表1_5[[#This Row],[iBAQ 30-40_1]:[iBAQ 30-40_3]])</f>
        <v>3</v>
      </c>
      <c r="R457" s="6">
        <f>COUNT(表1_5[[#This Row],[iBAQ 50-60_1]:[iBAQ 50-60_3]])</f>
        <v>3</v>
      </c>
      <c r="S457" s="8">
        <f>AVERAGE(表1_5[[#This Row],[iBAQ 0-20_1]:[iBAQ 0-20_3]])</f>
        <v>3041633.3333333335</v>
      </c>
      <c r="T457" s="8">
        <f>AVERAGE(表1_5[[#This Row],[iBAQ 30-40_1]:[iBAQ 30-40_3]])</f>
        <v>2755833.3333333335</v>
      </c>
      <c r="U457" s="8">
        <f>AVERAGE(表1_5[[#This Row],[iBAQ 50-60_1]:[iBAQ 50-60_3]])</f>
        <v>2978400</v>
      </c>
      <c r="V457" s="8">
        <f>表1_5[[#This Row],[Average 40]]/表1_5[[#This Row],[Average 20]]</f>
        <v>0.90603732643645407</v>
      </c>
      <c r="W457" s="8">
        <f>TTEST(表1_5[[#This Row],[iBAQ 0-20_1]:[iBAQ 0-20_3]],表1_5[[#This Row],[iBAQ 30-40_1]:[iBAQ 30-40_3]],2,2)</f>
        <v>0.57731425372682366</v>
      </c>
      <c r="X457" s="8"/>
      <c r="Y457" s="8">
        <f>表1_5[[#This Row],[Average 60]]/表1_5[[#This Row],[Average 40]]</f>
        <v>1.0807620199576655</v>
      </c>
      <c r="Z457" s="8">
        <f>TTEST(表1_5[[#This Row],[iBAQ 30-40_1]:[iBAQ 30-40_3]],表1_5[[#This Row],[iBAQ 50-60_1]:[iBAQ 50-60_3]],2,2)</f>
        <v>0.83672319435962383</v>
      </c>
      <c r="AA457" s="8"/>
      <c r="AB457" s="8">
        <f>表1_5[[#This Row],[Average 60]]/表1_5[[#This Row],[Average 20]]</f>
        <v>0.97921073107650491</v>
      </c>
      <c r="AC457" s="8">
        <f>TTEST(表1_5[[#This Row],[iBAQ 0-20_1]:[iBAQ 0-20_3]],表1_5[[#This Row],[iBAQ 50-60_1]:[iBAQ 50-60_3]],2,2)</f>
        <v>0.95541417975112131</v>
      </c>
      <c r="AD457" s="8"/>
    </row>
    <row r="458" spans="1:30" ht="15.75">
      <c r="A458" s="6">
        <v>1213</v>
      </c>
      <c r="B458" s="7" t="s">
        <v>26</v>
      </c>
      <c r="C458" s="7" t="s">
        <v>3084</v>
      </c>
      <c r="D458" s="7" t="s">
        <v>1970</v>
      </c>
      <c r="E458" s="6">
        <v>13</v>
      </c>
      <c r="F458" s="6">
        <v>10</v>
      </c>
      <c r="G458" s="6">
        <v>198880000</v>
      </c>
      <c r="H458" s="6">
        <v>202900000</v>
      </c>
      <c r="I458" s="6">
        <v>250630000</v>
      </c>
      <c r="J458" s="6">
        <v>246910000</v>
      </c>
      <c r="K458" s="6">
        <v>278700000</v>
      </c>
      <c r="L458" s="6">
        <v>135130000</v>
      </c>
      <c r="M458" s="6">
        <v>373680000</v>
      </c>
      <c r="N458" s="6">
        <v>214350000</v>
      </c>
      <c r="O458" s="6">
        <v>124780000</v>
      </c>
      <c r="P458" s="6">
        <f>COUNT(表1_5[[#This Row],[iBAQ 0-20_1]:[iBAQ 0-20_3]])</f>
        <v>3</v>
      </c>
      <c r="Q458" s="6">
        <f>COUNT(表1_5[[#This Row],[iBAQ 30-40_1]:[iBAQ 30-40_3]])</f>
        <v>3</v>
      </c>
      <c r="R458" s="6">
        <f>COUNT(表1_5[[#This Row],[iBAQ 50-60_1]:[iBAQ 50-60_3]])</f>
        <v>3</v>
      </c>
      <c r="S458" s="8">
        <f>AVERAGE(表1_5[[#This Row],[iBAQ 0-20_1]:[iBAQ 0-20_3]])</f>
        <v>217470000</v>
      </c>
      <c r="T458" s="8">
        <f>AVERAGE(表1_5[[#This Row],[iBAQ 30-40_1]:[iBAQ 30-40_3]])</f>
        <v>220246666.66666666</v>
      </c>
      <c r="U458" s="8">
        <f>AVERAGE(表1_5[[#This Row],[iBAQ 50-60_1]:[iBAQ 50-60_3]])</f>
        <v>237603333.33333334</v>
      </c>
      <c r="V458" s="8">
        <f>表1_5[[#This Row],[Average 40]]/表1_5[[#This Row],[Average 20]]</f>
        <v>1.0127680446345089</v>
      </c>
      <c r="W458" s="8">
        <f>TTEST(表1_5[[#This Row],[iBAQ 0-20_1]:[iBAQ 0-20_3]],表1_5[[#This Row],[iBAQ 30-40_1]:[iBAQ 30-40_3]],2,2)</f>
        <v>0.9553453309811899</v>
      </c>
      <c r="X458" s="8"/>
      <c r="Y458" s="8">
        <f>表1_5[[#This Row],[Average 60]]/表1_5[[#This Row],[Average 40]]</f>
        <v>1.0788055816206072</v>
      </c>
      <c r="Z458" s="8">
        <f>TTEST(表1_5[[#This Row],[iBAQ 30-40_1]:[iBAQ 30-40_3]],表1_5[[#This Row],[iBAQ 50-60_1]:[iBAQ 50-60_3]],2,2)</f>
        <v>0.84783949938111258</v>
      </c>
      <c r="AA458" s="8"/>
      <c r="AB458" s="8">
        <f>表1_5[[#This Row],[Average 60]]/表1_5[[#This Row],[Average 20]]</f>
        <v>1.0925798194386966</v>
      </c>
      <c r="AC458" s="8">
        <f>TTEST(表1_5[[#This Row],[iBAQ 0-20_1]:[iBAQ 0-20_3]],表1_5[[#This Row],[iBAQ 50-60_1]:[iBAQ 50-60_3]],2,2)</f>
        <v>0.80075492658210434</v>
      </c>
      <c r="AD458" s="8"/>
    </row>
    <row r="459" spans="1:30" ht="15.75">
      <c r="A459" s="6">
        <v>624</v>
      </c>
      <c r="B459" s="7" t="s">
        <v>214</v>
      </c>
      <c r="C459" s="7" t="s">
        <v>2595</v>
      </c>
      <c r="D459" s="7" t="s">
        <v>1647</v>
      </c>
      <c r="E459" s="6">
        <v>11</v>
      </c>
      <c r="F459" s="6">
        <v>11</v>
      </c>
      <c r="G459" s="6">
        <v>6241100</v>
      </c>
      <c r="H459" s="6">
        <v>4970500</v>
      </c>
      <c r="I459" s="6">
        <v>5787800</v>
      </c>
      <c r="J459" s="6">
        <v>5285500</v>
      </c>
      <c r="K459" s="6">
        <v>6102800</v>
      </c>
      <c r="L459" s="6">
        <v>7382500</v>
      </c>
      <c r="M459" s="6">
        <v>9469700</v>
      </c>
      <c r="N459" s="6">
        <v>3113800</v>
      </c>
      <c r="O459" s="6">
        <v>7614500</v>
      </c>
      <c r="P459" s="6">
        <f>COUNT(表1_5[[#This Row],[iBAQ 0-20_1]:[iBAQ 0-20_3]])</f>
        <v>3</v>
      </c>
      <c r="Q459" s="6">
        <f>COUNT(表1_5[[#This Row],[iBAQ 30-40_1]:[iBAQ 30-40_3]])</f>
        <v>3</v>
      </c>
      <c r="R459" s="6">
        <f>COUNT(表1_5[[#This Row],[iBAQ 50-60_1]:[iBAQ 50-60_3]])</f>
        <v>3</v>
      </c>
      <c r="S459" s="8">
        <f>AVERAGE(表1_5[[#This Row],[iBAQ 0-20_1]:[iBAQ 0-20_3]])</f>
        <v>5666466.666666667</v>
      </c>
      <c r="T459" s="8">
        <f>AVERAGE(表1_5[[#This Row],[iBAQ 30-40_1]:[iBAQ 30-40_3]])</f>
        <v>6256933.333333333</v>
      </c>
      <c r="U459" s="8">
        <f>AVERAGE(表1_5[[#This Row],[iBAQ 50-60_1]:[iBAQ 50-60_3]])</f>
        <v>6732666.666666667</v>
      </c>
      <c r="V459" s="8">
        <f>表1_5[[#This Row],[Average 40]]/表1_5[[#This Row],[Average 20]]</f>
        <v>1.1042036777768627</v>
      </c>
      <c r="W459" s="8">
        <f>TTEST(表1_5[[#This Row],[iBAQ 0-20_1]:[iBAQ 0-20_3]],表1_5[[#This Row],[iBAQ 30-40_1]:[iBAQ 30-40_3]],2,2)</f>
        <v>0.45505683250663986</v>
      </c>
      <c r="X459" s="8"/>
      <c r="Y459" s="8">
        <f>表1_5[[#This Row],[Average 60]]/表1_5[[#This Row],[Average 40]]</f>
        <v>1.0760329874059711</v>
      </c>
      <c r="Z459" s="8">
        <f>TTEST(表1_5[[#This Row],[iBAQ 30-40_1]:[iBAQ 30-40_3]],表1_5[[#This Row],[iBAQ 50-60_1]:[iBAQ 50-60_3]],2,2)</f>
        <v>0.8222172348245671</v>
      </c>
      <c r="AA459" s="8"/>
      <c r="AB459" s="8">
        <f>表1_5[[#This Row],[Average 60]]/表1_5[[#This Row],[Average 20]]</f>
        <v>1.1881595821028978</v>
      </c>
      <c r="AC459" s="8">
        <f>TTEST(表1_5[[#This Row],[iBAQ 0-20_1]:[iBAQ 0-20_3]],表1_5[[#This Row],[iBAQ 50-60_1]:[iBAQ 50-60_3]],2,2)</f>
        <v>0.60886519696330077</v>
      </c>
      <c r="AD459" s="8"/>
    </row>
    <row r="460" spans="1:30" ht="15.75">
      <c r="A460" s="6">
        <v>1332</v>
      </c>
      <c r="B460" s="7" t="s">
        <v>497</v>
      </c>
      <c r="C460" s="7" t="s">
        <v>2425</v>
      </c>
      <c r="D460" s="7" t="s">
        <v>3906</v>
      </c>
      <c r="E460" s="6">
        <v>4</v>
      </c>
      <c r="F460" s="6">
        <v>1</v>
      </c>
      <c r="G460" s="6">
        <v>1049800</v>
      </c>
      <c r="H460" s="6">
        <v>1372400</v>
      </c>
      <c r="I460" s="6">
        <v>1390100</v>
      </c>
      <c r="J460" s="6">
        <v>1242500</v>
      </c>
      <c r="K460" s="6">
        <v>1337600</v>
      </c>
      <c r="L460" s="6">
        <v>2138800</v>
      </c>
      <c r="M460" s="6"/>
      <c r="N460" s="6">
        <v>1907400</v>
      </c>
      <c r="O460" s="6">
        <v>1477700</v>
      </c>
      <c r="P460" s="6">
        <f>COUNT(表1_5[[#This Row],[iBAQ 0-20_1]:[iBAQ 0-20_3]])</f>
        <v>3</v>
      </c>
      <c r="Q460" s="6">
        <f>COUNT(表1_5[[#This Row],[iBAQ 30-40_1]:[iBAQ 30-40_3]])</f>
        <v>3</v>
      </c>
      <c r="R460" s="6">
        <f>COUNT(表1_5[[#This Row],[iBAQ 50-60_1]:[iBAQ 50-60_3]])</f>
        <v>2</v>
      </c>
      <c r="S460" s="8">
        <f>AVERAGE(表1_5[[#This Row],[iBAQ 0-20_1]:[iBAQ 0-20_3]])</f>
        <v>1270766.6666666667</v>
      </c>
      <c r="T460" s="8">
        <f>AVERAGE(表1_5[[#This Row],[iBAQ 30-40_1]:[iBAQ 30-40_3]])</f>
        <v>1572966.6666666667</v>
      </c>
      <c r="U460" s="8">
        <f>AVERAGE(表1_5[[#This Row],[iBAQ 50-60_1]:[iBAQ 50-60_3]])</f>
        <v>1692550</v>
      </c>
      <c r="V460" s="8">
        <f>表1_5[[#This Row],[Average 40]]/表1_5[[#This Row],[Average 20]]</f>
        <v>1.2378091965480156</v>
      </c>
      <c r="W460" s="8">
        <f>TTEST(表1_5[[#This Row],[iBAQ 0-20_1]:[iBAQ 0-20_3]],表1_5[[#This Row],[iBAQ 30-40_1]:[iBAQ 30-40_3]],2,2)</f>
        <v>0.37786776698970287</v>
      </c>
      <c r="X460" s="8"/>
      <c r="Y460" s="8">
        <f>表1_5[[#This Row],[Average 60]]/表1_5[[#This Row],[Average 40]]</f>
        <v>1.076024073406938</v>
      </c>
      <c r="Z460" s="8">
        <f>TTEST(表1_5[[#This Row],[iBAQ 30-40_1]:[iBAQ 30-40_3]],表1_5[[#This Row],[iBAQ 50-60_1]:[iBAQ 50-60_3]],2,2)</f>
        <v>0.78468176388712862</v>
      </c>
      <c r="AA460" s="8"/>
      <c r="AB460" s="8">
        <f>表1_5[[#This Row],[Average 60]]/表1_5[[#This Row],[Average 20]]</f>
        <v>1.331912493770165</v>
      </c>
      <c r="AC460" s="8">
        <f>TTEST(表1_5[[#This Row],[iBAQ 0-20_1]:[iBAQ 0-20_3]],表1_5[[#This Row],[iBAQ 50-60_1]:[iBAQ 50-60_3]],2,2)</f>
        <v>0.14402389473397159</v>
      </c>
      <c r="AD460" s="8"/>
    </row>
    <row r="461" spans="1:30" ht="15.75">
      <c r="A461" s="6">
        <v>965</v>
      </c>
      <c r="B461" s="7" t="s">
        <v>271</v>
      </c>
      <c r="C461" s="7" t="s">
        <v>2878</v>
      </c>
      <c r="D461" s="7" t="s">
        <v>3767</v>
      </c>
      <c r="E461" s="6">
        <v>15</v>
      </c>
      <c r="F461" s="6">
        <v>15</v>
      </c>
      <c r="G461" s="6">
        <v>3799500</v>
      </c>
      <c r="H461" s="6">
        <v>7312300</v>
      </c>
      <c r="I461" s="6">
        <v>6676000</v>
      </c>
      <c r="J461" s="6">
        <v>8729400</v>
      </c>
      <c r="K461" s="6">
        <v>3705900</v>
      </c>
      <c r="L461" s="6">
        <v>7717400</v>
      </c>
      <c r="M461" s="6">
        <v>13991000</v>
      </c>
      <c r="N461" s="6">
        <v>2133800</v>
      </c>
      <c r="O461" s="6">
        <v>5464000</v>
      </c>
      <c r="P461" s="6">
        <f>COUNT(表1_5[[#This Row],[iBAQ 0-20_1]:[iBAQ 0-20_3]])</f>
        <v>3</v>
      </c>
      <c r="Q461" s="6">
        <f>COUNT(表1_5[[#This Row],[iBAQ 30-40_1]:[iBAQ 30-40_3]])</f>
        <v>3</v>
      </c>
      <c r="R461" s="6">
        <f>COUNT(表1_5[[#This Row],[iBAQ 50-60_1]:[iBAQ 50-60_3]])</f>
        <v>3</v>
      </c>
      <c r="S461" s="8">
        <f>AVERAGE(表1_5[[#This Row],[iBAQ 0-20_1]:[iBAQ 0-20_3]])</f>
        <v>5929266.666666667</v>
      </c>
      <c r="T461" s="8">
        <f>AVERAGE(表1_5[[#This Row],[iBAQ 30-40_1]:[iBAQ 30-40_3]])</f>
        <v>6717566.666666667</v>
      </c>
      <c r="U461" s="8">
        <f>AVERAGE(表1_5[[#This Row],[iBAQ 50-60_1]:[iBAQ 50-60_3]])</f>
        <v>7196266.666666667</v>
      </c>
      <c r="V461" s="8">
        <f>表1_5[[#This Row],[Average 40]]/表1_5[[#This Row],[Average 20]]</f>
        <v>1.1329506740575002</v>
      </c>
      <c r="W461" s="8">
        <f>TTEST(表1_5[[#This Row],[iBAQ 0-20_1]:[iBAQ 0-20_3]],表1_5[[#This Row],[iBAQ 30-40_1]:[iBAQ 30-40_3]],2,2)</f>
        <v>0.69597703154823454</v>
      </c>
      <c r="X461" s="8"/>
      <c r="Y461" s="8">
        <f>表1_5[[#This Row],[Average 60]]/表1_5[[#This Row],[Average 40]]</f>
        <v>1.0712609228540095</v>
      </c>
      <c r="Z461" s="8">
        <f>TTEST(表1_5[[#This Row],[iBAQ 30-40_1]:[iBAQ 30-40_3]],表1_5[[#This Row],[iBAQ 50-60_1]:[iBAQ 50-60_3]],2,2)</f>
        <v>0.90703549984163612</v>
      </c>
      <c r="AA461" s="8"/>
      <c r="AB461" s="8">
        <f>表1_5[[#This Row],[Average 60]]/表1_5[[#This Row],[Average 20]]</f>
        <v>1.2136857846389097</v>
      </c>
      <c r="AC461" s="8">
        <f>TTEST(表1_5[[#This Row],[iBAQ 0-20_1]:[iBAQ 0-20_3]],表1_5[[#This Row],[iBAQ 50-60_1]:[iBAQ 50-60_3]],2,2)</f>
        <v>0.74877235629837768</v>
      </c>
      <c r="AD461" s="8"/>
    </row>
    <row r="462" spans="1:30" ht="15.75">
      <c r="A462" s="6">
        <v>1177</v>
      </c>
      <c r="B462" s="7" t="s">
        <v>215</v>
      </c>
      <c r="C462" s="7" t="s">
        <v>3053</v>
      </c>
      <c r="D462" s="7" t="s">
        <v>1947</v>
      </c>
      <c r="E462" s="6">
        <v>2</v>
      </c>
      <c r="F462" s="6">
        <v>2</v>
      </c>
      <c r="G462" s="6">
        <v>10490000</v>
      </c>
      <c r="H462" s="6">
        <v>1792100</v>
      </c>
      <c r="I462" s="6">
        <v>12181000</v>
      </c>
      <c r="J462" s="6">
        <v>21693000</v>
      </c>
      <c r="K462" s="6">
        <v>19405000</v>
      </c>
      <c r="L462" s="6">
        <v>13792000</v>
      </c>
      <c r="M462" s="6">
        <v>29516000</v>
      </c>
      <c r="N462" s="6">
        <v>21833000</v>
      </c>
      <c r="O462" s="6">
        <v>7438900</v>
      </c>
      <c r="P462" s="6">
        <f>COUNT(表1_5[[#This Row],[iBAQ 0-20_1]:[iBAQ 0-20_3]])</f>
        <v>3</v>
      </c>
      <c r="Q462" s="6">
        <f>COUNT(表1_5[[#This Row],[iBAQ 30-40_1]:[iBAQ 30-40_3]])</f>
        <v>3</v>
      </c>
      <c r="R462" s="6">
        <f>COUNT(表1_5[[#This Row],[iBAQ 50-60_1]:[iBAQ 50-60_3]])</f>
        <v>3</v>
      </c>
      <c r="S462" s="8">
        <f>AVERAGE(表1_5[[#This Row],[iBAQ 0-20_1]:[iBAQ 0-20_3]])</f>
        <v>8154366.666666667</v>
      </c>
      <c r="T462" s="8">
        <f>AVERAGE(表1_5[[#This Row],[iBAQ 30-40_1]:[iBAQ 30-40_3]])</f>
        <v>18296666.666666668</v>
      </c>
      <c r="U462" s="8">
        <f>AVERAGE(表1_5[[#This Row],[iBAQ 50-60_1]:[iBAQ 50-60_3]])</f>
        <v>19595966.666666668</v>
      </c>
      <c r="V462" s="8">
        <f>表1_5[[#This Row],[Average 40]]/表1_5[[#This Row],[Average 20]]</f>
        <v>2.2437875821134687</v>
      </c>
      <c r="W462" s="8">
        <f>TTEST(表1_5[[#This Row],[iBAQ 0-20_1]:[iBAQ 0-20_3]],表1_5[[#This Row],[iBAQ 30-40_1]:[iBAQ 30-40_3]],2,2)</f>
        <v>6.3563323796891572E-2</v>
      </c>
      <c r="X462" s="8"/>
      <c r="Y462" s="8">
        <f>表1_5[[#This Row],[Average 60]]/表1_5[[#This Row],[Average 40]]</f>
        <v>1.0710129349608308</v>
      </c>
      <c r="Z462" s="8">
        <f>TTEST(表1_5[[#This Row],[iBAQ 30-40_1]:[iBAQ 30-40_3]],表1_5[[#This Row],[iBAQ 50-60_1]:[iBAQ 50-60_3]],2,2)</f>
        <v>0.85946592744170913</v>
      </c>
      <c r="AA462" s="8"/>
      <c r="AB462" s="8">
        <f>表1_5[[#This Row],[Average 60]]/表1_5[[#This Row],[Average 20]]</f>
        <v>2.4031255237480122</v>
      </c>
      <c r="AC462" s="8">
        <f>TTEST(表1_5[[#This Row],[iBAQ 0-20_1]:[iBAQ 0-20_3]],表1_5[[#This Row],[iBAQ 50-60_1]:[iBAQ 50-60_3]],2,2)</f>
        <v>0.18853717767197714</v>
      </c>
      <c r="AD462" s="8"/>
    </row>
    <row r="463" spans="1:30" ht="15.75">
      <c r="A463" s="6">
        <v>302</v>
      </c>
      <c r="B463" s="7" t="s">
        <v>49</v>
      </c>
      <c r="C463" s="7" t="s">
        <v>2371</v>
      </c>
      <c r="D463" s="7" t="s">
        <v>3510</v>
      </c>
      <c r="E463" s="6">
        <v>14</v>
      </c>
      <c r="F463" s="6">
        <v>14</v>
      </c>
      <c r="G463" s="6">
        <v>24742000</v>
      </c>
      <c r="H463" s="6">
        <v>34454000</v>
      </c>
      <c r="I463" s="6">
        <v>34373000</v>
      </c>
      <c r="J463" s="6">
        <v>39045000</v>
      </c>
      <c r="K463" s="6">
        <v>43915000</v>
      </c>
      <c r="L463" s="6">
        <v>40177000</v>
      </c>
      <c r="M463" s="6">
        <v>43152000</v>
      </c>
      <c r="N463" s="6">
        <v>45310000</v>
      </c>
      <c r="O463" s="6">
        <v>43382000</v>
      </c>
      <c r="P463" s="6">
        <f>COUNT(表1_5[[#This Row],[iBAQ 0-20_1]:[iBAQ 0-20_3]])</f>
        <v>3</v>
      </c>
      <c r="Q463" s="6">
        <f>COUNT(表1_5[[#This Row],[iBAQ 30-40_1]:[iBAQ 30-40_3]])</f>
        <v>3</v>
      </c>
      <c r="R463" s="6">
        <f>COUNT(表1_5[[#This Row],[iBAQ 50-60_1]:[iBAQ 50-60_3]])</f>
        <v>3</v>
      </c>
      <c r="S463" s="8">
        <f>AVERAGE(表1_5[[#This Row],[iBAQ 0-20_1]:[iBAQ 0-20_3]])</f>
        <v>31189666.666666668</v>
      </c>
      <c r="T463" s="8">
        <f>AVERAGE(表1_5[[#This Row],[iBAQ 30-40_1]:[iBAQ 30-40_3]])</f>
        <v>41045666.666666664</v>
      </c>
      <c r="U463" s="8">
        <f>AVERAGE(表1_5[[#This Row],[iBAQ 50-60_1]:[iBAQ 50-60_3]])</f>
        <v>43948000</v>
      </c>
      <c r="V463" s="8">
        <f>表1_5[[#This Row],[Average 40]]/表1_5[[#This Row],[Average 20]]</f>
        <v>1.3160020947108551</v>
      </c>
      <c r="W463" s="8">
        <f>TTEST(表1_5[[#This Row],[iBAQ 0-20_1]:[iBAQ 0-20_3]],表1_5[[#This Row],[iBAQ 30-40_1]:[iBAQ 30-40_3]],2,2)</f>
        <v>4.9758687271963607E-2</v>
      </c>
      <c r="X463" s="8"/>
      <c r="Y463" s="8">
        <f>表1_5[[#This Row],[Average 60]]/表1_5[[#This Row],[Average 40]]</f>
        <v>1.0707098597497098</v>
      </c>
      <c r="Z463" s="8">
        <f>TTEST(表1_5[[#This Row],[iBAQ 30-40_1]:[iBAQ 30-40_3]],表1_5[[#This Row],[iBAQ 50-60_1]:[iBAQ 50-60_3]],2,2)</f>
        <v>0.14819898672693504</v>
      </c>
      <c r="AA463" s="8"/>
      <c r="AB463" s="8">
        <f>表1_5[[#This Row],[Average 60]]/表1_5[[#This Row],[Average 20]]</f>
        <v>1.4090564182581837</v>
      </c>
      <c r="AC463" s="8">
        <f>TTEST(表1_5[[#This Row],[iBAQ 0-20_1]:[iBAQ 0-20_3]],表1_5[[#This Row],[iBAQ 50-60_1]:[iBAQ 50-60_3]],2,2)</f>
        <v>1.7975534453674207E-2</v>
      </c>
      <c r="AD463" s="8"/>
    </row>
    <row r="464" spans="1:30" ht="15.75">
      <c r="A464" s="6">
        <v>157</v>
      </c>
      <c r="B464" s="7" t="s">
        <v>21</v>
      </c>
      <c r="C464" s="7" t="s">
        <v>2272</v>
      </c>
      <c r="D464" s="7" t="s">
        <v>3461</v>
      </c>
      <c r="E464" s="6">
        <v>5</v>
      </c>
      <c r="F464" s="6">
        <v>1</v>
      </c>
      <c r="G464" s="6">
        <v>149040000</v>
      </c>
      <c r="H464" s="6">
        <v>139820000</v>
      </c>
      <c r="I464" s="6">
        <v>224360000</v>
      </c>
      <c r="J464" s="6">
        <v>229020000</v>
      </c>
      <c r="K464" s="6">
        <v>128720000</v>
      </c>
      <c r="L464" s="6">
        <v>194130000</v>
      </c>
      <c r="M464" s="6">
        <v>254830000</v>
      </c>
      <c r="N464" s="6">
        <v>166350000</v>
      </c>
      <c r="O464" s="6">
        <v>169650000</v>
      </c>
      <c r="P464" s="6">
        <f>COUNT(表1_5[[#This Row],[iBAQ 0-20_1]:[iBAQ 0-20_3]])</f>
        <v>3</v>
      </c>
      <c r="Q464" s="6">
        <f>COUNT(表1_5[[#This Row],[iBAQ 30-40_1]:[iBAQ 30-40_3]])</f>
        <v>3</v>
      </c>
      <c r="R464" s="6">
        <f>COUNT(表1_5[[#This Row],[iBAQ 50-60_1]:[iBAQ 50-60_3]])</f>
        <v>3</v>
      </c>
      <c r="S464" s="8">
        <f>AVERAGE(表1_5[[#This Row],[iBAQ 0-20_1]:[iBAQ 0-20_3]])</f>
        <v>171073333.33333334</v>
      </c>
      <c r="T464" s="8">
        <f>AVERAGE(表1_5[[#This Row],[iBAQ 30-40_1]:[iBAQ 30-40_3]])</f>
        <v>183956666.66666666</v>
      </c>
      <c r="U464" s="8">
        <f>AVERAGE(表1_5[[#This Row],[iBAQ 50-60_1]:[iBAQ 50-60_3]])</f>
        <v>196943333.33333334</v>
      </c>
      <c r="V464" s="8">
        <f>表1_5[[#This Row],[Average 40]]/表1_5[[#This Row],[Average 20]]</f>
        <v>1.0753088344179882</v>
      </c>
      <c r="W464" s="8">
        <f>TTEST(表1_5[[#This Row],[iBAQ 0-20_1]:[iBAQ 0-20_3]],表1_5[[#This Row],[iBAQ 30-40_1]:[iBAQ 30-40_3]],2,2)</f>
        <v>0.76217487336347778</v>
      </c>
      <c r="X464" s="8"/>
      <c r="Y464" s="8">
        <f>表1_5[[#This Row],[Average 60]]/表1_5[[#This Row],[Average 40]]</f>
        <v>1.0705963360936455</v>
      </c>
      <c r="Z464" s="8">
        <f>TTEST(表1_5[[#This Row],[iBAQ 30-40_1]:[iBAQ 30-40_3]],表1_5[[#This Row],[iBAQ 50-60_1]:[iBAQ 50-60_3]],2,2)</f>
        <v>0.76871422842979376</v>
      </c>
      <c r="AA464" s="8"/>
      <c r="AB464" s="8">
        <f>表1_5[[#This Row],[Average 60]]/表1_5[[#This Row],[Average 20]]</f>
        <v>1.1512216982970267</v>
      </c>
      <c r="AC464" s="8">
        <f>TTEST(表1_5[[#This Row],[iBAQ 0-20_1]:[iBAQ 0-20_3]],表1_5[[#This Row],[iBAQ 50-60_1]:[iBAQ 50-60_3]],2,2)</f>
        <v>0.54768819918483325</v>
      </c>
      <c r="AD464" s="8"/>
    </row>
    <row r="465" spans="1:30" ht="15.75">
      <c r="A465" s="6">
        <v>139</v>
      </c>
      <c r="B465" s="7" t="s">
        <v>686</v>
      </c>
      <c r="C465" s="7" t="s">
        <v>2259</v>
      </c>
      <c r="D465" s="7" t="s">
        <v>1457</v>
      </c>
      <c r="E465" s="6">
        <v>2</v>
      </c>
      <c r="F465" s="6">
        <v>2</v>
      </c>
      <c r="G465" s="6"/>
      <c r="H465" s="6">
        <v>100860</v>
      </c>
      <c r="I465" s="6">
        <v>120950</v>
      </c>
      <c r="J465" s="6">
        <v>118860</v>
      </c>
      <c r="K465" s="6">
        <v>116360</v>
      </c>
      <c r="L465" s="6"/>
      <c r="M465" s="6"/>
      <c r="N465" s="6">
        <v>119170</v>
      </c>
      <c r="O465" s="6">
        <v>132590</v>
      </c>
      <c r="P465" s="6">
        <f>COUNT(表1_5[[#This Row],[iBAQ 0-20_1]:[iBAQ 0-20_3]])</f>
        <v>2</v>
      </c>
      <c r="Q465" s="6">
        <f>COUNT(表1_5[[#This Row],[iBAQ 30-40_1]:[iBAQ 30-40_3]])</f>
        <v>2</v>
      </c>
      <c r="R465" s="6">
        <f>COUNT(表1_5[[#This Row],[iBAQ 50-60_1]:[iBAQ 50-60_3]])</f>
        <v>2</v>
      </c>
      <c r="S465" s="8">
        <f>AVERAGE(表1_5[[#This Row],[iBAQ 0-20_1]:[iBAQ 0-20_3]])</f>
        <v>110905</v>
      </c>
      <c r="T465" s="8">
        <f>AVERAGE(表1_5[[#This Row],[iBAQ 30-40_1]:[iBAQ 30-40_3]])</f>
        <v>117610</v>
      </c>
      <c r="U465" s="8">
        <f>AVERAGE(表1_5[[#This Row],[iBAQ 50-60_1]:[iBAQ 50-60_3]])</f>
        <v>125880</v>
      </c>
      <c r="V465" s="8">
        <f>表1_5[[#This Row],[Average 40]]/表1_5[[#This Row],[Average 20]]</f>
        <v>1.0604571480095577</v>
      </c>
      <c r="W465" s="8">
        <f>TTEST(表1_5[[#This Row],[iBAQ 0-20_1]:[iBAQ 0-20_3]],表1_5[[#This Row],[iBAQ 30-40_1]:[iBAQ 30-40_3]],2,2)</f>
        <v>0.57584191033796572</v>
      </c>
      <c r="X465" s="8"/>
      <c r="Y465" s="8">
        <f>表1_5[[#This Row],[Average 60]]/表1_5[[#This Row],[Average 40]]</f>
        <v>1.0703171499022193</v>
      </c>
      <c r="Z465" s="8">
        <f>TTEST(表1_5[[#This Row],[iBAQ 30-40_1]:[iBAQ 30-40_3]],表1_5[[#This Row],[iBAQ 50-60_1]:[iBAQ 50-60_3]],2,2)</f>
        <v>0.34937553662094689</v>
      </c>
      <c r="AA465" s="8"/>
      <c r="AB465" s="8">
        <f>表1_5[[#This Row],[Average 60]]/表1_5[[#This Row],[Average 20]]</f>
        <v>1.1350254722510256</v>
      </c>
      <c r="AC465" s="8">
        <f>TTEST(表1_5[[#This Row],[iBAQ 0-20_1]:[iBAQ 0-20_3]],表1_5[[#This Row],[iBAQ 50-60_1]:[iBAQ 50-60_3]],2,2)</f>
        <v>0.34082809021680749</v>
      </c>
      <c r="AD465" s="8"/>
    </row>
    <row r="466" spans="1:30" ht="15.75">
      <c r="A466" s="6">
        <v>435</v>
      </c>
      <c r="B466" s="7" t="s">
        <v>533</v>
      </c>
      <c r="C466" s="7" t="s">
        <v>2463</v>
      </c>
      <c r="D466" s="7" t="s">
        <v>1559</v>
      </c>
      <c r="E466" s="6">
        <v>3</v>
      </c>
      <c r="F466" s="6">
        <v>3</v>
      </c>
      <c r="G466" s="6">
        <v>1564800</v>
      </c>
      <c r="H466" s="6">
        <v>1904200</v>
      </c>
      <c r="I466" s="6">
        <v>2899700</v>
      </c>
      <c r="J466" s="6">
        <v>1275200</v>
      </c>
      <c r="K466" s="6">
        <v>2333000</v>
      </c>
      <c r="L466" s="6">
        <v>1184200</v>
      </c>
      <c r="M466" s="6">
        <v>2211200</v>
      </c>
      <c r="N466" s="6"/>
      <c r="O466" s="6">
        <v>1202000</v>
      </c>
      <c r="P466" s="6">
        <f>COUNT(表1_5[[#This Row],[iBAQ 0-20_1]:[iBAQ 0-20_3]])</f>
        <v>3</v>
      </c>
      <c r="Q466" s="6">
        <f>COUNT(表1_5[[#This Row],[iBAQ 30-40_1]:[iBAQ 30-40_3]])</f>
        <v>3</v>
      </c>
      <c r="R466" s="6">
        <f>COUNT(表1_5[[#This Row],[iBAQ 50-60_1]:[iBAQ 50-60_3]])</f>
        <v>2</v>
      </c>
      <c r="S466" s="8">
        <f>AVERAGE(表1_5[[#This Row],[iBAQ 0-20_1]:[iBAQ 0-20_3]])</f>
        <v>2122900</v>
      </c>
      <c r="T466" s="8">
        <f>AVERAGE(表1_5[[#This Row],[iBAQ 30-40_1]:[iBAQ 30-40_3]])</f>
        <v>1597466.6666666667</v>
      </c>
      <c r="U466" s="8">
        <f>AVERAGE(表1_5[[#This Row],[iBAQ 50-60_1]:[iBAQ 50-60_3]])</f>
        <v>1706600</v>
      </c>
      <c r="V466" s="8">
        <f>表1_5[[#This Row],[Average 40]]/表1_5[[#This Row],[Average 20]]</f>
        <v>0.75249265941243904</v>
      </c>
      <c r="W466" s="8">
        <f>TTEST(表1_5[[#This Row],[iBAQ 0-20_1]:[iBAQ 0-20_3]],表1_5[[#This Row],[iBAQ 30-40_1]:[iBAQ 30-40_3]],2,2)</f>
        <v>0.38913825741870317</v>
      </c>
      <c r="X466" s="8"/>
      <c r="Y466" s="8">
        <f>表1_5[[#This Row],[Average 60]]/表1_5[[#This Row],[Average 40]]</f>
        <v>1.0683165011267841</v>
      </c>
      <c r="Z466" s="8">
        <f>TTEST(表1_5[[#This Row],[iBAQ 30-40_1]:[iBAQ 30-40_3]],表1_5[[#This Row],[iBAQ 50-60_1]:[iBAQ 50-60_3]],2,2)</f>
        <v>0.86870057069216711</v>
      </c>
      <c r="AA466" s="8"/>
      <c r="AB466" s="8">
        <f>表1_5[[#This Row],[Average 60]]/表1_5[[#This Row],[Average 20]]</f>
        <v>0.80390032502708564</v>
      </c>
      <c r="AC466" s="8">
        <f>TTEST(表1_5[[#This Row],[iBAQ 0-20_1]:[iBAQ 0-20_3]],表1_5[[#This Row],[iBAQ 50-60_1]:[iBAQ 50-60_3]],2,2)</f>
        <v>0.56144002966143769</v>
      </c>
      <c r="AD466" s="8"/>
    </row>
    <row r="467" spans="1:30" ht="15.75">
      <c r="A467" s="6">
        <v>996</v>
      </c>
      <c r="B467" s="7" t="s">
        <v>353</v>
      </c>
      <c r="C467" s="7" t="s">
        <v>2900</v>
      </c>
      <c r="D467" s="7" t="s">
        <v>1836</v>
      </c>
      <c r="E467" s="6">
        <v>2</v>
      </c>
      <c r="F467" s="6">
        <v>2</v>
      </c>
      <c r="G467" s="6">
        <v>1780200</v>
      </c>
      <c r="H467" s="6">
        <v>2700400</v>
      </c>
      <c r="I467" s="6">
        <v>1605700</v>
      </c>
      <c r="J467" s="6">
        <v>3213600</v>
      </c>
      <c r="K467" s="6">
        <v>2650500</v>
      </c>
      <c r="L467" s="6">
        <v>4095100</v>
      </c>
      <c r="M467" s="6">
        <v>5708600</v>
      </c>
      <c r="N467" s="6">
        <v>1742900</v>
      </c>
      <c r="O467" s="6">
        <v>3167100</v>
      </c>
      <c r="P467" s="6">
        <f>COUNT(表1_5[[#This Row],[iBAQ 0-20_1]:[iBAQ 0-20_3]])</f>
        <v>3</v>
      </c>
      <c r="Q467" s="6">
        <f>COUNT(表1_5[[#This Row],[iBAQ 30-40_1]:[iBAQ 30-40_3]])</f>
        <v>3</v>
      </c>
      <c r="R467" s="6">
        <f>COUNT(表1_5[[#This Row],[iBAQ 50-60_1]:[iBAQ 50-60_3]])</f>
        <v>3</v>
      </c>
      <c r="S467" s="8">
        <f>AVERAGE(表1_5[[#This Row],[iBAQ 0-20_1]:[iBAQ 0-20_3]])</f>
        <v>2028766.6666666667</v>
      </c>
      <c r="T467" s="8">
        <f>AVERAGE(表1_5[[#This Row],[iBAQ 30-40_1]:[iBAQ 30-40_3]])</f>
        <v>3319733.3333333335</v>
      </c>
      <c r="U467" s="8">
        <f>AVERAGE(表1_5[[#This Row],[iBAQ 50-60_1]:[iBAQ 50-60_3]])</f>
        <v>3539533.3333333335</v>
      </c>
      <c r="V467" s="8">
        <f>表1_5[[#This Row],[Average 40]]/表1_5[[#This Row],[Average 20]]</f>
        <v>1.6363307756765193</v>
      </c>
      <c r="W467" s="8">
        <f>TTEST(表1_5[[#This Row],[iBAQ 0-20_1]:[iBAQ 0-20_3]],表1_5[[#This Row],[iBAQ 30-40_1]:[iBAQ 30-40_3]],2,2)</f>
        <v>7.52568807890759E-2</v>
      </c>
      <c r="X467" s="8"/>
      <c r="Y467" s="8">
        <f>表1_5[[#This Row],[Average 60]]/表1_5[[#This Row],[Average 40]]</f>
        <v>1.0662101373604305</v>
      </c>
      <c r="Z467" s="8">
        <f>TTEST(表1_5[[#This Row],[iBAQ 30-40_1]:[iBAQ 30-40_3]],表1_5[[#This Row],[iBAQ 50-60_1]:[iBAQ 50-60_3]],2,2)</f>
        <v>0.86725164119610343</v>
      </c>
      <c r="AA467" s="8"/>
      <c r="AB467" s="8">
        <f>表1_5[[#This Row],[Average 60]]/表1_5[[#This Row],[Average 20]]</f>
        <v>1.7446724611011617</v>
      </c>
      <c r="AC467" s="8">
        <f>TTEST(表1_5[[#This Row],[iBAQ 0-20_1]:[iBAQ 0-20_3]],表1_5[[#This Row],[iBAQ 50-60_1]:[iBAQ 50-60_3]],2,2)</f>
        <v>0.27941227550666531</v>
      </c>
      <c r="AD467" s="8"/>
    </row>
    <row r="468" spans="1:30" ht="15.75">
      <c r="A468" s="6">
        <v>1261</v>
      </c>
      <c r="B468" s="7" t="s">
        <v>283</v>
      </c>
      <c r="C468" s="7" t="s">
        <v>3117</v>
      </c>
      <c r="D468" s="7" t="s">
        <v>1997</v>
      </c>
      <c r="E468" s="6">
        <v>5</v>
      </c>
      <c r="F468" s="6">
        <v>1</v>
      </c>
      <c r="G468" s="6">
        <v>6033700</v>
      </c>
      <c r="H468" s="6">
        <v>5651600</v>
      </c>
      <c r="I468" s="6">
        <v>7082300</v>
      </c>
      <c r="J468" s="6">
        <v>9710400</v>
      </c>
      <c r="K468" s="6">
        <v>6060600</v>
      </c>
      <c r="L468" s="6">
        <v>4799900</v>
      </c>
      <c r="M468" s="6">
        <v>9905200</v>
      </c>
      <c r="N468" s="6">
        <v>6991200</v>
      </c>
      <c r="O468" s="6">
        <v>4997600</v>
      </c>
      <c r="P468" s="6">
        <f>COUNT(表1_5[[#This Row],[iBAQ 0-20_1]:[iBAQ 0-20_3]])</f>
        <v>3</v>
      </c>
      <c r="Q468" s="6">
        <f>COUNT(表1_5[[#This Row],[iBAQ 30-40_1]:[iBAQ 30-40_3]])</f>
        <v>3</v>
      </c>
      <c r="R468" s="6">
        <f>COUNT(表1_5[[#This Row],[iBAQ 50-60_1]:[iBAQ 50-60_3]])</f>
        <v>3</v>
      </c>
      <c r="S468" s="8">
        <f>AVERAGE(表1_5[[#This Row],[iBAQ 0-20_1]:[iBAQ 0-20_3]])</f>
        <v>6255866.666666667</v>
      </c>
      <c r="T468" s="8">
        <f>AVERAGE(表1_5[[#This Row],[iBAQ 30-40_1]:[iBAQ 30-40_3]])</f>
        <v>6856966.666666667</v>
      </c>
      <c r="U468" s="8">
        <f>AVERAGE(表1_5[[#This Row],[iBAQ 50-60_1]:[iBAQ 50-60_3]])</f>
        <v>7298000</v>
      </c>
      <c r="V468" s="8">
        <f>表1_5[[#This Row],[Average 40]]/表1_5[[#This Row],[Average 20]]</f>
        <v>1.0960858074554019</v>
      </c>
      <c r="W468" s="8">
        <f>TTEST(表1_5[[#This Row],[iBAQ 0-20_1]:[iBAQ 0-20_3]],表1_5[[#This Row],[iBAQ 30-40_1]:[iBAQ 30-40_3]],2,2)</f>
        <v>0.7150194183335743</v>
      </c>
      <c r="X468" s="8"/>
      <c r="Y468" s="8">
        <f>表1_5[[#This Row],[Average 60]]/表1_5[[#This Row],[Average 40]]</f>
        <v>1.0643190137524365</v>
      </c>
      <c r="Z468" s="8">
        <f>TTEST(表1_5[[#This Row],[iBAQ 30-40_1]:[iBAQ 30-40_3]],表1_5[[#This Row],[iBAQ 50-60_1]:[iBAQ 50-60_3]],2,2)</f>
        <v>0.84010969221900444</v>
      </c>
      <c r="AA468" s="8"/>
      <c r="AB468" s="8">
        <f>表1_5[[#This Row],[Average 60]]/表1_5[[#This Row],[Average 20]]</f>
        <v>1.1665849655789764</v>
      </c>
      <c r="AC468" s="8">
        <f>TTEST(表1_5[[#This Row],[iBAQ 0-20_1]:[iBAQ 0-20_3]],表1_5[[#This Row],[iBAQ 50-60_1]:[iBAQ 50-60_3]],2,2)</f>
        <v>0.52224081685248902</v>
      </c>
      <c r="AD468" s="8"/>
    </row>
    <row r="469" spans="1:30" ht="15.75">
      <c r="A469" s="6">
        <v>1365</v>
      </c>
      <c r="B469" s="7" t="s">
        <v>570</v>
      </c>
      <c r="C469" s="7" t="s">
        <v>3210</v>
      </c>
      <c r="D469" s="7" t="s">
        <v>2064</v>
      </c>
      <c r="E469" s="6">
        <v>2</v>
      </c>
      <c r="F469" s="6">
        <v>2</v>
      </c>
      <c r="G469" s="6"/>
      <c r="H469" s="6"/>
      <c r="I469" s="6"/>
      <c r="J469" s="6">
        <v>810560</v>
      </c>
      <c r="K469" s="6"/>
      <c r="L469" s="6">
        <v>1049500</v>
      </c>
      <c r="M469" s="6">
        <v>1043400</v>
      </c>
      <c r="N469" s="6"/>
      <c r="O469" s="6">
        <v>931820</v>
      </c>
      <c r="P469" s="6">
        <f>COUNT(表1_5[[#This Row],[iBAQ 0-20_1]:[iBAQ 0-20_3]])</f>
        <v>0</v>
      </c>
      <c r="Q469" s="6">
        <f>COUNT(表1_5[[#This Row],[iBAQ 30-40_1]:[iBAQ 30-40_3]])</f>
        <v>2</v>
      </c>
      <c r="R469" s="6">
        <f>COUNT(表1_5[[#This Row],[iBAQ 50-60_1]:[iBAQ 50-60_3]])</f>
        <v>2</v>
      </c>
      <c r="S469" s="8"/>
      <c r="T469" s="8">
        <f>AVERAGE(表1_5[[#This Row],[iBAQ 30-40_1]:[iBAQ 30-40_3]])</f>
        <v>930030</v>
      </c>
      <c r="U469" s="8">
        <f>AVERAGE(表1_5[[#This Row],[iBAQ 50-60_1]:[iBAQ 50-60_3]])</f>
        <v>987610</v>
      </c>
      <c r="V469" s="8"/>
      <c r="W469" s="8"/>
      <c r="X469" s="8">
        <v>40</v>
      </c>
      <c r="Y469" s="8">
        <f>表1_5[[#This Row],[Average 60]]/表1_5[[#This Row],[Average 40]]</f>
        <v>1.0619119813339355</v>
      </c>
      <c r="Z469" s="8">
        <f>TTEST(表1_5[[#This Row],[iBAQ 30-40_1]:[iBAQ 30-40_3]],表1_5[[#This Row],[iBAQ 50-60_1]:[iBAQ 50-60_3]],2,2)</f>
        <v>0.70495709222085323</v>
      </c>
      <c r="AA469" s="8"/>
      <c r="AB469" s="8"/>
      <c r="AC469" s="8"/>
      <c r="AD469" s="8">
        <v>60</v>
      </c>
    </row>
    <row r="470" spans="1:30" ht="15.75">
      <c r="A470" s="6">
        <v>76</v>
      </c>
      <c r="B470" s="7" t="s">
        <v>13</v>
      </c>
      <c r="C470" s="7" t="s">
        <v>2214</v>
      </c>
      <c r="D470" s="7" t="s">
        <v>3430</v>
      </c>
      <c r="E470" s="6">
        <v>6</v>
      </c>
      <c r="F470" s="6">
        <v>6</v>
      </c>
      <c r="G470" s="6">
        <v>723180000</v>
      </c>
      <c r="H470" s="6">
        <v>659850000</v>
      </c>
      <c r="I470" s="6">
        <v>607730000</v>
      </c>
      <c r="J470" s="6">
        <v>986360000</v>
      </c>
      <c r="K470" s="6">
        <v>1160800000</v>
      </c>
      <c r="L470" s="6">
        <v>1094900000</v>
      </c>
      <c r="M470" s="6">
        <v>1476900000</v>
      </c>
      <c r="N470" s="6">
        <v>927480000</v>
      </c>
      <c r="O470" s="6">
        <v>1034800000</v>
      </c>
      <c r="P470" s="6">
        <f>COUNT(表1_5[[#This Row],[iBAQ 0-20_1]:[iBAQ 0-20_3]])</f>
        <v>3</v>
      </c>
      <c r="Q470" s="6">
        <f>COUNT(表1_5[[#This Row],[iBAQ 30-40_1]:[iBAQ 30-40_3]])</f>
        <v>3</v>
      </c>
      <c r="R470" s="6">
        <f>COUNT(表1_5[[#This Row],[iBAQ 50-60_1]:[iBAQ 50-60_3]])</f>
        <v>3</v>
      </c>
      <c r="S470" s="8">
        <f>AVERAGE(表1_5[[#This Row],[iBAQ 0-20_1]:[iBAQ 0-20_3]])</f>
        <v>663586666.66666663</v>
      </c>
      <c r="T470" s="8">
        <f>AVERAGE(表1_5[[#This Row],[iBAQ 30-40_1]:[iBAQ 30-40_3]])</f>
        <v>1080686666.6666667</v>
      </c>
      <c r="U470" s="8">
        <f>AVERAGE(表1_5[[#This Row],[iBAQ 50-60_1]:[iBAQ 50-60_3]])</f>
        <v>1146393333.3333333</v>
      </c>
      <c r="V470" s="8">
        <f>表1_5[[#This Row],[Average 40]]/表1_5[[#This Row],[Average 20]]</f>
        <v>1.6285539191062712</v>
      </c>
      <c r="W470" s="8">
        <f>TTEST(表1_5[[#This Row],[iBAQ 0-20_1]:[iBAQ 0-20_3]],表1_5[[#This Row],[iBAQ 30-40_1]:[iBAQ 30-40_3]],2,2)</f>
        <v>2.3686730381194997E-3</v>
      </c>
      <c r="X470" s="8"/>
      <c r="Y470" s="8">
        <f>表1_5[[#This Row],[Average 60]]/表1_5[[#This Row],[Average 40]]</f>
        <v>1.0608008488430194</v>
      </c>
      <c r="Z470" s="8">
        <f>TTEST(表1_5[[#This Row],[iBAQ 30-40_1]:[iBAQ 30-40_3]],表1_5[[#This Row],[iBAQ 50-60_1]:[iBAQ 50-60_3]],2,2)</f>
        <v>0.72733915504873514</v>
      </c>
      <c r="AA470" s="8"/>
      <c r="AB470" s="8">
        <f>表1_5[[#This Row],[Average 60]]/表1_5[[#This Row],[Average 20]]</f>
        <v>1.7275713797745584</v>
      </c>
      <c r="AC470" s="8">
        <f>TTEST(表1_5[[#This Row],[iBAQ 0-20_1]:[iBAQ 0-20_3]],表1_5[[#This Row],[iBAQ 50-60_1]:[iBAQ 50-60_3]],2,2)</f>
        <v>4.7992917874516282E-2</v>
      </c>
      <c r="AD470" s="8"/>
    </row>
    <row r="471" spans="1:30" ht="15.75">
      <c r="A471" s="6">
        <v>1463</v>
      </c>
      <c r="B471" s="7" t="s">
        <v>102</v>
      </c>
      <c r="C471" s="7" t="s">
        <v>2532</v>
      </c>
      <c r="D471" s="7" t="s">
        <v>3971</v>
      </c>
      <c r="E471" s="6">
        <v>17</v>
      </c>
      <c r="F471" s="6">
        <v>5</v>
      </c>
      <c r="G471" s="6">
        <v>44447000</v>
      </c>
      <c r="H471" s="6">
        <v>54275000</v>
      </c>
      <c r="I471" s="6">
        <v>53715000</v>
      </c>
      <c r="J471" s="6">
        <v>40604000</v>
      </c>
      <c r="K471" s="6">
        <v>60496000</v>
      </c>
      <c r="L471" s="6">
        <v>62891000</v>
      </c>
      <c r="M471" s="6">
        <v>93174000</v>
      </c>
      <c r="N471" s="6">
        <v>61741000</v>
      </c>
      <c r="O471" s="6">
        <v>19031000</v>
      </c>
      <c r="P471" s="6">
        <f>COUNT(表1_5[[#This Row],[iBAQ 0-20_1]:[iBAQ 0-20_3]])</f>
        <v>3</v>
      </c>
      <c r="Q471" s="6">
        <f>COUNT(表1_5[[#This Row],[iBAQ 30-40_1]:[iBAQ 30-40_3]])</f>
        <v>3</v>
      </c>
      <c r="R471" s="6">
        <f>COUNT(表1_5[[#This Row],[iBAQ 50-60_1]:[iBAQ 50-60_3]])</f>
        <v>3</v>
      </c>
      <c r="S471" s="8">
        <f>AVERAGE(表1_5[[#This Row],[iBAQ 0-20_1]:[iBAQ 0-20_3]])</f>
        <v>50812333.333333336</v>
      </c>
      <c r="T471" s="8">
        <f>AVERAGE(表1_5[[#This Row],[iBAQ 30-40_1]:[iBAQ 30-40_3]])</f>
        <v>54663666.666666664</v>
      </c>
      <c r="U471" s="8">
        <f>AVERAGE(表1_5[[#This Row],[iBAQ 50-60_1]:[iBAQ 50-60_3]])</f>
        <v>57982000</v>
      </c>
      <c r="V471" s="8">
        <f>表1_5[[#This Row],[Average 40]]/表1_5[[#This Row],[Average 20]]</f>
        <v>1.0757952465608742</v>
      </c>
      <c r="W471" s="8">
        <f>TTEST(表1_5[[#This Row],[iBAQ 0-20_1]:[iBAQ 0-20_3]],表1_5[[#This Row],[iBAQ 30-40_1]:[iBAQ 30-40_3]],2,2)</f>
        <v>0.64527206004906812</v>
      </c>
      <c r="X471" s="8"/>
      <c r="Y471" s="8">
        <f>表1_5[[#This Row],[Average 60]]/表1_5[[#This Row],[Average 40]]</f>
        <v>1.0607045508594983</v>
      </c>
      <c r="Z471" s="8">
        <f>TTEST(表1_5[[#This Row],[iBAQ 30-40_1]:[iBAQ 30-40_3]],表1_5[[#This Row],[iBAQ 50-60_1]:[iBAQ 50-60_3]],2,2)</f>
        <v>0.89045170879426183</v>
      </c>
      <c r="AA471" s="8"/>
      <c r="AB471" s="8">
        <f>表1_5[[#This Row],[Average 60]]/表1_5[[#This Row],[Average 20]]</f>
        <v>1.1411009138201356</v>
      </c>
      <c r="AC471" s="8">
        <f>TTEST(表1_5[[#This Row],[iBAQ 0-20_1]:[iBAQ 0-20_3]],表1_5[[#This Row],[iBAQ 50-60_1]:[iBAQ 50-60_3]],2,2)</f>
        <v>0.75789941193809918</v>
      </c>
      <c r="AD471" s="8"/>
    </row>
    <row r="472" spans="1:30" ht="15.75">
      <c r="A472" s="6">
        <v>1423</v>
      </c>
      <c r="B472" s="7" t="s">
        <v>189</v>
      </c>
      <c r="C472" s="7" t="s">
        <v>3268</v>
      </c>
      <c r="D472" s="7" t="s">
        <v>3947</v>
      </c>
      <c r="E472" s="6">
        <v>12</v>
      </c>
      <c r="F472" s="6">
        <v>7</v>
      </c>
      <c r="G472" s="6">
        <v>14081000</v>
      </c>
      <c r="H472" s="6">
        <v>23857000</v>
      </c>
      <c r="I472" s="6">
        <v>15076000</v>
      </c>
      <c r="J472" s="6">
        <v>12181000</v>
      </c>
      <c r="K472" s="6">
        <v>14992000</v>
      </c>
      <c r="L472" s="6">
        <v>12559000</v>
      </c>
      <c r="M472" s="6">
        <v>18082000</v>
      </c>
      <c r="N472" s="6">
        <v>15218000</v>
      </c>
      <c r="O472" s="6">
        <v>8805200</v>
      </c>
      <c r="P472" s="6">
        <f>COUNT(表1_5[[#This Row],[iBAQ 0-20_1]:[iBAQ 0-20_3]])</f>
        <v>3</v>
      </c>
      <c r="Q472" s="6">
        <f>COUNT(表1_5[[#This Row],[iBAQ 30-40_1]:[iBAQ 30-40_3]])</f>
        <v>3</v>
      </c>
      <c r="R472" s="6">
        <f>COUNT(表1_5[[#This Row],[iBAQ 50-60_1]:[iBAQ 50-60_3]])</f>
        <v>3</v>
      </c>
      <c r="S472" s="8">
        <f>AVERAGE(表1_5[[#This Row],[iBAQ 0-20_1]:[iBAQ 0-20_3]])</f>
        <v>17671333.333333332</v>
      </c>
      <c r="T472" s="8">
        <f>AVERAGE(表1_5[[#This Row],[iBAQ 30-40_1]:[iBAQ 30-40_3]])</f>
        <v>13244000</v>
      </c>
      <c r="U472" s="8">
        <f>AVERAGE(表1_5[[#This Row],[iBAQ 50-60_1]:[iBAQ 50-60_3]])</f>
        <v>14035066.666666666</v>
      </c>
      <c r="V472" s="8">
        <f>表1_5[[#This Row],[Average 40]]/表1_5[[#This Row],[Average 20]]</f>
        <v>0.74946240615686432</v>
      </c>
      <c r="W472" s="8">
        <f>TTEST(表1_5[[#This Row],[iBAQ 0-20_1]:[iBAQ 0-20_3]],表1_5[[#This Row],[iBAQ 30-40_1]:[iBAQ 30-40_3]],2,2)</f>
        <v>0.24218347200090526</v>
      </c>
      <c r="X472" s="8"/>
      <c r="Y472" s="8">
        <f>表1_5[[#This Row],[Average 60]]/表1_5[[#This Row],[Average 40]]</f>
        <v>1.0597301922883318</v>
      </c>
      <c r="Z472" s="8">
        <f>TTEST(表1_5[[#This Row],[iBAQ 30-40_1]:[iBAQ 30-40_3]],表1_5[[#This Row],[iBAQ 50-60_1]:[iBAQ 50-60_3]],2,2)</f>
        <v>0.7972014187260672</v>
      </c>
      <c r="AA472" s="8"/>
      <c r="AB472" s="8">
        <f>表1_5[[#This Row],[Average 60]]/表1_5[[#This Row],[Average 20]]</f>
        <v>0.79422793978948958</v>
      </c>
      <c r="AC472" s="8">
        <f>TTEST(表1_5[[#This Row],[iBAQ 0-20_1]:[iBAQ 0-20_3]],表1_5[[#This Row],[iBAQ 50-60_1]:[iBAQ 50-60_3]],2,2)</f>
        <v>0.42973128573648928</v>
      </c>
      <c r="AD472" s="8"/>
    </row>
    <row r="473" spans="1:30" ht="15.75">
      <c r="A473" s="6">
        <v>1076</v>
      </c>
      <c r="B473" s="7" t="s">
        <v>101</v>
      </c>
      <c r="C473" s="7" t="s">
        <v>2972</v>
      </c>
      <c r="D473" s="7" t="s">
        <v>3810</v>
      </c>
      <c r="E473" s="6">
        <v>9</v>
      </c>
      <c r="F473" s="6">
        <v>9</v>
      </c>
      <c r="G473" s="6">
        <v>13111000</v>
      </c>
      <c r="H473" s="6">
        <v>12607000</v>
      </c>
      <c r="I473" s="6">
        <v>14623000</v>
      </c>
      <c r="J473" s="6">
        <v>15804000</v>
      </c>
      <c r="K473" s="6">
        <v>20207000</v>
      </c>
      <c r="L473" s="6">
        <v>20495000</v>
      </c>
      <c r="M473" s="6">
        <v>25272000</v>
      </c>
      <c r="N473" s="6">
        <v>15482000</v>
      </c>
      <c r="O473" s="6">
        <v>19096000</v>
      </c>
      <c r="P473" s="6">
        <f>COUNT(表1_5[[#This Row],[iBAQ 0-20_1]:[iBAQ 0-20_3]])</f>
        <v>3</v>
      </c>
      <c r="Q473" s="6">
        <f>COUNT(表1_5[[#This Row],[iBAQ 30-40_1]:[iBAQ 30-40_3]])</f>
        <v>3</v>
      </c>
      <c r="R473" s="6">
        <f>COUNT(表1_5[[#This Row],[iBAQ 50-60_1]:[iBAQ 50-60_3]])</f>
        <v>3</v>
      </c>
      <c r="S473" s="8">
        <f>AVERAGE(表1_5[[#This Row],[iBAQ 0-20_1]:[iBAQ 0-20_3]])</f>
        <v>13447000</v>
      </c>
      <c r="T473" s="8">
        <f>AVERAGE(表1_5[[#This Row],[iBAQ 30-40_1]:[iBAQ 30-40_3]])</f>
        <v>18835333.333333332</v>
      </c>
      <c r="U473" s="8">
        <f>AVERAGE(表1_5[[#This Row],[iBAQ 50-60_1]:[iBAQ 50-60_3]])</f>
        <v>19950000</v>
      </c>
      <c r="V473" s="8">
        <f>表1_5[[#This Row],[Average 40]]/表1_5[[#This Row],[Average 20]]</f>
        <v>1.4007089561488311</v>
      </c>
      <c r="W473" s="8">
        <f>TTEST(表1_5[[#This Row],[iBAQ 0-20_1]:[iBAQ 0-20_3]],表1_5[[#This Row],[iBAQ 30-40_1]:[iBAQ 30-40_3]],2,2)</f>
        <v>3.0019231608395855E-2</v>
      </c>
      <c r="X473" s="8"/>
      <c r="Y473" s="8">
        <f>表1_5[[#This Row],[Average 60]]/表1_5[[#This Row],[Average 40]]</f>
        <v>1.0591795561533288</v>
      </c>
      <c r="Z473" s="8">
        <f>TTEST(表1_5[[#This Row],[iBAQ 30-40_1]:[iBAQ 30-40_3]],表1_5[[#This Row],[iBAQ 50-60_1]:[iBAQ 50-60_3]],2,2)</f>
        <v>0.74787022551897353</v>
      </c>
      <c r="AA473" s="8"/>
      <c r="AB473" s="8">
        <f>表1_5[[#This Row],[Average 60]]/表1_5[[#This Row],[Average 20]]</f>
        <v>1.4836022904737116</v>
      </c>
      <c r="AC473" s="8">
        <f>TTEST(表1_5[[#This Row],[iBAQ 0-20_1]:[iBAQ 0-20_3]],表1_5[[#This Row],[iBAQ 50-60_1]:[iBAQ 50-60_3]],2,2)</f>
        <v>9.0033000459171578E-2</v>
      </c>
      <c r="AD473" s="8"/>
    </row>
    <row r="474" spans="1:30" ht="15.75">
      <c r="A474" s="6">
        <v>1096</v>
      </c>
      <c r="B474" s="7" t="s">
        <v>506</v>
      </c>
      <c r="C474" s="7" t="s">
        <v>2989</v>
      </c>
      <c r="D474" s="7" t="s">
        <v>1895</v>
      </c>
      <c r="E474" s="6">
        <v>4</v>
      </c>
      <c r="F474" s="6">
        <v>4</v>
      </c>
      <c r="G474" s="6">
        <v>3505900</v>
      </c>
      <c r="H474" s="6">
        <v>5894000</v>
      </c>
      <c r="I474" s="6">
        <v>3818100</v>
      </c>
      <c r="J474" s="6">
        <v>2672600</v>
      </c>
      <c r="K474" s="6">
        <v>4801400</v>
      </c>
      <c r="L474" s="6">
        <v>746280</v>
      </c>
      <c r="M474" s="6">
        <v>4434100</v>
      </c>
      <c r="N474" s="6">
        <v>2863600</v>
      </c>
      <c r="O474" s="6">
        <v>1399600</v>
      </c>
      <c r="P474" s="6">
        <f>COUNT(表1_5[[#This Row],[iBAQ 0-20_1]:[iBAQ 0-20_3]])</f>
        <v>3</v>
      </c>
      <c r="Q474" s="6">
        <f>COUNT(表1_5[[#This Row],[iBAQ 30-40_1]:[iBAQ 30-40_3]])</f>
        <v>3</v>
      </c>
      <c r="R474" s="6">
        <f>COUNT(表1_5[[#This Row],[iBAQ 50-60_1]:[iBAQ 50-60_3]])</f>
        <v>3</v>
      </c>
      <c r="S474" s="8">
        <f>AVERAGE(表1_5[[#This Row],[iBAQ 0-20_1]:[iBAQ 0-20_3]])</f>
        <v>4406000</v>
      </c>
      <c r="T474" s="8">
        <f>AVERAGE(表1_5[[#This Row],[iBAQ 30-40_1]:[iBAQ 30-40_3]])</f>
        <v>2740093.3333333335</v>
      </c>
      <c r="U474" s="8">
        <f>AVERAGE(表1_5[[#This Row],[iBAQ 50-60_1]:[iBAQ 50-60_3]])</f>
        <v>2899100</v>
      </c>
      <c r="V474" s="8">
        <f>表1_5[[#This Row],[Average 40]]/表1_5[[#This Row],[Average 20]]</f>
        <v>0.62190043879558177</v>
      </c>
      <c r="W474" s="8">
        <f>TTEST(表1_5[[#This Row],[iBAQ 0-20_1]:[iBAQ 0-20_3]],表1_5[[#This Row],[iBAQ 30-40_1]:[iBAQ 30-40_3]],2,2)</f>
        <v>0.29698675760600901</v>
      </c>
      <c r="X474" s="8"/>
      <c r="Y474" s="8">
        <f>表1_5[[#This Row],[Average 60]]/表1_5[[#This Row],[Average 40]]</f>
        <v>1.058029653491122</v>
      </c>
      <c r="Z474" s="8">
        <f>TTEST(表1_5[[#This Row],[iBAQ 30-40_1]:[iBAQ 30-40_3]],表1_5[[#This Row],[iBAQ 50-60_1]:[iBAQ 50-60_3]],2,2)</f>
        <v>0.91866265734359154</v>
      </c>
      <c r="AA474" s="8"/>
      <c r="AB474" s="8">
        <f>表1_5[[#This Row],[Average 60]]/表1_5[[#This Row],[Average 20]]</f>
        <v>0.65798910576486613</v>
      </c>
      <c r="AC474" s="8">
        <f>TTEST(表1_5[[#This Row],[iBAQ 0-20_1]:[iBAQ 0-20_3]],表1_5[[#This Row],[iBAQ 50-60_1]:[iBAQ 50-60_3]],2,2)</f>
        <v>0.26129082826658107</v>
      </c>
      <c r="AD474" s="8"/>
    </row>
    <row r="475" spans="1:30" ht="15.75">
      <c r="A475" s="6">
        <v>1151</v>
      </c>
      <c r="B475" s="7" t="s">
        <v>157</v>
      </c>
      <c r="C475" s="7" t="s">
        <v>3030</v>
      </c>
      <c r="D475" s="7" t="s">
        <v>1930</v>
      </c>
      <c r="E475" s="6">
        <v>4</v>
      </c>
      <c r="F475" s="6">
        <v>1</v>
      </c>
      <c r="G475" s="6">
        <v>8472400</v>
      </c>
      <c r="H475" s="6">
        <v>14307000</v>
      </c>
      <c r="I475" s="6">
        <v>8221600</v>
      </c>
      <c r="J475" s="6">
        <v>10376000</v>
      </c>
      <c r="K475" s="6">
        <v>9969100</v>
      </c>
      <c r="L475" s="6">
        <v>13080000</v>
      </c>
      <c r="M475" s="6">
        <v>9797900</v>
      </c>
      <c r="N475" s="6">
        <v>13926000</v>
      </c>
      <c r="O475" s="6">
        <v>11594000</v>
      </c>
      <c r="P475" s="6">
        <f>COUNT(表1_5[[#This Row],[iBAQ 0-20_1]:[iBAQ 0-20_3]])</f>
        <v>3</v>
      </c>
      <c r="Q475" s="6">
        <f>COUNT(表1_5[[#This Row],[iBAQ 30-40_1]:[iBAQ 30-40_3]])</f>
        <v>3</v>
      </c>
      <c r="R475" s="6">
        <f>COUNT(表1_5[[#This Row],[iBAQ 50-60_1]:[iBAQ 50-60_3]])</f>
        <v>3</v>
      </c>
      <c r="S475" s="8">
        <f>AVERAGE(表1_5[[#This Row],[iBAQ 0-20_1]:[iBAQ 0-20_3]])</f>
        <v>10333666.666666666</v>
      </c>
      <c r="T475" s="8">
        <f>AVERAGE(表1_5[[#This Row],[iBAQ 30-40_1]:[iBAQ 30-40_3]])</f>
        <v>11141700</v>
      </c>
      <c r="U475" s="8">
        <f>AVERAGE(表1_5[[#This Row],[iBAQ 50-60_1]:[iBAQ 50-60_3]])</f>
        <v>11772633.333333334</v>
      </c>
      <c r="V475" s="8">
        <f>表1_5[[#This Row],[Average 40]]/表1_5[[#This Row],[Average 20]]</f>
        <v>1.0781942517983292</v>
      </c>
      <c r="W475" s="8">
        <f>TTEST(表1_5[[#This Row],[iBAQ 0-20_1]:[iBAQ 0-20_3]],表1_5[[#This Row],[iBAQ 30-40_1]:[iBAQ 30-40_3]],2,2)</f>
        <v>0.73370121977620428</v>
      </c>
      <c r="X475" s="8"/>
      <c r="Y475" s="8">
        <f>表1_5[[#This Row],[Average 60]]/表1_5[[#This Row],[Average 40]]</f>
        <v>1.056628102832901</v>
      </c>
      <c r="Z475" s="8">
        <f>TTEST(表1_5[[#This Row],[iBAQ 30-40_1]:[iBAQ 30-40_3]],表1_5[[#This Row],[iBAQ 50-60_1]:[iBAQ 50-60_3]],2,2)</f>
        <v>0.70357460995971632</v>
      </c>
      <c r="AA475" s="8"/>
      <c r="AB475" s="8">
        <f>表1_5[[#This Row],[Average 60]]/表1_5[[#This Row],[Average 20]]</f>
        <v>1.1392503467630077</v>
      </c>
      <c r="AC475" s="8">
        <f>TTEST(表1_5[[#This Row],[iBAQ 0-20_1]:[iBAQ 0-20_3]],表1_5[[#This Row],[iBAQ 50-60_1]:[iBAQ 50-60_3]],2,2)</f>
        <v>0.56860956030217236</v>
      </c>
      <c r="AD475" s="8"/>
    </row>
    <row r="476" spans="1:30" ht="15.75">
      <c r="A476" s="6">
        <v>629</v>
      </c>
      <c r="B476" s="7" t="s">
        <v>781</v>
      </c>
      <c r="C476" s="7" t="s">
        <v>3362</v>
      </c>
      <c r="D476" s="7" t="s">
        <v>4008</v>
      </c>
      <c r="E476" s="6">
        <v>1</v>
      </c>
      <c r="F476" s="6">
        <v>1</v>
      </c>
      <c r="G476" s="6">
        <v>4401600</v>
      </c>
      <c r="H476" s="6">
        <v>3082900</v>
      </c>
      <c r="I476" s="6"/>
      <c r="J476" s="6">
        <v>1811300</v>
      </c>
      <c r="K476" s="6">
        <v>2396300</v>
      </c>
      <c r="L476" s="6">
        <v>2244600</v>
      </c>
      <c r="M476" s="6">
        <v>3360900</v>
      </c>
      <c r="N476" s="6">
        <v>1153000</v>
      </c>
      <c r="O476" s="6"/>
      <c r="P476" s="6">
        <f>COUNT(表1_5[[#This Row],[iBAQ 0-20_1]:[iBAQ 0-20_3]])</f>
        <v>2</v>
      </c>
      <c r="Q476" s="6">
        <f>COUNT(表1_5[[#This Row],[iBAQ 30-40_1]:[iBAQ 30-40_3]])</f>
        <v>3</v>
      </c>
      <c r="R476" s="6">
        <f>COUNT(表1_5[[#This Row],[iBAQ 50-60_1]:[iBAQ 50-60_3]])</f>
        <v>2</v>
      </c>
      <c r="S476" s="8">
        <f>AVERAGE(表1_5[[#This Row],[iBAQ 0-20_1]:[iBAQ 0-20_3]])</f>
        <v>3742250</v>
      </c>
      <c r="T476" s="8">
        <f>AVERAGE(表1_5[[#This Row],[iBAQ 30-40_1]:[iBAQ 30-40_3]])</f>
        <v>2150733.3333333335</v>
      </c>
      <c r="U476" s="8">
        <f>AVERAGE(表1_5[[#This Row],[iBAQ 50-60_1]:[iBAQ 50-60_3]])</f>
        <v>2256950</v>
      </c>
      <c r="V476" s="8">
        <f>表1_5[[#This Row],[Average 40]]/表1_5[[#This Row],[Average 20]]</f>
        <v>0.57471663660453831</v>
      </c>
      <c r="W476" s="8">
        <f>TTEST(表1_5[[#This Row],[iBAQ 0-20_1]:[iBAQ 0-20_3]],表1_5[[#This Row],[iBAQ 30-40_1]:[iBAQ 30-40_3]],2,2)</f>
        <v>6.0433206815881241E-2</v>
      </c>
      <c r="X476" s="8"/>
      <c r="Y476" s="8">
        <f>表1_5[[#This Row],[Average 60]]/表1_5[[#This Row],[Average 40]]</f>
        <v>1.0493862558507174</v>
      </c>
      <c r="Z476" s="8">
        <f>TTEST(表1_5[[#This Row],[iBAQ 30-40_1]:[iBAQ 30-40_3]],表1_5[[#This Row],[iBAQ 50-60_1]:[iBAQ 50-60_3]],2,2)</f>
        <v>0.9088182656669973</v>
      </c>
      <c r="AA476" s="8"/>
      <c r="AB476" s="8">
        <f>表1_5[[#This Row],[Average 60]]/表1_5[[#This Row],[Average 20]]</f>
        <v>0.60309973946155393</v>
      </c>
      <c r="AC476" s="8">
        <f>TTEST(表1_5[[#This Row],[iBAQ 0-20_1]:[iBAQ 0-20_3]],表1_5[[#This Row],[iBAQ 50-60_1]:[iBAQ 50-60_3]],2,2)</f>
        <v>0.36741380993270956</v>
      </c>
      <c r="AD476" s="8"/>
    </row>
    <row r="477" spans="1:30" ht="15.75">
      <c r="A477" s="6">
        <v>89</v>
      </c>
      <c r="B477" s="7" t="s">
        <v>117</v>
      </c>
      <c r="C477" s="7" t="s">
        <v>2224</v>
      </c>
      <c r="D477" s="7" t="s">
        <v>3435</v>
      </c>
      <c r="E477" s="6">
        <v>8</v>
      </c>
      <c r="F477" s="6">
        <v>4</v>
      </c>
      <c r="G477" s="6">
        <v>15821000</v>
      </c>
      <c r="H477" s="6">
        <v>27317000</v>
      </c>
      <c r="I477" s="6">
        <v>24798000</v>
      </c>
      <c r="J477" s="6">
        <v>16908000</v>
      </c>
      <c r="K477" s="6">
        <v>24655000</v>
      </c>
      <c r="L477" s="6">
        <v>14599000</v>
      </c>
      <c r="M477" s="6">
        <v>24947000</v>
      </c>
      <c r="N477" s="6">
        <v>18063000</v>
      </c>
      <c r="O477" s="6">
        <v>15751000</v>
      </c>
      <c r="P477" s="6">
        <f>COUNT(表1_5[[#This Row],[iBAQ 0-20_1]:[iBAQ 0-20_3]])</f>
        <v>3</v>
      </c>
      <c r="Q477" s="6">
        <f>COUNT(表1_5[[#This Row],[iBAQ 30-40_1]:[iBAQ 30-40_3]])</f>
        <v>3</v>
      </c>
      <c r="R477" s="6">
        <f>COUNT(表1_5[[#This Row],[iBAQ 50-60_1]:[iBAQ 50-60_3]])</f>
        <v>3</v>
      </c>
      <c r="S477" s="8">
        <f>AVERAGE(表1_5[[#This Row],[iBAQ 0-20_1]:[iBAQ 0-20_3]])</f>
        <v>22645333.333333332</v>
      </c>
      <c r="T477" s="8">
        <f>AVERAGE(表1_5[[#This Row],[iBAQ 30-40_1]:[iBAQ 30-40_3]])</f>
        <v>18720666.666666668</v>
      </c>
      <c r="U477" s="8">
        <f>AVERAGE(表1_5[[#This Row],[iBAQ 50-60_1]:[iBAQ 50-60_3]])</f>
        <v>19587000</v>
      </c>
      <c r="V477" s="8">
        <f>表1_5[[#This Row],[Average 40]]/表1_5[[#This Row],[Average 20]]</f>
        <v>0.82668982571832328</v>
      </c>
      <c r="W477" s="8">
        <f>TTEST(表1_5[[#This Row],[iBAQ 0-20_1]:[iBAQ 0-20_3]],表1_5[[#This Row],[iBAQ 30-40_1]:[iBAQ 30-40_3]],2,2)</f>
        <v>0.44420384233824467</v>
      </c>
      <c r="X477" s="8"/>
      <c r="Y477" s="8">
        <f>表1_5[[#This Row],[Average 60]]/表1_5[[#This Row],[Average 40]]</f>
        <v>1.0462768419928064</v>
      </c>
      <c r="Z477" s="8">
        <f>TTEST(表1_5[[#This Row],[iBAQ 30-40_1]:[iBAQ 30-40_3]],表1_5[[#This Row],[iBAQ 50-60_1]:[iBAQ 50-60_3]],2,2)</f>
        <v>0.84328409900404622</v>
      </c>
      <c r="AA477" s="8"/>
      <c r="AB477" s="8">
        <f>表1_5[[#This Row],[Average 60]]/表1_5[[#This Row],[Average 20]]</f>
        <v>0.86494642016015078</v>
      </c>
      <c r="AC477" s="8">
        <f>TTEST(表1_5[[#This Row],[iBAQ 0-20_1]:[iBAQ 0-20_3]],表1_5[[#This Row],[iBAQ 50-60_1]:[iBAQ 50-60_3]],2,2)</f>
        <v>0.52966037997968884</v>
      </c>
      <c r="AD477" s="8"/>
    </row>
    <row r="478" spans="1:30" ht="15.75">
      <c r="A478" s="6">
        <v>509</v>
      </c>
      <c r="B478" s="7" t="s">
        <v>616</v>
      </c>
      <c r="C478" s="7" t="s">
        <v>2509</v>
      </c>
      <c r="D478" s="7" t="s">
        <v>1595</v>
      </c>
      <c r="E478" s="6">
        <v>1</v>
      </c>
      <c r="F478" s="6">
        <v>1</v>
      </c>
      <c r="G478" s="6">
        <v>950810</v>
      </c>
      <c r="H478" s="6">
        <v>1023600</v>
      </c>
      <c r="I478" s="6">
        <v>1003700</v>
      </c>
      <c r="J478" s="6">
        <v>1142200</v>
      </c>
      <c r="K478" s="6"/>
      <c r="L478" s="6">
        <v>976350</v>
      </c>
      <c r="M478" s="6"/>
      <c r="N478" s="6">
        <v>1534300</v>
      </c>
      <c r="O478" s="6">
        <v>675600</v>
      </c>
      <c r="P478" s="6">
        <f>COUNT(表1_5[[#This Row],[iBAQ 0-20_1]:[iBAQ 0-20_3]])</f>
        <v>3</v>
      </c>
      <c r="Q478" s="6">
        <f>COUNT(表1_5[[#This Row],[iBAQ 30-40_1]:[iBAQ 30-40_3]])</f>
        <v>2</v>
      </c>
      <c r="R478" s="6">
        <f>COUNT(表1_5[[#This Row],[iBAQ 50-60_1]:[iBAQ 50-60_3]])</f>
        <v>2</v>
      </c>
      <c r="S478" s="8">
        <f>AVERAGE(表1_5[[#This Row],[iBAQ 0-20_1]:[iBAQ 0-20_3]])</f>
        <v>992703.33333333337</v>
      </c>
      <c r="T478" s="8">
        <f>AVERAGE(表1_5[[#This Row],[iBAQ 30-40_1]:[iBAQ 30-40_3]])</f>
        <v>1059275</v>
      </c>
      <c r="U478" s="8">
        <f>AVERAGE(表1_5[[#This Row],[iBAQ 50-60_1]:[iBAQ 50-60_3]])</f>
        <v>1104950</v>
      </c>
      <c r="V478" s="8">
        <f>表1_5[[#This Row],[Average 40]]/表1_5[[#This Row],[Average 20]]</f>
        <v>1.0670609883449569</v>
      </c>
      <c r="W478" s="8">
        <f>TTEST(表1_5[[#This Row],[iBAQ 0-20_1]:[iBAQ 0-20_3]],表1_5[[#This Row],[iBAQ 30-40_1]:[iBAQ 30-40_3]],2,2)</f>
        <v>0.39899916034686161</v>
      </c>
      <c r="X478" s="8"/>
      <c r="Y478" s="8">
        <f>表1_5[[#This Row],[Average 60]]/表1_5[[#This Row],[Average 40]]</f>
        <v>1.0431191144886833</v>
      </c>
      <c r="Z478" s="8">
        <f>TTEST(表1_5[[#This Row],[iBAQ 30-40_1]:[iBAQ 30-40_3]],表1_5[[#This Row],[iBAQ 50-60_1]:[iBAQ 50-60_3]],2,2)</f>
        <v>0.92634234838975127</v>
      </c>
      <c r="AA478" s="8"/>
      <c r="AB478" s="8">
        <f>表1_5[[#This Row],[Average 60]]/表1_5[[#This Row],[Average 20]]</f>
        <v>1.1130717132678107</v>
      </c>
      <c r="AC478" s="8">
        <f>TTEST(表1_5[[#This Row],[iBAQ 0-20_1]:[iBAQ 0-20_3]],表1_5[[#This Row],[iBAQ 50-60_1]:[iBAQ 50-60_3]],2,2)</f>
        <v>0.74986858162703596</v>
      </c>
      <c r="AD478" s="8"/>
    </row>
    <row r="479" spans="1:30" ht="15.75">
      <c r="A479" s="6">
        <v>699</v>
      </c>
      <c r="B479" s="7" t="s">
        <v>485</v>
      </c>
      <c r="C479" s="7" t="s">
        <v>2663</v>
      </c>
      <c r="D479" s="7" t="s">
        <v>3647</v>
      </c>
      <c r="E479" s="6">
        <v>1</v>
      </c>
      <c r="F479" s="6">
        <v>1</v>
      </c>
      <c r="G479" s="6">
        <v>1436100</v>
      </c>
      <c r="H479" s="6">
        <v>1467300</v>
      </c>
      <c r="I479" s="6">
        <v>1284300</v>
      </c>
      <c r="J479" s="6"/>
      <c r="K479" s="6">
        <v>2157800</v>
      </c>
      <c r="L479" s="6">
        <v>1610900</v>
      </c>
      <c r="M479" s="6">
        <v>3011000</v>
      </c>
      <c r="N479" s="6">
        <v>1263900</v>
      </c>
      <c r="O479" s="6">
        <v>1606000</v>
      </c>
      <c r="P479" s="6">
        <f>COUNT(表1_5[[#This Row],[iBAQ 0-20_1]:[iBAQ 0-20_3]])</f>
        <v>3</v>
      </c>
      <c r="Q479" s="6">
        <f>COUNT(表1_5[[#This Row],[iBAQ 30-40_1]:[iBAQ 30-40_3]])</f>
        <v>2</v>
      </c>
      <c r="R479" s="6">
        <f>COUNT(表1_5[[#This Row],[iBAQ 50-60_1]:[iBAQ 50-60_3]])</f>
        <v>3</v>
      </c>
      <c r="S479" s="8">
        <f>AVERAGE(表1_5[[#This Row],[iBAQ 0-20_1]:[iBAQ 0-20_3]])</f>
        <v>1395900</v>
      </c>
      <c r="T479" s="8">
        <f>AVERAGE(表1_5[[#This Row],[iBAQ 30-40_1]:[iBAQ 30-40_3]])</f>
        <v>1884350</v>
      </c>
      <c r="U479" s="8">
        <f>AVERAGE(表1_5[[#This Row],[iBAQ 50-60_1]:[iBAQ 50-60_3]])</f>
        <v>1960300</v>
      </c>
      <c r="V479" s="8">
        <f>表1_5[[#This Row],[Average 40]]/表1_5[[#This Row],[Average 20]]</f>
        <v>1.3499176158750628</v>
      </c>
      <c r="W479" s="8">
        <f>TTEST(表1_5[[#This Row],[iBAQ 0-20_1]:[iBAQ 0-20_3]],表1_5[[#This Row],[iBAQ 30-40_1]:[iBAQ 30-40_3]],2,2)</f>
        <v>0.10930264182693269</v>
      </c>
      <c r="X479" s="8"/>
      <c r="Y479" s="8">
        <f>表1_5[[#This Row],[Average 60]]/表1_5[[#This Row],[Average 40]]</f>
        <v>1.04030567569719</v>
      </c>
      <c r="Z479" s="8">
        <f>TTEST(表1_5[[#This Row],[iBAQ 30-40_1]:[iBAQ 30-40_3]],表1_5[[#This Row],[iBAQ 50-60_1]:[iBAQ 50-60_3]],2,2)</f>
        <v>0.92260193291466086</v>
      </c>
      <c r="AA479" s="8"/>
      <c r="AB479" s="8">
        <f>表1_5[[#This Row],[Average 60]]/表1_5[[#This Row],[Average 20]]</f>
        <v>1.4043269575184469</v>
      </c>
      <c r="AC479" s="8">
        <f>TTEST(表1_5[[#This Row],[iBAQ 0-20_1]:[iBAQ 0-20_3]],表1_5[[#This Row],[iBAQ 50-60_1]:[iBAQ 50-60_3]],2,2)</f>
        <v>0.35297371860450893</v>
      </c>
      <c r="AD479" s="8"/>
    </row>
    <row r="480" spans="1:30" ht="15.75">
      <c r="A480" s="6">
        <v>1373</v>
      </c>
      <c r="B480" s="7" t="s">
        <v>241</v>
      </c>
      <c r="C480" s="7" t="s">
        <v>2341</v>
      </c>
      <c r="D480" s="7" t="s">
        <v>3927</v>
      </c>
      <c r="E480" s="6">
        <v>8</v>
      </c>
      <c r="F480" s="6">
        <v>1</v>
      </c>
      <c r="G480" s="6">
        <v>4769800</v>
      </c>
      <c r="H480" s="6">
        <v>6370100</v>
      </c>
      <c r="I480" s="6">
        <v>6581500</v>
      </c>
      <c r="J480" s="6">
        <v>5910500</v>
      </c>
      <c r="K480" s="6">
        <v>4342400</v>
      </c>
      <c r="L480" s="6">
        <v>3487200</v>
      </c>
      <c r="M480" s="6">
        <v>3557400</v>
      </c>
      <c r="N480" s="6">
        <v>4412200</v>
      </c>
      <c r="O480" s="6">
        <v>6316500</v>
      </c>
      <c r="P480" s="6">
        <f>COUNT(表1_5[[#This Row],[iBAQ 0-20_1]:[iBAQ 0-20_3]])</f>
        <v>3</v>
      </c>
      <c r="Q480" s="6">
        <f>COUNT(表1_5[[#This Row],[iBAQ 30-40_1]:[iBAQ 30-40_3]])</f>
        <v>3</v>
      </c>
      <c r="R480" s="6">
        <f>COUNT(表1_5[[#This Row],[iBAQ 50-60_1]:[iBAQ 50-60_3]])</f>
        <v>3</v>
      </c>
      <c r="S480" s="8">
        <f>AVERAGE(表1_5[[#This Row],[iBAQ 0-20_1]:[iBAQ 0-20_3]])</f>
        <v>5907133.333333333</v>
      </c>
      <c r="T480" s="8">
        <f>AVERAGE(表1_5[[#This Row],[iBAQ 30-40_1]:[iBAQ 30-40_3]])</f>
        <v>4580033.333333333</v>
      </c>
      <c r="U480" s="8">
        <f>AVERAGE(表1_5[[#This Row],[iBAQ 50-60_1]:[iBAQ 50-60_3]])</f>
        <v>4762033.333333333</v>
      </c>
      <c r="V480" s="8">
        <f>表1_5[[#This Row],[Average 40]]/表1_5[[#This Row],[Average 20]]</f>
        <v>0.77533942013610657</v>
      </c>
      <c r="W480" s="8">
        <f>TTEST(表1_5[[#This Row],[iBAQ 0-20_1]:[iBAQ 0-20_3]],表1_5[[#This Row],[iBAQ 30-40_1]:[iBAQ 30-40_3]],2,2)</f>
        <v>0.21906036201939721</v>
      </c>
      <c r="X480" s="8"/>
      <c r="Y480" s="8">
        <f>表1_5[[#This Row],[Average 60]]/表1_5[[#This Row],[Average 40]]</f>
        <v>1.0397377020545702</v>
      </c>
      <c r="Z480" s="8">
        <f>TTEST(表1_5[[#This Row],[iBAQ 30-40_1]:[iBAQ 30-40_3]],表1_5[[#This Row],[iBAQ 50-60_1]:[iBAQ 50-60_3]],2,2)</f>
        <v>0.87446309054084292</v>
      </c>
      <c r="AA480" s="8"/>
      <c r="AB480" s="8">
        <f>表1_5[[#This Row],[Average 60]]/表1_5[[#This Row],[Average 20]]</f>
        <v>0.80614962700463844</v>
      </c>
      <c r="AC480" s="8">
        <f>TTEST(表1_5[[#This Row],[iBAQ 0-20_1]:[iBAQ 0-20_3]],表1_5[[#This Row],[iBAQ 50-60_1]:[iBAQ 50-60_3]],2,2)</f>
        <v>0.31434765529814884</v>
      </c>
      <c r="AD480" s="8"/>
    </row>
    <row r="481" spans="1:30" ht="15.75">
      <c r="A481" s="6">
        <v>364</v>
      </c>
      <c r="B481" s="7" t="s">
        <v>138</v>
      </c>
      <c r="C481" s="7" t="s">
        <v>2418</v>
      </c>
      <c r="D481" s="7" t="s">
        <v>3537</v>
      </c>
      <c r="E481" s="6">
        <v>5</v>
      </c>
      <c r="F481" s="6">
        <v>5</v>
      </c>
      <c r="G481" s="6">
        <v>16778000</v>
      </c>
      <c r="H481" s="6">
        <v>11630000</v>
      </c>
      <c r="I481" s="6">
        <v>17038000</v>
      </c>
      <c r="J481" s="6">
        <v>32897000</v>
      </c>
      <c r="K481" s="6">
        <v>10540000</v>
      </c>
      <c r="L481" s="6">
        <v>23484000</v>
      </c>
      <c r="M481" s="6">
        <v>47898000</v>
      </c>
      <c r="N481" s="6">
        <v>7737400</v>
      </c>
      <c r="O481" s="6">
        <v>13582000</v>
      </c>
      <c r="P481" s="6">
        <f>COUNT(表1_5[[#This Row],[iBAQ 0-20_1]:[iBAQ 0-20_3]])</f>
        <v>3</v>
      </c>
      <c r="Q481" s="6">
        <f>COUNT(表1_5[[#This Row],[iBAQ 30-40_1]:[iBAQ 30-40_3]])</f>
        <v>3</v>
      </c>
      <c r="R481" s="6">
        <f>COUNT(表1_5[[#This Row],[iBAQ 50-60_1]:[iBAQ 50-60_3]])</f>
        <v>3</v>
      </c>
      <c r="S481" s="8">
        <f>AVERAGE(表1_5[[#This Row],[iBAQ 0-20_1]:[iBAQ 0-20_3]])</f>
        <v>15148666.666666666</v>
      </c>
      <c r="T481" s="8">
        <f>AVERAGE(表1_5[[#This Row],[iBAQ 30-40_1]:[iBAQ 30-40_3]])</f>
        <v>22307000</v>
      </c>
      <c r="U481" s="8">
        <f>AVERAGE(表1_5[[#This Row],[iBAQ 50-60_1]:[iBAQ 50-60_3]])</f>
        <v>23072466.666666668</v>
      </c>
      <c r="V481" s="8">
        <f>表1_5[[#This Row],[Average 40]]/表1_5[[#This Row],[Average 20]]</f>
        <v>1.4725388373014128</v>
      </c>
      <c r="W481" s="8">
        <f>TTEST(表1_5[[#This Row],[iBAQ 0-20_1]:[iBAQ 0-20_3]],表1_5[[#This Row],[iBAQ 30-40_1]:[iBAQ 30-40_3]],2,2)</f>
        <v>0.34652569368608888</v>
      </c>
      <c r="X481" s="8"/>
      <c r="Y481" s="8">
        <f>表1_5[[#This Row],[Average 60]]/表1_5[[#This Row],[Average 40]]</f>
        <v>1.0343150879395109</v>
      </c>
      <c r="Z481" s="8">
        <f>TTEST(表1_5[[#This Row],[iBAQ 30-40_1]:[iBAQ 30-40_3]],表1_5[[#This Row],[iBAQ 50-60_1]:[iBAQ 50-60_3]],2,2)</f>
        <v>0.95932018052804358</v>
      </c>
      <c r="AA481" s="8"/>
      <c r="AB481" s="8">
        <f>表1_5[[#This Row],[Average 60]]/表1_5[[#This Row],[Average 20]]</f>
        <v>1.5230691369977558</v>
      </c>
      <c r="AC481" s="8">
        <f>TTEST(表1_5[[#This Row],[iBAQ 0-20_1]:[iBAQ 0-20_3]],表1_5[[#This Row],[iBAQ 50-60_1]:[iBAQ 50-60_3]],2,2)</f>
        <v>0.56503414726792967</v>
      </c>
      <c r="AD481" s="8"/>
    </row>
    <row r="482" spans="1:30" ht="15.75">
      <c r="A482" s="6">
        <v>875</v>
      </c>
      <c r="B482" s="7" t="s">
        <v>732</v>
      </c>
      <c r="C482" s="7" t="s">
        <v>2816</v>
      </c>
      <c r="D482" s="7" t="s">
        <v>1783</v>
      </c>
      <c r="E482" s="6">
        <v>1</v>
      </c>
      <c r="F482" s="6">
        <v>1</v>
      </c>
      <c r="G482" s="6">
        <v>1471200</v>
      </c>
      <c r="H482" s="6">
        <v>2621500</v>
      </c>
      <c r="I482" s="6">
        <v>3007100</v>
      </c>
      <c r="J482" s="6">
        <v>3127400</v>
      </c>
      <c r="K482" s="6">
        <v>2585200</v>
      </c>
      <c r="L482" s="6">
        <v>2896500</v>
      </c>
      <c r="M482" s="6">
        <v>2992600</v>
      </c>
      <c r="N482" s="6">
        <v>2939400</v>
      </c>
      <c r="O482" s="6"/>
      <c r="P482" s="6">
        <f>COUNT(表1_5[[#This Row],[iBAQ 0-20_1]:[iBAQ 0-20_3]])</f>
        <v>3</v>
      </c>
      <c r="Q482" s="6">
        <f>COUNT(表1_5[[#This Row],[iBAQ 30-40_1]:[iBAQ 30-40_3]])</f>
        <v>3</v>
      </c>
      <c r="R482" s="6">
        <f>COUNT(表1_5[[#This Row],[iBAQ 50-60_1]:[iBAQ 50-60_3]])</f>
        <v>2</v>
      </c>
      <c r="S482" s="8">
        <f>AVERAGE(表1_5[[#This Row],[iBAQ 0-20_1]:[iBAQ 0-20_3]])</f>
        <v>2366600</v>
      </c>
      <c r="T482" s="8">
        <f>AVERAGE(表1_5[[#This Row],[iBAQ 30-40_1]:[iBAQ 30-40_3]])</f>
        <v>2869700</v>
      </c>
      <c r="U482" s="8">
        <f>AVERAGE(表1_5[[#This Row],[iBAQ 50-60_1]:[iBAQ 50-60_3]])</f>
        <v>2966000</v>
      </c>
      <c r="V482" s="8">
        <f>表1_5[[#This Row],[Average 40]]/表1_5[[#This Row],[Average 20]]</f>
        <v>1.2125834530550157</v>
      </c>
      <c r="W482" s="8">
        <f>TTEST(表1_5[[#This Row],[iBAQ 0-20_1]:[iBAQ 0-20_3]],表1_5[[#This Row],[iBAQ 30-40_1]:[iBAQ 30-40_3]],2,2)</f>
        <v>0.36024383800072851</v>
      </c>
      <c r="X482" s="8"/>
      <c r="Y482" s="8">
        <f>表1_5[[#This Row],[Average 60]]/表1_5[[#This Row],[Average 40]]</f>
        <v>1.0335575147227933</v>
      </c>
      <c r="Z482" s="8">
        <f>TTEST(表1_5[[#This Row],[iBAQ 30-40_1]:[iBAQ 30-40_3]],表1_5[[#This Row],[iBAQ 50-60_1]:[iBAQ 50-60_3]],2,2)</f>
        <v>0.66876177867286057</v>
      </c>
      <c r="AA482" s="8"/>
      <c r="AB482" s="8">
        <f>表1_5[[#This Row],[Average 60]]/表1_5[[#This Row],[Average 20]]</f>
        <v>1.2532747401335249</v>
      </c>
      <c r="AC482" s="8">
        <f>TTEST(表1_5[[#This Row],[iBAQ 0-20_1]:[iBAQ 0-20_3]],表1_5[[#This Row],[iBAQ 50-60_1]:[iBAQ 50-60_3]],2,2)</f>
        <v>0.38858424634954974</v>
      </c>
      <c r="AD482" s="8"/>
    </row>
    <row r="483" spans="1:30" ht="15.75">
      <c r="A483" s="6">
        <v>581</v>
      </c>
      <c r="B483" s="7" t="s">
        <v>15</v>
      </c>
      <c r="C483" s="7" t="s">
        <v>3217</v>
      </c>
      <c r="D483" s="7" t="s">
        <v>3925</v>
      </c>
      <c r="E483" s="6">
        <v>4</v>
      </c>
      <c r="F483" s="6">
        <v>2</v>
      </c>
      <c r="G483" s="6">
        <v>264050000</v>
      </c>
      <c r="H483" s="6">
        <v>272090000</v>
      </c>
      <c r="I483" s="6">
        <v>250560000</v>
      </c>
      <c r="J483" s="6">
        <v>410610000</v>
      </c>
      <c r="K483" s="6">
        <v>450300000</v>
      </c>
      <c r="L483" s="6">
        <v>540500000</v>
      </c>
      <c r="M483" s="6">
        <v>538830000</v>
      </c>
      <c r="N483" s="6">
        <v>534580000</v>
      </c>
      <c r="O483" s="6">
        <v>368230000</v>
      </c>
      <c r="P483" s="6">
        <f>COUNT(表1_5[[#This Row],[iBAQ 0-20_1]:[iBAQ 0-20_3]])</f>
        <v>3</v>
      </c>
      <c r="Q483" s="6">
        <f>COUNT(表1_5[[#This Row],[iBAQ 30-40_1]:[iBAQ 30-40_3]])</f>
        <v>3</v>
      </c>
      <c r="R483" s="6">
        <f>COUNT(表1_5[[#This Row],[iBAQ 50-60_1]:[iBAQ 50-60_3]])</f>
        <v>3</v>
      </c>
      <c r="S483" s="8">
        <f>AVERAGE(表1_5[[#This Row],[iBAQ 0-20_1]:[iBAQ 0-20_3]])</f>
        <v>262233333.33333334</v>
      </c>
      <c r="T483" s="8">
        <f>AVERAGE(表1_5[[#This Row],[iBAQ 30-40_1]:[iBAQ 30-40_3]])</f>
        <v>467136666.66666669</v>
      </c>
      <c r="U483" s="8">
        <f>AVERAGE(表1_5[[#This Row],[iBAQ 50-60_1]:[iBAQ 50-60_3]])</f>
        <v>480546666.66666669</v>
      </c>
      <c r="V483" s="8">
        <f>表1_5[[#This Row],[Average 40]]/表1_5[[#This Row],[Average 20]]</f>
        <v>1.7813779077157748</v>
      </c>
      <c r="W483" s="8">
        <f>TTEST(表1_5[[#This Row],[iBAQ 0-20_1]:[iBAQ 0-20_3]],表1_5[[#This Row],[iBAQ 30-40_1]:[iBAQ 30-40_3]],2,2)</f>
        <v>6.2455082475932882E-3</v>
      </c>
      <c r="X483" s="8"/>
      <c r="Y483" s="8">
        <f>表1_5[[#This Row],[Average 60]]/表1_5[[#This Row],[Average 40]]</f>
        <v>1.0287068024346908</v>
      </c>
      <c r="Z483" s="8">
        <f>TTEST(表1_5[[#This Row],[iBAQ 30-40_1]:[iBAQ 30-40_3]],表1_5[[#This Row],[iBAQ 50-60_1]:[iBAQ 50-60_3]],2,2)</f>
        <v>0.85340783945725307</v>
      </c>
      <c r="AA483" s="8"/>
      <c r="AB483" s="8">
        <f>表1_5[[#This Row],[Average 60]]/表1_5[[#This Row],[Average 20]]</f>
        <v>1.8325155713740944</v>
      </c>
      <c r="AC483" s="8">
        <f>TTEST(表1_5[[#This Row],[iBAQ 0-20_1]:[iBAQ 0-20_3]],表1_5[[#This Row],[iBAQ 50-60_1]:[iBAQ 50-60_3]],2,2)</f>
        <v>1.8109270998201338E-2</v>
      </c>
      <c r="AD483" s="8"/>
    </row>
    <row r="484" spans="1:30" ht="15.75">
      <c r="A484" s="6">
        <v>941</v>
      </c>
      <c r="B484" s="7" t="s">
        <v>171</v>
      </c>
      <c r="C484" s="7" t="s">
        <v>2860</v>
      </c>
      <c r="D484" s="7" t="s">
        <v>1814</v>
      </c>
      <c r="E484" s="6">
        <v>15</v>
      </c>
      <c r="F484" s="6">
        <v>9</v>
      </c>
      <c r="G484" s="6">
        <v>7482700</v>
      </c>
      <c r="H484" s="6">
        <v>18790000</v>
      </c>
      <c r="I484" s="6">
        <v>14998000</v>
      </c>
      <c r="J484" s="6">
        <v>10401000</v>
      </c>
      <c r="K484" s="6">
        <v>15573000</v>
      </c>
      <c r="L484" s="6">
        <v>12595000</v>
      </c>
      <c r="M484" s="6">
        <v>9581400</v>
      </c>
      <c r="N484" s="6">
        <v>19965000</v>
      </c>
      <c r="O484" s="6">
        <v>10112000</v>
      </c>
      <c r="P484" s="6">
        <f>COUNT(表1_5[[#This Row],[iBAQ 0-20_1]:[iBAQ 0-20_3]])</f>
        <v>3</v>
      </c>
      <c r="Q484" s="6">
        <f>COUNT(表1_5[[#This Row],[iBAQ 30-40_1]:[iBAQ 30-40_3]])</f>
        <v>3</v>
      </c>
      <c r="R484" s="6">
        <f>COUNT(表1_5[[#This Row],[iBAQ 50-60_1]:[iBAQ 50-60_3]])</f>
        <v>3</v>
      </c>
      <c r="S484" s="8">
        <f>AVERAGE(表1_5[[#This Row],[iBAQ 0-20_1]:[iBAQ 0-20_3]])</f>
        <v>13756900</v>
      </c>
      <c r="T484" s="8">
        <f>AVERAGE(表1_5[[#This Row],[iBAQ 30-40_1]:[iBAQ 30-40_3]])</f>
        <v>12856333.333333334</v>
      </c>
      <c r="U484" s="8">
        <f>AVERAGE(表1_5[[#This Row],[iBAQ 50-60_1]:[iBAQ 50-60_3]])</f>
        <v>13219466.666666666</v>
      </c>
      <c r="V484" s="8">
        <f>表1_5[[#This Row],[Average 40]]/表1_5[[#This Row],[Average 20]]</f>
        <v>0.9345370929012593</v>
      </c>
      <c r="W484" s="8">
        <f>TTEST(表1_5[[#This Row],[iBAQ 0-20_1]:[iBAQ 0-20_3]],表1_5[[#This Row],[iBAQ 30-40_1]:[iBAQ 30-40_3]],2,2)</f>
        <v>0.81701659199947829</v>
      </c>
      <c r="X484" s="8"/>
      <c r="Y484" s="8">
        <f>表1_5[[#This Row],[Average 60]]/表1_5[[#This Row],[Average 40]]</f>
        <v>1.0282454821229483</v>
      </c>
      <c r="Z484" s="8">
        <f>TTEST(表1_5[[#This Row],[iBAQ 30-40_1]:[iBAQ 30-40_3]],表1_5[[#This Row],[iBAQ 50-60_1]:[iBAQ 50-60_3]],2,2)</f>
        <v>0.92641927863688922</v>
      </c>
      <c r="AA484" s="8"/>
      <c r="AB484" s="8">
        <f>表1_5[[#This Row],[Average 60]]/表1_5[[#This Row],[Average 20]]</f>
        <v>0.96093354365203398</v>
      </c>
      <c r="AC484" s="8">
        <f>TTEST(表1_5[[#This Row],[iBAQ 0-20_1]:[iBAQ 0-20_3]],表1_5[[#This Row],[iBAQ 50-60_1]:[iBAQ 50-60_3]],2,2)</f>
        <v>0.91513572929485321</v>
      </c>
      <c r="AD484" s="8"/>
    </row>
    <row r="485" spans="1:30" ht="15.75">
      <c r="A485" s="6">
        <v>1547</v>
      </c>
      <c r="B485" s="7" t="s">
        <v>276</v>
      </c>
      <c r="C485" s="7" t="s">
        <v>2895</v>
      </c>
      <c r="D485" s="7" t="s">
        <v>4024</v>
      </c>
      <c r="E485" s="6">
        <v>14</v>
      </c>
      <c r="F485" s="6">
        <v>3</v>
      </c>
      <c r="G485" s="6">
        <v>13782000</v>
      </c>
      <c r="H485" s="6">
        <v>16366000</v>
      </c>
      <c r="I485" s="6">
        <v>10125000</v>
      </c>
      <c r="J485" s="6">
        <v>11530000</v>
      </c>
      <c r="K485" s="6">
        <v>14138000</v>
      </c>
      <c r="L485" s="6">
        <v>17922000</v>
      </c>
      <c r="M485" s="6">
        <v>28449000</v>
      </c>
      <c r="N485" s="6">
        <v>10997000</v>
      </c>
      <c r="O485" s="6">
        <v>5318400</v>
      </c>
      <c r="P485" s="6">
        <f>COUNT(表1_5[[#This Row],[iBAQ 0-20_1]:[iBAQ 0-20_3]])</f>
        <v>3</v>
      </c>
      <c r="Q485" s="6">
        <f>COUNT(表1_5[[#This Row],[iBAQ 30-40_1]:[iBAQ 30-40_3]])</f>
        <v>3</v>
      </c>
      <c r="R485" s="6">
        <f>COUNT(表1_5[[#This Row],[iBAQ 50-60_1]:[iBAQ 50-60_3]])</f>
        <v>3</v>
      </c>
      <c r="S485" s="8">
        <f>AVERAGE(表1_5[[#This Row],[iBAQ 0-20_1]:[iBAQ 0-20_3]])</f>
        <v>13424333.333333334</v>
      </c>
      <c r="T485" s="8">
        <f>AVERAGE(表1_5[[#This Row],[iBAQ 30-40_1]:[iBAQ 30-40_3]])</f>
        <v>14530000</v>
      </c>
      <c r="U485" s="8">
        <f>AVERAGE(表1_5[[#This Row],[iBAQ 50-60_1]:[iBAQ 50-60_3]])</f>
        <v>14921466.666666666</v>
      </c>
      <c r="V485" s="8">
        <f>表1_5[[#This Row],[Average 40]]/表1_5[[#This Row],[Average 20]]</f>
        <v>1.0823628733891193</v>
      </c>
      <c r="W485" s="8">
        <f>TTEST(表1_5[[#This Row],[iBAQ 0-20_1]:[iBAQ 0-20_3]],表1_5[[#This Row],[iBAQ 30-40_1]:[iBAQ 30-40_3]],2,2)</f>
        <v>0.69170381769039679</v>
      </c>
      <c r="X485" s="8"/>
      <c r="Y485" s="8">
        <f>表1_5[[#This Row],[Average 60]]/表1_5[[#This Row],[Average 40]]</f>
        <v>1.026941959164946</v>
      </c>
      <c r="Z485" s="8">
        <f>TTEST(表1_5[[#This Row],[iBAQ 30-40_1]:[iBAQ 30-40_3]],表1_5[[#This Row],[iBAQ 50-60_1]:[iBAQ 50-60_3]],2,2)</f>
        <v>0.95926260601800506</v>
      </c>
      <c r="AA485" s="8"/>
      <c r="AB485" s="8">
        <f>表1_5[[#This Row],[Average 60]]/表1_5[[#This Row],[Average 20]]</f>
        <v>1.1115238497256226</v>
      </c>
      <c r="AC485" s="8">
        <f>TTEST(表1_5[[#This Row],[iBAQ 0-20_1]:[iBAQ 0-20_3]],表1_5[[#This Row],[iBAQ 50-60_1]:[iBAQ 50-60_3]],2,2)</f>
        <v>0.84525215369302642</v>
      </c>
      <c r="AD485" s="8"/>
    </row>
    <row r="486" spans="1:30" ht="15.75">
      <c r="A486" s="6">
        <v>438</v>
      </c>
      <c r="B486" s="7" t="s">
        <v>69</v>
      </c>
      <c r="C486" s="7" t="s">
        <v>2960</v>
      </c>
      <c r="D486" s="7" t="s">
        <v>3805</v>
      </c>
      <c r="E486" s="6">
        <v>4</v>
      </c>
      <c r="F486" s="6">
        <v>4</v>
      </c>
      <c r="G486" s="6">
        <v>19844000</v>
      </c>
      <c r="H486" s="6">
        <v>24626000</v>
      </c>
      <c r="I486" s="6">
        <v>21664000</v>
      </c>
      <c r="J486" s="6">
        <v>29970000</v>
      </c>
      <c r="K486" s="6">
        <v>26198000</v>
      </c>
      <c r="L486" s="6">
        <v>29951000</v>
      </c>
      <c r="M486" s="6">
        <v>49040000</v>
      </c>
      <c r="N486" s="6">
        <v>7915200</v>
      </c>
      <c r="O486" s="6">
        <v>31323000</v>
      </c>
      <c r="P486" s="6">
        <f>COUNT(表1_5[[#This Row],[iBAQ 0-20_1]:[iBAQ 0-20_3]])</f>
        <v>3</v>
      </c>
      <c r="Q486" s="6">
        <f>COUNT(表1_5[[#This Row],[iBAQ 30-40_1]:[iBAQ 30-40_3]])</f>
        <v>3</v>
      </c>
      <c r="R486" s="6">
        <f>COUNT(表1_5[[#This Row],[iBAQ 50-60_1]:[iBAQ 50-60_3]])</f>
        <v>3</v>
      </c>
      <c r="S486" s="8">
        <f>AVERAGE(表1_5[[#This Row],[iBAQ 0-20_1]:[iBAQ 0-20_3]])</f>
        <v>22044666.666666668</v>
      </c>
      <c r="T486" s="8">
        <f>AVERAGE(表1_5[[#This Row],[iBAQ 30-40_1]:[iBAQ 30-40_3]])</f>
        <v>28706333.333333332</v>
      </c>
      <c r="U486" s="8">
        <f>AVERAGE(表1_5[[#This Row],[iBAQ 50-60_1]:[iBAQ 50-60_3]])</f>
        <v>29426066.666666668</v>
      </c>
      <c r="V486" s="8">
        <f>表1_5[[#This Row],[Average 40]]/表1_5[[#This Row],[Average 20]]</f>
        <v>1.3021894940575194</v>
      </c>
      <c r="W486" s="8">
        <f>TTEST(表1_5[[#This Row],[iBAQ 0-20_1]:[iBAQ 0-20_3]],表1_5[[#This Row],[iBAQ 30-40_1]:[iBAQ 30-40_3]],2,2)</f>
        <v>2.3728260762781176E-2</v>
      </c>
      <c r="X486" s="8"/>
      <c r="Y486" s="8">
        <f>表1_5[[#This Row],[Average 60]]/表1_5[[#This Row],[Average 40]]</f>
        <v>1.0250722837004611</v>
      </c>
      <c r="Z486" s="8">
        <f>TTEST(表1_5[[#This Row],[iBAQ 30-40_1]:[iBAQ 30-40_3]],表1_5[[#This Row],[iBAQ 50-60_1]:[iBAQ 50-60_3]],2,2)</f>
        <v>0.95495811535086439</v>
      </c>
      <c r="AA486" s="8"/>
      <c r="AB486" s="8">
        <f>表1_5[[#This Row],[Average 60]]/表1_5[[#This Row],[Average 20]]</f>
        <v>1.3348383584842896</v>
      </c>
      <c r="AC486" s="8">
        <f>TTEST(表1_5[[#This Row],[iBAQ 0-20_1]:[iBAQ 0-20_3]],表1_5[[#This Row],[iBAQ 50-60_1]:[iBAQ 50-60_3]],2,2)</f>
        <v>0.57146590068507008</v>
      </c>
      <c r="AD486" s="8"/>
    </row>
    <row r="487" spans="1:30" ht="15.75">
      <c r="A487" s="6">
        <v>1033</v>
      </c>
      <c r="B487" s="7" t="s">
        <v>56</v>
      </c>
      <c r="C487" s="7" t="s">
        <v>2934</v>
      </c>
      <c r="D487" s="7" t="s">
        <v>1862</v>
      </c>
      <c r="E487" s="6">
        <v>7</v>
      </c>
      <c r="F487" s="6">
        <v>7</v>
      </c>
      <c r="G487" s="6">
        <v>22513000</v>
      </c>
      <c r="H487" s="6">
        <v>26489000</v>
      </c>
      <c r="I487" s="6">
        <v>30817000</v>
      </c>
      <c r="J487" s="6">
        <v>64989000</v>
      </c>
      <c r="K487" s="6">
        <v>62399000</v>
      </c>
      <c r="L487" s="6">
        <v>58013000</v>
      </c>
      <c r="M487" s="6">
        <v>119600000</v>
      </c>
      <c r="N487" s="6">
        <v>32140000</v>
      </c>
      <c r="O487" s="6">
        <v>38069000</v>
      </c>
      <c r="P487" s="6">
        <f>COUNT(表1_5[[#This Row],[iBAQ 0-20_1]:[iBAQ 0-20_3]])</f>
        <v>3</v>
      </c>
      <c r="Q487" s="6">
        <f>COUNT(表1_5[[#This Row],[iBAQ 30-40_1]:[iBAQ 30-40_3]])</f>
        <v>3</v>
      </c>
      <c r="R487" s="6">
        <f>COUNT(表1_5[[#This Row],[iBAQ 50-60_1]:[iBAQ 50-60_3]])</f>
        <v>3</v>
      </c>
      <c r="S487" s="8">
        <f>AVERAGE(表1_5[[#This Row],[iBAQ 0-20_1]:[iBAQ 0-20_3]])</f>
        <v>26606333.333333332</v>
      </c>
      <c r="T487" s="8">
        <f>AVERAGE(表1_5[[#This Row],[iBAQ 30-40_1]:[iBAQ 30-40_3]])</f>
        <v>61800333.333333336</v>
      </c>
      <c r="U487" s="8">
        <f>AVERAGE(表1_5[[#This Row],[iBAQ 50-60_1]:[iBAQ 50-60_3]])</f>
        <v>63269666.666666664</v>
      </c>
      <c r="V487" s="8">
        <f>表1_5[[#This Row],[Average 40]]/表1_5[[#This Row],[Average 20]]</f>
        <v>2.3227677620616647</v>
      </c>
      <c r="W487" s="8">
        <f>TTEST(表1_5[[#This Row],[iBAQ 0-20_1]:[iBAQ 0-20_3]],表1_5[[#This Row],[iBAQ 30-40_1]:[iBAQ 30-40_3]],2,2)</f>
        <v>3.6333534304446225E-4</v>
      </c>
      <c r="X487" s="8" t="s">
        <v>1408</v>
      </c>
      <c r="Y487" s="8">
        <f>表1_5[[#This Row],[Average 60]]/表1_5[[#This Row],[Average 40]]</f>
        <v>1.0237754920415747</v>
      </c>
      <c r="Z487" s="8">
        <f>TTEST(表1_5[[#This Row],[iBAQ 30-40_1]:[iBAQ 30-40_3]],表1_5[[#This Row],[iBAQ 50-60_1]:[iBAQ 50-60_3]],2,2)</f>
        <v>0.96106883635472817</v>
      </c>
      <c r="AA487" s="8"/>
      <c r="AB487" s="8">
        <f>表1_5[[#This Row],[Average 60]]/表1_5[[#This Row],[Average 20]]</f>
        <v>2.3779927085029882</v>
      </c>
      <c r="AC487" s="8">
        <f>TTEST(表1_5[[#This Row],[iBAQ 0-20_1]:[iBAQ 0-20_3]],表1_5[[#This Row],[iBAQ 50-60_1]:[iBAQ 50-60_3]],2,2)</f>
        <v>0.26511522287193379</v>
      </c>
      <c r="AD487" s="8"/>
    </row>
    <row r="488" spans="1:30" ht="15.75">
      <c r="A488" s="6">
        <v>170</v>
      </c>
      <c r="B488" s="7" t="s">
        <v>336</v>
      </c>
      <c r="C488" s="7" t="s">
        <v>2282</v>
      </c>
      <c r="D488" s="7" t="s">
        <v>3466</v>
      </c>
      <c r="E488" s="6">
        <v>2</v>
      </c>
      <c r="F488" s="6">
        <v>2</v>
      </c>
      <c r="G488" s="6">
        <v>31223000</v>
      </c>
      <c r="H488" s="6">
        <v>10621000</v>
      </c>
      <c r="I488" s="6">
        <v>31055000</v>
      </c>
      <c r="J488" s="6">
        <v>1984700</v>
      </c>
      <c r="K488" s="6">
        <v>3711300</v>
      </c>
      <c r="L488" s="6">
        <v>14802000</v>
      </c>
      <c r="M488" s="6">
        <v>10973000</v>
      </c>
      <c r="N488" s="6">
        <v>6445800</v>
      </c>
      <c r="O488" s="6">
        <v>3529800</v>
      </c>
      <c r="P488" s="6">
        <f>COUNT(表1_5[[#This Row],[iBAQ 0-20_1]:[iBAQ 0-20_3]])</f>
        <v>3</v>
      </c>
      <c r="Q488" s="6">
        <f>COUNT(表1_5[[#This Row],[iBAQ 30-40_1]:[iBAQ 30-40_3]])</f>
        <v>3</v>
      </c>
      <c r="R488" s="6">
        <f>COUNT(表1_5[[#This Row],[iBAQ 50-60_1]:[iBAQ 50-60_3]])</f>
        <v>3</v>
      </c>
      <c r="S488" s="8">
        <f>AVERAGE(表1_5[[#This Row],[iBAQ 0-20_1]:[iBAQ 0-20_3]])</f>
        <v>24299666.666666668</v>
      </c>
      <c r="T488" s="8">
        <f>AVERAGE(表1_5[[#This Row],[iBAQ 30-40_1]:[iBAQ 30-40_3]])</f>
        <v>6832666.666666667</v>
      </c>
      <c r="U488" s="8">
        <f>AVERAGE(表1_5[[#This Row],[iBAQ 50-60_1]:[iBAQ 50-60_3]])</f>
        <v>6982866.666666667</v>
      </c>
      <c r="V488" s="8">
        <f>表1_5[[#This Row],[Average 40]]/表1_5[[#This Row],[Average 20]]</f>
        <v>0.28118355532997708</v>
      </c>
      <c r="W488" s="8">
        <f>TTEST(表1_5[[#This Row],[iBAQ 0-20_1]:[iBAQ 0-20_3]],表1_5[[#This Row],[iBAQ 30-40_1]:[iBAQ 30-40_3]],2,2)</f>
        <v>9.2415511336465764E-2</v>
      </c>
      <c r="X488" s="8"/>
      <c r="Y488" s="8">
        <f>表1_5[[#This Row],[Average 60]]/表1_5[[#This Row],[Average 40]]</f>
        <v>1.0219826324519465</v>
      </c>
      <c r="Z488" s="8">
        <f>TTEST(表1_5[[#This Row],[iBAQ 30-40_1]:[iBAQ 30-40_3]],表1_5[[#This Row],[iBAQ 50-60_1]:[iBAQ 50-60_3]],2,2)</f>
        <v>0.97531425544302552</v>
      </c>
      <c r="AA488" s="8"/>
      <c r="AB488" s="8">
        <f>表1_5[[#This Row],[Average 60]]/表1_5[[#This Row],[Average 20]]</f>
        <v>0.28736471007832753</v>
      </c>
      <c r="AC488" s="8">
        <f>TTEST(表1_5[[#This Row],[iBAQ 0-20_1]:[iBAQ 0-20_3]],表1_5[[#This Row],[iBAQ 50-60_1]:[iBAQ 50-60_3]],2,2)</f>
        <v>7.3253259334211132E-2</v>
      </c>
      <c r="AD488" s="8"/>
    </row>
    <row r="489" spans="1:30" ht="15.75">
      <c r="A489" s="6">
        <v>1097</v>
      </c>
      <c r="B489" s="7" t="s">
        <v>286</v>
      </c>
      <c r="C489" s="7" t="s">
        <v>2990</v>
      </c>
      <c r="D489" s="7" t="s">
        <v>3820</v>
      </c>
      <c r="E489" s="6">
        <v>9</v>
      </c>
      <c r="F489" s="6">
        <v>4</v>
      </c>
      <c r="G489" s="6">
        <v>13231000</v>
      </c>
      <c r="H489" s="6">
        <v>8450200</v>
      </c>
      <c r="I489" s="6">
        <v>15892000</v>
      </c>
      <c r="J489" s="6">
        <v>15348000</v>
      </c>
      <c r="K489" s="6">
        <v>18665000</v>
      </c>
      <c r="L489" s="6">
        <v>5188100</v>
      </c>
      <c r="M489" s="6">
        <v>19207000</v>
      </c>
      <c r="N489" s="6">
        <v>15810000</v>
      </c>
      <c r="O489" s="6">
        <v>4923400</v>
      </c>
      <c r="P489" s="6">
        <f>COUNT(表1_5[[#This Row],[iBAQ 0-20_1]:[iBAQ 0-20_3]])</f>
        <v>3</v>
      </c>
      <c r="Q489" s="6">
        <f>COUNT(表1_5[[#This Row],[iBAQ 30-40_1]:[iBAQ 30-40_3]])</f>
        <v>3</v>
      </c>
      <c r="R489" s="6">
        <f>COUNT(表1_5[[#This Row],[iBAQ 50-60_1]:[iBAQ 50-60_3]])</f>
        <v>3</v>
      </c>
      <c r="S489" s="8">
        <f>AVERAGE(表1_5[[#This Row],[iBAQ 0-20_1]:[iBAQ 0-20_3]])</f>
        <v>12524400</v>
      </c>
      <c r="T489" s="8">
        <f>AVERAGE(表1_5[[#This Row],[iBAQ 30-40_1]:[iBAQ 30-40_3]])</f>
        <v>13067033.333333334</v>
      </c>
      <c r="U489" s="8">
        <f>AVERAGE(表1_5[[#This Row],[iBAQ 50-60_1]:[iBAQ 50-60_3]])</f>
        <v>13313466.666666666</v>
      </c>
      <c r="V489" s="8">
        <f>表1_5[[#This Row],[Average 40]]/表1_5[[#This Row],[Average 20]]</f>
        <v>1.0433260941309233</v>
      </c>
      <c r="W489" s="8">
        <f>TTEST(表1_5[[#This Row],[iBAQ 0-20_1]:[iBAQ 0-20_3]],表1_5[[#This Row],[iBAQ 30-40_1]:[iBAQ 30-40_3]],2,2)</f>
        <v>0.91181612756554586</v>
      </c>
      <c r="X489" s="8"/>
      <c r="Y489" s="8">
        <f>表1_5[[#This Row],[Average 60]]/表1_5[[#This Row],[Average 40]]</f>
        <v>1.0188591646662974</v>
      </c>
      <c r="Z489" s="8">
        <f>TTEST(表1_5[[#This Row],[iBAQ 30-40_1]:[iBAQ 30-40_3]],表1_5[[#This Row],[iBAQ 50-60_1]:[iBAQ 50-60_3]],2,2)</f>
        <v>0.96876847142787015</v>
      </c>
      <c r="AA489" s="8"/>
      <c r="AB489" s="8">
        <f>表1_5[[#This Row],[Average 60]]/表1_5[[#This Row],[Average 20]]</f>
        <v>1.0630023527407833</v>
      </c>
      <c r="AC489" s="8">
        <f>TTEST(表1_5[[#This Row],[iBAQ 0-20_1]:[iBAQ 0-20_3]],表1_5[[#This Row],[iBAQ 50-60_1]:[iBAQ 50-60_3]],2,2)</f>
        <v>0.87807540305979492</v>
      </c>
      <c r="AD489" s="8"/>
    </row>
    <row r="490" spans="1:30" ht="15.75">
      <c r="A490" s="6">
        <v>486</v>
      </c>
      <c r="B490" s="7" t="s">
        <v>154</v>
      </c>
      <c r="C490" s="7" t="s">
        <v>2495</v>
      </c>
      <c r="D490" s="7" t="s">
        <v>1585</v>
      </c>
      <c r="E490" s="6">
        <v>3</v>
      </c>
      <c r="F490" s="6">
        <v>3</v>
      </c>
      <c r="G490" s="6">
        <v>15865000</v>
      </c>
      <c r="H490" s="6">
        <v>8884800</v>
      </c>
      <c r="I490" s="6">
        <v>14769000</v>
      </c>
      <c r="J490" s="6">
        <v>11683000</v>
      </c>
      <c r="K490" s="6">
        <v>14982000</v>
      </c>
      <c r="L490" s="6">
        <v>14843000</v>
      </c>
      <c r="M490" s="6">
        <v>15315000</v>
      </c>
      <c r="N490" s="6">
        <v>15076000</v>
      </c>
      <c r="O490" s="6">
        <v>11886000</v>
      </c>
      <c r="P490" s="6">
        <f>COUNT(表1_5[[#This Row],[iBAQ 0-20_1]:[iBAQ 0-20_3]])</f>
        <v>3</v>
      </c>
      <c r="Q490" s="6">
        <f>COUNT(表1_5[[#This Row],[iBAQ 30-40_1]:[iBAQ 30-40_3]])</f>
        <v>3</v>
      </c>
      <c r="R490" s="6">
        <f>COUNT(表1_5[[#This Row],[iBAQ 50-60_1]:[iBAQ 50-60_3]])</f>
        <v>3</v>
      </c>
      <c r="S490" s="8">
        <f>AVERAGE(表1_5[[#This Row],[iBAQ 0-20_1]:[iBAQ 0-20_3]])</f>
        <v>13172933.333333334</v>
      </c>
      <c r="T490" s="8">
        <f>AVERAGE(表1_5[[#This Row],[iBAQ 30-40_1]:[iBAQ 30-40_3]])</f>
        <v>13836000</v>
      </c>
      <c r="U490" s="8">
        <f>AVERAGE(表1_5[[#This Row],[iBAQ 50-60_1]:[iBAQ 50-60_3]])</f>
        <v>14092333.333333334</v>
      </c>
      <c r="V490" s="8">
        <f>表1_5[[#This Row],[Average 40]]/表1_5[[#This Row],[Average 20]]</f>
        <v>1.0503355365041449</v>
      </c>
      <c r="W490" s="8">
        <f>TTEST(表1_5[[#This Row],[iBAQ 0-20_1]:[iBAQ 0-20_3]],表1_5[[#This Row],[iBAQ 30-40_1]:[iBAQ 30-40_3]],2,2)</f>
        <v>0.79767589306816367</v>
      </c>
      <c r="X490" s="8"/>
      <c r="Y490" s="8">
        <f>表1_5[[#This Row],[Average 60]]/表1_5[[#This Row],[Average 40]]</f>
        <v>1.018526549098969</v>
      </c>
      <c r="Z490" s="8">
        <f>TTEST(表1_5[[#This Row],[iBAQ 30-40_1]:[iBAQ 30-40_3]],表1_5[[#This Row],[iBAQ 50-60_1]:[iBAQ 50-60_3]],2,2)</f>
        <v>0.87615098406974945</v>
      </c>
      <c r="AA490" s="8"/>
      <c r="AB490" s="8">
        <f>表1_5[[#This Row],[Average 60]]/表1_5[[#This Row],[Average 20]]</f>
        <v>1.0697946293915808</v>
      </c>
      <c r="AC490" s="8">
        <f>TTEST(表1_5[[#This Row],[iBAQ 0-20_1]:[iBAQ 0-20_3]],表1_5[[#This Row],[iBAQ 50-60_1]:[iBAQ 50-60_3]],2,2)</f>
        <v>0.72469780467080314</v>
      </c>
      <c r="AD490" s="8"/>
    </row>
    <row r="491" spans="1:30" ht="15.75">
      <c r="A491" s="6">
        <v>1515</v>
      </c>
      <c r="B491" s="7" t="s">
        <v>18</v>
      </c>
      <c r="C491" s="7" t="s">
        <v>2310</v>
      </c>
      <c r="D491" s="7" t="s">
        <v>4003</v>
      </c>
      <c r="E491" s="6">
        <v>8</v>
      </c>
      <c r="F491" s="6">
        <v>2</v>
      </c>
      <c r="G491" s="6">
        <v>100290000</v>
      </c>
      <c r="H491" s="6">
        <v>227570000</v>
      </c>
      <c r="I491" s="6">
        <v>190460000</v>
      </c>
      <c r="J491" s="6">
        <v>299680000</v>
      </c>
      <c r="K491" s="6">
        <v>308690000</v>
      </c>
      <c r="L491" s="6">
        <v>184920000</v>
      </c>
      <c r="M491" s="6">
        <v>355700000</v>
      </c>
      <c r="N491" s="6">
        <v>217560000</v>
      </c>
      <c r="O491" s="6">
        <v>232640000</v>
      </c>
      <c r="P491" s="6">
        <f>COUNT(表1_5[[#This Row],[iBAQ 0-20_1]:[iBAQ 0-20_3]])</f>
        <v>3</v>
      </c>
      <c r="Q491" s="6">
        <f>COUNT(表1_5[[#This Row],[iBAQ 30-40_1]:[iBAQ 30-40_3]])</f>
        <v>3</v>
      </c>
      <c r="R491" s="6">
        <f>COUNT(表1_5[[#This Row],[iBAQ 50-60_1]:[iBAQ 50-60_3]])</f>
        <v>3</v>
      </c>
      <c r="S491" s="8">
        <f>AVERAGE(表1_5[[#This Row],[iBAQ 0-20_1]:[iBAQ 0-20_3]])</f>
        <v>172773333.33333334</v>
      </c>
      <c r="T491" s="8">
        <f>AVERAGE(表1_5[[#This Row],[iBAQ 30-40_1]:[iBAQ 30-40_3]])</f>
        <v>264430000</v>
      </c>
      <c r="U491" s="8">
        <f>AVERAGE(表1_5[[#This Row],[iBAQ 50-60_1]:[iBAQ 50-60_3]])</f>
        <v>268633333.33333331</v>
      </c>
      <c r="V491" s="8">
        <f>表1_5[[#This Row],[Average 40]]/表1_5[[#This Row],[Average 20]]</f>
        <v>1.5305023923444976</v>
      </c>
      <c r="W491" s="8">
        <f>TTEST(表1_5[[#This Row],[iBAQ 0-20_1]:[iBAQ 0-20_3]],表1_5[[#This Row],[iBAQ 30-40_1]:[iBAQ 30-40_3]],2,2)</f>
        <v>0.17041660031730005</v>
      </c>
      <c r="X491" s="8"/>
      <c r="Y491" s="8">
        <f>表1_5[[#This Row],[Average 60]]/表1_5[[#This Row],[Average 40]]</f>
        <v>1.0158958262426099</v>
      </c>
      <c r="Z491" s="8">
        <f>TTEST(表1_5[[#This Row],[iBAQ 30-40_1]:[iBAQ 30-40_3]],表1_5[[#This Row],[iBAQ 50-60_1]:[iBAQ 50-60_3]],2,2)</f>
        <v>0.94677905483939695</v>
      </c>
      <c r="AA491" s="8"/>
      <c r="AB491" s="8">
        <f>表1_5[[#This Row],[Average 60]]/表1_5[[#This Row],[Average 20]]</f>
        <v>1.5548309924371042</v>
      </c>
      <c r="AC491" s="8">
        <f>TTEST(表1_5[[#This Row],[iBAQ 0-20_1]:[iBAQ 0-20_3]],表1_5[[#This Row],[iBAQ 50-60_1]:[iBAQ 50-60_3]],2,2)</f>
        <v>0.17263497834035124</v>
      </c>
      <c r="AD491" s="8"/>
    </row>
    <row r="492" spans="1:30" ht="15.75">
      <c r="A492" s="6">
        <v>644</v>
      </c>
      <c r="B492" s="7" t="s">
        <v>523</v>
      </c>
      <c r="C492" s="7" t="s">
        <v>2616</v>
      </c>
      <c r="D492" s="7" t="s">
        <v>3628</v>
      </c>
      <c r="E492" s="6">
        <v>2</v>
      </c>
      <c r="F492" s="6">
        <v>2</v>
      </c>
      <c r="G492" s="6">
        <v>940130</v>
      </c>
      <c r="H492" s="6">
        <v>2459100</v>
      </c>
      <c r="I492" s="6">
        <v>1268400</v>
      </c>
      <c r="J492" s="6">
        <v>2394200</v>
      </c>
      <c r="K492" s="6">
        <v>2365500</v>
      </c>
      <c r="L492" s="6">
        <v>1665300</v>
      </c>
      <c r="M492" s="6">
        <v>3117300</v>
      </c>
      <c r="N492" s="6">
        <v>2129000</v>
      </c>
      <c r="O492" s="6">
        <v>1278600</v>
      </c>
      <c r="P492" s="6">
        <f>COUNT(表1_5[[#This Row],[iBAQ 0-20_1]:[iBAQ 0-20_3]])</f>
        <v>3</v>
      </c>
      <c r="Q492" s="6">
        <f>COUNT(表1_5[[#This Row],[iBAQ 30-40_1]:[iBAQ 30-40_3]])</f>
        <v>3</v>
      </c>
      <c r="R492" s="6">
        <f>COUNT(表1_5[[#This Row],[iBAQ 50-60_1]:[iBAQ 50-60_3]])</f>
        <v>3</v>
      </c>
      <c r="S492" s="8">
        <f>AVERAGE(表1_5[[#This Row],[iBAQ 0-20_1]:[iBAQ 0-20_3]])</f>
        <v>1555876.6666666667</v>
      </c>
      <c r="T492" s="8">
        <f>AVERAGE(表1_5[[#This Row],[iBAQ 30-40_1]:[iBAQ 30-40_3]])</f>
        <v>2141666.6666666665</v>
      </c>
      <c r="U492" s="8">
        <f>AVERAGE(表1_5[[#This Row],[iBAQ 50-60_1]:[iBAQ 50-60_3]])</f>
        <v>2174966.6666666665</v>
      </c>
      <c r="V492" s="8">
        <f>表1_5[[#This Row],[Average 40]]/表1_5[[#This Row],[Average 20]]</f>
        <v>1.3765015650340748</v>
      </c>
      <c r="W492" s="8">
        <f>TTEST(表1_5[[#This Row],[iBAQ 0-20_1]:[iBAQ 0-20_3]],表1_5[[#This Row],[iBAQ 30-40_1]:[iBAQ 30-40_3]],2,2)</f>
        <v>0.32243044628676809</v>
      </c>
      <c r="X492" s="8"/>
      <c r="Y492" s="8">
        <f>表1_5[[#This Row],[Average 60]]/表1_5[[#This Row],[Average 40]]</f>
        <v>1.0155486381322958</v>
      </c>
      <c r="Z492" s="8">
        <f>TTEST(表1_5[[#This Row],[iBAQ 30-40_1]:[iBAQ 30-40_3]],表1_5[[#This Row],[iBAQ 50-60_1]:[iBAQ 50-60_3]],2,2)</f>
        <v>0.95713828373430498</v>
      </c>
      <c r="AA492" s="8"/>
      <c r="AB492" s="8">
        <f>表1_5[[#This Row],[Average 60]]/表1_5[[#This Row],[Average 20]]</f>
        <v>1.3979042897573284</v>
      </c>
      <c r="AC492" s="8">
        <f>TTEST(表1_5[[#This Row],[iBAQ 0-20_1]:[iBAQ 0-20_3]],表1_5[[#This Row],[iBAQ 50-60_1]:[iBAQ 50-60_3]],2,2)</f>
        <v>0.4286686266064888</v>
      </c>
      <c r="AD492" s="8"/>
    </row>
    <row r="493" spans="1:30" ht="15.75">
      <c r="A493" s="6">
        <v>1171</v>
      </c>
      <c r="B493" s="7" t="s">
        <v>664</v>
      </c>
      <c r="C493" s="7" t="s">
        <v>3047</v>
      </c>
      <c r="D493" s="7" t="s">
        <v>1943</v>
      </c>
      <c r="E493" s="6">
        <v>1</v>
      </c>
      <c r="F493" s="6">
        <v>1</v>
      </c>
      <c r="G493" s="6">
        <v>334450</v>
      </c>
      <c r="H493" s="6">
        <v>341200</v>
      </c>
      <c r="I493" s="6">
        <v>343220</v>
      </c>
      <c r="J493" s="6">
        <v>355130</v>
      </c>
      <c r="K493" s="6">
        <v>401430</v>
      </c>
      <c r="L493" s="6">
        <v>392680</v>
      </c>
      <c r="M493" s="6">
        <v>442330</v>
      </c>
      <c r="N493" s="6">
        <v>357090</v>
      </c>
      <c r="O493" s="6">
        <v>366090</v>
      </c>
      <c r="P493" s="6">
        <f>COUNT(表1_5[[#This Row],[iBAQ 0-20_1]:[iBAQ 0-20_3]])</f>
        <v>3</v>
      </c>
      <c r="Q493" s="6">
        <f>COUNT(表1_5[[#This Row],[iBAQ 30-40_1]:[iBAQ 30-40_3]])</f>
        <v>3</v>
      </c>
      <c r="R493" s="6">
        <f>COUNT(表1_5[[#This Row],[iBAQ 50-60_1]:[iBAQ 50-60_3]])</f>
        <v>3</v>
      </c>
      <c r="S493" s="8">
        <f>AVERAGE(表1_5[[#This Row],[iBAQ 0-20_1]:[iBAQ 0-20_3]])</f>
        <v>339623.33333333331</v>
      </c>
      <c r="T493" s="8">
        <f>AVERAGE(表1_5[[#This Row],[iBAQ 30-40_1]:[iBAQ 30-40_3]])</f>
        <v>383080</v>
      </c>
      <c r="U493" s="8">
        <f>AVERAGE(表1_5[[#This Row],[iBAQ 50-60_1]:[iBAQ 50-60_3]])</f>
        <v>388503.33333333331</v>
      </c>
      <c r="V493" s="8">
        <f>表1_5[[#This Row],[Average 40]]/表1_5[[#This Row],[Average 20]]</f>
        <v>1.1279554800906888</v>
      </c>
      <c r="W493" s="8">
        <f>TTEST(表1_5[[#This Row],[iBAQ 0-20_1]:[iBAQ 0-20_3]],表1_5[[#This Row],[iBAQ 30-40_1]:[iBAQ 30-40_3]],2,2)</f>
        <v>3.9626924139022593E-2</v>
      </c>
      <c r="X493" s="8"/>
      <c r="Y493" s="8">
        <f>表1_5[[#This Row],[Average 60]]/表1_5[[#This Row],[Average 40]]</f>
        <v>1.0141571821377606</v>
      </c>
      <c r="Z493" s="8">
        <f>TTEST(表1_5[[#This Row],[iBAQ 30-40_1]:[iBAQ 30-40_3]],表1_5[[#This Row],[iBAQ 50-60_1]:[iBAQ 50-60_3]],2,2)</f>
        <v>0.86768651196409374</v>
      </c>
      <c r="AA493" s="8"/>
      <c r="AB493" s="8">
        <f>表1_5[[#This Row],[Average 60]]/表1_5[[#This Row],[Average 20]]</f>
        <v>1.1439241512656178</v>
      </c>
      <c r="AC493" s="8">
        <f>TTEST(表1_5[[#This Row],[iBAQ 0-20_1]:[iBAQ 0-20_3]],表1_5[[#This Row],[iBAQ 50-60_1]:[iBAQ 50-60_3]],2,2)</f>
        <v>0.14638044737430059</v>
      </c>
      <c r="AD493" s="8"/>
    </row>
    <row r="494" spans="1:30" ht="15.75">
      <c r="A494" s="6">
        <v>1542</v>
      </c>
      <c r="B494" s="7" t="s">
        <v>754</v>
      </c>
      <c r="C494" s="7" t="s">
        <v>3379</v>
      </c>
      <c r="D494" s="7" t="s">
        <v>2164</v>
      </c>
      <c r="E494" s="6">
        <v>12</v>
      </c>
      <c r="F494" s="6">
        <v>7</v>
      </c>
      <c r="G494" s="6">
        <v>2036100</v>
      </c>
      <c r="H494" s="6">
        <v>4021800</v>
      </c>
      <c r="I494" s="6">
        <v>730470</v>
      </c>
      <c r="J494" s="6">
        <v>5281600</v>
      </c>
      <c r="K494" s="6">
        <v>2300700</v>
      </c>
      <c r="L494" s="6">
        <v>3093800</v>
      </c>
      <c r="M494" s="6">
        <v>5447500</v>
      </c>
      <c r="N494" s="6">
        <v>1767300</v>
      </c>
      <c r="O494" s="6"/>
      <c r="P494" s="6">
        <f>COUNT(表1_5[[#This Row],[iBAQ 0-20_1]:[iBAQ 0-20_3]])</f>
        <v>3</v>
      </c>
      <c r="Q494" s="6">
        <f>COUNT(表1_5[[#This Row],[iBAQ 30-40_1]:[iBAQ 30-40_3]])</f>
        <v>3</v>
      </c>
      <c r="R494" s="6">
        <f>COUNT(表1_5[[#This Row],[iBAQ 50-60_1]:[iBAQ 50-60_3]])</f>
        <v>2</v>
      </c>
      <c r="S494" s="8">
        <f>AVERAGE(表1_5[[#This Row],[iBAQ 0-20_1]:[iBAQ 0-20_3]])</f>
        <v>2262790</v>
      </c>
      <c r="T494" s="8">
        <f>AVERAGE(表1_5[[#This Row],[iBAQ 30-40_1]:[iBAQ 30-40_3]])</f>
        <v>3558700</v>
      </c>
      <c r="U494" s="8">
        <f>AVERAGE(表1_5[[#This Row],[iBAQ 50-60_1]:[iBAQ 50-60_3]])</f>
        <v>3607400</v>
      </c>
      <c r="V494" s="8">
        <f>表1_5[[#This Row],[Average 40]]/表1_5[[#This Row],[Average 20]]</f>
        <v>1.572704493125743</v>
      </c>
      <c r="W494" s="8">
        <f>TTEST(表1_5[[#This Row],[iBAQ 0-20_1]:[iBAQ 0-20_3]],表1_5[[#This Row],[iBAQ 30-40_1]:[iBAQ 30-40_3]],2,2)</f>
        <v>0.37779153799176785</v>
      </c>
      <c r="X494" s="8"/>
      <c r="Y494" s="8">
        <f>表1_5[[#This Row],[Average 60]]/表1_5[[#This Row],[Average 40]]</f>
        <v>1.0136847725292943</v>
      </c>
      <c r="Z494" s="8">
        <f>TTEST(表1_5[[#This Row],[iBAQ 30-40_1]:[iBAQ 30-40_3]],表1_5[[#This Row],[iBAQ 50-60_1]:[iBAQ 50-60_3]],2,2)</f>
        <v>0.98000718689957589</v>
      </c>
      <c r="AA494" s="8"/>
      <c r="AB494" s="8">
        <f>表1_5[[#This Row],[Average 60]]/表1_5[[#This Row],[Average 20]]</f>
        <v>1.594226596369968</v>
      </c>
      <c r="AC494" s="8">
        <f>TTEST(表1_5[[#This Row],[iBAQ 0-20_1]:[iBAQ 0-20_3]],表1_5[[#This Row],[iBAQ 50-60_1]:[iBAQ 50-60_3]],2,2)</f>
        <v>0.51904481874488306</v>
      </c>
      <c r="AD494" s="8"/>
    </row>
    <row r="495" spans="1:30" ht="15.75">
      <c r="A495" s="6">
        <v>897</v>
      </c>
      <c r="B495" s="7" t="s">
        <v>578</v>
      </c>
      <c r="C495" s="7" t="s">
        <v>2833</v>
      </c>
      <c r="D495" s="7" t="s">
        <v>1795</v>
      </c>
      <c r="E495" s="6">
        <v>3</v>
      </c>
      <c r="F495" s="6">
        <v>1</v>
      </c>
      <c r="G495" s="6">
        <v>569960</v>
      </c>
      <c r="H495" s="6">
        <v>1083000</v>
      </c>
      <c r="I495" s="6">
        <v>1202200</v>
      </c>
      <c r="J495" s="6"/>
      <c r="K495" s="6">
        <v>1154400</v>
      </c>
      <c r="L495" s="6">
        <v>863070</v>
      </c>
      <c r="M495" s="6">
        <v>1249500</v>
      </c>
      <c r="N495" s="6">
        <v>901030</v>
      </c>
      <c r="O495" s="6">
        <v>905180</v>
      </c>
      <c r="P495" s="6">
        <f>COUNT(表1_5[[#This Row],[iBAQ 0-20_1]:[iBAQ 0-20_3]])</f>
        <v>3</v>
      </c>
      <c r="Q495" s="6">
        <f>COUNT(表1_5[[#This Row],[iBAQ 30-40_1]:[iBAQ 30-40_3]])</f>
        <v>2</v>
      </c>
      <c r="R495" s="6">
        <f>COUNT(表1_5[[#This Row],[iBAQ 50-60_1]:[iBAQ 50-60_3]])</f>
        <v>3</v>
      </c>
      <c r="S495" s="8">
        <f>AVERAGE(表1_5[[#This Row],[iBAQ 0-20_1]:[iBAQ 0-20_3]])</f>
        <v>951720</v>
      </c>
      <c r="T495" s="8">
        <f>AVERAGE(表1_5[[#This Row],[iBAQ 30-40_1]:[iBAQ 30-40_3]])</f>
        <v>1008735</v>
      </c>
      <c r="U495" s="8">
        <f>AVERAGE(表1_5[[#This Row],[iBAQ 50-60_1]:[iBAQ 50-60_3]])</f>
        <v>1018570</v>
      </c>
      <c r="V495" s="8">
        <f>表1_5[[#This Row],[Average 40]]/表1_5[[#This Row],[Average 20]]</f>
        <v>1.0599073256840248</v>
      </c>
      <c r="W495" s="8">
        <f>TTEST(表1_5[[#This Row],[iBAQ 0-20_1]:[iBAQ 0-20_3]],表1_5[[#This Row],[iBAQ 30-40_1]:[iBAQ 30-40_3]],2,2)</f>
        <v>0.84790255621408439</v>
      </c>
      <c r="X495" s="8"/>
      <c r="Y495" s="8">
        <f>表1_5[[#This Row],[Average 60]]/表1_5[[#This Row],[Average 40]]</f>
        <v>1.0097498351896186</v>
      </c>
      <c r="Z495" s="8">
        <f>TTEST(表1_5[[#This Row],[iBAQ 30-40_1]:[iBAQ 30-40_3]],表1_5[[#This Row],[iBAQ 50-60_1]:[iBAQ 50-60_3]],2,2)</f>
        <v>0.96082199472721497</v>
      </c>
      <c r="AA495" s="8"/>
      <c r="AB495" s="8">
        <f>表1_5[[#This Row],[Average 60]]/表1_5[[#This Row],[Average 20]]</f>
        <v>1.0702412474257135</v>
      </c>
      <c r="AC495" s="8">
        <f>TTEST(表1_5[[#This Row],[iBAQ 0-20_1]:[iBAQ 0-20_3]],表1_5[[#This Row],[iBAQ 50-60_1]:[iBAQ 50-60_3]],2,2)</f>
        <v>0.78185193810326603</v>
      </c>
      <c r="AD495" s="8"/>
    </row>
    <row r="496" spans="1:30" ht="15.75">
      <c r="A496" s="6">
        <v>294</v>
      </c>
      <c r="B496" s="7" t="s">
        <v>368</v>
      </c>
      <c r="C496" s="7" t="s">
        <v>2366</v>
      </c>
      <c r="D496" s="7" t="s">
        <v>1516</v>
      </c>
      <c r="E496" s="6">
        <v>2</v>
      </c>
      <c r="F496" s="6">
        <v>1</v>
      </c>
      <c r="G496" s="6">
        <v>1193100</v>
      </c>
      <c r="H496" s="6"/>
      <c r="I496" s="6">
        <v>1663800</v>
      </c>
      <c r="J496" s="6"/>
      <c r="K496" s="6">
        <v>2158400</v>
      </c>
      <c r="L496" s="6">
        <v>2237800</v>
      </c>
      <c r="M496" s="6">
        <v>1485300</v>
      </c>
      <c r="N496" s="6"/>
      <c r="O496" s="6">
        <v>2949600</v>
      </c>
      <c r="P496" s="6">
        <f>COUNT(表1_5[[#This Row],[iBAQ 0-20_1]:[iBAQ 0-20_3]])</f>
        <v>2</v>
      </c>
      <c r="Q496" s="6">
        <f>COUNT(表1_5[[#This Row],[iBAQ 30-40_1]:[iBAQ 30-40_3]])</f>
        <v>2</v>
      </c>
      <c r="R496" s="6">
        <f>COUNT(表1_5[[#This Row],[iBAQ 50-60_1]:[iBAQ 50-60_3]])</f>
        <v>2</v>
      </c>
      <c r="S496" s="8">
        <f>AVERAGE(表1_5[[#This Row],[iBAQ 0-20_1]:[iBAQ 0-20_3]])</f>
        <v>1428450</v>
      </c>
      <c r="T496" s="8">
        <f>AVERAGE(表1_5[[#This Row],[iBAQ 30-40_1]:[iBAQ 30-40_3]])</f>
        <v>2198100</v>
      </c>
      <c r="U496" s="8">
        <f>AVERAGE(表1_5[[#This Row],[iBAQ 50-60_1]:[iBAQ 50-60_3]])</f>
        <v>2217450</v>
      </c>
      <c r="V496" s="8">
        <f>表1_5[[#This Row],[Average 40]]/表1_5[[#This Row],[Average 20]]</f>
        <v>1.5388007980678358</v>
      </c>
      <c r="W496" s="8">
        <f>TTEST(表1_5[[#This Row],[iBAQ 0-20_1]:[iBAQ 0-20_3]],表1_5[[#This Row],[iBAQ 30-40_1]:[iBAQ 30-40_3]],2,2)</f>
        <v>8.4199319672767503E-2</v>
      </c>
      <c r="X496" s="8"/>
      <c r="Y496" s="8">
        <f>表1_5[[#This Row],[Average 60]]/表1_5[[#This Row],[Average 40]]</f>
        <v>1.0088030571857514</v>
      </c>
      <c r="Z496" s="8">
        <f>TTEST(表1_5[[#This Row],[iBAQ 30-40_1]:[iBAQ 30-40_3]],表1_5[[#This Row],[iBAQ 50-60_1]:[iBAQ 50-60_3]],2,2)</f>
        <v>0.98134252892502483</v>
      </c>
      <c r="AA496" s="8"/>
      <c r="AB496" s="8">
        <f>表1_5[[#This Row],[Average 60]]/表1_5[[#This Row],[Average 20]]</f>
        <v>1.5523469494907067</v>
      </c>
      <c r="AC496" s="8">
        <f>TTEST(表1_5[[#This Row],[iBAQ 0-20_1]:[iBAQ 0-20_3]],表1_5[[#This Row],[iBAQ 50-60_1]:[iBAQ 50-60_3]],2,2)</f>
        <v>0.41279223644665308</v>
      </c>
      <c r="AD496" s="8"/>
    </row>
    <row r="497" spans="1:30" ht="15.75">
      <c r="A497" s="6">
        <v>1082</v>
      </c>
      <c r="B497" s="7" t="s">
        <v>16</v>
      </c>
      <c r="C497" s="7" t="s">
        <v>2532</v>
      </c>
      <c r="D497" s="7" t="s">
        <v>3814</v>
      </c>
      <c r="E497" s="6">
        <v>18</v>
      </c>
      <c r="F497" s="6">
        <v>5</v>
      </c>
      <c r="G497" s="6">
        <v>275610000</v>
      </c>
      <c r="H497" s="6">
        <v>439440000</v>
      </c>
      <c r="I497" s="6">
        <v>422400000</v>
      </c>
      <c r="J497" s="6">
        <v>410810000</v>
      </c>
      <c r="K497" s="6">
        <v>525490000</v>
      </c>
      <c r="L497" s="6">
        <v>504770000</v>
      </c>
      <c r="M497" s="6">
        <v>663120000</v>
      </c>
      <c r="N497" s="6">
        <v>494970000</v>
      </c>
      <c r="O497" s="6">
        <v>294700000</v>
      </c>
      <c r="P497" s="6">
        <f>COUNT(表1_5[[#This Row],[iBAQ 0-20_1]:[iBAQ 0-20_3]])</f>
        <v>3</v>
      </c>
      <c r="Q497" s="6">
        <f>COUNT(表1_5[[#This Row],[iBAQ 30-40_1]:[iBAQ 30-40_3]])</f>
        <v>3</v>
      </c>
      <c r="R497" s="6">
        <f>COUNT(表1_5[[#This Row],[iBAQ 50-60_1]:[iBAQ 50-60_3]])</f>
        <v>3</v>
      </c>
      <c r="S497" s="8">
        <f>AVERAGE(表1_5[[#This Row],[iBAQ 0-20_1]:[iBAQ 0-20_3]])</f>
        <v>379150000</v>
      </c>
      <c r="T497" s="8">
        <f>AVERAGE(表1_5[[#This Row],[iBAQ 30-40_1]:[iBAQ 30-40_3]])</f>
        <v>480356666.66666669</v>
      </c>
      <c r="U497" s="8">
        <f>AVERAGE(表1_5[[#This Row],[iBAQ 50-60_1]:[iBAQ 50-60_3]])</f>
        <v>484263333.33333331</v>
      </c>
      <c r="V497" s="8">
        <f>表1_5[[#This Row],[Average 40]]/表1_5[[#This Row],[Average 20]]</f>
        <v>1.2669304145237155</v>
      </c>
      <c r="W497" s="8">
        <f>TTEST(表1_5[[#This Row],[iBAQ 0-20_1]:[iBAQ 0-20_3]],表1_5[[#This Row],[iBAQ 30-40_1]:[iBAQ 30-40_3]],2,2)</f>
        <v>0.18258629423017686</v>
      </c>
      <c r="X497" s="8"/>
      <c r="Y497" s="8">
        <f>表1_5[[#This Row],[Average 60]]/表1_5[[#This Row],[Average 40]]</f>
        <v>1.0081328457326846</v>
      </c>
      <c r="Z497" s="8">
        <f>TTEST(表1_5[[#This Row],[iBAQ 30-40_1]:[iBAQ 30-40_3]],表1_5[[#This Row],[iBAQ 50-60_1]:[iBAQ 50-60_3]],2,2)</f>
        <v>0.97388824828873199</v>
      </c>
      <c r="AA497" s="8"/>
      <c r="AB497" s="8">
        <f>表1_5[[#This Row],[Average 60]]/表1_5[[#This Row],[Average 20]]</f>
        <v>1.277234164139083</v>
      </c>
      <c r="AC497" s="8">
        <f>TTEST(表1_5[[#This Row],[iBAQ 0-20_1]:[iBAQ 0-20_3]],表1_5[[#This Row],[iBAQ 50-60_1]:[iBAQ 50-60_3]],2,2)</f>
        <v>0.42520418587176378</v>
      </c>
      <c r="AD497" s="8"/>
    </row>
    <row r="498" spans="1:30" ht="15.75">
      <c r="A498" s="6">
        <v>104</v>
      </c>
      <c r="B498" s="7" t="s">
        <v>20</v>
      </c>
      <c r="C498" s="7" t="s">
        <v>2234</v>
      </c>
      <c r="D498" s="7" t="s">
        <v>1440</v>
      </c>
      <c r="E498" s="6">
        <v>15</v>
      </c>
      <c r="F498" s="6">
        <v>1</v>
      </c>
      <c r="G498" s="6">
        <v>219120000</v>
      </c>
      <c r="H498" s="6">
        <v>119980000</v>
      </c>
      <c r="I498" s="6">
        <v>189470000</v>
      </c>
      <c r="J498" s="6">
        <v>125560000</v>
      </c>
      <c r="K498" s="6">
        <v>159300000</v>
      </c>
      <c r="L498" s="6">
        <v>212580000</v>
      </c>
      <c r="M498" s="6">
        <v>197150000</v>
      </c>
      <c r="N498" s="6">
        <v>122510000</v>
      </c>
      <c r="O498" s="6">
        <v>181620000</v>
      </c>
      <c r="P498" s="6">
        <f>COUNT(表1_5[[#This Row],[iBAQ 0-20_1]:[iBAQ 0-20_3]])</f>
        <v>3</v>
      </c>
      <c r="Q498" s="6">
        <f>COUNT(表1_5[[#This Row],[iBAQ 30-40_1]:[iBAQ 30-40_3]])</f>
        <v>3</v>
      </c>
      <c r="R498" s="6">
        <f>COUNT(表1_5[[#This Row],[iBAQ 50-60_1]:[iBAQ 50-60_3]])</f>
        <v>3</v>
      </c>
      <c r="S498" s="8">
        <f>AVERAGE(表1_5[[#This Row],[iBAQ 0-20_1]:[iBAQ 0-20_3]])</f>
        <v>176190000</v>
      </c>
      <c r="T498" s="8">
        <f>AVERAGE(表1_5[[#This Row],[iBAQ 30-40_1]:[iBAQ 30-40_3]])</f>
        <v>165813333.33333334</v>
      </c>
      <c r="U498" s="8">
        <f>AVERAGE(表1_5[[#This Row],[iBAQ 50-60_1]:[iBAQ 50-60_3]])</f>
        <v>167093333.33333334</v>
      </c>
      <c r="V498" s="8">
        <f>表1_5[[#This Row],[Average 40]]/表1_5[[#This Row],[Average 20]]</f>
        <v>0.94110524623039526</v>
      </c>
      <c r="W498" s="8">
        <f>TTEST(表1_5[[#This Row],[iBAQ 0-20_1]:[iBAQ 0-20_3]],表1_5[[#This Row],[iBAQ 30-40_1]:[iBAQ 30-40_3]],2,2)</f>
        <v>0.80231287117397021</v>
      </c>
      <c r="X498" s="8"/>
      <c r="Y498" s="8">
        <f>表1_5[[#This Row],[Average 60]]/表1_5[[#This Row],[Average 40]]</f>
        <v>1.007719523962689</v>
      </c>
      <c r="Z498" s="8">
        <f>TTEST(表1_5[[#This Row],[iBAQ 30-40_1]:[iBAQ 30-40_3]],表1_5[[#This Row],[iBAQ 50-60_1]:[iBAQ 50-60_3]],2,2)</f>
        <v>0.97180547356075087</v>
      </c>
      <c r="AA498" s="8"/>
      <c r="AB498" s="8">
        <f>表1_5[[#This Row],[Average 60]]/表1_5[[#This Row],[Average 20]]</f>
        <v>0.94837013073008314</v>
      </c>
      <c r="AC498" s="8">
        <f>TTEST(表1_5[[#This Row],[iBAQ 0-20_1]:[iBAQ 0-20_3]],表1_5[[#This Row],[iBAQ 50-60_1]:[iBAQ 50-60_3]],2,2)</f>
        <v>0.81861399391254985</v>
      </c>
      <c r="AD498" s="8"/>
    </row>
    <row r="499" spans="1:30" ht="15.75">
      <c r="A499" s="6">
        <v>194</v>
      </c>
      <c r="B499" s="7" t="s">
        <v>493</v>
      </c>
      <c r="C499" s="7" t="s">
        <v>2672</v>
      </c>
      <c r="D499" s="7" t="s">
        <v>1703</v>
      </c>
      <c r="E499" s="6">
        <v>4</v>
      </c>
      <c r="F499" s="6">
        <v>4</v>
      </c>
      <c r="G499" s="6"/>
      <c r="H499" s="6">
        <v>1753100</v>
      </c>
      <c r="I499" s="6"/>
      <c r="J499" s="6">
        <v>5434700</v>
      </c>
      <c r="K499" s="6">
        <v>7180400</v>
      </c>
      <c r="L499" s="6">
        <v>1670100</v>
      </c>
      <c r="M499" s="6">
        <v>7827400</v>
      </c>
      <c r="N499" s="6">
        <v>5031400</v>
      </c>
      <c r="O499" s="6">
        <v>1536600</v>
      </c>
      <c r="P499" s="6">
        <f>COUNT(表1_5[[#This Row],[iBAQ 0-20_1]:[iBAQ 0-20_3]])</f>
        <v>1</v>
      </c>
      <c r="Q499" s="6">
        <f>COUNT(表1_5[[#This Row],[iBAQ 30-40_1]:[iBAQ 30-40_3]])</f>
        <v>3</v>
      </c>
      <c r="R499" s="6">
        <f>COUNT(表1_5[[#This Row],[iBAQ 50-60_1]:[iBAQ 50-60_3]])</f>
        <v>3</v>
      </c>
      <c r="S499" s="8"/>
      <c r="T499" s="8">
        <f>AVERAGE(表1_5[[#This Row],[iBAQ 30-40_1]:[iBAQ 30-40_3]])</f>
        <v>4761733.333333333</v>
      </c>
      <c r="U499" s="8">
        <f>AVERAGE(表1_5[[#This Row],[iBAQ 50-60_1]:[iBAQ 50-60_3]])</f>
        <v>4798466.666666667</v>
      </c>
      <c r="V499" s="8"/>
      <c r="W499" s="8"/>
      <c r="X499" s="8"/>
      <c r="Y499" s="8">
        <f>表1_5[[#This Row],[Average 60]]/表1_5[[#This Row],[Average 40]]</f>
        <v>1.0077142777139978</v>
      </c>
      <c r="Z499" s="8">
        <f>TTEST(表1_5[[#This Row],[iBAQ 30-40_1]:[iBAQ 30-40_3]],表1_5[[#This Row],[iBAQ 50-60_1]:[iBAQ 50-60_3]],2,2)</f>
        <v>0.98871079739190071</v>
      </c>
      <c r="AA499" s="8"/>
      <c r="AB499" s="8"/>
      <c r="AC499" s="8"/>
      <c r="AD499" s="8"/>
    </row>
    <row r="500" spans="1:30" ht="15.75">
      <c r="A500" s="6">
        <v>1518</v>
      </c>
      <c r="B500" s="7" t="s">
        <v>678</v>
      </c>
      <c r="C500" s="7" t="s">
        <v>3356</v>
      </c>
      <c r="D500" s="7" t="s">
        <v>2151</v>
      </c>
      <c r="E500" s="6">
        <v>4</v>
      </c>
      <c r="F500" s="6">
        <v>4</v>
      </c>
      <c r="G500" s="6"/>
      <c r="H500" s="6"/>
      <c r="I500" s="6">
        <v>203340</v>
      </c>
      <c r="J500" s="6">
        <v>646150</v>
      </c>
      <c r="K500" s="6">
        <v>674330</v>
      </c>
      <c r="L500" s="6">
        <v>695700</v>
      </c>
      <c r="M500" s="6">
        <v>1065100</v>
      </c>
      <c r="N500" s="6"/>
      <c r="O500" s="6">
        <v>281630</v>
      </c>
      <c r="P500" s="6">
        <f>COUNT(表1_5[[#This Row],[iBAQ 0-20_1]:[iBAQ 0-20_3]])</f>
        <v>1</v>
      </c>
      <c r="Q500" s="6">
        <f>COUNT(表1_5[[#This Row],[iBAQ 30-40_1]:[iBAQ 30-40_3]])</f>
        <v>3</v>
      </c>
      <c r="R500" s="6">
        <f>COUNT(表1_5[[#This Row],[iBAQ 50-60_1]:[iBAQ 50-60_3]])</f>
        <v>2</v>
      </c>
      <c r="S500" s="8"/>
      <c r="T500" s="8">
        <f>AVERAGE(表1_5[[#This Row],[iBAQ 30-40_1]:[iBAQ 30-40_3]])</f>
        <v>672060</v>
      </c>
      <c r="U500" s="8">
        <f>AVERAGE(表1_5[[#This Row],[iBAQ 50-60_1]:[iBAQ 50-60_3]])</f>
        <v>673365</v>
      </c>
      <c r="V500" s="8"/>
      <c r="W500" s="8"/>
      <c r="X500" s="8"/>
      <c r="Y500" s="8">
        <f>表1_5[[#This Row],[Average 60]]/表1_5[[#This Row],[Average 40]]</f>
        <v>1.0019417909115258</v>
      </c>
      <c r="Z500" s="8">
        <f>TTEST(表1_5[[#This Row],[iBAQ 30-40_1]:[iBAQ 30-40_3]],表1_5[[#This Row],[iBAQ 50-60_1]:[iBAQ 50-60_3]],2,2)</f>
        <v>0.99672108852960373</v>
      </c>
      <c r="AA500" s="8"/>
      <c r="AB500" s="8"/>
      <c r="AC500" s="8"/>
      <c r="AD500" s="8"/>
    </row>
    <row r="501" spans="1:30" ht="15.75">
      <c r="A501" s="6">
        <v>1458</v>
      </c>
      <c r="B501" s="7" t="s">
        <v>347</v>
      </c>
      <c r="C501" s="7" t="s">
        <v>2745</v>
      </c>
      <c r="D501" s="7" t="s">
        <v>3968</v>
      </c>
      <c r="E501" s="6">
        <v>15</v>
      </c>
      <c r="F501" s="6">
        <v>10</v>
      </c>
      <c r="G501" s="6">
        <v>5543700</v>
      </c>
      <c r="H501" s="6">
        <v>4520900</v>
      </c>
      <c r="I501" s="6">
        <v>2427500</v>
      </c>
      <c r="J501" s="6">
        <v>5631600</v>
      </c>
      <c r="K501" s="6">
        <v>5577500</v>
      </c>
      <c r="L501" s="6">
        <v>6017500</v>
      </c>
      <c r="M501" s="6">
        <v>8565100</v>
      </c>
      <c r="N501" s="6">
        <v>5279400</v>
      </c>
      <c r="O501" s="6">
        <v>3404400</v>
      </c>
      <c r="P501" s="6">
        <f>COUNT(表1_5[[#This Row],[iBAQ 0-20_1]:[iBAQ 0-20_3]])</f>
        <v>3</v>
      </c>
      <c r="Q501" s="6">
        <f>COUNT(表1_5[[#This Row],[iBAQ 30-40_1]:[iBAQ 30-40_3]])</f>
        <v>3</v>
      </c>
      <c r="R501" s="6">
        <f>COUNT(表1_5[[#This Row],[iBAQ 50-60_1]:[iBAQ 50-60_3]])</f>
        <v>3</v>
      </c>
      <c r="S501" s="8">
        <f>AVERAGE(表1_5[[#This Row],[iBAQ 0-20_1]:[iBAQ 0-20_3]])</f>
        <v>4164033.3333333335</v>
      </c>
      <c r="T501" s="8">
        <f>AVERAGE(表1_5[[#This Row],[iBAQ 30-40_1]:[iBAQ 30-40_3]])</f>
        <v>5742200</v>
      </c>
      <c r="U501" s="8">
        <f>AVERAGE(表1_5[[#This Row],[iBAQ 50-60_1]:[iBAQ 50-60_3]])</f>
        <v>5749633.333333333</v>
      </c>
      <c r="V501" s="8">
        <f>表1_5[[#This Row],[Average 40]]/表1_5[[#This Row],[Average 20]]</f>
        <v>1.3789995277015072</v>
      </c>
      <c r="W501" s="8">
        <f>TTEST(表1_5[[#This Row],[iBAQ 0-20_1]:[iBAQ 0-20_3]],表1_5[[#This Row],[iBAQ 30-40_1]:[iBAQ 30-40_3]],2,2)</f>
        <v>0.16406081347314455</v>
      </c>
      <c r="X501" s="8"/>
      <c r="Y501" s="8">
        <f>表1_5[[#This Row],[Average 60]]/表1_5[[#This Row],[Average 40]]</f>
        <v>1.0012945096536752</v>
      </c>
      <c r="Z501" s="8">
        <f>TTEST(表1_5[[#This Row],[iBAQ 30-40_1]:[iBAQ 30-40_3]],表1_5[[#This Row],[iBAQ 50-60_1]:[iBAQ 50-60_3]],2,2)</f>
        <v>0.99631906644450641</v>
      </c>
      <c r="AA501" s="8"/>
      <c r="AB501" s="8">
        <f>表1_5[[#This Row],[Average 60]]/表1_5[[#This Row],[Average 20]]</f>
        <v>1.3807846559025303</v>
      </c>
      <c r="AC501" s="8">
        <f>TTEST(表1_5[[#This Row],[iBAQ 0-20_1]:[iBAQ 0-20_3]],表1_5[[#This Row],[iBAQ 50-60_1]:[iBAQ 50-60_3]],2,2)</f>
        <v>0.41981881324384029</v>
      </c>
      <c r="AD501" s="8"/>
    </row>
    <row r="502" spans="1:30" ht="15.75">
      <c r="A502" s="6">
        <v>73</v>
      </c>
      <c r="B502" s="7" t="s">
        <v>88</v>
      </c>
      <c r="C502" s="7" t="s">
        <v>3352</v>
      </c>
      <c r="D502" s="7" t="s">
        <v>4002</v>
      </c>
      <c r="E502" s="6">
        <v>4</v>
      </c>
      <c r="F502" s="6">
        <v>4</v>
      </c>
      <c r="G502" s="6">
        <v>14770000</v>
      </c>
      <c r="H502" s="6">
        <v>19211000</v>
      </c>
      <c r="I502" s="6">
        <v>14514000</v>
      </c>
      <c r="J502" s="6">
        <v>23278000</v>
      </c>
      <c r="K502" s="6">
        <v>18875000</v>
      </c>
      <c r="L502" s="6">
        <v>23468000</v>
      </c>
      <c r="M502" s="6">
        <v>28768000</v>
      </c>
      <c r="N502" s="6">
        <v>13512000</v>
      </c>
      <c r="O502" s="6">
        <v>23262000</v>
      </c>
      <c r="P502" s="6">
        <f>COUNT(表1_5[[#This Row],[iBAQ 0-20_1]:[iBAQ 0-20_3]])</f>
        <v>3</v>
      </c>
      <c r="Q502" s="6">
        <f>COUNT(表1_5[[#This Row],[iBAQ 30-40_1]:[iBAQ 30-40_3]])</f>
        <v>3</v>
      </c>
      <c r="R502" s="6">
        <f>COUNT(表1_5[[#This Row],[iBAQ 50-60_1]:[iBAQ 50-60_3]])</f>
        <v>3</v>
      </c>
      <c r="S502" s="8">
        <f>AVERAGE(表1_5[[#This Row],[iBAQ 0-20_1]:[iBAQ 0-20_3]])</f>
        <v>16165000</v>
      </c>
      <c r="T502" s="8">
        <f>AVERAGE(表1_5[[#This Row],[iBAQ 30-40_1]:[iBAQ 30-40_3]])</f>
        <v>21873666.666666668</v>
      </c>
      <c r="U502" s="8">
        <f>AVERAGE(表1_5[[#This Row],[iBAQ 50-60_1]:[iBAQ 50-60_3]])</f>
        <v>21847333.333333332</v>
      </c>
      <c r="V502" s="8">
        <f>表1_5[[#This Row],[Average 40]]/表1_5[[#This Row],[Average 20]]</f>
        <v>1.3531498092586864</v>
      </c>
      <c r="W502" s="8">
        <f>TTEST(表1_5[[#This Row],[iBAQ 0-20_1]:[iBAQ 0-20_3]],表1_5[[#This Row],[iBAQ 30-40_1]:[iBAQ 30-40_3]],2,2)</f>
        <v>5.588443358914752E-2</v>
      </c>
      <c r="X502" s="8"/>
      <c r="Y502" s="8">
        <f>表1_5[[#This Row],[Average 60]]/表1_5[[#This Row],[Average 40]]</f>
        <v>0.99879611709666105</v>
      </c>
      <c r="Z502" s="8">
        <f>TTEST(表1_5[[#This Row],[iBAQ 30-40_1]:[iBAQ 30-40_3]],表1_5[[#This Row],[iBAQ 50-60_1]:[iBAQ 50-60_3]],2,2)</f>
        <v>0.99580329088899455</v>
      </c>
      <c r="AA502" s="8"/>
      <c r="AB502" s="8">
        <f>表1_5[[#This Row],[Average 60]]/表1_5[[#This Row],[Average 20]]</f>
        <v>1.3515207753376637</v>
      </c>
      <c r="AC502" s="8">
        <f>TTEST(表1_5[[#This Row],[iBAQ 0-20_1]:[iBAQ 0-20_3]],表1_5[[#This Row],[iBAQ 50-60_1]:[iBAQ 50-60_3]],2,2)</f>
        <v>0.29446405929829877</v>
      </c>
      <c r="AD502" s="8"/>
    </row>
    <row r="503" spans="1:30" ht="15.75">
      <c r="A503" s="6">
        <v>431</v>
      </c>
      <c r="B503" s="7" t="s">
        <v>767</v>
      </c>
      <c r="C503" s="7" t="s">
        <v>2460</v>
      </c>
      <c r="D503" s="7" t="s">
        <v>1558</v>
      </c>
      <c r="E503" s="6">
        <v>4</v>
      </c>
      <c r="F503" s="6">
        <v>4</v>
      </c>
      <c r="G503" s="6">
        <v>3191700</v>
      </c>
      <c r="H503" s="6">
        <v>1684800</v>
      </c>
      <c r="I503" s="6">
        <v>1436500</v>
      </c>
      <c r="J503" s="6">
        <v>1446200</v>
      </c>
      <c r="K503" s="6">
        <v>1840900</v>
      </c>
      <c r="L503" s="6">
        <v>1254600</v>
      </c>
      <c r="M503" s="6">
        <v>1605400</v>
      </c>
      <c r="N503" s="6">
        <v>1415400</v>
      </c>
      <c r="O503" s="6"/>
      <c r="P503" s="6">
        <f>COUNT(表1_5[[#This Row],[iBAQ 0-20_1]:[iBAQ 0-20_3]])</f>
        <v>3</v>
      </c>
      <c r="Q503" s="6">
        <f>COUNT(表1_5[[#This Row],[iBAQ 30-40_1]:[iBAQ 30-40_3]])</f>
        <v>3</v>
      </c>
      <c r="R503" s="6">
        <f>COUNT(表1_5[[#This Row],[iBAQ 50-60_1]:[iBAQ 50-60_3]])</f>
        <v>2</v>
      </c>
      <c r="S503" s="8">
        <f>AVERAGE(表1_5[[#This Row],[iBAQ 0-20_1]:[iBAQ 0-20_3]])</f>
        <v>2104333.3333333335</v>
      </c>
      <c r="T503" s="8">
        <f>AVERAGE(表1_5[[#This Row],[iBAQ 30-40_1]:[iBAQ 30-40_3]])</f>
        <v>1513900</v>
      </c>
      <c r="U503" s="8">
        <f>AVERAGE(表1_5[[#This Row],[iBAQ 50-60_1]:[iBAQ 50-60_3]])</f>
        <v>1510400</v>
      </c>
      <c r="V503" s="8">
        <f>表1_5[[#This Row],[Average 40]]/表1_5[[#This Row],[Average 20]]</f>
        <v>0.71942024394107396</v>
      </c>
      <c r="W503" s="8">
        <f>TTEST(表1_5[[#This Row],[iBAQ 0-20_1]:[iBAQ 0-20_3]],表1_5[[#This Row],[iBAQ 30-40_1]:[iBAQ 30-40_3]],2,2)</f>
        <v>0.36246406672575487</v>
      </c>
      <c r="X503" s="8"/>
      <c r="Y503" s="8">
        <f>表1_5[[#This Row],[Average 60]]/表1_5[[#This Row],[Average 40]]</f>
        <v>0.9976880903626395</v>
      </c>
      <c r="Z503" s="8">
        <f>TTEST(表1_5[[#This Row],[iBAQ 30-40_1]:[iBAQ 30-40_3]],表1_5[[#This Row],[iBAQ 50-60_1]:[iBAQ 50-60_3]],2,2)</f>
        <v>0.98899637048814126</v>
      </c>
      <c r="AA503" s="8"/>
      <c r="AB503" s="8">
        <f>表1_5[[#This Row],[Average 60]]/表1_5[[#This Row],[Average 20]]</f>
        <v>0.71775700934579434</v>
      </c>
      <c r="AC503" s="8">
        <f>TTEST(表1_5[[#This Row],[iBAQ 0-20_1]:[iBAQ 0-20_3]],表1_5[[#This Row],[iBAQ 50-60_1]:[iBAQ 50-60_3]],2,2)</f>
        <v>0.46510487337568718</v>
      </c>
      <c r="AD503" s="8"/>
    </row>
    <row r="504" spans="1:30" ht="15.75">
      <c r="A504" s="6">
        <v>1105</v>
      </c>
      <c r="B504" s="7" t="s">
        <v>28</v>
      </c>
      <c r="C504" s="7" t="s">
        <v>3212</v>
      </c>
      <c r="D504" s="7" t="s">
        <v>2066</v>
      </c>
      <c r="E504" s="6">
        <v>4</v>
      </c>
      <c r="F504" s="6">
        <v>4</v>
      </c>
      <c r="G504" s="6">
        <v>90814000</v>
      </c>
      <c r="H504" s="6">
        <v>66959000</v>
      </c>
      <c r="I504" s="6">
        <v>111860000</v>
      </c>
      <c r="J504" s="6">
        <v>58115000</v>
      </c>
      <c r="K504" s="6">
        <v>59388000</v>
      </c>
      <c r="L504" s="6">
        <v>118050000</v>
      </c>
      <c r="M504" s="6">
        <v>38178000</v>
      </c>
      <c r="N504" s="6">
        <v>94029000</v>
      </c>
      <c r="O504" s="6">
        <v>102600000</v>
      </c>
      <c r="P504" s="6">
        <f>COUNT(表1_5[[#This Row],[iBAQ 0-20_1]:[iBAQ 0-20_3]])</f>
        <v>3</v>
      </c>
      <c r="Q504" s="6">
        <f>COUNT(表1_5[[#This Row],[iBAQ 30-40_1]:[iBAQ 30-40_3]])</f>
        <v>3</v>
      </c>
      <c r="R504" s="6">
        <f>COUNT(表1_5[[#This Row],[iBAQ 50-60_1]:[iBAQ 50-60_3]])</f>
        <v>3</v>
      </c>
      <c r="S504" s="8">
        <f>AVERAGE(表1_5[[#This Row],[iBAQ 0-20_1]:[iBAQ 0-20_3]])</f>
        <v>89877666.666666672</v>
      </c>
      <c r="T504" s="8">
        <f>AVERAGE(表1_5[[#This Row],[iBAQ 30-40_1]:[iBAQ 30-40_3]])</f>
        <v>78517666.666666672</v>
      </c>
      <c r="U504" s="8">
        <f>AVERAGE(表1_5[[#This Row],[iBAQ 50-60_1]:[iBAQ 50-60_3]])</f>
        <v>78269000</v>
      </c>
      <c r="V504" s="8">
        <f>表1_5[[#This Row],[Average 40]]/表1_5[[#This Row],[Average 20]]</f>
        <v>0.87360597552970154</v>
      </c>
      <c r="W504" s="8">
        <f>TTEST(表1_5[[#This Row],[iBAQ 0-20_1]:[iBAQ 0-20_3]],表1_5[[#This Row],[iBAQ 30-40_1]:[iBAQ 30-40_3]],2,2)</f>
        <v>0.65600271222981243</v>
      </c>
      <c r="X504" s="8"/>
      <c r="Y504" s="8">
        <f>表1_5[[#This Row],[Average 60]]/表1_5[[#This Row],[Average 40]]</f>
        <v>0.9968329845087941</v>
      </c>
      <c r="Z504" s="8">
        <f>TTEST(表1_5[[#This Row],[iBAQ 30-40_1]:[iBAQ 30-40_3]],表1_5[[#This Row],[iBAQ 50-60_1]:[iBAQ 50-60_3]],2,2)</f>
        <v>0.9934013033990845</v>
      </c>
      <c r="AA504" s="8"/>
      <c r="AB504" s="8">
        <f>表1_5[[#This Row],[Average 60]]/表1_5[[#This Row],[Average 20]]</f>
        <v>0.87083925187198896</v>
      </c>
      <c r="AC504" s="8">
        <f>TTEST(表1_5[[#This Row],[iBAQ 0-20_1]:[iBAQ 0-20_3]],表1_5[[#This Row],[iBAQ 50-60_1]:[iBAQ 50-60_3]],2,2)</f>
        <v>0.65393617015261385</v>
      </c>
      <c r="AD504" s="8"/>
    </row>
    <row r="505" spans="1:30" ht="15.75">
      <c r="A505" s="6">
        <v>337</v>
      </c>
      <c r="B505" s="7" t="s">
        <v>816</v>
      </c>
      <c r="C505" s="7" t="s">
        <v>2399</v>
      </c>
      <c r="D505" s="7" t="s">
        <v>1534</v>
      </c>
      <c r="E505" s="6">
        <v>1</v>
      </c>
      <c r="F505" s="6">
        <v>1</v>
      </c>
      <c r="G505" s="6">
        <v>345650</v>
      </c>
      <c r="H505" s="6">
        <v>449910</v>
      </c>
      <c r="I505" s="6">
        <v>398440</v>
      </c>
      <c r="J505" s="6">
        <v>1257300</v>
      </c>
      <c r="K505" s="6">
        <v>1239100</v>
      </c>
      <c r="L505" s="6">
        <v>462740</v>
      </c>
      <c r="M505" s="6">
        <v>1373400</v>
      </c>
      <c r="N505" s="6">
        <v>592850</v>
      </c>
      <c r="O505" s="6"/>
      <c r="P505" s="6">
        <f>COUNT(表1_5[[#This Row],[iBAQ 0-20_1]:[iBAQ 0-20_3]])</f>
        <v>3</v>
      </c>
      <c r="Q505" s="6">
        <f>COUNT(表1_5[[#This Row],[iBAQ 30-40_1]:[iBAQ 30-40_3]])</f>
        <v>3</v>
      </c>
      <c r="R505" s="6">
        <f>COUNT(表1_5[[#This Row],[iBAQ 50-60_1]:[iBAQ 50-60_3]])</f>
        <v>2</v>
      </c>
      <c r="S505" s="8">
        <f>AVERAGE(表1_5[[#This Row],[iBAQ 0-20_1]:[iBAQ 0-20_3]])</f>
        <v>398000</v>
      </c>
      <c r="T505" s="8">
        <f>AVERAGE(表1_5[[#This Row],[iBAQ 30-40_1]:[iBAQ 30-40_3]])</f>
        <v>986380</v>
      </c>
      <c r="U505" s="8">
        <f>AVERAGE(表1_5[[#This Row],[iBAQ 50-60_1]:[iBAQ 50-60_3]])</f>
        <v>983125</v>
      </c>
      <c r="V505" s="8">
        <f>表1_5[[#This Row],[Average 40]]/表1_5[[#This Row],[Average 20]]</f>
        <v>2.4783417085427137</v>
      </c>
      <c r="W505" s="8">
        <f>TTEST(表1_5[[#This Row],[iBAQ 0-20_1]:[iBAQ 0-20_3]],表1_5[[#This Row],[iBAQ 30-40_1]:[iBAQ 30-40_3]],2,2)</f>
        <v>8.9400006227979029E-2</v>
      </c>
      <c r="X505" s="8"/>
      <c r="Y505" s="8">
        <f>表1_5[[#This Row],[Average 60]]/表1_5[[#This Row],[Average 40]]</f>
        <v>0.99670005474563561</v>
      </c>
      <c r="Z505" s="8">
        <f>TTEST(表1_5[[#This Row],[iBAQ 30-40_1]:[iBAQ 30-40_3]],表1_5[[#This Row],[iBAQ 50-60_1]:[iBAQ 50-60_3]],2,2)</f>
        <v>0.994635097099688</v>
      </c>
      <c r="AA505" s="8"/>
      <c r="AB505" s="8">
        <f>表1_5[[#This Row],[Average 60]]/表1_5[[#This Row],[Average 20]]</f>
        <v>2.4701633165829144</v>
      </c>
      <c r="AC505" s="8">
        <f>TTEST(表1_5[[#This Row],[iBAQ 0-20_1]:[iBAQ 0-20_3]],表1_5[[#This Row],[iBAQ 50-60_1]:[iBAQ 50-60_3]],2,2)</f>
        <v>0.14017088151694029</v>
      </c>
      <c r="AD505" s="8"/>
    </row>
    <row r="506" spans="1:30" ht="15.75">
      <c r="A506" s="6">
        <v>227</v>
      </c>
      <c r="B506" s="7" t="s">
        <v>456</v>
      </c>
      <c r="C506" s="7" t="s">
        <v>2318</v>
      </c>
      <c r="D506" s="7" t="s">
        <v>3483</v>
      </c>
      <c r="E506" s="6">
        <v>8</v>
      </c>
      <c r="F506" s="6">
        <v>7</v>
      </c>
      <c r="G506" s="6">
        <v>3003700</v>
      </c>
      <c r="H506" s="6">
        <v>3449500</v>
      </c>
      <c r="I506" s="6">
        <v>3281800</v>
      </c>
      <c r="J506" s="6">
        <v>3233400</v>
      </c>
      <c r="K506" s="6">
        <v>556500</v>
      </c>
      <c r="L506" s="6">
        <v>3864800</v>
      </c>
      <c r="M506" s="6">
        <v>3446000</v>
      </c>
      <c r="N506" s="6">
        <v>2283200</v>
      </c>
      <c r="O506" s="6">
        <v>1884900</v>
      </c>
      <c r="P506" s="6">
        <f>COUNT(表1_5[[#This Row],[iBAQ 0-20_1]:[iBAQ 0-20_3]])</f>
        <v>3</v>
      </c>
      <c r="Q506" s="6">
        <f>COUNT(表1_5[[#This Row],[iBAQ 30-40_1]:[iBAQ 30-40_3]])</f>
        <v>3</v>
      </c>
      <c r="R506" s="6">
        <f>COUNT(表1_5[[#This Row],[iBAQ 50-60_1]:[iBAQ 50-60_3]])</f>
        <v>3</v>
      </c>
      <c r="S506" s="8">
        <f>AVERAGE(表1_5[[#This Row],[iBAQ 0-20_1]:[iBAQ 0-20_3]])</f>
        <v>3245000</v>
      </c>
      <c r="T506" s="8">
        <f>AVERAGE(表1_5[[#This Row],[iBAQ 30-40_1]:[iBAQ 30-40_3]])</f>
        <v>2551566.6666666665</v>
      </c>
      <c r="U506" s="8">
        <f>AVERAGE(表1_5[[#This Row],[iBAQ 50-60_1]:[iBAQ 50-60_3]])</f>
        <v>2538033.3333333335</v>
      </c>
      <c r="V506" s="8">
        <f>表1_5[[#This Row],[Average 40]]/表1_5[[#This Row],[Average 20]]</f>
        <v>0.78630713918849504</v>
      </c>
      <c r="W506" s="8">
        <f>TTEST(表1_5[[#This Row],[iBAQ 0-20_1]:[iBAQ 0-20_3]],表1_5[[#This Row],[iBAQ 30-40_1]:[iBAQ 30-40_3]],2,2)</f>
        <v>0.53480851143336006</v>
      </c>
      <c r="X506" s="8"/>
      <c r="Y506" s="8">
        <f>表1_5[[#This Row],[Average 60]]/表1_5[[#This Row],[Average 40]]</f>
        <v>0.9946960690817408</v>
      </c>
      <c r="Z506" s="8">
        <f>TTEST(表1_5[[#This Row],[iBAQ 30-40_1]:[iBAQ 30-40_3]],表1_5[[#This Row],[iBAQ 50-60_1]:[iBAQ 50-60_3]],2,2)</f>
        <v>0.99091317239766696</v>
      </c>
      <c r="AA506" s="8"/>
      <c r="AB506" s="8">
        <f>表1_5[[#This Row],[Average 60]]/表1_5[[#This Row],[Average 20]]</f>
        <v>0.78213662044170529</v>
      </c>
      <c r="AC506" s="8">
        <f>TTEST(表1_5[[#This Row],[iBAQ 0-20_1]:[iBAQ 0-20_3]],表1_5[[#This Row],[iBAQ 50-60_1]:[iBAQ 50-60_3]],2,2)</f>
        <v>0.21946960515900177</v>
      </c>
      <c r="AD506" s="8"/>
    </row>
    <row r="507" spans="1:30" ht="15.75">
      <c r="A507" s="6">
        <v>143</v>
      </c>
      <c r="B507" s="7" t="s">
        <v>744</v>
      </c>
      <c r="C507" s="7" t="s">
        <v>2262</v>
      </c>
      <c r="D507" s="7" t="s">
        <v>3454</v>
      </c>
      <c r="E507" s="6">
        <v>1</v>
      </c>
      <c r="F507" s="6">
        <v>1</v>
      </c>
      <c r="G507" s="6"/>
      <c r="H507" s="6">
        <v>2835000</v>
      </c>
      <c r="I507" s="6">
        <v>2558300</v>
      </c>
      <c r="J507" s="6">
        <v>5315900</v>
      </c>
      <c r="K507" s="6">
        <v>2561900</v>
      </c>
      <c r="L507" s="6">
        <v>4121800</v>
      </c>
      <c r="M507" s="6">
        <v>5746800</v>
      </c>
      <c r="N507" s="6">
        <v>2205500</v>
      </c>
      <c r="O507" s="6"/>
      <c r="P507" s="6">
        <f>COUNT(表1_5[[#This Row],[iBAQ 0-20_1]:[iBAQ 0-20_3]])</f>
        <v>2</v>
      </c>
      <c r="Q507" s="6">
        <f>COUNT(表1_5[[#This Row],[iBAQ 30-40_1]:[iBAQ 30-40_3]])</f>
        <v>3</v>
      </c>
      <c r="R507" s="6">
        <f>COUNT(表1_5[[#This Row],[iBAQ 50-60_1]:[iBAQ 50-60_3]])</f>
        <v>2</v>
      </c>
      <c r="S507" s="8">
        <f>AVERAGE(表1_5[[#This Row],[iBAQ 0-20_1]:[iBAQ 0-20_3]])</f>
        <v>2696650</v>
      </c>
      <c r="T507" s="8">
        <f>AVERAGE(表1_5[[#This Row],[iBAQ 30-40_1]:[iBAQ 30-40_3]])</f>
        <v>3999866.6666666665</v>
      </c>
      <c r="U507" s="8">
        <f>AVERAGE(表1_5[[#This Row],[iBAQ 50-60_1]:[iBAQ 50-60_3]])</f>
        <v>3976150</v>
      </c>
      <c r="V507" s="8">
        <f>表1_5[[#This Row],[Average 40]]/表1_5[[#This Row],[Average 20]]</f>
        <v>1.4832724553303791</v>
      </c>
      <c r="W507" s="8">
        <f>TTEST(表1_5[[#This Row],[iBAQ 0-20_1]:[iBAQ 0-20_3]],表1_5[[#This Row],[iBAQ 30-40_1]:[iBAQ 30-40_3]],2,2)</f>
        <v>0.29685361568164814</v>
      </c>
      <c r="X507" s="8"/>
      <c r="Y507" s="8">
        <f>表1_5[[#This Row],[Average 60]]/表1_5[[#This Row],[Average 40]]</f>
        <v>0.99407063568785625</v>
      </c>
      <c r="Z507" s="8">
        <f>TTEST(表1_5[[#This Row],[iBAQ 30-40_1]:[iBAQ 30-40_3]],表1_5[[#This Row],[iBAQ 50-60_1]:[iBAQ 50-60_3]],2,2)</f>
        <v>0.98958407434571671</v>
      </c>
      <c r="AA507" s="8"/>
      <c r="AB507" s="8">
        <f>表1_5[[#This Row],[Average 60]]/表1_5[[#This Row],[Average 20]]</f>
        <v>1.4744775925685574</v>
      </c>
      <c r="AC507" s="8">
        <f>TTEST(表1_5[[#This Row],[iBAQ 0-20_1]:[iBAQ 0-20_3]],表1_5[[#This Row],[iBAQ 50-60_1]:[iBAQ 50-60_3]],2,2)</f>
        <v>0.54608832696598419</v>
      </c>
      <c r="AD507" s="8"/>
    </row>
    <row r="508" spans="1:30" ht="15.75">
      <c r="A508" s="6">
        <v>1112</v>
      </c>
      <c r="B508" s="7" t="s">
        <v>37</v>
      </c>
      <c r="C508" s="7" t="s">
        <v>3001</v>
      </c>
      <c r="D508" s="7" t="s">
        <v>1906</v>
      </c>
      <c r="E508" s="6">
        <v>4</v>
      </c>
      <c r="F508" s="6">
        <v>4</v>
      </c>
      <c r="G508" s="6">
        <v>27481000</v>
      </c>
      <c r="H508" s="6">
        <v>39723000</v>
      </c>
      <c r="I508" s="6">
        <v>21196000</v>
      </c>
      <c r="J508" s="6">
        <v>57874000</v>
      </c>
      <c r="K508" s="6">
        <v>44048000</v>
      </c>
      <c r="L508" s="6">
        <v>73797000</v>
      </c>
      <c r="M508" s="6">
        <v>99794000</v>
      </c>
      <c r="N508" s="6">
        <v>14887000</v>
      </c>
      <c r="O508" s="6">
        <v>59959000</v>
      </c>
      <c r="P508" s="6">
        <f>COUNT(表1_5[[#This Row],[iBAQ 0-20_1]:[iBAQ 0-20_3]])</f>
        <v>3</v>
      </c>
      <c r="Q508" s="6">
        <f>COUNT(表1_5[[#This Row],[iBAQ 30-40_1]:[iBAQ 30-40_3]])</f>
        <v>3</v>
      </c>
      <c r="R508" s="6">
        <f>COUNT(表1_5[[#This Row],[iBAQ 50-60_1]:[iBAQ 50-60_3]])</f>
        <v>3</v>
      </c>
      <c r="S508" s="8">
        <f>AVERAGE(表1_5[[#This Row],[iBAQ 0-20_1]:[iBAQ 0-20_3]])</f>
        <v>29466666.666666668</v>
      </c>
      <c r="T508" s="8">
        <f>AVERAGE(表1_5[[#This Row],[iBAQ 30-40_1]:[iBAQ 30-40_3]])</f>
        <v>58573000</v>
      </c>
      <c r="U508" s="8">
        <f>AVERAGE(表1_5[[#This Row],[iBAQ 50-60_1]:[iBAQ 50-60_3]])</f>
        <v>58213333.333333336</v>
      </c>
      <c r="V508" s="8">
        <f>表1_5[[#This Row],[Average 40]]/表1_5[[#This Row],[Average 20]]</f>
        <v>1.9877714932126695</v>
      </c>
      <c r="W508" s="8">
        <f>TTEST(表1_5[[#This Row],[iBAQ 0-20_1]:[iBAQ 0-20_3]],表1_5[[#This Row],[iBAQ 30-40_1]:[iBAQ 30-40_3]],2,2)</f>
        <v>4.5859165699654876E-2</v>
      </c>
      <c r="X508" s="8"/>
      <c r="Y508" s="8">
        <f>表1_5[[#This Row],[Average 60]]/表1_5[[#This Row],[Average 40]]</f>
        <v>0.99385951433823327</v>
      </c>
      <c r="Z508" s="8">
        <f>TTEST(表1_5[[#This Row],[iBAQ 30-40_1]:[iBAQ 30-40_3]],表1_5[[#This Row],[iBAQ 50-60_1]:[iBAQ 50-60_3]],2,2)</f>
        <v>0.98962081288077419</v>
      </c>
      <c r="AA508" s="8"/>
      <c r="AB508" s="8">
        <f>表1_5[[#This Row],[Average 60]]/表1_5[[#This Row],[Average 20]]</f>
        <v>1.9755656108597286</v>
      </c>
      <c r="AC508" s="8">
        <f>TTEST(表1_5[[#This Row],[iBAQ 0-20_1]:[iBAQ 0-20_3]],表1_5[[#This Row],[iBAQ 50-60_1]:[iBAQ 50-60_3]],2,2)</f>
        <v>0.31632889227160338</v>
      </c>
      <c r="AD508" s="8"/>
    </row>
    <row r="509" spans="1:30" ht="15.75">
      <c r="A509" s="6">
        <v>1499</v>
      </c>
      <c r="B509" s="7" t="s">
        <v>449</v>
      </c>
      <c r="C509" s="7" t="s">
        <v>2564</v>
      </c>
      <c r="D509" s="7" t="s">
        <v>3990</v>
      </c>
      <c r="E509" s="6">
        <v>7</v>
      </c>
      <c r="F509" s="6">
        <v>1</v>
      </c>
      <c r="G509" s="6">
        <v>900960</v>
      </c>
      <c r="H509" s="6">
        <v>1210300</v>
      </c>
      <c r="I509" s="6"/>
      <c r="J509" s="6">
        <v>7319500</v>
      </c>
      <c r="K509" s="6"/>
      <c r="L509" s="6">
        <v>1467700</v>
      </c>
      <c r="M509" s="6">
        <v>6780600</v>
      </c>
      <c r="N509" s="6"/>
      <c r="O509" s="6">
        <v>1949100</v>
      </c>
      <c r="P509" s="6">
        <f>COUNT(表1_5[[#This Row],[iBAQ 0-20_1]:[iBAQ 0-20_3]])</f>
        <v>2</v>
      </c>
      <c r="Q509" s="6">
        <f>COUNT(表1_5[[#This Row],[iBAQ 30-40_1]:[iBAQ 30-40_3]])</f>
        <v>2</v>
      </c>
      <c r="R509" s="6">
        <f>COUNT(表1_5[[#This Row],[iBAQ 50-60_1]:[iBAQ 50-60_3]])</f>
        <v>2</v>
      </c>
      <c r="S509" s="8">
        <f>AVERAGE(表1_5[[#This Row],[iBAQ 0-20_1]:[iBAQ 0-20_3]])</f>
        <v>1055630</v>
      </c>
      <c r="T509" s="8">
        <f>AVERAGE(表1_5[[#This Row],[iBAQ 30-40_1]:[iBAQ 30-40_3]])</f>
        <v>4393600</v>
      </c>
      <c r="U509" s="8">
        <f>AVERAGE(表1_5[[#This Row],[iBAQ 50-60_1]:[iBAQ 50-60_3]])</f>
        <v>4364850</v>
      </c>
      <c r="V509" s="8">
        <f>表1_5[[#This Row],[Average 40]]/表1_5[[#This Row],[Average 20]]</f>
        <v>4.1620643596714757</v>
      </c>
      <c r="W509" s="8">
        <f>TTEST(表1_5[[#This Row],[iBAQ 0-20_1]:[iBAQ 0-20_3]],表1_5[[#This Row],[iBAQ 30-40_1]:[iBAQ 30-40_3]],2,2)</f>
        <v>0.37266476911517898</v>
      </c>
      <c r="X509" s="8"/>
      <c r="Y509" s="8">
        <f>表1_5[[#This Row],[Average 60]]/表1_5[[#This Row],[Average 40]]</f>
        <v>0.99345639111434814</v>
      </c>
      <c r="Z509" s="8">
        <f>TTEST(表1_5[[#This Row],[iBAQ 30-40_1]:[iBAQ 30-40_3]],表1_5[[#This Row],[iBAQ 50-60_1]:[iBAQ 50-60_3]],2,2)</f>
        <v>0.99464222398178304</v>
      </c>
      <c r="AA509" s="8"/>
      <c r="AB509" s="8">
        <f>表1_5[[#This Row],[Average 60]]/表1_5[[#This Row],[Average 20]]</f>
        <v>4.1348294383448749</v>
      </c>
      <c r="AC509" s="8">
        <f>TTEST(表1_5[[#This Row],[iBAQ 0-20_1]:[iBAQ 0-20_3]],表1_5[[#This Row],[iBAQ 50-60_1]:[iBAQ 50-60_3]],2,2)</f>
        <v>0.30498321262400097</v>
      </c>
      <c r="AD509" s="8"/>
    </row>
    <row r="510" spans="1:30" ht="15.75">
      <c r="A510" s="6">
        <v>433</v>
      </c>
      <c r="B510" s="7" t="s">
        <v>393</v>
      </c>
      <c r="C510" s="7" t="s">
        <v>2461</v>
      </c>
      <c r="D510" s="7" t="s">
        <v>3567</v>
      </c>
      <c r="E510" s="6">
        <v>1</v>
      </c>
      <c r="F510" s="6">
        <v>1</v>
      </c>
      <c r="G510" s="6">
        <v>3868800</v>
      </c>
      <c r="H510" s="6">
        <v>2405900</v>
      </c>
      <c r="I510" s="6">
        <v>2613000</v>
      </c>
      <c r="J510" s="6">
        <v>3445300</v>
      </c>
      <c r="K510" s="6">
        <v>4341400</v>
      </c>
      <c r="L510" s="6">
        <v>1385600</v>
      </c>
      <c r="M510" s="6">
        <v>3529400</v>
      </c>
      <c r="N510" s="6">
        <v>2913900</v>
      </c>
      <c r="O510" s="6">
        <v>2654300</v>
      </c>
      <c r="P510" s="6">
        <f>COUNT(表1_5[[#This Row],[iBAQ 0-20_1]:[iBAQ 0-20_3]])</f>
        <v>3</v>
      </c>
      <c r="Q510" s="6">
        <f>COUNT(表1_5[[#This Row],[iBAQ 30-40_1]:[iBAQ 30-40_3]])</f>
        <v>3</v>
      </c>
      <c r="R510" s="6">
        <f>COUNT(表1_5[[#This Row],[iBAQ 50-60_1]:[iBAQ 50-60_3]])</f>
        <v>3</v>
      </c>
      <c r="S510" s="8">
        <f>AVERAGE(表1_5[[#This Row],[iBAQ 0-20_1]:[iBAQ 0-20_3]])</f>
        <v>2962566.6666666665</v>
      </c>
      <c r="T510" s="8">
        <f>AVERAGE(表1_5[[#This Row],[iBAQ 30-40_1]:[iBAQ 30-40_3]])</f>
        <v>3057433.3333333335</v>
      </c>
      <c r="U510" s="8">
        <f>AVERAGE(表1_5[[#This Row],[iBAQ 50-60_1]:[iBAQ 50-60_3]])</f>
        <v>3032533.3333333335</v>
      </c>
      <c r="V510" s="8">
        <f>表1_5[[#This Row],[Average 40]]/表1_5[[#This Row],[Average 20]]</f>
        <v>1.0320217829134648</v>
      </c>
      <c r="W510" s="8">
        <f>TTEST(表1_5[[#This Row],[iBAQ 0-20_1]:[iBAQ 0-20_3]],表1_5[[#This Row],[iBAQ 30-40_1]:[iBAQ 30-40_3]],2,2)</f>
        <v>0.92806572157588729</v>
      </c>
      <c r="X510" s="8"/>
      <c r="Y510" s="8">
        <f>表1_5[[#This Row],[Average 60]]/表1_5[[#This Row],[Average 40]]</f>
        <v>0.99185591400194062</v>
      </c>
      <c r="Z510" s="8">
        <f>TTEST(表1_5[[#This Row],[iBAQ 30-40_1]:[iBAQ 30-40_3]],表1_5[[#This Row],[iBAQ 50-60_1]:[iBAQ 50-60_3]],2,2)</f>
        <v>0.97954174113527426</v>
      </c>
      <c r="AA510" s="8"/>
      <c r="AB510" s="8">
        <f>表1_5[[#This Row],[Average 60]]/表1_5[[#This Row],[Average 20]]</f>
        <v>1.023616908761547</v>
      </c>
      <c r="AC510" s="8">
        <f>TTEST(表1_5[[#This Row],[iBAQ 0-20_1]:[iBAQ 0-20_3]],表1_5[[#This Row],[iBAQ 50-60_1]:[iBAQ 50-60_3]],2,2)</f>
        <v>0.90052299377340894</v>
      </c>
      <c r="AD510" s="8"/>
    </row>
    <row r="511" spans="1:30" ht="15.75">
      <c r="A511" s="6">
        <v>1560</v>
      </c>
      <c r="B511" s="7" t="s">
        <v>275</v>
      </c>
      <c r="C511" s="7" t="s">
        <v>3395</v>
      </c>
      <c r="D511" s="7" t="s">
        <v>4030</v>
      </c>
      <c r="E511" s="6">
        <v>8</v>
      </c>
      <c r="F511" s="6">
        <v>8</v>
      </c>
      <c r="G511" s="6">
        <v>5329400</v>
      </c>
      <c r="H511" s="6">
        <v>3394100</v>
      </c>
      <c r="I511" s="6">
        <v>3485700</v>
      </c>
      <c r="J511" s="6">
        <v>5989000</v>
      </c>
      <c r="K511" s="6">
        <v>10291000</v>
      </c>
      <c r="L511" s="6">
        <v>4424900</v>
      </c>
      <c r="M511" s="6">
        <v>10330000</v>
      </c>
      <c r="N511" s="6">
        <v>4861800</v>
      </c>
      <c r="O511" s="6">
        <v>5326100</v>
      </c>
      <c r="P511" s="6">
        <f>COUNT(表1_5[[#This Row],[iBAQ 0-20_1]:[iBAQ 0-20_3]])</f>
        <v>3</v>
      </c>
      <c r="Q511" s="6">
        <f>COUNT(表1_5[[#This Row],[iBAQ 30-40_1]:[iBAQ 30-40_3]])</f>
        <v>3</v>
      </c>
      <c r="R511" s="6">
        <f>COUNT(表1_5[[#This Row],[iBAQ 50-60_1]:[iBAQ 50-60_3]])</f>
        <v>3</v>
      </c>
      <c r="S511" s="8">
        <f>AVERAGE(表1_5[[#This Row],[iBAQ 0-20_1]:[iBAQ 0-20_3]])</f>
        <v>4069733.3333333335</v>
      </c>
      <c r="T511" s="8">
        <f>AVERAGE(表1_5[[#This Row],[iBAQ 30-40_1]:[iBAQ 30-40_3]])</f>
        <v>6901633.333333333</v>
      </c>
      <c r="U511" s="8">
        <f>AVERAGE(表1_5[[#This Row],[iBAQ 50-60_1]:[iBAQ 50-60_3]])</f>
        <v>6839300</v>
      </c>
      <c r="V511" s="8">
        <f>表1_5[[#This Row],[Average 40]]/表1_5[[#This Row],[Average 20]]</f>
        <v>1.6958441175506993</v>
      </c>
      <c r="W511" s="8">
        <f>TTEST(表1_5[[#This Row],[iBAQ 0-20_1]:[iBAQ 0-20_3]],表1_5[[#This Row],[iBAQ 30-40_1]:[iBAQ 30-40_3]],2,2)</f>
        <v>0.20325347220016315</v>
      </c>
      <c r="X511" s="8"/>
      <c r="Y511" s="8">
        <f>表1_5[[#This Row],[Average 60]]/表1_5[[#This Row],[Average 40]]</f>
        <v>0.99096832150843528</v>
      </c>
      <c r="Z511" s="8">
        <f>TTEST(表1_5[[#This Row],[iBAQ 30-40_1]:[iBAQ 30-40_3]],表1_5[[#This Row],[iBAQ 50-60_1]:[iBAQ 50-60_3]],2,2)</f>
        <v>0.98113576866518792</v>
      </c>
      <c r="AA511" s="8"/>
      <c r="AB511" s="8">
        <f>表1_5[[#This Row],[Average 60]]/表1_5[[#This Row],[Average 20]]</f>
        <v>1.68052779870917</v>
      </c>
      <c r="AC511" s="8">
        <f>TTEST(表1_5[[#This Row],[iBAQ 0-20_1]:[iBAQ 0-20_3]],表1_5[[#This Row],[iBAQ 50-60_1]:[iBAQ 50-60_3]],2,2)</f>
        <v>0.21082487862065472</v>
      </c>
      <c r="AD511" s="8"/>
    </row>
    <row r="512" spans="1:30" ht="15.75">
      <c r="A512" s="6">
        <v>369</v>
      </c>
      <c r="B512" s="7" t="s">
        <v>630</v>
      </c>
      <c r="C512" s="7" t="s">
        <v>3193</v>
      </c>
      <c r="D512" s="7" t="s">
        <v>3913</v>
      </c>
      <c r="E512" s="6">
        <v>1</v>
      </c>
      <c r="F512" s="6">
        <v>1</v>
      </c>
      <c r="G512" s="6">
        <v>1054900</v>
      </c>
      <c r="H512" s="6">
        <v>683390</v>
      </c>
      <c r="I512" s="6">
        <v>863380</v>
      </c>
      <c r="J512" s="6">
        <v>563470</v>
      </c>
      <c r="K512" s="6">
        <v>1106000</v>
      </c>
      <c r="L512" s="6">
        <v>389930</v>
      </c>
      <c r="M512" s="6">
        <v>642510</v>
      </c>
      <c r="N512" s="6">
        <v>788620</v>
      </c>
      <c r="O512" s="6">
        <v>604130</v>
      </c>
      <c r="P512" s="6">
        <f>COUNT(表1_5[[#This Row],[iBAQ 0-20_1]:[iBAQ 0-20_3]])</f>
        <v>3</v>
      </c>
      <c r="Q512" s="6">
        <f>COUNT(表1_5[[#This Row],[iBAQ 30-40_1]:[iBAQ 30-40_3]])</f>
        <v>3</v>
      </c>
      <c r="R512" s="6">
        <f>COUNT(表1_5[[#This Row],[iBAQ 50-60_1]:[iBAQ 50-60_3]])</f>
        <v>3</v>
      </c>
      <c r="S512" s="8">
        <f>AVERAGE(表1_5[[#This Row],[iBAQ 0-20_1]:[iBAQ 0-20_3]])</f>
        <v>867223.33333333337</v>
      </c>
      <c r="T512" s="8">
        <f>AVERAGE(表1_5[[#This Row],[iBAQ 30-40_1]:[iBAQ 30-40_3]])</f>
        <v>686466.66666666663</v>
      </c>
      <c r="U512" s="8">
        <f>AVERAGE(表1_5[[#This Row],[iBAQ 50-60_1]:[iBAQ 50-60_3]])</f>
        <v>678420</v>
      </c>
      <c r="V512" s="8">
        <f>表1_5[[#This Row],[Average 40]]/表1_5[[#This Row],[Average 20]]</f>
        <v>0.79156849254517281</v>
      </c>
      <c r="W512" s="8">
        <f>TTEST(表1_5[[#This Row],[iBAQ 0-20_1]:[iBAQ 0-20_3]],表1_5[[#This Row],[iBAQ 30-40_1]:[iBAQ 30-40_3]],2,2)</f>
        <v>0.49472153978830125</v>
      </c>
      <c r="X512" s="8"/>
      <c r="Y512" s="8">
        <f>表1_5[[#This Row],[Average 60]]/表1_5[[#This Row],[Average 40]]</f>
        <v>0.98827813926386332</v>
      </c>
      <c r="Z512" s="8">
        <f>TTEST(表1_5[[#This Row],[iBAQ 30-40_1]:[iBAQ 30-40_3]],表1_5[[#This Row],[iBAQ 50-60_1]:[iBAQ 50-60_3]],2,2)</f>
        <v>0.97292863749455372</v>
      </c>
      <c r="AA512" s="8"/>
      <c r="AB512" s="8">
        <f>表1_5[[#This Row],[Average 60]]/表1_5[[#This Row],[Average 20]]</f>
        <v>0.78228983691244469</v>
      </c>
      <c r="AC512" s="8">
        <f>TTEST(表1_5[[#This Row],[iBAQ 0-20_1]:[iBAQ 0-20_3]],表1_5[[#This Row],[iBAQ 50-60_1]:[iBAQ 50-60_3]],2,2)</f>
        <v>0.19397376515210377</v>
      </c>
      <c r="AD512" s="8"/>
    </row>
    <row r="513" spans="1:30" ht="15.75">
      <c r="A513" s="6">
        <v>47</v>
      </c>
      <c r="B513" s="7" t="s">
        <v>359</v>
      </c>
      <c r="C513" s="7" t="s">
        <v>2197</v>
      </c>
      <c r="D513" s="7" t="s">
        <v>3421</v>
      </c>
      <c r="E513" s="6">
        <v>4</v>
      </c>
      <c r="F513" s="6">
        <v>4</v>
      </c>
      <c r="G513" s="6">
        <v>2487200</v>
      </c>
      <c r="H513" s="6">
        <v>4046400</v>
      </c>
      <c r="I513" s="6">
        <v>2577200</v>
      </c>
      <c r="J513" s="6">
        <v>3281000</v>
      </c>
      <c r="K513" s="6">
        <v>3749300</v>
      </c>
      <c r="L513" s="6">
        <v>2947200</v>
      </c>
      <c r="M513" s="6">
        <v>3967400</v>
      </c>
      <c r="N513" s="6">
        <v>2742500</v>
      </c>
      <c r="O513" s="6">
        <v>3117800</v>
      </c>
      <c r="P513" s="6">
        <f>COUNT(表1_5[[#This Row],[iBAQ 0-20_1]:[iBAQ 0-20_3]])</f>
        <v>3</v>
      </c>
      <c r="Q513" s="6">
        <f>COUNT(表1_5[[#This Row],[iBAQ 30-40_1]:[iBAQ 30-40_3]])</f>
        <v>3</v>
      </c>
      <c r="R513" s="6">
        <f>COUNT(表1_5[[#This Row],[iBAQ 50-60_1]:[iBAQ 50-60_3]])</f>
        <v>3</v>
      </c>
      <c r="S513" s="8">
        <f>AVERAGE(表1_5[[#This Row],[iBAQ 0-20_1]:[iBAQ 0-20_3]])</f>
        <v>3036933.3333333335</v>
      </c>
      <c r="T513" s="8">
        <f>AVERAGE(表1_5[[#This Row],[iBAQ 30-40_1]:[iBAQ 30-40_3]])</f>
        <v>3325833.3333333335</v>
      </c>
      <c r="U513" s="8">
        <f>AVERAGE(表1_5[[#This Row],[iBAQ 50-60_1]:[iBAQ 50-60_3]])</f>
        <v>3275900</v>
      </c>
      <c r="V513" s="8">
        <f>表1_5[[#This Row],[Average 40]]/表1_5[[#This Row],[Average 20]]</f>
        <v>1.0951288580585679</v>
      </c>
      <c r="W513" s="8">
        <f>TTEST(表1_5[[#This Row],[iBAQ 0-20_1]:[iBAQ 0-20_3]],表1_5[[#This Row],[iBAQ 30-40_1]:[iBAQ 30-40_3]],2,2)</f>
        <v>0.63098772568288775</v>
      </c>
      <c r="X513" s="8"/>
      <c r="Y513" s="8">
        <f>表1_5[[#This Row],[Average 60]]/表1_5[[#This Row],[Average 40]]</f>
        <v>0.98498621899273364</v>
      </c>
      <c r="Z513" s="8">
        <f>TTEST(表1_5[[#This Row],[iBAQ 30-40_1]:[iBAQ 30-40_3]],表1_5[[#This Row],[iBAQ 50-60_1]:[iBAQ 50-60_3]],2,2)</f>
        <v>0.91326657276173284</v>
      </c>
      <c r="AA513" s="8"/>
      <c r="AB513" s="8">
        <f>表1_5[[#This Row],[Average 60]]/表1_5[[#This Row],[Average 20]]</f>
        <v>1.0786868332089388</v>
      </c>
      <c r="AC513" s="8">
        <f>TTEST(表1_5[[#This Row],[iBAQ 0-20_1]:[iBAQ 0-20_3]],表1_5[[#This Row],[iBAQ 50-60_1]:[iBAQ 50-60_3]],2,2)</f>
        <v>0.72032845867055806</v>
      </c>
      <c r="AD513" s="8"/>
    </row>
    <row r="514" spans="1:30" ht="15.75">
      <c r="A514" s="6">
        <v>71</v>
      </c>
      <c r="B514" s="7" t="s">
        <v>250</v>
      </c>
      <c r="C514" s="7" t="s">
        <v>2771</v>
      </c>
      <c r="D514" s="7" t="s">
        <v>3706</v>
      </c>
      <c r="E514" s="6">
        <v>3</v>
      </c>
      <c r="F514" s="6">
        <v>3</v>
      </c>
      <c r="G514" s="6">
        <v>8679000</v>
      </c>
      <c r="H514" s="6">
        <v>8808000</v>
      </c>
      <c r="I514" s="6"/>
      <c r="J514" s="6">
        <v>15609000</v>
      </c>
      <c r="K514" s="6">
        <v>15775000</v>
      </c>
      <c r="L514" s="6">
        <v>14416000</v>
      </c>
      <c r="M514" s="6">
        <v>25451000</v>
      </c>
      <c r="N514" s="6">
        <v>13345000</v>
      </c>
      <c r="O514" s="6">
        <v>6046400</v>
      </c>
      <c r="P514" s="6">
        <f>COUNT(表1_5[[#This Row],[iBAQ 0-20_1]:[iBAQ 0-20_3]])</f>
        <v>2</v>
      </c>
      <c r="Q514" s="6">
        <f>COUNT(表1_5[[#This Row],[iBAQ 30-40_1]:[iBAQ 30-40_3]])</f>
        <v>3</v>
      </c>
      <c r="R514" s="6">
        <f>COUNT(表1_5[[#This Row],[iBAQ 50-60_1]:[iBAQ 50-60_3]])</f>
        <v>3</v>
      </c>
      <c r="S514" s="8">
        <f>AVERAGE(表1_5[[#This Row],[iBAQ 0-20_1]:[iBAQ 0-20_3]])</f>
        <v>8743500</v>
      </c>
      <c r="T514" s="8">
        <f>AVERAGE(表1_5[[#This Row],[iBAQ 30-40_1]:[iBAQ 30-40_3]])</f>
        <v>15266666.666666666</v>
      </c>
      <c r="U514" s="8">
        <f>AVERAGE(表1_5[[#This Row],[iBAQ 50-60_1]:[iBAQ 50-60_3]])</f>
        <v>14947466.666666666</v>
      </c>
      <c r="V514" s="8">
        <f>表1_5[[#This Row],[Average 40]]/表1_5[[#This Row],[Average 20]]</f>
        <v>1.7460589771449266</v>
      </c>
      <c r="W514" s="8">
        <f>TTEST(表1_5[[#This Row],[iBAQ 0-20_1]:[iBAQ 0-20_3]],表1_5[[#This Row],[iBAQ 30-40_1]:[iBAQ 30-40_3]],2,2)</f>
        <v>1.3212838519474019E-3</v>
      </c>
      <c r="X514" s="8"/>
      <c r="Y514" s="8">
        <f>表1_5[[#This Row],[Average 60]]/表1_5[[#This Row],[Average 40]]</f>
        <v>0.97909170305676851</v>
      </c>
      <c r="Z514" s="8">
        <f>TTEST(表1_5[[#This Row],[iBAQ 30-40_1]:[iBAQ 30-40_3]],表1_5[[#This Row],[iBAQ 50-60_1]:[iBAQ 50-60_3]],2,2)</f>
        <v>0.95784129691910325</v>
      </c>
      <c r="AA514" s="8"/>
      <c r="AB514" s="8">
        <f>表1_5[[#This Row],[Average 60]]/表1_5[[#This Row],[Average 20]]</f>
        <v>1.7095518575703856</v>
      </c>
      <c r="AC514" s="8">
        <f>TTEST(表1_5[[#This Row],[iBAQ 0-20_1]:[iBAQ 0-20_3]],表1_5[[#This Row],[iBAQ 50-60_1]:[iBAQ 50-60_3]],2,2)</f>
        <v>0.45814937277737394</v>
      </c>
      <c r="AD514" s="8"/>
    </row>
    <row r="515" spans="1:30" ht="15.75">
      <c r="A515" s="6">
        <v>979</v>
      </c>
      <c r="B515" s="7" t="s">
        <v>239</v>
      </c>
      <c r="C515" s="7" t="s">
        <v>2888</v>
      </c>
      <c r="D515" s="7" t="s">
        <v>1829</v>
      </c>
      <c r="E515" s="6">
        <v>8</v>
      </c>
      <c r="F515" s="6">
        <v>8</v>
      </c>
      <c r="G515" s="6">
        <v>2222000</v>
      </c>
      <c r="H515" s="6">
        <v>6215200</v>
      </c>
      <c r="I515" s="6">
        <v>3112300</v>
      </c>
      <c r="J515" s="6">
        <v>1101800</v>
      </c>
      <c r="K515" s="6">
        <v>12645000</v>
      </c>
      <c r="L515" s="6">
        <v>12033000</v>
      </c>
      <c r="M515" s="6">
        <v>13418000</v>
      </c>
      <c r="N515" s="6">
        <v>5408400</v>
      </c>
      <c r="O515" s="6">
        <v>6412400</v>
      </c>
      <c r="P515" s="6">
        <f>COUNT(表1_5[[#This Row],[iBAQ 0-20_1]:[iBAQ 0-20_3]])</f>
        <v>3</v>
      </c>
      <c r="Q515" s="6">
        <f>COUNT(表1_5[[#This Row],[iBAQ 30-40_1]:[iBAQ 30-40_3]])</f>
        <v>3</v>
      </c>
      <c r="R515" s="6">
        <f>COUNT(表1_5[[#This Row],[iBAQ 50-60_1]:[iBAQ 50-60_3]])</f>
        <v>3</v>
      </c>
      <c r="S515" s="8">
        <f>AVERAGE(表1_5[[#This Row],[iBAQ 0-20_1]:[iBAQ 0-20_3]])</f>
        <v>3849833.3333333335</v>
      </c>
      <c r="T515" s="8">
        <f>AVERAGE(表1_5[[#This Row],[iBAQ 30-40_1]:[iBAQ 30-40_3]])</f>
        <v>8593266.666666666</v>
      </c>
      <c r="U515" s="8">
        <f>AVERAGE(表1_5[[#This Row],[iBAQ 50-60_1]:[iBAQ 50-60_3]])</f>
        <v>8412933.333333334</v>
      </c>
      <c r="V515" s="8">
        <f>表1_5[[#This Row],[Average 40]]/表1_5[[#This Row],[Average 20]]</f>
        <v>2.2321139443265938</v>
      </c>
      <c r="W515" s="8">
        <f>TTEST(表1_5[[#This Row],[iBAQ 0-20_1]:[iBAQ 0-20_3]],表1_5[[#This Row],[iBAQ 30-40_1]:[iBAQ 30-40_3]],2,2)</f>
        <v>0.29503156812714437</v>
      </c>
      <c r="X515" s="8"/>
      <c r="Y515" s="8">
        <f>表1_5[[#This Row],[Average 60]]/表1_5[[#This Row],[Average 40]]</f>
        <v>0.97901457730471153</v>
      </c>
      <c r="Z515" s="8">
        <f>TTEST(表1_5[[#This Row],[iBAQ 30-40_1]:[iBAQ 30-40_3]],表1_5[[#This Row],[iBAQ 50-60_1]:[iBAQ 50-60_3]],2,2)</f>
        <v>0.97007124794306021</v>
      </c>
      <c r="AA515" s="8"/>
      <c r="AB515" s="8">
        <f>表1_5[[#This Row],[Average 60]]/表1_5[[#This Row],[Average 20]]</f>
        <v>2.1852720897008528</v>
      </c>
      <c r="AC515" s="8">
        <f>TTEST(表1_5[[#This Row],[iBAQ 0-20_1]:[iBAQ 0-20_3]],表1_5[[#This Row],[iBAQ 50-60_1]:[iBAQ 50-60_3]],2,2)</f>
        <v>0.17787912936110184</v>
      </c>
      <c r="AD515" s="8"/>
    </row>
    <row r="516" spans="1:30" ht="15.75">
      <c r="A516" s="6">
        <v>1539</v>
      </c>
      <c r="B516" s="7" t="s">
        <v>476</v>
      </c>
      <c r="C516" s="7" t="s">
        <v>3376</v>
      </c>
      <c r="D516" s="7" t="s">
        <v>2162</v>
      </c>
      <c r="E516" s="6">
        <v>5</v>
      </c>
      <c r="F516" s="6">
        <v>5</v>
      </c>
      <c r="G516" s="6">
        <v>7043600</v>
      </c>
      <c r="H516" s="6">
        <v>2059600</v>
      </c>
      <c r="I516" s="6">
        <v>948820</v>
      </c>
      <c r="J516" s="6">
        <v>1258400</v>
      </c>
      <c r="K516" s="6">
        <v>2100500</v>
      </c>
      <c r="L516" s="6">
        <v>1906400</v>
      </c>
      <c r="M516" s="6">
        <v>2128000</v>
      </c>
      <c r="N516" s="6">
        <v>1294800</v>
      </c>
      <c r="O516" s="6">
        <v>1711500</v>
      </c>
      <c r="P516" s="6">
        <f>COUNT(表1_5[[#This Row],[iBAQ 0-20_1]:[iBAQ 0-20_3]])</f>
        <v>3</v>
      </c>
      <c r="Q516" s="6">
        <f>COUNT(表1_5[[#This Row],[iBAQ 30-40_1]:[iBAQ 30-40_3]])</f>
        <v>3</v>
      </c>
      <c r="R516" s="6">
        <f>COUNT(表1_5[[#This Row],[iBAQ 50-60_1]:[iBAQ 50-60_3]])</f>
        <v>3</v>
      </c>
      <c r="S516" s="8">
        <f>AVERAGE(表1_5[[#This Row],[iBAQ 0-20_1]:[iBAQ 0-20_3]])</f>
        <v>3350673.3333333335</v>
      </c>
      <c r="T516" s="8">
        <f>AVERAGE(表1_5[[#This Row],[iBAQ 30-40_1]:[iBAQ 30-40_3]])</f>
        <v>1755100</v>
      </c>
      <c r="U516" s="8">
        <f>AVERAGE(表1_5[[#This Row],[iBAQ 50-60_1]:[iBAQ 50-60_3]])</f>
        <v>1711433.3333333333</v>
      </c>
      <c r="V516" s="8">
        <f>表1_5[[#This Row],[Average 40]]/表1_5[[#This Row],[Average 20]]</f>
        <v>0.52380516552891854</v>
      </c>
      <c r="W516" s="8">
        <f>TTEST(表1_5[[#This Row],[iBAQ 0-20_1]:[iBAQ 0-20_3]],表1_5[[#This Row],[iBAQ 30-40_1]:[iBAQ 30-40_3]],2,2)</f>
        <v>0.44637162672065817</v>
      </c>
      <c r="X516" s="8"/>
      <c r="Y516" s="8">
        <f>表1_5[[#This Row],[Average 60]]/表1_5[[#This Row],[Average 40]]</f>
        <v>0.97512012610867371</v>
      </c>
      <c r="Z516" s="8">
        <f>TTEST(表1_5[[#This Row],[iBAQ 30-40_1]:[iBAQ 30-40_3]],表1_5[[#This Row],[iBAQ 50-60_1]:[iBAQ 50-60_3]],2,2)</f>
        <v>0.90679468239390171</v>
      </c>
      <c r="AA516" s="8"/>
      <c r="AB516" s="8">
        <f>表1_5[[#This Row],[Average 60]]/表1_5[[#This Row],[Average 20]]</f>
        <v>0.51077295906693376</v>
      </c>
      <c r="AC516" s="8">
        <f>TTEST(表1_5[[#This Row],[iBAQ 0-20_1]:[iBAQ 0-20_3]],表1_5[[#This Row],[iBAQ 50-60_1]:[iBAQ 50-60_3]],2,2)</f>
        <v>0.4345796111346123</v>
      </c>
      <c r="AD516" s="8"/>
    </row>
    <row r="517" spans="1:30" ht="15.75">
      <c r="A517" s="6">
        <v>13</v>
      </c>
      <c r="B517" s="7" t="s">
        <v>177</v>
      </c>
      <c r="C517" s="7" t="s">
        <v>2182</v>
      </c>
      <c r="D517" s="7" t="s">
        <v>3409</v>
      </c>
      <c r="E517" s="6">
        <v>2</v>
      </c>
      <c r="F517" s="6">
        <v>2</v>
      </c>
      <c r="G517" s="6">
        <v>8461600</v>
      </c>
      <c r="H517" s="6">
        <v>11640000</v>
      </c>
      <c r="I517" s="6">
        <v>6115200</v>
      </c>
      <c r="J517" s="6">
        <v>14618000</v>
      </c>
      <c r="K517" s="6">
        <v>17366000</v>
      </c>
      <c r="L517" s="6">
        <v>5687900</v>
      </c>
      <c r="M517" s="6"/>
      <c r="N517" s="6">
        <v>14812000</v>
      </c>
      <c r="O517" s="6">
        <v>9663000</v>
      </c>
      <c r="P517" s="6">
        <f>COUNT(表1_5[[#This Row],[iBAQ 0-20_1]:[iBAQ 0-20_3]])</f>
        <v>3</v>
      </c>
      <c r="Q517" s="6">
        <f>COUNT(表1_5[[#This Row],[iBAQ 30-40_1]:[iBAQ 30-40_3]])</f>
        <v>3</v>
      </c>
      <c r="R517" s="6">
        <f>COUNT(表1_5[[#This Row],[iBAQ 50-60_1]:[iBAQ 50-60_3]])</f>
        <v>2</v>
      </c>
      <c r="S517" s="8">
        <f>AVERAGE(表1_5[[#This Row],[iBAQ 0-20_1]:[iBAQ 0-20_3]])</f>
        <v>8738933.333333334</v>
      </c>
      <c r="T517" s="8">
        <f>AVERAGE(表1_5[[#This Row],[iBAQ 30-40_1]:[iBAQ 30-40_3]])</f>
        <v>12557300</v>
      </c>
      <c r="U517" s="8">
        <f>AVERAGE(表1_5[[#This Row],[iBAQ 50-60_1]:[iBAQ 50-60_3]])</f>
        <v>12237500</v>
      </c>
      <c r="V517" s="8">
        <f>表1_5[[#This Row],[Average 40]]/表1_5[[#This Row],[Average 20]]</f>
        <v>1.4369373836623842</v>
      </c>
      <c r="W517" s="8">
        <f>TTEST(表1_5[[#This Row],[iBAQ 0-20_1]:[iBAQ 0-20_3]],表1_5[[#This Row],[iBAQ 30-40_1]:[iBAQ 30-40_3]],2,2)</f>
        <v>0.37984494015011799</v>
      </c>
      <c r="X517" s="8"/>
      <c r="Y517" s="8">
        <f>表1_5[[#This Row],[Average 60]]/表1_5[[#This Row],[Average 40]]</f>
        <v>0.97453274191107964</v>
      </c>
      <c r="Z517" s="8">
        <f>TTEST(表1_5[[#This Row],[iBAQ 30-40_1]:[iBAQ 30-40_3]],表1_5[[#This Row],[iBAQ 50-60_1]:[iBAQ 50-60_3]],2,2)</f>
        <v>0.95244557482040193</v>
      </c>
      <c r="AA517" s="8"/>
      <c r="AB517" s="8">
        <f>表1_5[[#This Row],[Average 60]]/表1_5[[#This Row],[Average 20]]</f>
        <v>1.4003425284550364</v>
      </c>
      <c r="AC517" s="8">
        <f>TTEST(表1_5[[#This Row],[iBAQ 0-20_1]:[iBAQ 0-20_3]],表1_5[[#This Row],[iBAQ 50-60_1]:[iBAQ 50-60_3]],2,2)</f>
        <v>0.30295551274191967</v>
      </c>
      <c r="AD517" s="8"/>
    </row>
    <row r="518" spans="1:30" ht="15.75">
      <c r="A518" s="6">
        <v>741</v>
      </c>
      <c r="B518" s="7" t="s">
        <v>234</v>
      </c>
      <c r="C518" s="7" t="s">
        <v>2701</v>
      </c>
      <c r="D518" s="7" t="s">
        <v>3664</v>
      </c>
      <c r="E518" s="6">
        <v>4</v>
      </c>
      <c r="F518" s="6">
        <v>4</v>
      </c>
      <c r="G518" s="6">
        <v>4483500</v>
      </c>
      <c r="H518" s="6">
        <v>2529900</v>
      </c>
      <c r="I518" s="6">
        <v>2488200</v>
      </c>
      <c r="J518" s="6">
        <v>6750900</v>
      </c>
      <c r="K518" s="6">
        <v>11115000</v>
      </c>
      <c r="L518" s="6">
        <v>11469000</v>
      </c>
      <c r="M518" s="6">
        <v>21241000</v>
      </c>
      <c r="N518" s="6">
        <v>712730</v>
      </c>
      <c r="O518" s="6">
        <v>6623400</v>
      </c>
      <c r="P518" s="6">
        <f>COUNT(表1_5[[#This Row],[iBAQ 0-20_1]:[iBAQ 0-20_3]])</f>
        <v>3</v>
      </c>
      <c r="Q518" s="6">
        <f>COUNT(表1_5[[#This Row],[iBAQ 30-40_1]:[iBAQ 30-40_3]])</f>
        <v>3</v>
      </c>
      <c r="R518" s="6">
        <f>COUNT(表1_5[[#This Row],[iBAQ 50-60_1]:[iBAQ 50-60_3]])</f>
        <v>3</v>
      </c>
      <c r="S518" s="8">
        <f>AVERAGE(表1_5[[#This Row],[iBAQ 0-20_1]:[iBAQ 0-20_3]])</f>
        <v>3167200</v>
      </c>
      <c r="T518" s="8">
        <f>AVERAGE(表1_5[[#This Row],[iBAQ 30-40_1]:[iBAQ 30-40_3]])</f>
        <v>9778300</v>
      </c>
      <c r="U518" s="8">
        <f>AVERAGE(表1_5[[#This Row],[iBAQ 50-60_1]:[iBAQ 50-60_3]])</f>
        <v>9525710</v>
      </c>
      <c r="V518" s="8">
        <f>表1_5[[#This Row],[Average 40]]/表1_5[[#This Row],[Average 20]]</f>
        <v>3.0873642333922708</v>
      </c>
      <c r="W518" s="8">
        <f>TTEST(表1_5[[#This Row],[iBAQ 0-20_1]:[iBAQ 0-20_3]],表1_5[[#This Row],[iBAQ 30-40_1]:[iBAQ 30-40_3]],2,2)</f>
        <v>1.6163221087801504E-2</v>
      </c>
      <c r="X518" s="8" t="s">
        <v>1408</v>
      </c>
      <c r="Y518" s="8">
        <f>表1_5[[#This Row],[Average 60]]/表1_5[[#This Row],[Average 40]]</f>
        <v>0.97416831146518312</v>
      </c>
      <c r="Z518" s="8">
        <f>TTEST(表1_5[[#This Row],[iBAQ 30-40_1]:[iBAQ 30-40_3]],表1_5[[#This Row],[iBAQ 50-60_1]:[iBAQ 50-60_3]],2,2)</f>
        <v>0.96987721819951944</v>
      </c>
      <c r="AA518" s="8"/>
      <c r="AB518" s="8">
        <f>表1_5[[#This Row],[Average 60]]/表1_5[[#This Row],[Average 20]]</f>
        <v>3.0076124021217479</v>
      </c>
      <c r="AC518" s="8">
        <f>TTEST(表1_5[[#This Row],[iBAQ 0-20_1]:[iBAQ 0-20_3]],表1_5[[#This Row],[iBAQ 50-60_1]:[iBAQ 50-60_3]],2,2)</f>
        <v>0.35864822958844794</v>
      </c>
      <c r="AD518" s="8"/>
    </row>
    <row r="519" spans="1:30" ht="15.75">
      <c r="A519" s="6">
        <v>328</v>
      </c>
      <c r="B519" s="7" t="s">
        <v>253</v>
      </c>
      <c r="C519" s="7" t="s">
        <v>2392</v>
      </c>
      <c r="D519" s="7" t="s">
        <v>3519</v>
      </c>
      <c r="E519" s="6">
        <v>8</v>
      </c>
      <c r="F519" s="6">
        <v>4</v>
      </c>
      <c r="G519" s="6">
        <v>2383100</v>
      </c>
      <c r="H519" s="6">
        <v>2812900</v>
      </c>
      <c r="I519" s="6">
        <v>8058900</v>
      </c>
      <c r="J519" s="6">
        <v>7206300</v>
      </c>
      <c r="K519" s="6">
        <v>3861100</v>
      </c>
      <c r="L519" s="6">
        <v>2527400</v>
      </c>
      <c r="M519" s="6">
        <v>4132000</v>
      </c>
      <c r="N519" s="6">
        <v>3120700</v>
      </c>
      <c r="O519" s="6">
        <v>5952600</v>
      </c>
      <c r="P519" s="6">
        <f>COUNT(表1_5[[#This Row],[iBAQ 0-20_1]:[iBAQ 0-20_3]])</f>
        <v>3</v>
      </c>
      <c r="Q519" s="6">
        <f>COUNT(表1_5[[#This Row],[iBAQ 30-40_1]:[iBAQ 30-40_3]])</f>
        <v>3</v>
      </c>
      <c r="R519" s="6">
        <f>COUNT(表1_5[[#This Row],[iBAQ 50-60_1]:[iBAQ 50-60_3]])</f>
        <v>3</v>
      </c>
      <c r="S519" s="8">
        <f>AVERAGE(表1_5[[#This Row],[iBAQ 0-20_1]:[iBAQ 0-20_3]])</f>
        <v>4418300</v>
      </c>
      <c r="T519" s="8">
        <f>AVERAGE(表1_5[[#This Row],[iBAQ 30-40_1]:[iBAQ 30-40_3]])</f>
        <v>4531600</v>
      </c>
      <c r="U519" s="8">
        <f>AVERAGE(表1_5[[#This Row],[iBAQ 50-60_1]:[iBAQ 50-60_3]])</f>
        <v>4401766.666666667</v>
      </c>
      <c r="V519" s="8">
        <f>表1_5[[#This Row],[Average 40]]/表1_5[[#This Row],[Average 20]]</f>
        <v>1.0256433469886608</v>
      </c>
      <c r="W519" s="8">
        <f>TTEST(表1_5[[#This Row],[iBAQ 0-20_1]:[iBAQ 0-20_3]],表1_5[[#This Row],[iBAQ 30-40_1]:[iBAQ 30-40_3]],2,2)</f>
        <v>0.96298771510469239</v>
      </c>
      <c r="X519" s="8"/>
      <c r="Y519" s="8">
        <f>表1_5[[#This Row],[Average 60]]/表1_5[[#This Row],[Average 40]]</f>
        <v>0.97134933945332047</v>
      </c>
      <c r="Z519" s="8">
        <f>TTEST(表1_5[[#This Row],[iBAQ 30-40_1]:[iBAQ 30-40_3]],表1_5[[#This Row],[iBAQ 50-60_1]:[iBAQ 50-60_3]],2,2)</f>
        <v>0.93995895741114022</v>
      </c>
      <c r="AA519" s="8"/>
      <c r="AB519" s="8">
        <f>表1_5[[#This Row],[Average 60]]/表1_5[[#This Row],[Average 20]]</f>
        <v>0.99625798761212847</v>
      </c>
      <c r="AC519" s="8">
        <f>TTEST(表1_5[[#This Row],[iBAQ 0-20_1]:[iBAQ 0-20_3]],表1_5[[#This Row],[iBAQ 50-60_1]:[iBAQ 50-60_3]],2,2)</f>
        <v>0.9938119763945612</v>
      </c>
      <c r="AD519" s="8"/>
    </row>
    <row r="520" spans="1:30" ht="15.75">
      <c r="A520" s="6">
        <v>735</v>
      </c>
      <c r="B520" s="7" t="s">
        <v>655</v>
      </c>
      <c r="C520" s="7" t="s">
        <v>2697</v>
      </c>
      <c r="D520" s="7" t="s">
        <v>1722</v>
      </c>
      <c r="E520" s="6">
        <v>3</v>
      </c>
      <c r="F520" s="6">
        <v>3</v>
      </c>
      <c r="G520" s="6">
        <v>278300</v>
      </c>
      <c r="H520" s="6">
        <v>529780</v>
      </c>
      <c r="I520" s="6">
        <v>232910</v>
      </c>
      <c r="J520" s="6">
        <v>244750</v>
      </c>
      <c r="K520" s="6"/>
      <c r="L520" s="6">
        <v>517570</v>
      </c>
      <c r="M520" s="6"/>
      <c r="N520" s="6">
        <v>302400</v>
      </c>
      <c r="O520" s="6">
        <v>438040</v>
      </c>
      <c r="P520" s="6">
        <f>COUNT(表1_5[[#This Row],[iBAQ 0-20_1]:[iBAQ 0-20_3]])</f>
        <v>3</v>
      </c>
      <c r="Q520" s="6">
        <f>COUNT(表1_5[[#This Row],[iBAQ 30-40_1]:[iBAQ 30-40_3]])</f>
        <v>2</v>
      </c>
      <c r="R520" s="6">
        <f>COUNT(表1_5[[#This Row],[iBAQ 50-60_1]:[iBAQ 50-60_3]])</f>
        <v>2</v>
      </c>
      <c r="S520" s="8">
        <f>AVERAGE(表1_5[[#This Row],[iBAQ 0-20_1]:[iBAQ 0-20_3]])</f>
        <v>346996.66666666669</v>
      </c>
      <c r="T520" s="8">
        <f>AVERAGE(表1_5[[#This Row],[iBAQ 30-40_1]:[iBAQ 30-40_3]])</f>
        <v>381160</v>
      </c>
      <c r="U520" s="8">
        <f>AVERAGE(表1_5[[#This Row],[iBAQ 50-60_1]:[iBAQ 50-60_3]])</f>
        <v>370220</v>
      </c>
      <c r="V520" s="8">
        <f>表1_5[[#This Row],[Average 40]]/表1_5[[#This Row],[Average 20]]</f>
        <v>1.0984543559496247</v>
      </c>
      <c r="W520" s="8">
        <f>TTEST(表1_5[[#This Row],[iBAQ 0-20_1]:[iBAQ 0-20_3]],表1_5[[#This Row],[iBAQ 30-40_1]:[iBAQ 30-40_3]],2,2)</f>
        <v>0.84137034921970211</v>
      </c>
      <c r="X520" s="8"/>
      <c r="Y520" s="8">
        <f>表1_5[[#This Row],[Average 60]]/表1_5[[#This Row],[Average 40]]</f>
        <v>0.97129814251233082</v>
      </c>
      <c r="Z520" s="8">
        <f>TTEST(表1_5[[#This Row],[iBAQ 30-40_1]:[iBAQ 30-40_3]],表1_5[[#This Row],[iBAQ 50-60_1]:[iBAQ 50-60_3]],2,2)</f>
        <v>0.94928559189342887</v>
      </c>
      <c r="AA520" s="8"/>
      <c r="AB520" s="8">
        <f>表1_5[[#This Row],[Average 60]]/表1_5[[#This Row],[Average 20]]</f>
        <v>1.0669266755684492</v>
      </c>
      <c r="AC520" s="8">
        <f>TTEST(表1_5[[#This Row],[iBAQ 0-20_1]:[iBAQ 0-20_3]],表1_5[[#This Row],[iBAQ 50-60_1]:[iBAQ 50-60_3]],2,2)</f>
        <v>0.86907508280724777</v>
      </c>
      <c r="AD520" s="8"/>
    </row>
    <row r="521" spans="1:30" ht="15.75">
      <c r="A521" s="6">
        <v>616</v>
      </c>
      <c r="B521" s="7" t="s">
        <v>259</v>
      </c>
      <c r="C521" s="7" t="s">
        <v>2279</v>
      </c>
      <c r="D521" s="7" t="s">
        <v>3622</v>
      </c>
      <c r="E521" s="6">
        <v>10</v>
      </c>
      <c r="F521" s="6">
        <v>9</v>
      </c>
      <c r="G521" s="6">
        <v>9045800</v>
      </c>
      <c r="H521" s="6">
        <v>8346000</v>
      </c>
      <c r="I521" s="6">
        <v>7878200</v>
      </c>
      <c r="J521" s="6">
        <v>9750900</v>
      </c>
      <c r="K521" s="6">
        <v>4930200</v>
      </c>
      <c r="L521" s="6">
        <v>10120000</v>
      </c>
      <c r="M521" s="6">
        <v>14849000</v>
      </c>
      <c r="N521" s="6">
        <v>3460200</v>
      </c>
      <c r="O521" s="6">
        <v>5755000</v>
      </c>
      <c r="P521" s="6">
        <f>COUNT(表1_5[[#This Row],[iBAQ 0-20_1]:[iBAQ 0-20_3]])</f>
        <v>3</v>
      </c>
      <c r="Q521" s="6">
        <f>COUNT(表1_5[[#This Row],[iBAQ 30-40_1]:[iBAQ 30-40_3]])</f>
        <v>3</v>
      </c>
      <c r="R521" s="6">
        <f>COUNT(表1_5[[#This Row],[iBAQ 50-60_1]:[iBAQ 50-60_3]])</f>
        <v>3</v>
      </c>
      <c r="S521" s="8">
        <f>AVERAGE(表1_5[[#This Row],[iBAQ 0-20_1]:[iBAQ 0-20_3]])</f>
        <v>8423333.333333334</v>
      </c>
      <c r="T521" s="8">
        <f>AVERAGE(表1_5[[#This Row],[iBAQ 30-40_1]:[iBAQ 30-40_3]])</f>
        <v>8267033.333333333</v>
      </c>
      <c r="U521" s="8">
        <f>AVERAGE(表1_5[[#This Row],[iBAQ 50-60_1]:[iBAQ 50-60_3]])</f>
        <v>8021400</v>
      </c>
      <c r="V521" s="8">
        <f>表1_5[[#This Row],[Average 40]]/表1_5[[#This Row],[Average 20]]</f>
        <v>0.98144440047487125</v>
      </c>
      <c r="W521" s="8">
        <f>TTEST(表1_5[[#This Row],[iBAQ 0-20_1]:[iBAQ 0-20_3]],表1_5[[#This Row],[iBAQ 30-40_1]:[iBAQ 30-40_3]],2,2)</f>
        <v>0.93140222897779545</v>
      </c>
      <c r="X521" s="8"/>
      <c r="Y521" s="8">
        <f>表1_5[[#This Row],[Average 60]]/表1_5[[#This Row],[Average 40]]</f>
        <v>0.97028760821092619</v>
      </c>
      <c r="Z521" s="8">
        <f>TTEST(表1_5[[#This Row],[iBAQ 30-40_1]:[iBAQ 30-40_3]],表1_5[[#This Row],[iBAQ 50-60_1]:[iBAQ 50-60_3]],2,2)</f>
        <v>0.95229473877102422</v>
      </c>
      <c r="AA521" s="8"/>
      <c r="AB521" s="8">
        <f>表1_5[[#This Row],[Average 60]]/表1_5[[#This Row],[Average 20]]</f>
        <v>0.95228333992876923</v>
      </c>
      <c r="AC521" s="8">
        <f>TTEST(表1_5[[#This Row],[iBAQ 0-20_1]:[iBAQ 0-20_3]],表1_5[[#This Row],[iBAQ 50-60_1]:[iBAQ 50-60_3]],2,2)</f>
        <v>0.91396034555442762</v>
      </c>
      <c r="AD521" s="8"/>
    </row>
    <row r="522" spans="1:30" ht="15.75">
      <c r="A522" s="6">
        <v>746</v>
      </c>
      <c r="B522" s="7" t="s">
        <v>120</v>
      </c>
      <c r="C522" s="7" t="s">
        <v>2705</v>
      </c>
      <c r="D522" s="7" t="s">
        <v>3666</v>
      </c>
      <c r="E522" s="6">
        <v>6</v>
      </c>
      <c r="F522" s="6">
        <v>5</v>
      </c>
      <c r="G522" s="6">
        <v>44813000</v>
      </c>
      <c r="H522" s="6">
        <v>49461000</v>
      </c>
      <c r="I522" s="6">
        <v>14245000</v>
      </c>
      <c r="J522" s="6">
        <v>47306000</v>
      </c>
      <c r="K522" s="6">
        <v>21741000</v>
      </c>
      <c r="L522" s="6">
        <v>77453000</v>
      </c>
      <c r="M522" s="6">
        <v>76612000</v>
      </c>
      <c r="N522" s="6">
        <v>49845000</v>
      </c>
      <c r="O522" s="6">
        <v>15392000</v>
      </c>
      <c r="P522" s="6">
        <f>COUNT(表1_5[[#This Row],[iBAQ 0-20_1]:[iBAQ 0-20_3]])</f>
        <v>3</v>
      </c>
      <c r="Q522" s="6">
        <f>COUNT(表1_5[[#This Row],[iBAQ 30-40_1]:[iBAQ 30-40_3]])</f>
        <v>3</v>
      </c>
      <c r="R522" s="6">
        <f>COUNT(表1_5[[#This Row],[iBAQ 50-60_1]:[iBAQ 50-60_3]])</f>
        <v>3</v>
      </c>
      <c r="S522" s="8">
        <f>AVERAGE(表1_5[[#This Row],[iBAQ 0-20_1]:[iBAQ 0-20_3]])</f>
        <v>36173000</v>
      </c>
      <c r="T522" s="8">
        <f>AVERAGE(表1_5[[#This Row],[iBAQ 30-40_1]:[iBAQ 30-40_3]])</f>
        <v>48833333.333333336</v>
      </c>
      <c r="U522" s="8">
        <f>AVERAGE(表1_5[[#This Row],[iBAQ 50-60_1]:[iBAQ 50-60_3]])</f>
        <v>47283000</v>
      </c>
      <c r="V522" s="8">
        <f>表1_5[[#This Row],[Average 40]]/表1_5[[#This Row],[Average 20]]</f>
        <v>1.3499940102654835</v>
      </c>
      <c r="W522" s="8">
        <f>TTEST(表1_5[[#This Row],[iBAQ 0-20_1]:[iBAQ 0-20_3]],表1_5[[#This Row],[iBAQ 30-40_1]:[iBAQ 30-40_3]],2,2)</f>
        <v>0.5520691650649252</v>
      </c>
      <c r="X522" s="8"/>
      <c r="Y522" s="8">
        <f>表1_5[[#This Row],[Average 60]]/表1_5[[#This Row],[Average 40]]</f>
        <v>0.96825255972696245</v>
      </c>
      <c r="Z522" s="8">
        <f>TTEST(表1_5[[#This Row],[iBAQ 30-40_1]:[iBAQ 30-40_3]],表1_5[[#This Row],[iBAQ 50-60_1]:[iBAQ 50-60_3]],2,2)</f>
        <v>0.95147629467216821</v>
      </c>
      <c r="AA522" s="8"/>
      <c r="AB522" s="8">
        <f>表1_5[[#This Row],[Average 60]]/表1_5[[#This Row],[Average 20]]</f>
        <v>1.3071351560556217</v>
      </c>
      <c r="AC522" s="8">
        <f>TTEST(表1_5[[#This Row],[iBAQ 0-20_1]:[iBAQ 0-20_3]],表1_5[[#This Row],[iBAQ 50-60_1]:[iBAQ 50-60_3]],2,2)</f>
        <v>0.62284606360167794</v>
      </c>
      <c r="AD522" s="8"/>
    </row>
    <row r="523" spans="1:30" ht="15.75">
      <c r="A523" s="6">
        <v>677</v>
      </c>
      <c r="B523" s="7" t="s">
        <v>495</v>
      </c>
      <c r="C523" s="7" t="s">
        <v>2646</v>
      </c>
      <c r="D523" s="7" t="s">
        <v>1683</v>
      </c>
      <c r="E523" s="6">
        <v>2</v>
      </c>
      <c r="F523" s="6">
        <v>1</v>
      </c>
      <c r="G523" s="6">
        <v>716160</v>
      </c>
      <c r="H523" s="6"/>
      <c r="I523" s="6">
        <v>693880</v>
      </c>
      <c r="J523" s="6">
        <v>2349600</v>
      </c>
      <c r="K523" s="6">
        <v>1573400</v>
      </c>
      <c r="L523" s="6">
        <v>3041300</v>
      </c>
      <c r="M523" s="6">
        <v>3005900</v>
      </c>
      <c r="N523" s="6"/>
      <c r="O523" s="6">
        <v>1488800</v>
      </c>
      <c r="P523" s="6">
        <f>COUNT(表1_5[[#This Row],[iBAQ 0-20_1]:[iBAQ 0-20_3]])</f>
        <v>2</v>
      </c>
      <c r="Q523" s="6">
        <f>COUNT(表1_5[[#This Row],[iBAQ 30-40_1]:[iBAQ 30-40_3]])</f>
        <v>3</v>
      </c>
      <c r="R523" s="6">
        <f>COUNT(表1_5[[#This Row],[iBAQ 50-60_1]:[iBAQ 50-60_3]])</f>
        <v>2</v>
      </c>
      <c r="S523" s="8">
        <f>AVERAGE(表1_5[[#This Row],[iBAQ 0-20_1]:[iBAQ 0-20_3]])</f>
        <v>705020</v>
      </c>
      <c r="T523" s="8">
        <f>AVERAGE(表1_5[[#This Row],[iBAQ 30-40_1]:[iBAQ 30-40_3]])</f>
        <v>2321433.3333333335</v>
      </c>
      <c r="U523" s="8">
        <f>AVERAGE(表1_5[[#This Row],[iBAQ 50-60_1]:[iBAQ 50-60_3]])</f>
        <v>2247350</v>
      </c>
      <c r="V523" s="8">
        <f>表1_5[[#This Row],[Average 40]]/表1_5[[#This Row],[Average 20]]</f>
        <v>3.2927198282791035</v>
      </c>
      <c r="W523" s="8">
        <f>TTEST(表1_5[[#This Row],[iBAQ 0-20_1]:[iBAQ 0-20_3]],表1_5[[#This Row],[iBAQ 30-40_1]:[iBAQ 30-40_3]],2,2)</f>
        <v>5.9890075704289218E-2</v>
      </c>
      <c r="X523" s="8"/>
      <c r="Y523" s="8">
        <f>表1_5[[#This Row],[Average 60]]/表1_5[[#This Row],[Average 40]]</f>
        <v>0.96808724494924103</v>
      </c>
      <c r="Z523" s="8">
        <f>TTEST(表1_5[[#This Row],[iBAQ 30-40_1]:[iBAQ 30-40_3]],表1_5[[#This Row],[iBAQ 50-60_1]:[iBAQ 50-60_3]],2,2)</f>
        <v>0.93093180925635832</v>
      </c>
      <c r="AA523" s="8"/>
      <c r="AB523" s="8">
        <f>表1_5[[#This Row],[Average 60]]/表1_5[[#This Row],[Average 20]]</f>
        <v>3.1876400669484553</v>
      </c>
      <c r="AC523" s="8">
        <f>TTEST(表1_5[[#This Row],[iBAQ 0-20_1]:[iBAQ 0-20_3]],表1_5[[#This Row],[iBAQ 50-60_1]:[iBAQ 50-60_3]],2,2)</f>
        <v>0.17908036575537756</v>
      </c>
      <c r="AD523" s="8"/>
    </row>
    <row r="524" spans="1:30" ht="15.75">
      <c r="A524" s="6">
        <v>612</v>
      </c>
      <c r="B524" s="7" t="s">
        <v>63</v>
      </c>
      <c r="C524" s="7" t="s">
        <v>3357</v>
      </c>
      <c r="D524" s="7" t="s">
        <v>4004</v>
      </c>
      <c r="E524" s="6">
        <v>8</v>
      </c>
      <c r="F524" s="6">
        <v>3</v>
      </c>
      <c r="G524" s="6">
        <v>100960000</v>
      </c>
      <c r="H524" s="6">
        <v>118010000</v>
      </c>
      <c r="I524" s="6">
        <v>87223000</v>
      </c>
      <c r="J524" s="6">
        <v>89328000</v>
      </c>
      <c r="K524" s="6">
        <v>96213000</v>
      </c>
      <c r="L524" s="6">
        <v>89760000</v>
      </c>
      <c r="M524" s="6">
        <v>133080000</v>
      </c>
      <c r="N524" s="6">
        <v>96696000</v>
      </c>
      <c r="O524" s="6">
        <v>35705000</v>
      </c>
      <c r="P524" s="6">
        <f>COUNT(表1_5[[#This Row],[iBAQ 0-20_1]:[iBAQ 0-20_3]])</f>
        <v>3</v>
      </c>
      <c r="Q524" s="6">
        <f>COUNT(表1_5[[#This Row],[iBAQ 30-40_1]:[iBAQ 30-40_3]])</f>
        <v>3</v>
      </c>
      <c r="R524" s="6">
        <f>COUNT(表1_5[[#This Row],[iBAQ 50-60_1]:[iBAQ 50-60_3]])</f>
        <v>3</v>
      </c>
      <c r="S524" s="8">
        <f>AVERAGE(表1_5[[#This Row],[iBAQ 0-20_1]:[iBAQ 0-20_3]])</f>
        <v>102064333.33333333</v>
      </c>
      <c r="T524" s="8">
        <f>AVERAGE(表1_5[[#This Row],[iBAQ 30-40_1]:[iBAQ 30-40_3]])</f>
        <v>91767000</v>
      </c>
      <c r="U524" s="8">
        <f>AVERAGE(表1_5[[#This Row],[iBAQ 50-60_1]:[iBAQ 50-60_3]])</f>
        <v>88493666.666666672</v>
      </c>
      <c r="V524" s="8">
        <f>表1_5[[#This Row],[Average 40]]/表1_5[[#This Row],[Average 20]]</f>
        <v>0.89910938525701112</v>
      </c>
      <c r="W524" s="8">
        <f>TTEST(表1_5[[#This Row],[iBAQ 0-20_1]:[iBAQ 0-20_3]],表1_5[[#This Row],[iBAQ 30-40_1]:[iBAQ 30-40_3]],2,2)</f>
        <v>0.32470901825595394</v>
      </c>
      <c r="X524" s="8"/>
      <c r="Y524" s="8">
        <f>表1_5[[#This Row],[Average 60]]/表1_5[[#This Row],[Average 40]]</f>
        <v>0.96432995158027035</v>
      </c>
      <c r="Z524" s="8">
        <f>TTEST(表1_5[[#This Row],[iBAQ 30-40_1]:[iBAQ 30-40_3]],表1_5[[#This Row],[iBAQ 50-60_1]:[iBAQ 50-60_3]],2,2)</f>
        <v>0.91407896131775912</v>
      </c>
      <c r="AA524" s="8"/>
      <c r="AB524" s="8">
        <f>表1_5[[#This Row],[Average 60]]/表1_5[[#This Row],[Average 20]]</f>
        <v>0.86703810995026021</v>
      </c>
      <c r="AC524" s="8">
        <f>TTEST(表1_5[[#This Row],[iBAQ 0-20_1]:[iBAQ 0-20_3]],表1_5[[#This Row],[iBAQ 50-60_1]:[iBAQ 50-60_3]],2,2)</f>
        <v>0.67215095257704383</v>
      </c>
      <c r="AD524" s="8"/>
    </row>
    <row r="525" spans="1:30" ht="15.75">
      <c r="A525" s="6">
        <v>16</v>
      </c>
      <c r="B525" s="7" t="s">
        <v>704</v>
      </c>
      <c r="C525" s="7" t="s">
        <v>2184</v>
      </c>
      <c r="D525" s="7" t="s">
        <v>3411</v>
      </c>
      <c r="E525" s="6">
        <v>1</v>
      </c>
      <c r="F525" s="6">
        <v>1</v>
      </c>
      <c r="G525" s="6">
        <v>3093900</v>
      </c>
      <c r="H525" s="6">
        <v>2501200</v>
      </c>
      <c r="I525" s="6">
        <v>4030100</v>
      </c>
      <c r="J525" s="6"/>
      <c r="K525" s="6">
        <v>5322900</v>
      </c>
      <c r="L525" s="6">
        <v>7108500</v>
      </c>
      <c r="M525" s="6">
        <v>3029900</v>
      </c>
      <c r="N525" s="6">
        <v>8914100</v>
      </c>
      <c r="O525" s="6"/>
      <c r="P525" s="6">
        <f>COUNT(表1_5[[#This Row],[iBAQ 0-20_1]:[iBAQ 0-20_3]])</f>
        <v>3</v>
      </c>
      <c r="Q525" s="6">
        <f>COUNT(表1_5[[#This Row],[iBAQ 30-40_1]:[iBAQ 30-40_3]])</f>
        <v>2</v>
      </c>
      <c r="R525" s="6">
        <f>COUNT(表1_5[[#This Row],[iBAQ 50-60_1]:[iBAQ 50-60_3]])</f>
        <v>2</v>
      </c>
      <c r="S525" s="8">
        <f>AVERAGE(表1_5[[#This Row],[iBAQ 0-20_1]:[iBAQ 0-20_3]])</f>
        <v>3208400</v>
      </c>
      <c r="T525" s="8">
        <f>AVERAGE(表1_5[[#This Row],[iBAQ 30-40_1]:[iBAQ 30-40_3]])</f>
        <v>6215700</v>
      </c>
      <c r="U525" s="8">
        <f>AVERAGE(表1_5[[#This Row],[iBAQ 50-60_1]:[iBAQ 50-60_3]])</f>
        <v>5972000</v>
      </c>
      <c r="V525" s="8">
        <f>表1_5[[#This Row],[Average 40]]/表1_5[[#This Row],[Average 20]]</f>
        <v>1.9373207829447701</v>
      </c>
      <c r="W525" s="8">
        <f>TTEST(表1_5[[#This Row],[iBAQ 0-20_1]:[iBAQ 0-20_3]],表1_5[[#This Row],[iBAQ 30-40_1]:[iBAQ 30-40_3]],2,2)</f>
        <v>4.1824807883645267E-2</v>
      </c>
      <c r="X525" s="8"/>
      <c r="Y525" s="8">
        <f>表1_5[[#This Row],[Average 60]]/表1_5[[#This Row],[Average 40]]</f>
        <v>0.96079283105683999</v>
      </c>
      <c r="Z525" s="8">
        <f>TTEST(表1_5[[#This Row],[iBAQ 30-40_1]:[iBAQ 30-40_3]],表1_5[[#This Row],[iBAQ 50-60_1]:[iBAQ 50-60_3]],2,2)</f>
        <v>0.94404052511211467</v>
      </c>
      <c r="AA525" s="8"/>
      <c r="AB525" s="8">
        <f>表1_5[[#This Row],[Average 60]]/表1_5[[#This Row],[Average 20]]</f>
        <v>1.8613639197107592</v>
      </c>
      <c r="AC525" s="8">
        <f>TTEST(表1_5[[#This Row],[iBAQ 0-20_1]:[iBAQ 0-20_3]],表1_5[[#This Row],[iBAQ 50-60_1]:[iBAQ 50-60_3]],2,2)</f>
        <v>0.30992045546227276</v>
      </c>
      <c r="AD525" s="8"/>
    </row>
    <row r="526" spans="1:30" ht="15.75">
      <c r="A526" s="6">
        <v>1207</v>
      </c>
      <c r="B526" s="7" t="s">
        <v>568</v>
      </c>
      <c r="C526" s="7" t="s">
        <v>3198</v>
      </c>
      <c r="D526" s="7" t="s">
        <v>2057</v>
      </c>
      <c r="E526" s="6">
        <v>5</v>
      </c>
      <c r="F526" s="6">
        <v>5</v>
      </c>
      <c r="G526" s="6">
        <v>2288100</v>
      </c>
      <c r="H526" s="6">
        <v>5394900</v>
      </c>
      <c r="I526" s="6">
        <v>1083800</v>
      </c>
      <c r="J526" s="6"/>
      <c r="K526" s="6">
        <v>2112000</v>
      </c>
      <c r="L526" s="6">
        <v>2016300</v>
      </c>
      <c r="M526" s="6">
        <v>4113500</v>
      </c>
      <c r="N526" s="6">
        <v>880330</v>
      </c>
      <c r="O526" s="6">
        <v>942150</v>
      </c>
      <c r="P526" s="6">
        <f>COUNT(表1_5[[#This Row],[iBAQ 0-20_1]:[iBAQ 0-20_3]])</f>
        <v>3</v>
      </c>
      <c r="Q526" s="6">
        <f>COUNT(表1_5[[#This Row],[iBAQ 30-40_1]:[iBAQ 30-40_3]])</f>
        <v>2</v>
      </c>
      <c r="R526" s="6">
        <f>COUNT(表1_5[[#This Row],[iBAQ 50-60_1]:[iBAQ 50-60_3]])</f>
        <v>3</v>
      </c>
      <c r="S526" s="8">
        <f>AVERAGE(表1_5[[#This Row],[iBAQ 0-20_1]:[iBAQ 0-20_3]])</f>
        <v>2922266.6666666665</v>
      </c>
      <c r="T526" s="8">
        <f>AVERAGE(表1_5[[#This Row],[iBAQ 30-40_1]:[iBAQ 30-40_3]])</f>
        <v>2064150</v>
      </c>
      <c r="U526" s="8">
        <f>AVERAGE(表1_5[[#This Row],[iBAQ 50-60_1]:[iBAQ 50-60_3]])</f>
        <v>1978660</v>
      </c>
      <c r="V526" s="8">
        <f>表1_5[[#This Row],[Average 40]]/表1_5[[#This Row],[Average 20]]</f>
        <v>0.7063523748688233</v>
      </c>
      <c r="W526" s="8">
        <f>TTEST(表1_5[[#This Row],[iBAQ 0-20_1]:[iBAQ 0-20_3]],表1_5[[#This Row],[iBAQ 30-40_1]:[iBAQ 30-40_3]],2,2)</f>
        <v>0.64057850477600597</v>
      </c>
      <c r="X526" s="8"/>
      <c r="Y526" s="8">
        <f>表1_5[[#This Row],[Average 60]]/表1_5[[#This Row],[Average 40]]</f>
        <v>0.95858343628127796</v>
      </c>
      <c r="Z526" s="8">
        <f>TTEST(表1_5[[#This Row],[iBAQ 30-40_1]:[iBAQ 30-40_3]],表1_5[[#This Row],[iBAQ 50-60_1]:[iBAQ 50-60_3]],2,2)</f>
        <v>0.95445630822288852</v>
      </c>
      <c r="AA526" s="8"/>
      <c r="AB526" s="8">
        <f>表1_5[[#This Row],[Average 60]]/表1_5[[#This Row],[Average 20]]</f>
        <v>0.67709768672719806</v>
      </c>
      <c r="AC526" s="8">
        <f>TTEST(表1_5[[#This Row],[iBAQ 0-20_1]:[iBAQ 0-20_3]],表1_5[[#This Row],[iBAQ 50-60_1]:[iBAQ 50-60_3]],2,2)</f>
        <v>0.60224415155402511</v>
      </c>
      <c r="AD526" s="8"/>
    </row>
    <row r="527" spans="1:30" ht="15.75">
      <c r="A527" s="6">
        <v>845</v>
      </c>
      <c r="B527" s="7" t="s">
        <v>290</v>
      </c>
      <c r="C527" s="7" t="s">
        <v>2792</v>
      </c>
      <c r="D527" s="7" t="s">
        <v>1772</v>
      </c>
      <c r="E527" s="6">
        <v>13</v>
      </c>
      <c r="F527" s="6">
        <v>3</v>
      </c>
      <c r="G527" s="6">
        <v>6498500</v>
      </c>
      <c r="H527" s="6">
        <v>7152400</v>
      </c>
      <c r="I527" s="6">
        <v>6985000</v>
      </c>
      <c r="J527" s="6">
        <v>6295300</v>
      </c>
      <c r="K527" s="6">
        <v>6582600</v>
      </c>
      <c r="L527" s="6">
        <v>8121500</v>
      </c>
      <c r="M527" s="6">
        <v>9707200</v>
      </c>
      <c r="N527" s="6">
        <v>5508000</v>
      </c>
      <c r="O527" s="6">
        <v>4856500</v>
      </c>
      <c r="P527" s="6">
        <f>COUNT(表1_5[[#This Row],[iBAQ 0-20_1]:[iBAQ 0-20_3]])</f>
        <v>3</v>
      </c>
      <c r="Q527" s="6">
        <f>COUNT(表1_5[[#This Row],[iBAQ 30-40_1]:[iBAQ 30-40_3]])</f>
        <v>3</v>
      </c>
      <c r="R527" s="6">
        <f>COUNT(表1_5[[#This Row],[iBAQ 50-60_1]:[iBAQ 50-60_3]])</f>
        <v>3</v>
      </c>
      <c r="S527" s="8">
        <f>AVERAGE(表1_5[[#This Row],[iBAQ 0-20_1]:[iBAQ 0-20_3]])</f>
        <v>6878633.333333333</v>
      </c>
      <c r="T527" s="8">
        <f>AVERAGE(表1_5[[#This Row],[iBAQ 30-40_1]:[iBAQ 30-40_3]])</f>
        <v>6999800</v>
      </c>
      <c r="U527" s="8">
        <f>AVERAGE(表1_5[[#This Row],[iBAQ 50-60_1]:[iBAQ 50-60_3]])</f>
        <v>6690566.666666667</v>
      </c>
      <c r="V527" s="8">
        <f>表1_5[[#This Row],[Average 40]]/表1_5[[#This Row],[Average 20]]</f>
        <v>1.0176149331989397</v>
      </c>
      <c r="W527" s="8">
        <f>TTEST(表1_5[[#This Row],[iBAQ 0-20_1]:[iBAQ 0-20_3]],表1_5[[#This Row],[iBAQ 30-40_1]:[iBAQ 30-40_3]],2,2)</f>
        <v>0.84979264398073373</v>
      </c>
      <c r="X527" s="8"/>
      <c r="Y527" s="8">
        <f>表1_5[[#This Row],[Average 60]]/表1_5[[#This Row],[Average 40]]</f>
        <v>0.95582254731087557</v>
      </c>
      <c r="Z527" s="8">
        <f>TTEST(表1_5[[#This Row],[iBAQ 30-40_1]:[iBAQ 30-40_3]],表1_5[[#This Row],[iBAQ 50-60_1]:[iBAQ 50-60_3]],2,2)</f>
        <v>0.85811035757282439</v>
      </c>
      <c r="AA527" s="8"/>
      <c r="AB527" s="8">
        <f>表1_5[[#This Row],[Average 60]]/表1_5[[#This Row],[Average 20]]</f>
        <v>0.97265929763179715</v>
      </c>
      <c r="AC527" s="8">
        <f>TTEST(表1_5[[#This Row],[iBAQ 0-20_1]:[iBAQ 0-20_3]],表1_5[[#This Row],[iBAQ 50-60_1]:[iBAQ 50-60_3]],2,2)</f>
        <v>0.90825419890683323</v>
      </c>
      <c r="AD527" s="8"/>
    </row>
    <row r="528" spans="1:30" ht="15.75">
      <c r="A528" s="6">
        <v>148</v>
      </c>
      <c r="B528" s="7" t="s">
        <v>114</v>
      </c>
      <c r="C528" s="7" t="s">
        <v>2628</v>
      </c>
      <c r="D528" s="7" t="s">
        <v>3634</v>
      </c>
      <c r="E528" s="6">
        <v>2</v>
      </c>
      <c r="F528" s="6">
        <v>1</v>
      </c>
      <c r="G528" s="6">
        <v>15951000</v>
      </c>
      <c r="H528" s="6"/>
      <c r="I528" s="6"/>
      <c r="J528" s="6">
        <v>11496000</v>
      </c>
      <c r="K528" s="6">
        <v>13021000</v>
      </c>
      <c r="L528" s="6">
        <v>15212000</v>
      </c>
      <c r="M528" s="6">
        <v>9168800</v>
      </c>
      <c r="N528" s="6"/>
      <c r="O528" s="6">
        <v>16139000</v>
      </c>
      <c r="P528" s="6">
        <f>COUNT(表1_5[[#This Row],[iBAQ 0-20_1]:[iBAQ 0-20_3]])</f>
        <v>1</v>
      </c>
      <c r="Q528" s="6">
        <f>COUNT(表1_5[[#This Row],[iBAQ 30-40_1]:[iBAQ 30-40_3]])</f>
        <v>3</v>
      </c>
      <c r="R528" s="6">
        <f>COUNT(表1_5[[#This Row],[iBAQ 50-60_1]:[iBAQ 50-60_3]])</f>
        <v>2</v>
      </c>
      <c r="S528" s="8"/>
      <c r="T528" s="8">
        <f>AVERAGE(表1_5[[#This Row],[iBAQ 30-40_1]:[iBAQ 30-40_3]])</f>
        <v>13243000</v>
      </c>
      <c r="U528" s="8">
        <f>AVERAGE(表1_5[[#This Row],[iBAQ 50-60_1]:[iBAQ 50-60_3]])</f>
        <v>12653900</v>
      </c>
      <c r="V528" s="8"/>
      <c r="W528" s="8"/>
      <c r="X528" s="8"/>
      <c r="Y528" s="8">
        <f>表1_5[[#This Row],[Average 60]]/表1_5[[#This Row],[Average 40]]</f>
        <v>0.9555161217246847</v>
      </c>
      <c r="Z528" s="8">
        <f>TTEST(表1_5[[#This Row],[iBAQ 30-40_1]:[iBAQ 30-40_3]],表1_5[[#This Row],[iBAQ 50-60_1]:[iBAQ 50-60_3]],2,2)</f>
        <v>0.85435415766406131</v>
      </c>
      <c r="AA528" s="8"/>
      <c r="AB528" s="8"/>
      <c r="AC528" s="8"/>
      <c r="AD528" s="8"/>
    </row>
    <row r="529" spans="1:30" ht="15.75">
      <c r="A529" s="6">
        <v>660</v>
      </c>
      <c r="B529" s="7" t="s">
        <v>556</v>
      </c>
      <c r="C529" s="7" t="s">
        <v>2631</v>
      </c>
      <c r="D529" s="7" t="s">
        <v>1674</v>
      </c>
      <c r="E529" s="6">
        <v>1</v>
      </c>
      <c r="F529" s="6">
        <v>1</v>
      </c>
      <c r="G529" s="6">
        <v>1880000</v>
      </c>
      <c r="H529" s="6">
        <v>1519300</v>
      </c>
      <c r="I529" s="6">
        <v>1395200</v>
      </c>
      <c r="J529" s="6">
        <v>1492500</v>
      </c>
      <c r="K529" s="6">
        <v>2323700</v>
      </c>
      <c r="L529" s="6">
        <v>742310</v>
      </c>
      <c r="M529" s="6">
        <v>1851100</v>
      </c>
      <c r="N529" s="6"/>
      <c r="O529" s="6">
        <v>1051400</v>
      </c>
      <c r="P529" s="6">
        <f>COUNT(表1_5[[#This Row],[iBAQ 0-20_1]:[iBAQ 0-20_3]])</f>
        <v>3</v>
      </c>
      <c r="Q529" s="6">
        <f>COUNT(表1_5[[#This Row],[iBAQ 30-40_1]:[iBAQ 30-40_3]])</f>
        <v>3</v>
      </c>
      <c r="R529" s="6">
        <f>COUNT(表1_5[[#This Row],[iBAQ 50-60_1]:[iBAQ 50-60_3]])</f>
        <v>2</v>
      </c>
      <c r="S529" s="8">
        <f>AVERAGE(表1_5[[#This Row],[iBAQ 0-20_1]:[iBAQ 0-20_3]])</f>
        <v>1598166.6666666667</v>
      </c>
      <c r="T529" s="8">
        <f>AVERAGE(表1_5[[#This Row],[iBAQ 30-40_1]:[iBAQ 30-40_3]])</f>
        <v>1519503.3333333333</v>
      </c>
      <c r="U529" s="8">
        <f>AVERAGE(表1_5[[#This Row],[iBAQ 50-60_1]:[iBAQ 50-60_3]])</f>
        <v>1451250</v>
      </c>
      <c r="V529" s="8">
        <f>表1_5[[#This Row],[Average 40]]/表1_5[[#This Row],[Average 20]]</f>
        <v>0.95077901762436112</v>
      </c>
      <c r="W529" s="8">
        <f>TTEST(表1_5[[#This Row],[iBAQ 0-20_1]:[iBAQ 0-20_3]],表1_5[[#This Row],[iBAQ 30-40_1]:[iBAQ 30-40_3]],2,2)</f>
        <v>0.87759340791526741</v>
      </c>
      <c r="X529" s="8"/>
      <c r="Y529" s="8">
        <f>表1_5[[#This Row],[Average 60]]/表1_5[[#This Row],[Average 40]]</f>
        <v>0.95508181401378967</v>
      </c>
      <c r="Z529" s="8">
        <f>TTEST(表1_5[[#This Row],[iBAQ 30-40_1]:[iBAQ 30-40_3]],表1_5[[#This Row],[iBAQ 50-60_1]:[iBAQ 50-60_3]],2,2)</f>
        <v>0.92423409671087309</v>
      </c>
      <c r="AA529" s="8"/>
      <c r="AB529" s="8">
        <f>表1_5[[#This Row],[Average 60]]/表1_5[[#This Row],[Average 20]]</f>
        <v>0.90807174887892372</v>
      </c>
      <c r="AC529" s="8">
        <f>TTEST(表1_5[[#This Row],[iBAQ 0-20_1]:[iBAQ 0-20_3]],表1_5[[#This Row],[iBAQ 50-60_1]:[iBAQ 50-60_3]],2,2)</f>
        <v>0.70464242206493122</v>
      </c>
      <c r="AD529" s="8"/>
    </row>
    <row r="530" spans="1:30" ht="15.75">
      <c r="A530" s="6">
        <v>615</v>
      </c>
      <c r="B530" s="7" t="s">
        <v>505</v>
      </c>
      <c r="C530" s="7" t="s">
        <v>2253</v>
      </c>
      <c r="D530" s="7" t="s">
        <v>4013</v>
      </c>
      <c r="E530" s="6">
        <v>5</v>
      </c>
      <c r="F530" s="6">
        <v>5</v>
      </c>
      <c r="G530" s="6">
        <v>3946700</v>
      </c>
      <c r="H530" s="6">
        <v>2997100</v>
      </c>
      <c r="I530" s="6">
        <v>3156200</v>
      </c>
      <c r="J530" s="6">
        <v>2782200</v>
      </c>
      <c r="K530" s="6"/>
      <c r="L530" s="6">
        <v>2309400</v>
      </c>
      <c r="M530" s="6">
        <v>1874900</v>
      </c>
      <c r="N530" s="6">
        <v>4008800</v>
      </c>
      <c r="O530" s="6">
        <v>1405300</v>
      </c>
      <c r="P530" s="6">
        <f>COUNT(表1_5[[#This Row],[iBAQ 0-20_1]:[iBAQ 0-20_3]])</f>
        <v>3</v>
      </c>
      <c r="Q530" s="6">
        <f>COUNT(表1_5[[#This Row],[iBAQ 30-40_1]:[iBAQ 30-40_3]])</f>
        <v>2</v>
      </c>
      <c r="R530" s="6">
        <f>COUNT(表1_5[[#This Row],[iBAQ 50-60_1]:[iBAQ 50-60_3]])</f>
        <v>3</v>
      </c>
      <c r="S530" s="8">
        <f>AVERAGE(表1_5[[#This Row],[iBAQ 0-20_1]:[iBAQ 0-20_3]])</f>
        <v>3366666.6666666665</v>
      </c>
      <c r="T530" s="8">
        <f>AVERAGE(表1_5[[#This Row],[iBAQ 30-40_1]:[iBAQ 30-40_3]])</f>
        <v>2545800</v>
      </c>
      <c r="U530" s="8">
        <f>AVERAGE(表1_5[[#This Row],[iBAQ 50-60_1]:[iBAQ 50-60_3]])</f>
        <v>2429666.6666666665</v>
      </c>
      <c r="V530" s="8">
        <f>表1_5[[#This Row],[Average 40]]/表1_5[[#This Row],[Average 20]]</f>
        <v>0.75617821782178218</v>
      </c>
      <c r="W530" s="8">
        <f>TTEST(表1_5[[#This Row],[iBAQ 0-20_1]:[iBAQ 0-20_3]],表1_5[[#This Row],[iBAQ 30-40_1]:[iBAQ 30-40_3]],2,2)</f>
        <v>0.14433397234864909</v>
      </c>
      <c r="X530" s="8"/>
      <c r="Y530" s="8">
        <f>表1_5[[#This Row],[Average 60]]/表1_5[[#This Row],[Average 40]]</f>
        <v>0.95438238143870946</v>
      </c>
      <c r="Z530" s="8">
        <f>TTEST(表1_5[[#This Row],[iBAQ 30-40_1]:[iBAQ 30-40_3]],表1_5[[#This Row],[iBAQ 50-60_1]:[iBAQ 50-60_3]],2,2)</f>
        <v>0.91884938656314674</v>
      </c>
      <c r="AA530" s="8"/>
      <c r="AB530" s="8">
        <f>表1_5[[#This Row],[Average 60]]/表1_5[[#This Row],[Average 20]]</f>
        <v>0.72168316831683166</v>
      </c>
      <c r="AC530" s="8">
        <f>TTEST(表1_5[[#This Row],[iBAQ 0-20_1]:[iBAQ 0-20_3]],表1_5[[#This Row],[iBAQ 50-60_1]:[iBAQ 50-60_3]],2,2)</f>
        <v>0.33379235778200267</v>
      </c>
      <c r="AD530" s="8"/>
    </row>
    <row r="531" spans="1:30" ht="15.75">
      <c r="A531" s="6">
        <v>943</v>
      </c>
      <c r="B531" s="7" t="s">
        <v>725</v>
      </c>
      <c r="C531" s="7" t="s">
        <v>2862</v>
      </c>
      <c r="D531" s="7" t="s">
        <v>3756</v>
      </c>
      <c r="E531" s="6">
        <v>2</v>
      </c>
      <c r="F531" s="6">
        <v>2</v>
      </c>
      <c r="G531" s="6"/>
      <c r="H531" s="6">
        <v>3232300</v>
      </c>
      <c r="I531" s="6"/>
      <c r="J531" s="6">
        <v>10039000</v>
      </c>
      <c r="K531" s="6">
        <v>12594000</v>
      </c>
      <c r="L531" s="6">
        <v>2626500</v>
      </c>
      <c r="M531" s="6">
        <v>12428000</v>
      </c>
      <c r="N531" s="6">
        <v>3627800</v>
      </c>
      <c r="O531" s="6"/>
      <c r="P531" s="6">
        <f>COUNT(表1_5[[#This Row],[iBAQ 0-20_1]:[iBAQ 0-20_3]])</f>
        <v>1</v>
      </c>
      <c r="Q531" s="6">
        <f>COUNT(表1_5[[#This Row],[iBAQ 30-40_1]:[iBAQ 30-40_3]])</f>
        <v>3</v>
      </c>
      <c r="R531" s="6">
        <f>COUNT(表1_5[[#This Row],[iBAQ 50-60_1]:[iBAQ 50-60_3]])</f>
        <v>2</v>
      </c>
      <c r="S531" s="8"/>
      <c r="T531" s="8">
        <f>AVERAGE(表1_5[[#This Row],[iBAQ 30-40_1]:[iBAQ 30-40_3]])</f>
        <v>8419833.333333334</v>
      </c>
      <c r="U531" s="8">
        <f>AVERAGE(表1_5[[#This Row],[iBAQ 50-60_1]:[iBAQ 50-60_3]])</f>
        <v>8027900</v>
      </c>
      <c r="V531" s="8"/>
      <c r="W531" s="8"/>
      <c r="X531" s="8"/>
      <c r="Y531" s="8">
        <f>表1_5[[#This Row],[Average 60]]/表1_5[[#This Row],[Average 40]]</f>
        <v>0.95345117678497193</v>
      </c>
      <c r="Z531" s="8">
        <f>TTEST(表1_5[[#This Row],[iBAQ 30-40_1]:[iBAQ 30-40_3]],表1_5[[#This Row],[iBAQ 50-60_1]:[iBAQ 50-60_3]],2,2)</f>
        <v>0.94318480286206652</v>
      </c>
      <c r="AA531" s="8"/>
      <c r="AB531" s="8"/>
      <c r="AC531" s="8"/>
      <c r="AD531" s="8"/>
    </row>
    <row r="532" spans="1:30" ht="15.75">
      <c r="A532" s="6">
        <v>1467</v>
      </c>
      <c r="B532" s="7" t="s">
        <v>434</v>
      </c>
      <c r="C532" s="7" t="s">
        <v>3308</v>
      </c>
      <c r="D532" s="7" t="s">
        <v>2125</v>
      </c>
      <c r="E532" s="6">
        <v>5</v>
      </c>
      <c r="F532" s="6">
        <v>5</v>
      </c>
      <c r="G532" s="6">
        <v>1430300</v>
      </c>
      <c r="H532" s="6">
        <v>3366900</v>
      </c>
      <c r="I532" s="6">
        <v>1661700</v>
      </c>
      <c r="J532" s="6">
        <v>4344400</v>
      </c>
      <c r="K532" s="6">
        <v>4347800</v>
      </c>
      <c r="L532" s="6">
        <v>4542400</v>
      </c>
      <c r="M532" s="6">
        <v>6952200</v>
      </c>
      <c r="N532" s="6">
        <v>3546100</v>
      </c>
      <c r="O532" s="6">
        <v>2103000</v>
      </c>
      <c r="P532" s="6">
        <f>COUNT(表1_5[[#This Row],[iBAQ 0-20_1]:[iBAQ 0-20_3]])</f>
        <v>3</v>
      </c>
      <c r="Q532" s="6">
        <f>COUNT(表1_5[[#This Row],[iBAQ 30-40_1]:[iBAQ 30-40_3]])</f>
        <v>3</v>
      </c>
      <c r="R532" s="6">
        <f>COUNT(表1_5[[#This Row],[iBAQ 50-60_1]:[iBAQ 50-60_3]])</f>
        <v>3</v>
      </c>
      <c r="S532" s="8">
        <f>AVERAGE(表1_5[[#This Row],[iBAQ 0-20_1]:[iBAQ 0-20_3]])</f>
        <v>2152966.6666666665</v>
      </c>
      <c r="T532" s="8">
        <f>AVERAGE(表1_5[[#This Row],[iBAQ 30-40_1]:[iBAQ 30-40_3]])</f>
        <v>4411533.333333333</v>
      </c>
      <c r="U532" s="8">
        <f>AVERAGE(表1_5[[#This Row],[iBAQ 50-60_1]:[iBAQ 50-60_3]])</f>
        <v>4200433.333333333</v>
      </c>
      <c r="V532" s="8">
        <f>表1_5[[#This Row],[Average 40]]/表1_5[[#This Row],[Average 20]]</f>
        <v>2.0490485996067442</v>
      </c>
      <c r="W532" s="8">
        <f>TTEST(表1_5[[#This Row],[iBAQ 0-20_1]:[iBAQ 0-20_3]],表1_5[[#This Row],[iBAQ 30-40_1]:[iBAQ 30-40_3]],2,2)</f>
        <v>2.1247200053382237E-2</v>
      </c>
      <c r="X532" s="8" t="s">
        <v>1408</v>
      </c>
      <c r="Y532" s="8">
        <f>表1_5[[#This Row],[Average 60]]/表1_5[[#This Row],[Average 40]]</f>
        <v>0.95214815710335032</v>
      </c>
      <c r="Z532" s="8">
        <f>TTEST(表1_5[[#This Row],[iBAQ 30-40_1]:[iBAQ 30-40_3]],表1_5[[#This Row],[iBAQ 50-60_1]:[iBAQ 50-60_3]],2,2)</f>
        <v>0.89047042296961665</v>
      </c>
      <c r="AA532" s="8"/>
      <c r="AB532" s="8">
        <f>表1_5[[#This Row],[Average 60]]/表1_5[[#This Row],[Average 20]]</f>
        <v>1.9509978479307621</v>
      </c>
      <c r="AC532" s="8">
        <f>TTEST(表1_5[[#This Row],[iBAQ 0-20_1]:[iBAQ 0-20_3]],表1_5[[#This Row],[iBAQ 50-60_1]:[iBAQ 50-60_3]],2,2)</f>
        <v>0.26008576191683402</v>
      </c>
      <c r="AD532" s="8"/>
    </row>
    <row r="533" spans="1:30" ht="15.75">
      <c r="A533" s="6">
        <v>839</v>
      </c>
      <c r="B533" s="7" t="s">
        <v>172</v>
      </c>
      <c r="C533" s="7" t="s">
        <v>2787</v>
      </c>
      <c r="D533" s="7" t="s">
        <v>3713</v>
      </c>
      <c r="E533" s="6">
        <v>7</v>
      </c>
      <c r="F533" s="6">
        <v>2</v>
      </c>
      <c r="G533" s="6">
        <v>10380000</v>
      </c>
      <c r="H533" s="6">
        <v>7066400</v>
      </c>
      <c r="I533" s="6">
        <v>9799400</v>
      </c>
      <c r="J533" s="6">
        <v>11390000</v>
      </c>
      <c r="K533" s="6">
        <v>13026000</v>
      </c>
      <c r="L533" s="6">
        <v>13621000</v>
      </c>
      <c r="M533" s="6">
        <v>18310000</v>
      </c>
      <c r="N533" s="6">
        <v>7835900</v>
      </c>
      <c r="O533" s="6">
        <v>10062000</v>
      </c>
      <c r="P533" s="6">
        <f>COUNT(表1_5[[#This Row],[iBAQ 0-20_1]:[iBAQ 0-20_3]])</f>
        <v>3</v>
      </c>
      <c r="Q533" s="6">
        <f>COUNT(表1_5[[#This Row],[iBAQ 30-40_1]:[iBAQ 30-40_3]])</f>
        <v>3</v>
      </c>
      <c r="R533" s="6">
        <f>COUNT(表1_5[[#This Row],[iBAQ 50-60_1]:[iBAQ 50-60_3]])</f>
        <v>3</v>
      </c>
      <c r="S533" s="8">
        <f>AVERAGE(表1_5[[#This Row],[iBAQ 0-20_1]:[iBAQ 0-20_3]])</f>
        <v>9081933.333333334</v>
      </c>
      <c r="T533" s="8">
        <f>AVERAGE(表1_5[[#This Row],[iBAQ 30-40_1]:[iBAQ 30-40_3]])</f>
        <v>12679000</v>
      </c>
      <c r="U533" s="8">
        <f>AVERAGE(表1_5[[#This Row],[iBAQ 50-60_1]:[iBAQ 50-60_3]])</f>
        <v>12069300</v>
      </c>
      <c r="V533" s="8">
        <f>表1_5[[#This Row],[Average 40]]/表1_5[[#This Row],[Average 20]]</f>
        <v>1.396068384851977</v>
      </c>
      <c r="W533" s="8">
        <f>TTEST(表1_5[[#This Row],[iBAQ 0-20_1]:[iBAQ 0-20_3]],表1_5[[#This Row],[iBAQ 30-40_1]:[iBAQ 30-40_3]],2,2)</f>
        <v>4.2042487664916639E-2</v>
      </c>
      <c r="X533" s="8"/>
      <c r="Y533" s="8">
        <f>表1_5[[#This Row],[Average 60]]/表1_5[[#This Row],[Average 40]]</f>
        <v>0.95191261140468486</v>
      </c>
      <c r="Z533" s="8">
        <f>TTEST(表1_5[[#This Row],[iBAQ 30-40_1]:[iBAQ 30-40_3]],表1_5[[#This Row],[iBAQ 50-60_1]:[iBAQ 50-60_3]],2,2)</f>
        <v>0.86052974801842075</v>
      </c>
      <c r="AA533" s="8"/>
      <c r="AB533" s="8">
        <f>表1_5[[#This Row],[Average 60]]/表1_5[[#This Row],[Average 20]]</f>
        <v>1.3289351019239661</v>
      </c>
      <c r="AC533" s="8">
        <f>TTEST(表1_5[[#This Row],[iBAQ 0-20_1]:[iBAQ 0-20_3]],表1_5[[#This Row],[iBAQ 50-60_1]:[iBAQ 50-60_3]],2,2)</f>
        <v>0.42236704049582607</v>
      </c>
      <c r="AD533" s="8"/>
    </row>
    <row r="534" spans="1:30" ht="15.75">
      <c r="A534" s="6">
        <v>412</v>
      </c>
      <c r="B534" s="7" t="s">
        <v>25</v>
      </c>
      <c r="C534" s="7" t="s">
        <v>3155</v>
      </c>
      <c r="D534" s="7" t="s">
        <v>2027</v>
      </c>
      <c r="E534" s="6">
        <v>12</v>
      </c>
      <c r="F534" s="6">
        <v>3</v>
      </c>
      <c r="G534" s="6">
        <v>145580000</v>
      </c>
      <c r="H534" s="6">
        <v>146910000</v>
      </c>
      <c r="I534" s="6">
        <v>93258000</v>
      </c>
      <c r="J534" s="6">
        <v>128980000</v>
      </c>
      <c r="K534" s="6">
        <v>207110000</v>
      </c>
      <c r="L534" s="6">
        <v>129240000</v>
      </c>
      <c r="M534" s="6">
        <v>187150000</v>
      </c>
      <c r="N534" s="6">
        <v>130830000</v>
      </c>
      <c r="O534" s="6">
        <v>124910000</v>
      </c>
      <c r="P534" s="6">
        <f>COUNT(表1_5[[#This Row],[iBAQ 0-20_1]:[iBAQ 0-20_3]])</f>
        <v>3</v>
      </c>
      <c r="Q534" s="6">
        <f>COUNT(表1_5[[#This Row],[iBAQ 30-40_1]:[iBAQ 30-40_3]])</f>
        <v>3</v>
      </c>
      <c r="R534" s="6">
        <f>COUNT(表1_5[[#This Row],[iBAQ 50-60_1]:[iBAQ 50-60_3]])</f>
        <v>3</v>
      </c>
      <c r="S534" s="8">
        <f>AVERAGE(表1_5[[#This Row],[iBAQ 0-20_1]:[iBAQ 0-20_3]])</f>
        <v>128582666.66666667</v>
      </c>
      <c r="T534" s="8">
        <f>AVERAGE(表1_5[[#This Row],[iBAQ 30-40_1]:[iBAQ 30-40_3]])</f>
        <v>155110000</v>
      </c>
      <c r="U534" s="8">
        <f>AVERAGE(表1_5[[#This Row],[iBAQ 50-60_1]:[iBAQ 50-60_3]])</f>
        <v>147630000</v>
      </c>
      <c r="V534" s="8">
        <f>表1_5[[#This Row],[Average 40]]/表1_5[[#This Row],[Average 20]]</f>
        <v>1.206305671059863</v>
      </c>
      <c r="W534" s="8">
        <f>TTEST(表1_5[[#This Row],[iBAQ 0-20_1]:[iBAQ 0-20_3]],表1_5[[#This Row],[iBAQ 30-40_1]:[iBAQ 30-40_3]],2,2)</f>
        <v>0.44623881970196916</v>
      </c>
      <c r="X534" s="8"/>
      <c r="Y534" s="8">
        <f>表1_5[[#This Row],[Average 60]]/表1_5[[#This Row],[Average 40]]</f>
        <v>0.9517761588550061</v>
      </c>
      <c r="Z534" s="8">
        <f>TTEST(表1_5[[#This Row],[iBAQ 30-40_1]:[iBAQ 30-40_3]],表1_5[[#This Row],[iBAQ 50-60_1]:[iBAQ 50-60_3]],2,2)</f>
        <v>0.83029248791115939</v>
      </c>
      <c r="AA534" s="8"/>
      <c r="AB534" s="8">
        <f>表1_5[[#This Row],[Average 60]]/表1_5[[#This Row],[Average 20]]</f>
        <v>1.1481329780063667</v>
      </c>
      <c r="AC534" s="8">
        <f>TTEST(表1_5[[#This Row],[iBAQ 0-20_1]:[iBAQ 0-20_3]],表1_5[[#This Row],[iBAQ 50-60_1]:[iBAQ 50-60_3]],2,2)</f>
        <v>0.51294715345724828</v>
      </c>
      <c r="AD534" s="8"/>
    </row>
    <row r="535" spans="1:30" ht="15.75">
      <c r="A535" s="6">
        <v>338</v>
      </c>
      <c r="B535" s="7" t="s">
        <v>231</v>
      </c>
      <c r="C535" s="7" t="s">
        <v>2400</v>
      </c>
      <c r="D535" s="7" t="s">
        <v>3523</v>
      </c>
      <c r="E535" s="6">
        <v>6</v>
      </c>
      <c r="F535" s="6">
        <v>2</v>
      </c>
      <c r="G535" s="6">
        <v>5249100</v>
      </c>
      <c r="H535" s="6">
        <v>12366000</v>
      </c>
      <c r="I535" s="6">
        <v>6697700</v>
      </c>
      <c r="J535" s="6">
        <v>14223000</v>
      </c>
      <c r="K535" s="6">
        <v>14104000</v>
      </c>
      <c r="L535" s="6">
        <v>13260000</v>
      </c>
      <c r="M535" s="6">
        <v>20246000</v>
      </c>
      <c r="N535" s="6">
        <v>12492000</v>
      </c>
      <c r="O535" s="6">
        <v>6828900</v>
      </c>
      <c r="P535" s="6">
        <f>COUNT(表1_5[[#This Row],[iBAQ 0-20_1]:[iBAQ 0-20_3]])</f>
        <v>3</v>
      </c>
      <c r="Q535" s="6">
        <f>COUNT(表1_5[[#This Row],[iBAQ 30-40_1]:[iBAQ 30-40_3]])</f>
        <v>3</v>
      </c>
      <c r="R535" s="6">
        <f>COUNT(表1_5[[#This Row],[iBAQ 50-60_1]:[iBAQ 50-60_3]])</f>
        <v>3</v>
      </c>
      <c r="S535" s="8">
        <f>AVERAGE(表1_5[[#This Row],[iBAQ 0-20_1]:[iBAQ 0-20_3]])</f>
        <v>8104266.666666667</v>
      </c>
      <c r="T535" s="8">
        <f>AVERAGE(表1_5[[#This Row],[iBAQ 30-40_1]:[iBAQ 30-40_3]])</f>
        <v>13862333.333333334</v>
      </c>
      <c r="U535" s="8">
        <f>AVERAGE(表1_5[[#This Row],[iBAQ 50-60_1]:[iBAQ 50-60_3]])</f>
        <v>13188966.666666666</v>
      </c>
      <c r="V535" s="8">
        <f>表1_5[[#This Row],[Average 40]]/表1_5[[#This Row],[Average 20]]</f>
        <v>1.7104981738014544</v>
      </c>
      <c r="W535" s="8">
        <f>TTEST(表1_5[[#This Row],[iBAQ 0-20_1]:[iBAQ 0-20_3]],表1_5[[#This Row],[iBAQ 30-40_1]:[iBAQ 30-40_3]],2,2)</f>
        <v>5.8419718584941958E-2</v>
      </c>
      <c r="X535" s="8"/>
      <c r="Y535" s="8">
        <f>表1_5[[#This Row],[Average 60]]/表1_5[[#This Row],[Average 40]]</f>
        <v>0.9514247240724264</v>
      </c>
      <c r="Z535" s="8">
        <f>TTEST(表1_5[[#This Row],[iBAQ 30-40_1]:[iBAQ 30-40_3]],表1_5[[#This Row],[iBAQ 50-60_1]:[iBAQ 50-60_3]],2,2)</f>
        <v>0.87132474203889143</v>
      </c>
      <c r="AA535" s="8"/>
      <c r="AB535" s="8">
        <f>表1_5[[#This Row],[Average 60]]/表1_5[[#This Row],[Average 20]]</f>
        <v>1.627410253035438</v>
      </c>
      <c r="AC535" s="8">
        <f>TTEST(表1_5[[#This Row],[iBAQ 0-20_1]:[iBAQ 0-20_3]],表1_5[[#This Row],[iBAQ 50-60_1]:[iBAQ 50-60_3]],2,2)</f>
        <v>0.31732281826561781</v>
      </c>
      <c r="AD535" s="8"/>
    </row>
    <row r="536" spans="1:30" ht="15.75">
      <c r="A536" s="6">
        <v>1256</v>
      </c>
      <c r="B536" s="7" t="s">
        <v>373</v>
      </c>
      <c r="C536" s="7" t="s">
        <v>3113</v>
      </c>
      <c r="D536" s="7" t="s">
        <v>3875</v>
      </c>
      <c r="E536" s="6">
        <v>8</v>
      </c>
      <c r="F536" s="6">
        <v>8</v>
      </c>
      <c r="G536" s="6">
        <v>3489100</v>
      </c>
      <c r="H536" s="6">
        <v>1520600</v>
      </c>
      <c r="I536" s="6">
        <v>1120400</v>
      </c>
      <c r="J536" s="6">
        <v>2883200</v>
      </c>
      <c r="K536" s="6">
        <v>1881900</v>
      </c>
      <c r="L536" s="6">
        <v>2969600</v>
      </c>
      <c r="M536" s="6">
        <v>2429200</v>
      </c>
      <c r="N536" s="6">
        <v>2064000</v>
      </c>
      <c r="O536" s="6">
        <v>2845200</v>
      </c>
      <c r="P536" s="6">
        <f>COUNT(表1_5[[#This Row],[iBAQ 0-20_1]:[iBAQ 0-20_3]])</f>
        <v>3</v>
      </c>
      <c r="Q536" s="6">
        <f>COUNT(表1_5[[#This Row],[iBAQ 30-40_1]:[iBAQ 30-40_3]])</f>
        <v>3</v>
      </c>
      <c r="R536" s="6">
        <f>COUNT(表1_5[[#This Row],[iBAQ 50-60_1]:[iBAQ 50-60_3]])</f>
        <v>3</v>
      </c>
      <c r="S536" s="8">
        <f>AVERAGE(表1_5[[#This Row],[iBAQ 0-20_1]:[iBAQ 0-20_3]])</f>
        <v>2043366.6666666667</v>
      </c>
      <c r="T536" s="8">
        <f>AVERAGE(表1_5[[#This Row],[iBAQ 30-40_1]:[iBAQ 30-40_3]])</f>
        <v>2578233.3333333335</v>
      </c>
      <c r="U536" s="8">
        <f>AVERAGE(表1_5[[#This Row],[iBAQ 50-60_1]:[iBAQ 50-60_3]])</f>
        <v>2446133.3333333335</v>
      </c>
      <c r="V536" s="8">
        <f>表1_5[[#This Row],[Average 40]]/表1_5[[#This Row],[Average 20]]</f>
        <v>1.2617575569729695</v>
      </c>
      <c r="W536" s="8">
        <f>TTEST(表1_5[[#This Row],[iBAQ 0-20_1]:[iBAQ 0-20_3]],表1_5[[#This Row],[iBAQ 30-40_1]:[iBAQ 30-40_3]],2,2)</f>
        <v>0.54560362563506981</v>
      </c>
      <c r="X536" s="8"/>
      <c r="Y536" s="8">
        <f>表1_5[[#This Row],[Average 60]]/表1_5[[#This Row],[Average 40]]</f>
        <v>0.94876336509496162</v>
      </c>
      <c r="Z536" s="8">
        <f>TTEST(表1_5[[#This Row],[iBAQ 30-40_1]:[iBAQ 30-40_3]],表1_5[[#This Row],[iBAQ 50-60_1]:[iBAQ 50-60_3]],2,2)</f>
        <v>0.76652800027226042</v>
      </c>
      <c r="AA536" s="8"/>
      <c r="AB536" s="8">
        <f>表1_5[[#This Row],[Average 60]]/表1_5[[#This Row],[Average 20]]</f>
        <v>1.1971093456876722</v>
      </c>
      <c r="AC536" s="8">
        <f>TTEST(表1_5[[#This Row],[iBAQ 0-20_1]:[iBAQ 0-20_3]],表1_5[[#This Row],[iBAQ 50-60_1]:[iBAQ 50-60_3]],2,2)</f>
        <v>0.62684102825620425</v>
      </c>
      <c r="AD536" s="8"/>
    </row>
    <row r="537" spans="1:30" ht="15.75">
      <c r="A537" s="6">
        <v>703</v>
      </c>
      <c r="B537" s="7" t="s">
        <v>837</v>
      </c>
      <c r="C537" s="7" t="s">
        <v>2666</v>
      </c>
      <c r="D537" s="7" t="s">
        <v>1699</v>
      </c>
      <c r="E537" s="6">
        <v>3</v>
      </c>
      <c r="F537" s="6">
        <v>3</v>
      </c>
      <c r="G537" s="6">
        <v>385960</v>
      </c>
      <c r="H537" s="6">
        <v>346530</v>
      </c>
      <c r="I537" s="6">
        <v>270270</v>
      </c>
      <c r="J537" s="6">
        <v>403470</v>
      </c>
      <c r="K537" s="6">
        <v>478400</v>
      </c>
      <c r="L537" s="6">
        <v>366790</v>
      </c>
      <c r="M537" s="6">
        <v>373200</v>
      </c>
      <c r="N537" s="6">
        <v>411590</v>
      </c>
      <c r="O537" s="6"/>
      <c r="P537" s="6">
        <f>COUNT(表1_5[[#This Row],[iBAQ 0-20_1]:[iBAQ 0-20_3]])</f>
        <v>3</v>
      </c>
      <c r="Q537" s="6">
        <f>COUNT(表1_5[[#This Row],[iBAQ 30-40_1]:[iBAQ 30-40_3]])</f>
        <v>3</v>
      </c>
      <c r="R537" s="6">
        <f>COUNT(表1_5[[#This Row],[iBAQ 50-60_1]:[iBAQ 50-60_3]])</f>
        <v>2</v>
      </c>
      <c r="S537" s="8">
        <f>AVERAGE(表1_5[[#This Row],[iBAQ 0-20_1]:[iBAQ 0-20_3]])</f>
        <v>334253.33333333331</v>
      </c>
      <c r="T537" s="8">
        <f>AVERAGE(表1_5[[#This Row],[iBAQ 30-40_1]:[iBAQ 30-40_3]])</f>
        <v>416220</v>
      </c>
      <c r="U537" s="8">
        <f>AVERAGE(表1_5[[#This Row],[iBAQ 50-60_1]:[iBAQ 50-60_3]])</f>
        <v>392395</v>
      </c>
      <c r="V537" s="8">
        <f>表1_5[[#This Row],[Average 40]]/表1_5[[#This Row],[Average 20]]</f>
        <v>1.2452231840121266</v>
      </c>
      <c r="W537" s="8">
        <f>TTEST(表1_5[[#This Row],[iBAQ 0-20_1]:[iBAQ 0-20_3]],表1_5[[#This Row],[iBAQ 30-40_1]:[iBAQ 30-40_3]],2,2)</f>
        <v>0.15774521458841642</v>
      </c>
      <c r="X537" s="8"/>
      <c r="Y537" s="8">
        <f>表1_5[[#This Row],[Average 60]]/表1_5[[#This Row],[Average 40]]</f>
        <v>0.94275863725914177</v>
      </c>
      <c r="Z537" s="8">
        <f>TTEST(表1_5[[#This Row],[iBAQ 30-40_1]:[iBAQ 30-40_3]],表1_5[[#This Row],[iBAQ 50-60_1]:[iBAQ 50-60_3]],2,2)</f>
        <v>0.63135504247396701</v>
      </c>
      <c r="AA537" s="8"/>
      <c r="AB537" s="8">
        <f>表1_5[[#This Row],[Average 60]]/表1_5[[#This Row],[Average 20]]</f>
        <v>1.1739449120427621</v>
      </c>
      <c r="AC537" s="8">
        <f>TTEST(表1_5[[#This Row],[iBAQ 0-20_1]:[iBAQ 0-20_3]],表1_5[[#This Row],[iBAQ 50-60_1]:[iBAQ 50-60_3]],2,2)</f>
        <v>0.29650057541587438</v>
      </c>
      <c r="AD537" s="8"/>
    </row>
    <row r="538" spans="1:30" ht="15.75">
      <c r="A538" s="6">
        <v>311</v>
      </c>
      <c r="B538" s="7" t="s">
        <v>371</v>
      </c>
      <c r="C538" s="7" t="s">
        <v>2379</v>
      </c>
      <c r="D538" s="7" t="s">
        <v>1523</v>
      </c>
      <c r="E538" s="6">
        <v>3</v>
      </c>
      <c r="F538" s="6">
        <v>3</v>
      </c>
      <c r="G538" s="6">
        <v>3768500</v>
      </c>
      <c r="H538" s="6">
        <v>3309800</v>
      </c>
      <c r="I538" s="6">
        <v>4418600</v>
      </c>
      <c r="J538" s="6">
        <v>4433000</v>
      </c>
      <c r="K538" s="6">
        <v>3062000</v>
      </c>
      <c r="L538" s="6">
        <v>3125900</v>
      </c>
      <c r="M538" s="6">
        <v>4738500</v>
      </c>
      <c r="N538" s="6">
        <v>2376500</v>
      </c>
      <c r="O538" s="6">
        <v>2881200</v>
      </c>
      <c r="P538" s="6">
        <f>COUNT(表1_5[[#This Row],[iBAQ 0-20_1]:[iBAQ 0-20_3]])</f>
        <v>3</v>
      </c>
      <c r="Q538" s="6">
        <f>COUNT(表1_5[[#This Row],[iBAQ 30-40_1]:[iBAQ 30-40_3]])</f>
        <v>3</v>
      </c>
      <c r="R538" s="6">
        <f>COUNT(表1_5[[#This Row],[iBAQ 50-60_1]:[iBAQ 50-60_3]])</f>
        <v>3</v>
      </c>
      <c r="S538" s="8">
        <f>AVERAGE(表1_5[[#This Row],[iBAQ 0-20_1]:[iBAQ 0-20_3]])</f>
        <v>3832300</v>
      </c>
      <c r="T538" s="8">
        <f>AVERAGE(表1_5[[#This Row],[iBAQ 30-40_1]:[iBAQ 30-40_3]])</f>
        <v>3540300</v>
      </c>
      <c r="U538" s="8">
        <f>AVERAGE(表1_5[[#This Row],[iBAQ 50-60_1]:[iBAQ 50-60_3]])</f>
        <v>3332066.6666666665</v>
      </c>
      <c r="V538" s="8">
        <f>表1_5[[#This Row],[Average 40]]/表1_5[[#This Row],[Average 20]]</f>
        <v>0.92380554758239175</v>
      </c>
      <c r="W538" s="8">
        <f>TTEST(表1_5[[#This Row],[iBAQ 0-20_1]:[iBAQ 0-20_3]],表1_5[[#This Row],[iBAQ 30-40_1]:[iBAQ 30-40_3]],2,2)</f>
        <v>0.62389059886477383</v>
      </c>
      <c r="X538" s="8"/>
      <c r="Y538" s="8">
        <f>表1_5[[#This Row],[Average 60]]/表1_5[[#This Row],[Average 40]]</f>
        <v>0.94118200905761273</v>
      </c>
      <c r="Z538" s="8">
        <f>TTEST(表1_5[[#This Row],[iBAQ 30-40_1]:[iBAQ 30-40_3]],表1_5[[#This Row],[iBAQ 50-60_1]:[iBAQ 50-60_3]],2,2)</f>
        <v>0.81763897806477548</v>
      </c>
      <c r="AA538" s="8"/>
      <c r="AB538" s="8">
        <f>表1_5[[#This Row],[Average 60]]/表1_5[[#This Row],[Average 20]]</f>
        <v>0.86946916125216356</v>
      </c>
      <c r="AC538" s="8">
        <f>TTEST(表1_5[[#This Row],[iBAQ 0-20_1]:[iBAQ 0-20_3]],表1_5[[#This Row],[iBAQ 50-60_1]:[iBAQ 50-60_3]],2,2)</f>
        <v>0.55952197522785607</v>
      </c>
      <c r="AD538" s="8"/>
    </row>
    <row r="539" spans="1:30" ht="15.75">
      <c r="A539" s="6">
        <v>1417</v>
      </c>
      <c r="B539" s="7" t="s">
        <v>629</v>
      </c>
      <c r="C539" s="7" t="s">
        <v>3260</v>
      </c>
      <c r="D539" s="7" t="s">
        <v>2099</v>
      </c>
      <c r="E539" s="6">
        <v>3</v>
      </c>
      <c r="F539" s="6">
        <v>1</v>
      </c>
      <c r="G539" s="6">
        <v>651580</v>
      </c>
      <c r="H539" s="6">
        <v>1103500</v>
      </c>
      <c r="I539" s="6">
        <v>727940</v>
      </c>
      <c r="J539" s="6">
        <v>863700</v>
      </c>
      <c r="K539" s="6"/>
      <c r="L539" s="6">
        <v>967730</v>
      </c>
      <c r="M539" s="6">
        <v>1101200</v>
      </c>
      <c r="N539" s="6">
        <v>877900</v>
      </c>
      <c r="O539" s="6">
        <v>604360</v>
      </c>
      <c r="P539" s="6">
        <f>COUNT(表1_5[[#This Row],[iBAQ 0-20_1]:[iBAQ 0-20_3]])</f>
        <v>3</v>
      </c>
      <c r="Q539" s="6">
        <f>COUNT(表1_5[[#This Row],[iBAQ 30-40_1]:[iBAQ 30-40_3]])</f>
        <v>2</v>
      </c>
      <c r="R539" s="6">
        <f>COUNT(表1_5[[#This Row],[iBAQ 50-60_1]:[iBAQ 50-60_3]])</f>
        <v>3</v>
      </c>
      <c r="S539" s="8">
        <f>AVERAGE(表1_5[[#This Row],[iBAQ 0-20_1]:[iBAQ 0-20_3]])</f>
        <v>827673.33333333337</v>
      </c>
      <c r="T539" s="8">
        <f>AVERAGE(表1_5[[#This Row],[iBAQ 30-40_1]:[iBAQ 30-40_3]])</f>
        <v>915715</v>
      </c>
      <c r="U539" s="8">
        <f>AVERAGE(表1_5[[#This Row],[iBAQ 50-60_1]:[iBAQ 50-60_3]])</f>
        <v>861153.33333333337</v>
      </c>
      <c r="V539" s="8">
        <f>表1_5[[#This Row],[Average 40]]/表1_5[[#This Row],[Average 20]]</f>
        <v>1.1063724818970446</v>
      </c>
      <c r="W539" s="8">
        <f>TTEST(表1_5[[#This Row],[iBAQ 0-20_1]:[iBAQ 0-20_3]],表1_5[[#This Row],[iBAQ 30-40_1]:[iBAQ 30-40_3]],2,2)</f>
        <v>0.66571330322061206</v>
      </c>
      <c r="X539" s="8"/>
      <c r="Y539" s="8">
        <f>表1_5[[#This Row],[Average 60]]/表1_5[[#This Row],[Average 40]]</f>
        <v>0.94041632312819312</v>
      </c>
      <c r="Z539" s="8">
        <f>TTEST(表1_5[[#This Row],[iBAQ 30-40_1]:[iBAQ 30-40_3]],表1_5[[#This Row],[iBAQ 50-60_1]:[iBAQ 50-60_3]],2,2)</f>
        <v>0.79213439774963523</v>
      </c>
      <c r="AA539" s="8"/>
      <c r="AB539" s="8">
        <f>表1_5[[#This Row],[Average 60]]/表1_5[[#This Row],[Average 20]]</f>
        <v>1.0404507414358322</v>
      </c>
      <c r="AC539" s="8">
        <f>TTEST(表1_5[[#This Row],[iBAQ 0-20_1]:[iBAQ 0-20_3]],表1_5[[#This Row],[iBAQ 50-60_1]:[iBAQ 50-60_3]],2,2)</f>
        <v>0.8754036122533897</v>
      </c>
      <c r="AD539" s="8"/>
    </row>
    <row r="540" spans="1:30" ht="15.75">
      <c r="A540" s="6">
        <v>98</v>
      </c>
      <c r="B540" s="7" t="s">
        <v>278</v>
      </c>
      <c r="C540" s="7" t="s">
        <v>2229</v>
      </c>
      <c r="D540" s="7" t="s">
        <v>1437</v>
      </c>
      <c r="E540" s="6">
        <v>5</v>
      </c>
      <c r="F540" s="6">
        <v>5</v>
      </c>
      <c r="G540" s="6"/>
      <c r="H540" s="6">
        <v>2271100</v>
      </c>
      <c r="I540" s="6">
        <v>2327000</v>
      </c>
      <c r="J540" s="6">
        <v>13386000</v>
      </c>
      <c r="K540" s="6">
        <v>6490100</v>
      </c>
      <c r="L540" s="6">
        <v>15600000</v>
      </c>
      <c r="M540" s="6">
        <v>16943000</v>
      </c>
      <c r="N540" s="6"/>
      <c r="O540" s="6">
        <v>5243800</v>
      </c>
      <c r="P540" s="6">
        <f>COUNT(表1_5[[#This Row],[iBAQ 0-20_1]:[iBAQ 0-20_3]])</f>
        <v>2</v>
      </c>
      <c r="Q540" s="6">
        <f>COUNT(表1_5[[#This Row],[iBAQ 30-40_1]:[iBAQ 30-40_3]])</f>
        <v>3</v>
      </c>
      <c r="R540" s="6">
        <f>COUNT(表1_5[[#This Row],[iBAQ 50-60_1]:[iBAQ 50-60_3]])</f>
        <v>2</v>
      </c>
      <c r="S540" s="8">
        <f>AVERAGE(表1_5[[#This Row],[iBAQ 0-20_1]:[iBAQ 0-20_3]])</f>
        <v>2299050</v>
      </c>
      <c r="T540" s="8">
        <f>AVERAGE(表1_5[[#This Row],[iBAQ 30-40_1]:[iBAQ 30-40_3]])</f>
        <v>11825366.666666666</v>
      </c>
      <c r="U540" s="8">
        <f>AVERAGE(表1_5[[#This Row],[iBAQ 50-60_1]:[iBAQ 50-60_3]])</f>
        <v>11093400</v>
      </c>
      <c r="V540" s="8">
        <f>表1_5[[#This Row],[Average 40]]/表1_5[[#This Row],[Average 20]]</f>
        <v>5.1435882937155197</v>
      </c>
      <c r="W540" s="8">
        <f>TTEST(表1_5[[#This Row],[iBAQ 0-20_1]:[iBAQ 0-20_3]],表1_5[[#This Row],[iBAQ 30-40_1]:[iBAQ 30-40_3]],2,2)</f>
        <v>7.4416197004009074E-2</v>
      </c>
      <c r="X540" s="8"/>
      <c r="Y540" s="8">
        <f>表1_5[[#This Row],[Average 60]]/表1_5[[#This Row],[Average 40]]</f>
        <v>0.93810198979030957</v>
      </c>
      <c r="Z540" s="8">
        <f>TTEST(表1_5[[#This Row],[iBAQ 30-40_1]:[iBAQ 30-40_3]],表1_5[[#This Row],[iBAQ 50-60_1]:[iBAQ 50-60_3]],2,2)</f>
        <v>0.90456678020372983</v>
      </c>
      <c r="AA540" s="8"/>
      <c r="AB540" s="8">
        <f>表1_5[[#This Row],[Average 60]]/表1_5[[#This Row],[Average 20]]</f>
        <v>4.8252104129966726</v>
      </c>
      <c r="AC540" s="8">
        <f>TTEST(表1_5[[#This Row],[iBAQ 0-20_1]:[iBAQ 0-20_3]],表1_5[[#This Row],[iBAQ 50-60_1]:[iBAQ 50-60_3]],2,2)</f>
        <v>0.27161992364261878</v>
      </c>
      <c r="AD540" s="8"/>
    </row>
    <row r="541" spans="1:30" ht="15.75">
      <c r="A541" s="6">
        <v>1104</v>
      </c>
      <c r="B541" s="7" t="s">
        <v>306</v>
      </c>
      <c r="C541" s="7" t="s">
        <v>2995</v>
      </c>
      <c r="D541" s="7" t="s">
        <v>1900</v>
      </c>
      <c r="E541" s="6">
        <v>7</v>
      </c>
      <c r="F541" s="6">
        <v>7</v>
      </c>
      <c r="G541" s="6">
        <v>17448000</v>
      </c>
      <c r="H541" s="6">
        <v>12178000</v>
      </c>
      <c r="I541" s="6">
        <v>11632000</v>
      </c>
      <c r="J541" s="6">
        <v>8383800</v>
      </c>
      <c r="K541" s="6">
        <v>15807000</v>
      </c>
      <c r="L541" s="6">
        <v>9329700</v>
      </c>
      <c r="M541" s="6">
        <v>16044000</v>
      </c>
      <c r="N541" s="6">
        <v>10965000</v>
      </c>
      <c r="O541" s="6">
        <v>4334900</v>
      </c>
      <c r="P541" s="6">
        <f>COUNT(表1_5[[#This Row],[iBAQ 0-20_1]:[iBAQ 0-20_3]])</f>
        <v>3</v>
      </c>
      <c r="Q541" s="6">
        <f>COUNT(表1_5[[#This Row],[iBAQ 30-40_1]:[iBAQ 30-40_3]])</f>
        <v>3</v>
      </c>
      <c r="R541" s="6">
        <f>COUNT(表1_5[[#This Row],[iBAQ 50-60_1]:[iBAQ 50-60_3]])</f>
        <v>3</v>
      </c>
      <c r="S541" s="8">
        <f>AVERAGE(表1_5[[#This Row],[iBAQ 0-20_1]:[iBAQ 0-20_3]])</f>
        <v>13752666.666666666</v>
      </c>
      <c r="T541" s="8">
        <f>AVERAGE(表1_5[[#This Row],[iBAQ 30-40_1]:[iBAQ 30-40_3]])</f>
        <v>11173500</v>
      </c>
      <c r="U541" s="8">
        <f>AVERAGE(表1_5[[#This Row],[iBAQ 50-60_1]:[iBAQ 50-60_3]])</f>
        <v>10447966.666666666</v>
      </c>
      <c r="V541" s="8">
        <f>表1_5[[#This Row],[Average 40]]/表1_5[[#This Row],[Average 20]]</f>
        <v>0.81246061369916145</v>
      </c>
      <c r="W541" s="8">
        <f>TTEST(表1_5[[#This Row],[iBAQ 0-20_1]:[iBAQ 0-20_3]],表1_5[[#This Row],[iBAQ 30-40_1]:[iBAQ 30-40_3]],2,2)</f>
        <v>0.43559616571843573</v>
      </c>
      <c r="X541" s="8"/>
      <c r="Y541" s="8">
        <f>表1_5[[#This Row],[Average 60]]/表1_5[[#This Row],[Average 40]]</f>
        <v>0.93506660103518735</v>
      </c>
      <c r="Z541" s="8">
        <f>TTEST(表1_5[[#This Row],[iBAQ 30-40_1]:[iBAQ 30-40_3]],表1_5[[#This Row],[iBAQ 50-60_1]:[iBAQ 50-60_3]],2,2)</f>
        <v>0.86861662596954914</v>
      </c>
      <c r="AA541" s="8"/>
      <c r="AB541" s="8">
        <f>表1_5[[#This Row],[Average 60]]/表1_5[[#This Row],[Average 20]]</f>
        <v>0.75970478452663726</v>
      </c>
      <c r="AC541" s="8">
        <f>TTEST(表1_5[[#This Row],[iBAQ 0-20_1]:[iBAQ 0-20_3]],表1_5[[#This Row],[iBAQ 50-60_1]:[iBAQ 50-60_3]],2,2)</f>
        <v>0.44061835063170857</v>
      </c>
      <c r="AD541" s="8"/>
    </row>
    <row r="542" spans="1:30" ht="15.75">
      <c r="A542" s="6">
        <v>176</v>
      </c>
      <c r="B542" s="7" t="s">
        <v>431</v>
      </c>
      <c r="C542" s="7" t="s">
        <v>3310</v>
      </c>
      <c r="D542" s="7" t="s">
        <v>3974</v>
      </c>
      <c r="E542" s="6">
        <v>1</v>
      </c>
      <c r="F542" s="6">
        <v>1</v>
      </c>
      <c r="G542" s="6"/>
      <c r="H542" s="6"/>
      <c r="I542" s="6"/>
      <c r="J542" s="6">
        <v>2192000</v>
      </c>
      <c r="K542" s="6">
        <v>837750</v>
      </c>
      <c r="L542" s="6"/>
      <c r="M542" s="6">
        <v>1807200</v>
      </c>
      <c r="N542" s="6">
        <v>298200</v>
      </c>
      <c r="O542" s="6">
        <v>2143400</v>
      </c>
      <c r="P542" s="6">
        <f>COUNT(表1_5[[#This Row],[iBAQ 0-20_1]:[iBAQ 0-20_3]])</f>
        <v>0</v>
      </c>
      <c r="Q542" s="6">
        <f>COUNT(表1_5[[#This Row],[iBAQ 30-40_1]:[iBAQ 30-40_3]])</f>
        <v>2</v>
      </c>
      <c r="R542" s="6">
        <f>COUNT(表1_5[[#This Row],[iBAQ 50-60_1]:[iBAQ 50-60_3]])</f>
        <v>3</v>
      </c>
      <c r="S542" s="8"/>
      <c r="T542" s="8">
        <f>AVERAGE(表1_5[[#This Row],[iBAQ 30-40_1]:[iBAQ 30-40_3]])</f>
        <v>1514875</v>
      </c>
      <c r="U542" s="8">
        <f>AVERAGE(表1_5[[#This Row],[iBAQ 50-60_1]:[iBAQ 50-60_3]])</f>
        <v>1416266.6666666667</v>
      </c>
      <c r="V542" s="8"/>
      <c r="W542" s="8"/>
      <c r="X542" s="8">
        <v>40</v>
      </c>
      <c r="Y542" s="8">
        <f>表1_5[[#This Row],[Average 60]]/表1_5[[#This Row],[Average 40]]</f>
        <v>0.93490662045823369</v>
      </c>
      <c r="Z542" s="8">
        <f>TTEST(表1_5[[#This Row],[iBAQ 30-40_1]:[iBAQ 30-40_3]],表1_5[[#This Row],[iBAQ 50-60_1]:[iBAQ 50-60_3]],2,2)</f>
        <v>0.91873308183201285</v>
      </c>
      <c r="AA542" s="8"/>
      <c r="AB542" s="8"/>
      <c r="AC542" s="8"/>
      <c r="AD542" s="8">
        <v>60</v>
      </c>
    </row>
    <row r="543" spans="1:30" ht="15.75">
      <c r="A543" s="6">
        <v>485</v>
      </c>
      <c r="B543" s="7" t="s">
        <v>482</v>
      </c>
      <c r="C543" s="7" t="s">
        <v>2494</v>
      </c>
      <c r="D543" s="7" t="s">
        <v>3575</v>
      </c>
      <c r="E543" s="6">
        <v>3</v>
      </c>
      <c r="F543" s="6">
        <v>3</v>
      </c>
      <c r="G543" s="6"/>
      <c r="H543" s="6"/>
      <c r="I543" s="6"/>
      <c r="J543" s="6">
        <v>2100200</v>
      </c>
      <c r="K543" s="6">
        <v>4117200</v>
      </c>
      <c r="L543" s="6">
        <v>320330</v>
      </c>
      <c r="M543" s="6">
        <v>2448000</v>
      </c>
      <c r="N543" s="6"/>
      <c r="O543" s="6">
        <v>1626400</v>
      </c>
      <c r="P543" s="6">
        <f>COUNT(表1_5[[#This Row],[iBAQ 0-20_1]:[iBAQ 0-20_3]])</f>
        <v>0</v>
      </c>
      <c r="Q543" s="6">
        <f>COUNT(表1_5[[#This Row],[iBAQ 30-40_1]:[iBAQ 30-40_3]])</f>
        <v>3</v>
      </c>
      <c r="R543" s="6">
        <f>COUNT(表1_5[[#This Row],[iBAQ 50-60_1]:[iBAQ 50-60_3]])</f>
        <v>2</v>
      </c>
      <c r="S543" s="8"/>
      <c r="T543" s="8">
        <f>AVERAGE(表1_5[[#This Row],[iBAQ 30-40_1]:[iBAQ 30-40_3]])</f>
        <v>2179243.3333333335</v>
      </c>
      <c r="U543" s="8">
        <f>AVERAGE(表1_5[[#This Row],[iBAQ 50-60_1]:[iBAQ 50-60_3]])</f>
        <v>2037200</v>
      </c>
      <c r="V543" s="8"/>
      <c r="W543" s="8"/>
      <c r="X543" s="8">
        <v>40</v>
      </c>
      <c r="Y543" s="8">
        <f>表1_5[[#This Row],[Average 60]]/表1_5[[#This Row],[Average 40]]</f>
        <v>0.93481988396584126</v>
      </c>
      <c r="Z543" s="8">
        <f>TTEST(表1_5[[#This Row],[iBAQ 30-40_1]:[iBAQ 30-40_3]],表1_5[[#This Row],[iBAQ 50-60_1]:[iBAQ 50-60_3]],2,2)</f>
        <v>0.9280752598361891</v>
      </c>
      <c r="AA543" s="8"/>
      <c r="AB543" s="8"/>
      <c r="AC543" s="8"/>
      <c r="AD543" s="8">
        <v>60</v>
      </c>
    </row>
    <row r="544" spans="1:30" ht="15.75">
      <c r="A544" s="6">
        <v>18</v>
      </c>
      <c r="B544" s="7" t="s">
        <v>312</v>
      </c>
      <c r="C544" s="7" t="s">
        <v>2186</v>
      </c>
      <c r="D544" s="7" t="s">
        <v>3413</v>
      </c>
      <c r="E544" s="6">
        <v>2</v>
      </c>
      <c r="F544" s="6">
        <v>2</v>
      </c>
      <c r="G544" s="6">
        <v>3285700</v>
      </c>
      <c r="H544" s="6">
        <v>2120800</v>
      </c>
      <c r="I544" s="6">
        <v>3255800</v>
      </c>
      <c r="J544" s="6">
        <v>3677000</v>
      </c>
      <c r="K544" s="6">
        <v>5214300</v>
      </c>
      <c r="L544" s="6">
        <v>8159300</v>
      </c>
      <c r="M544" s="6">
        <v>7632400</v>
      </c>
      <c r="N544" s="6">
        <v>4228200</v>
      </c>
      <c r="O544" s="6">
        <v>4071100</v>
      </c>
      <c r="P544" s="6">
        <f>COUNT(表1_5[[#This Row],[iBAQ 0-20_1]:[iBAQ 0-20_3]])</f>
        <v>3</v>
      </c>
      <c r="Q544" s="6">
        <f>COUNT(表1_5[[#This Row],[iBAQ 30-40_1]:[iBAQ 30-40_3]])</f>
        <v>3</v>
      </c>
      <c r="R544" s="6">
        <f>COUNT(表1_5[[#This Row],[iBAQ 50-60_1]:[iBAQ 50-60_3]])</f>
        <v>3</v>
      </c>
      <c r="S544" s="8">
        <f>AVERAGE(表1_5[[#This Row],[iBAQ 0-20_1]:[iBAQ 0-20_3]])</f>
        <v>2887433.3333333335</v>
      </c>
      <c r="T544" s="8">
        <f>AVERAGE(表1_5[[#This Row],[iBAQ 30-40_1]:[iBAQ 30-40_3]])</f>
        <v>5683533.333333333</v>
      </c>
      <c r="U544" s="8">
        <f>AVERAGE(表1_5[[#This Row],[iBAQ 50-60_1]:[iBAQ 50-60_3]])</f>
        <v>5310566.666666667</v>
      </c>
      <c r="V544" s="8">
        <f>表1_5[[#This Row],[Average 40]]/表1_5[[#This Row],[Average 20]]</f>
        <v>1.9683686780647169</v>
      </c>
      <c r="W544" s="8">
        <f>TTEST(表1_5[[#This Row],[iBAQ 0-20_1]:[iBAQ 0-20_3]],表1_5[[#This Row],[iBAQ 30-40_1]:[iBAQ 30-40_3]],2,2)</f>
        <v>0.11078307646192709</v>
      </c>
      <c r="X544" s="8"/>
      <c r="Y544" s="8">
        <f>表1_5[[#This Row],[Average 60]]/表1_5[[#This Row],[Average 40]]</f>
        <v>0.93437767585891418</v>
      </c>
      <c r="Z544" s="8">
        <f>TTEST(表1_5[[#This Row],[iBAQ 30-40_1]:[iBAQ 30-40_3]],表1_5[[#This Row],[iBAQ 50-60_1]:[iBAQ 50-60_3]],2,2)</f>
        <v>0.84207087684005821</v>
      </c>
      <c r="AA544" s="8"/>
      <c r="AB544" s="8">
        <f>表1_5[[#This Row],[Average 60]]/表1_5[[#This Row],[Average 20]]</f>
        <v>1.8391997506435935</v>
      </c>
      <c r="AC544" s="8">
        <f>TTEST(表1_5[[#This Row],[iBAQ 0-20_1]:[iBAQ 0-20_3]],表1_5[[#This Row],[iBAQ 50-60_1]:[iBAQ 50-60_3]],2,2)</f>
        <v>0.11872003589669118</v>
      </c>
      <c r="AD544" s="8"/>
    </row>
    <row r="545" spans="1:30" ht="15.75">
      <c r="A545" s="6">
        <v>531</v>
      </c>
      <c r="B545" s="7" t="s">
        <v>757</v>
      </c>
      <c r="C545" s="7" t="s">
        <v>2527</v>
      </c>
      <c r="D545" s="7" t="s">
        <v>1604</v>
      </c>
      <c r="E545" s="6">
        <v>5</v>
      </c>
      <c r="F545" s="6">
        <v>5</v>
      </c>
      <c r="G545" s="6">
        <v>991620</v>
      </c>
      <c r="H545" s="6">
        <v>1953100</v>
      </c>
      <c r="I545" s="6">
        <v>2377900</v>
      </c>
      <c r="J545" s="6">
        <v>1772400</v>
      </c>
      <c r="K545" s="6">
        <v>1198400</v>
      </c>
      <c r="L545" s="6">
        <v>2204500</v>
      </c>
      <c r="M545" s="6">
        <v>1617800</v>
      </c>
      <c r="N545" s="6">
        <v>1599700</v>
      </c>
      <c r="O545" s="6"/>
      <c r="P545" s="6">
        <f>COUNT(表1_5[[#This Row],[iBAQ 0-20_1]:[iBAQ 0-20_3]])</f>
        <v>3</v>
      </c>
      <c r="Q545" s="6">
        <f>COUNT(表1_5[[#This Row],[iBAQ 30-40_1]:[iBAQ 30-40_3]])</f>
        <v>3</v>
      </c>
      <c r="R545" s="6">
        <f>COUNT(表1_5[[#This Row],[iBAQ 50-60_1]:[iBAQ 50-60_3]])</f>
        <v>2</v>
      </c>
      <c r="S545" s="8">
        <f>AVERAGE(表1_5[[#This Row],[iBAQ 0-20_1]:[iBAQ 0-20_3]])</f>
        <v>1774206.6666666667</v>
      </c>
      <c r="T545" s="8">
        <f>AVERAGE(表1_5[[#This Row],[iBAQ 30-40_1]:[iBAQ 30-40_3]])</f>
        <v>1725100</v>
      </c>
      <c r="U545" s="8">
        <f>AVERAGE(表1_5[[#This Row],[iBAQ 50-60_1]:[iBAQ 50-60_3]])</f>
        <v>1608750</v>
      </c>
      <c r="V545" s="8">
        <f>表1_5[[#This Row],[Average 40]]/表1_5[[#This Row],[Average 20]]</f>
        <v>0.97232190161987886</v>
      </c>
      <c r="W545" s="8">
        <f>TTEST(表1_5[[#This Row],[iBAQ 0-20_1]:[iBAQ 0-20_3]],表1_5[[#This Row],[iBAQ 30-40_1]:[iBAQ 30-40_3]],2,2)</f>
        <v>0.92693180434578348</v>
      </c>
      <c r="X545" s="8"/>
      <c r="Y545" s="8">
        <f>表1_5[[#This Row],[Average 60]]/表1_5[[#This Row],[Average 40]]</f>
        <v>0.93255463451394127</v>
      </c>
      <c r="Z545" s="8">
        <f>TTEST(表1_5[[#This Row],[iBAQ 30-40_1]:[iBAQ 30-40_3]],表1_5[[#This Row],[iBAQ 50-60_1]:[iBAQ 50-60_3]],2,2)</f>
        <v>0.77737687514464748</v>
      </c>
      <c r="AA545" s="8"/>
      <c r="AB545" s="8">
        <f>表1_5[[#This Row],[Average 60]]/表1_5[[#This Row],[Average 20]]</f>
        <v>0.90674329559502642</v>
      </c>
      <c r="AC545" s="8">
        <f>TTEST(表1_5[[#This Row],[iBAQ 0-20_1]:[iBAQ 0-20_3]],表1_5[[#This Row],[iBAQ 50-60_1]:[iBAQ 50-60_3]],2,2)</f>
        <v>0.7751091936837583</v>
      </c>
      <c r="AD545" s="8"/>
    </row>
    <row r="546" spans="1:30" ht="15.75">
      <c r="A546" s="6">
        <v>1052</v>
      </c>
      <c r="B546" s="7" t="s">
        <v>248</v>
      </c>
      <c r="C546" s="7" t="s">
        <v>2216</v>
      </c>
      <c r="D546" s="7" t="s">
        <v>3797</v>
      </c>
      <c r="E546" s="6">
        <v>1</v>
      </c>
      <c r="F546" s="6">
        <v>1</v>
      </c>
      <c r="G546" s="6">
        <v>5117100</v>
      </c>
      <c r="H546" s="6">
        <v>5332000</v>
      </c>
      <c r="I546" s="6">
        <v>8364700</v>
      </c>
      <c r="J546" s="6">
        <v>6621100</v>
      </c>
      <c r="K546" s="6">
        <v>6275200</v>
      </c>
      <c r="L546" s="6">
        <v>6884500</v>
      </c>
      <c r="M546" s="6">
        <v>5927400</v>
      </c>
      <c r="N546" s="6">
        <v>6417900</v>
      </c>
      <c r="O546" s="6">
        <v>6077900</v>
      </c>
      <c r="P546" s="6">
        <f>COUNT(表1_5[[#This Row],[iBAQ 0-20_1]:[iBAQ 0-20_3]])</f>
        <v>3</v>
      </c>
      <c r="Q546" s="6">
        <f>COUNT(表1_5[[#This Row],[iBAQ 30-40_1]:[iBAQ 30-40_3]])</f>
        <v>3</v>
      </c>
      <c r="R546" s="6">
        <f>COUNT(表1_5[[#This Row],[iBAQ 50-60_1]:[iBAQ 50-60_3]])</f>
        <v>3</v>
      </c>
      <c r="S546" s="8">
        <f>AVERAGE(表1_5[[#This Row],[iBAQ 0-20_1]:[iBAQ 0-20_3]])</f>
        <v>6271266.666666667</v>
      </c>
      <c r="T546" s="8">
        <f>AVERAGE(表1_5[[#This Row],[iBAQ 30-40_1]:[iBAQ 30-40_3]])</f>
        <v>6593600</v>
      </c>
      <c r="U546" s="8">
        <f>AVERAGE(表1_5[[#This Row],[iBAQ 50-60_1]:[iBAQ 50-60_3]])</f>
        <v>6141066.666666667</v>
      </c>
      <c r="V546" s="8">
        <f>表1_5[[#This Row],[Average 40]]/表1_5[[#This Row],[Average 20]]</f>
        <v>1.0513984415694861</v>
      </c>
      <c r="W546" s="8">
        <f>TTEST(表1_5[[#This Row],[iBAQ 0-20_1]:[iBAQ 0-20_3]],表1_5[[#This Row],[iBAQ 30-40_1]:[iBAQ 30-40_3]],2,2)</f>
        <v>0.77689053967099708</v>
      </c>
      <c r="X546" s="8"/>
      <c r="Y546" s="8">
        <f>表1_5[[#This Row],[Average 60]]/表1_5[[#This Row],[Average 40]]</f>
        <v>0.93136779098924216</v>
      </c>
      <c r="Z546" s="8">
        <f>TTEST(表1_5[[#This Row],[iBAQ 30-40_1]:[iBAQ 30-40_3]],表1_5[[#This Row],[iBAQ 50-60_1]:[iBAQ 50-60_3]],2,2)</f>
        <v>0.11863890357132985</v>
      </c>
      <c r="AA546" s="8"/>
      <c r="AB546" s="8">
        <f>表1_5[[#This Row],[Average 60]]/表1_5[[#This Row],[Average 20]]</f>
        <v>0.97923864397410409</v>
      </c>
      <c r="AC546" s="8">
        <f>TTEST(表1_5[[#This Row],[iBAQ 0-20_1]:[iBAQ 0-20_3]],表1_5[[#This Row],[iBAQ 50-60_1]:[iBAQ 50-60_3]],2,2)</f>
        <v>0.90804007010083265</v>
      </c>
      <c r="AD546" s="8"/>
    </row>
    <row r="547" spans="1:30" ht="15.75">
      <c r="A547" s="6">
        <v>1123</v>
      </c>
      <c r="B547" s="7" t="s">
        <v>87</v>
      </c>
      <c r="C547" s="7" t="s">
        <v>3008</v>
      </c>
      <c r="D547" s="7" t="s">
        <v>1912</v>
      </c>
      <c r="E547" s="6">
        <v>3</v>
      </c>
      <c r="F547" s="6">
        <v>3</v>
      </c>
      <c r="G547" s="6">
        <v>44193000</v>
      </c>
      <c r="H547" s="6">
        <v>31339000</v>
      </c>
      <c r="I547" s="6">
        <v>11512000</v>
      </c>
      <c r="J547" s="6">
        <v>8923600</v>
      </c>
      <c r="K547" s="6">
        <v>51322000</v>
      </c>
      <c r="L547" s="6">
        <v>17788000</v>
      </c>
      <c r="M547" s="6">
        <v>42858000</v>
      </c>
      <c r="N547" s="6">
        <v>6120900</v>
      </c>
      <c r="O547" s="6">
        <v>23615000</v>
      </c>
      <c r="P547" s="6">
        <f>COUNT(表1_5[[#This Row],[iBAQ 0-20_1]:[iBAQ 0-20_3]])</f>
        <v>3</v>
      </c>
      <c r="Q547" s="6">
        <f>COUNT(表1_5[[#This Row],[iBAQ 30-40_1]:[iBAQ 30-40_3]])</f>
        <v>3</v>
      </c>
      <c r="R547" s="6">
        <f>COUNT(表1_5[[#This Row],[iBAQ 50-60_1]:[iBAQ 50-60_3]])</f>
        <v>3</v>
      </c>
      <c r="S547" s="8">
        <f>AVERAGE(表1_5[[#This Row],[iBAQ 0-20_1]:[iBAQ 0-20_3]])</f>
        <v>29014666.666666668</v>
      </c>
      <c r="T547" s="8">
        <f>AVERAGE(表1_5[[#This Row],[iBAQ 30-40_1]:[iBAQ 30-40_3]])</f>
        <v>26011200</v>
      </c>
      <c r="U547" s="8">
        <f>AVERAGE(表1_5[[#This Row],[iBAQ 50-60_1]:[iBAQ 50-60_3]])</f>
        <v>24197966.666666668</v>
      </c>
      <c r="V547" s="8">
        <f>表1_5[[#This Row],[Average 40]]/表1_5[[#This Row],[Average 20]]</f>
        <v>0.8964845365562244</v>
      </c>
      <c r="W547" s="8">
        <f>TTEST(表1_5[[#This Row],[iBAQ 0-20_1]:[iBAQ 0-20_3]],表1_5[[#This Row],[iBAQ 30-40_1]:[iBAQ 30-40_3]],2,2)</f>
        <v>0.86052136115248734</v>
      </c>
      <c r="X547" s="8"/>
      <c r="Y547" s="8">
        <f>表1_5[[#This Row],[Average 60]]/表1_5[[#This Row],[Average 40]]</f>
        <v>0.93029028521047352</v>
      </c>
      <c r="Z547" s="8">
        <f>TTEST(表1_5[[#This Row],[iBAQ 30-40_1]:[iBAQ 30-40_3]],表1_5[[#This Row],[iBAQ 50-60_1]:[iBAQ 50-60_3]],2,2)</f>
        <v>0.91882033533305718</v>
      </c>
      <c r="AA547" s="8"/>
      <c r="AB547" s="8">
        <f>表1_5[[#This Row],[Average 60]]/表1_5[[#This Row],[Average 20]]</f>
        <v>0.83399085519966909</v>
      </c>
      <c r="AC547" s="8">
        <f>TTEST(表1_5[[#This Row],[iBAQ 0-20_1]:[iBAQ 0-20_3]],表1_5[[#This Row],[iBAQ 50-60_1]:[iBAQ 50-60_3]],2,2)</f>
        <v>0.75225788002645233</v>
      </c>
      <c r="AD547" s="8"/>
    </row>
    <row r="548" spans="1:30" ht="15.75">
      <c r="A548" s="6">
        <v>102</v>
      </c>
      <c r="B548" s="7" t="s">
        <v>394</v>
      </c>
      <c r="C548" s="7" t="s">
        <v>2233</v>
      </c>
      <c r="D548" s="7" t="s">
        <v>3444</v>
      </c>
      <c r="E548" s="6">
        <v>3</v>
      </c>
      <c r="F548" s="6">
        <v>2</v>
      </c>
      <c r="G548" s="6">
        <v>848710</v>
      </c>
      <c r="H548" s="6">
        <v>3075900</v>
      </c>
      <c r="I548" s="6">
        <v>1007700</v>
      </c>
      <c r="J548" s="6">
        <v>5092300</v>
      </c>
      <c r="K548" s="6">
        <v>4408400</v>
      </c>
      <c r="L548" s="6">
        <v>6237300</v>
      </c>
      <c r="M548" s="6">
        <v>6897900</v>
      </c>
      <c r="N548" s="6">
        <v>5055700</v>
      </c>
      <c r="O548" s="6">
        <v>2621300</v>
      </c>
      <c r="P548" s="6">
        <f>COUNT(表1_5[[#This Row],[iBAQ 0-20_1]:[iBAQ 0-20_3]])</f>
        <v>3</v>
      </c>
      <c r="Q548" s="6">
        <f>COUNT(表1_5[[#This Row],[iBAQ 30-40_1]:[iBAQ 30-40_3]])</f>
        <v>3</v>
      </c>
      <c r="R548" s="6">
        <f>COUNT(表1_5[[#This Row],[iBAQ 50-60_1]:[iBAQ 50-60_3]])</f>
        <v>3</v>
      </c>
      <c r="S548" s="8">
        <f>AVERAGE(表1_5[[#This Row],[iBAQ 0-20_1]:[iBAQ 0-20_3]])</f>
        <v>1644103.3333333333</v>
      </c>
      <c r="T548" s="8">
        <f>AVERAGE(表1_5[[#This Row],[iBAQ 30-40_1]:[iBAQ 30-40_3]])</f>
        <v>5246000</v>
      </c>
      <c r="U548" s="8">
        <f>AVERAGE(表1_5[[#This Row],[iBAQ 50-60_1]:[iBAQ 50-60_3]])</f>
        <v>4858300</v>
      </c>
      <c r="V548" s="8">
        <f>表1_5[[#This Row],[Average 40]]/表1_5[[#This Row],[Average 20]]</f>
        <v>3.1907970099203014</v>
      </c>
      <c r="W548" s="8">
        <f>TTEST(表1_5[[#This Row],[iBAQ 0-20_1]:[iBAQ 0-20_3]],表1_5[[#This Row],[iBAQ 30-40_1]:[iBAQ 30-40_3]],2,2)</f>
        <v>1.5747889565707513E-2</v>
      </c>
      <c r="X548" s="8" t="s">
        <v>1408</v>
      </c>
      <c r="Y548" s="8">
        <f>表1_5[[#This Row],[Average 60]]/表1_5[[#This Row],[Average 40]]</f>
        <v>0.92609607319862752</v>
      </c>
      <c r="Z548" s="8">
        <f>TTEST(表1_5[[#This Row],[iBAQ 30-40_1]:[iBAQ 30-40_3]],表1_5[[#This Row],[iBAQ 50-60_1]:[iBAQ 50-60_3]],2,2)</f>
        <v>0.78800842698895213</v>
      </c>
      <c r="AA548" s="8"/>
      <c r="AB548" s="8">
        <f>表1_5[[#This Row],[Average 60]]/表1_5[[#This Row],[Average 20]]</f>
        <v>2.9549845812611131</v>
      </c>
      <c r="AC548" s="8">
        <f>TTEST(表1_5[[#This Row],[iBAQ 0-20_1]:[iBAQ 0-20_3]],表1_5[[#This Row],[iBAQ 50-60_1]:[iBAQ 50-60_3]],2,2)</f>
        <v>8.8060590130934355E-2</v>
      </c>
      <c r="AD548" s="8"/>
    </row>
    <row r="549" spans="1:30" ht="15.75">
      <c r="A549" s="6">
        <v>592</v>
      </c>
      <c r="B549" s="7" t="s">
        <v>496</v>
      </c>
      <c r="C549" s="7" t="s">
        <v>2571</v>
      </c>
      <c r="D549" s="7" t="s">
        <v>1632</v>
      </c>
      <c r="E549" s="6">
        <v>10</v>
      </c>
      <c r="F549" s="6">
        <v>2</v>
      </c>
      <c r="G549" s="6">
        <v>2096800</v>
      </c>
      <c r="H549" s="6">
        <v>856610</v>
      </c>
      <c r="I549" s="6">
        <v>2071000</v>
      </c>
      <c r="J549" s="6">
        <v>1672700</v>
      </c>
      <c r="K549" s="6">
        <v>3678900</v>
      </c>
      <c r="L549" s="6">
        <v>612330</v>
      </c>
      <c r="M549" s="6">
        <v>3541400</v>
      </c>
      <c r="N549" s="6">
        <v>486850</v>
      </c>
      <c r="O549" s="6">
        <v>1483600</v>
      </c>
      <c r="P549" s="6">
        <f>COUNT(表1_5[[#This Row],[iBAQ 0-20_1]:[iBAQ 0-20_3]])</f>
        <v>3</v>
      </c>
      <c r="Q549" s="6">
        <f>COUNT(表1_5[[#This Row],[iBAQ 30-40_1]:[iBAQ 30-40_3]])</f>
        <v>3</v>
      </c>
      <c r="R549" s="6">
        <f>COUNT(表1_5[[#This Row],[iBAQ 50-60_1]:[iBAQ 50-60_3]])</f>
        <v>3</v>
      </c>
      <c r="S549" s="8">
        <f>AVERAGE(表1_5[[#This Row],[iBAQ 0-20_1]:[iBAQ 0-20_3]])</f>
        <v>1674803.3333333333</v>
      </c>
      <c r="T549" s="8">
        <f>AVERAGE(表1_5[[#This Row],[iBAQ 30-40_1]:[iBAQ 30-40_3]])</f>
        <v>1987976.6666666667</v>
      </c>
      <c r="U549" s="8">
        <f>AVERAGE(表1_5[[#This Row],[iBAQ 50-60_1]:[iBAQ 50-60_3]])</f>
        <v>1837283.3333333333</v>
      </c>
      <c r="V549" s="8">
        <f>表1_5[[#This Row],[Average 40]]/表1_5[[#This Row],[Average 20]]</f>
        <v>1.1869911094038903</v>
      </c>
      <c r="W549" s="8">
        <f>TTEST(表1_5[[#This Row],[iBAQ 0-20_1]:[iBAQ 0-20_3]],表1_5[[#This Row],[iBAQ 30-40_1]:[iBAQ 30-40_3]],2,2)</f>
        <v>0.76708998901550418</v>
      </c>
      <c r="X549" s="8"/>
      <c r="Y549" s="8">
        <f>表1_5[[#This Row],[Average 60]]/表1_5[[#This Row],[Average 40]]</f>
        <v>0.92419763478109229</v>
      </c>
      <c r="Z549" s="8">
        <f>TTEST(表1_5[[#This Row],[iBAQ 30-40_1]:[iBAQ 30-40_3]],表1_5[[#This Row],[iBAQ 50-60_1]:[iBAQ 50-60_3]],2,2)</f>
        <v>0.91138802546541431</v>
      </c>
      <c r="AA549" s="8"/>
      <c r="AB549" s="8">
        <f>表1_5[[#This Row],[Average 60]]/表1_5[[#This Row],[Average 20]]</f>
        <v>1.0970143758172601</v>
      </c>
      <c r="AC549" s="8">
        <f>TTEST(表1_5[[#This Row],[iBAQ 0-20_1]:[iBAQ 0-20_3]],表1_5[[#This Row],[iBAQ 50-60_1]:[iBAQ 50-60_3]],2,2)</f>
        <v>0.87735415668202177</v>
      </c>
      <c r="AD549" s="8"/>
    </row>
    <row r="550" spans="1:30" ht="15.75">
      <c r="A550" s="6">
        <v>1136</v>
      </c>
      <c r="B550" s="7" t="s">
        <v>119</v>
      </c>
      <c r="C550" s="7" t="s">
        <v>3228</v>
      </c>
      <c r="D550" s="7" t="s">
        <v>3930</v>
      </c>
      <c r="E550" s="6">
        <v>1</v>
      </c>
      <c r="F550" s="6">
        <v>1</v>
      </c>
      <c r="G550" s="6">
        <v>5997300</v>
      </c>
      <c r="H550" s="6">
        <v>5995400</v>
      </c>
      <c r="I550" s="6">
        <v>11754000</v>
      </c>
      <c r="J550" s="6">
        <v>12899000</v>
      </c>
      <c r="K550" s="6"/>
      <c r="L550" s="6">
        <v>21463000</v>
      </c>
      <c r="M550" s="6">
        <v>16181000</v>
      </c>
      <c r="N550" s="6"/>
      <c r="O550" s="6">
        <v>15503000</v>
      </c>
      <c r="P550" s="6">
        <f>COUNT(表1_5[[#This Row],[iBAQ 0-20_1]:[iBAQ 0-20_3]])</f>
        <v>3</v>
      </c>
      <c r="Q550" s="6">
        <f>COUNT(表1_5[[#This Row],[iBAQ 30-40_1]:[iBAQ 30-40_3]])</f>
        <v>2</v>
      </c>
      <c r="R550" s="6">
        <f>COUNT(表1_5[[#This Row],[iBAQ 50-60_1]:[iBAQ 50-60_3]])</f>
        <v>2</v>
      </c>
      <c r="S550" s="8">
        <f>AVERAGE(表1_5[[#This Row],[iBAQ 0-20_1]:[iBAQ 0-20_3]])</f>
        <v>7915566.666666667</v>
      </c>
      <c r="T550" s="8">
        <f>AVERAGE(表1_5[[#This Row],[iBAQ 30-40_1]:[iBAQ 30-40_3]])</f>
        <v>17181000</v>
      </c>
      <c r="U550" s="8">
        <f>AVERAGE(表1_5[[#This Row],[iBAQ 50-60_1]:[iBAQ 50-60_3]])</f>
        <v>15842000</v>
      </c>
      <c r="V550" s="8">
        <f>表1_5[[#This Row],[Average 40]]/表1_5[[#This Row],[Average 20]]</f>
        <v>2.1705331688192464</v>
      </c>
      <c r="W550" s="8">
        <f>TTEST(表1_5[[#This Row],[iBAQ 0-20_1]:[iBAQ 0-20_3]],表1_5[[#This Row],[iBAQ 30-40_1]:[iBAQ 30-40_3]],2,2)</f>
        <v>0.10564955153350453</v>
      </c>
      <c r="X550" s="8"/>
      <c r="Y550" s="8">
        <f>表1_5[[#This Row],[Average 60]]/表1_5[[#This Row],[Average 40]]</f>
        <v>0.92206507188172981</v>
      </c>
      <c r="Z550" s="8">
        <f>TTEST(表1_5[[#This Row],[iBAQ 30-40_1]:[iBAQ 30-40_3]],表1_5[[#This Row],[iBAQ 50-60_1]:[iBAQ 50-60_3]],2,2)</f>
        <v>0.78474174069899094</v>
      </c>
      <c r="AA550" s="8"/>
      <c r="AB550" s="8">
        <f>表1_5[[#This Row],[Average 60]]/表1_5[[#This Row],[Average 20]]</f>
        <v>2.0013728223289973</v>
      </c>
      <c r="AC550" s="8">
        <f>TTEST(表1_5[[#This Row],[iBAQ 0-20_1]:[iBAQ 0-20_3]],表1_5[[#This Row],[iBAQ 50-60_1]:[iBAQ 50-60_3]],2,2)</f>
        <v>4.9993902991345485E-2</v>
      </c>
      <c r="AD550" s="8" t="s">
        <v>1408</v>
      </c>
    </row>
    <row r="551" spans="1:30" ht="15.75">
      <c r="A551" s="6">
        <v>655</v>
      </c>
      <c r="B551" s="7" t="s">
        <v>252</v>
      </c>
      <c r="C551" s="7" t="s">
        <v>2625</v>
      </c>
      <c r="D551" s="7" t="s">
        <v>1670</v>
      </c>
      <c r="E551" s="6">
        <v>9</v>
      </c>
      <c r="F551" s="6">
        <v>9</v>
      </c>
      <c r="G551" s="6">
        <v>3662200</v>
      </c>
      <c r="H551" s="6">
        <v>5939200</v>
      </c>
      <c r="I551" s="6"/>
      <c r="J551" s="6">
        <v>10065000</v>
      </c>
      <c r="K551" s="6">
        <v>11063000</v>
      </c>
      <c r="L551" s="6">
        <v>5063700</v>
      </c>
      <c r="M551" s="6">
        <v>12297000</v>
      </c>
      <c r="N551" s="6">
        <v>5837300</v>
      </c>
      <c r="O551" s="6">
        <v>5958500</v>
      </c>
      <c r="P551" s="6">
        <f>COUNT(表1_5[[#This Row],[iBAQ 0-20_1]:[iBAQ 0-20_3]])</f>
        <v>2</v>
      </c>
      <c r="Q551" s="6">
        <f>COUNT(表1_5[[#This Row],[iBAQ 30-40_1]:[iBAQ 30-40_3]])</f>
        <v>3</v>
      </c>
      <c r="R551" s="6">
        <f>COUNT(表1_5[[#This Row],[iBAQ 50-60_1]:[iBAQ 50-60_3]])</f>
        <v>3</v>
      </c>
      <c r="S551" s="8">
        <f>AVERAGE(表1_5[[#This Row],[iBAQ 0-20_1]:[iBAQ 0-20_3]])</f>
        <v>4800700</v>
      </c>
      <c r="T551" s="8">
        <f>AVERAGE(表1_5[[#This Row],[iBAQ 30-40_1]:[iBAQ 30-40_3]])</f>
        <v>8730566.666666666</v>
      </c>
      <c r="U551" s="8">
        <f>AVERAGE(表1_5[[#This Row],[iBAQ 50-60_1]:[iBAQ 50-60_3]])</f>
        <v>8030933.333333333</v>
      </c>
      <c r="V551" s="8">
        <f>表1_5[[#This Row],[Average 40]]/表1_5[[#This Row],[Average 20]]</f>
        <v>1.8186028426410037</v>
      </c>
      <c r="W551" s="8">
        <f>TTEST(表1_5[[#This Row],[iBAQ 0-20_1]:[iBAQ 0-20_3]],表1_5[[#This Row],[iBAQ 30-40_1]:[iBAQ 30-40_3]],2,2)</f>
        <v>0.21981014882906164</v>
      </c>
      <c r="X551" s="8"/>
      <c r="Y551" s="8">
        <f>表1_5[[#This Row],[Average 60]]/表1_5[[#This Row],[Average 40]]</f>
        <v>0.91986392635835024</v>
      </c>
      <c r="Z551" s="8">
        <f>TTEST(表1_5[[#This Row],[iBAQ 30-40_1]:[iBAQ 30-40_3]],表1_5[[#This Row],[iBAQ 50-60_1]:[iBAQ 50-60_3]],2,2)</f>
        <v>0.81675925818121242</v>
      </c>
      <c r="AA551" s="8"/>
      <c r="AB551" s="8">
        <f>表1_5[[#This Row],[Average 60]]/表1_5[[#This Row],[Average 20]]</f>
        <v>1.6728671513182105</v>
      </c>
      <c r="AC551" s="8">
        <f>TTEST(表1_5[[#This Row],[iBAQ 0-20_1]:[iBAQ 0-20_3]],表1_5[[#This Row],[iBAQ 50-60_1]:[iBAQ 50-60_3]],2,2)</f>
        <v>0.34397397720215445</v>
      </c>
      <c r="AD551" s="8"/>
    </row>
    <row r="552" spans="1:30" ht="15.75">
      <c r="A552" s="6">
        <v>479</v>
      </c>
      <c r="B552" s="7" t="s">
        <v>263</v>
      </c>
      <c r="C552" s="7" t="s">
        <v>2490</v>
      </c>
      <c r="D552" s="7" t="s">
        <v>1582</v>
      </c>
      <c r="E552" s="6">
        <v>6</v>
      </c>
      <c r="F552" s="6">
        <v>6</v>
      </c>
      <c r="G552" s="6">
        <v>7410000</v>
      </c>
      <c r="H552" s="6">
        <v>4782400</v>
      </c>
      <c r="I552" s="6">
        <v>6109700</v>
      </c>
      <c r="J552" s="6">
        <v>6248200</v>
      </c>
      <c r="K552" s="6">
        <v>4347400</v>
      </c>
      <c r="L552" s="6">
        <v>8751800</v>
      </c>
      <c r="M552" s="6">
        <v>8894200</v>
      </c>
      <c r="N552" s="6">
        <v>3218900</v>
      </c>
      <c r="O552" s="6">
        <v>5669600</v>
      </c>
      <c r="P552" s="6">
        <f>COUNT(表1_5[[#This Row],[iBAQ 0-20_1]:[iBAQ 0-20_3]])</f>
        <v>3</v>
      </c>
      <c r="Q552" s="6">
        <f>COUNT(表1_5[[#This Row],[iBAQ 30-40_1]:[iBAQ 30-40_3]])</f>
        <v>3</v>
      </c>
      <c r="R552" s="6">
        <f>COUNT(表1_5[[#This Row],[iBAQ 50-60_1]:[iBAQ 50-60_3]])</f>
        <v>3</v>
      </c>
      <c r="S552" s="8">
        <f>AVERAGE(表1_5[[#This Row],[iBAQ 0-20_1]:[iBAQ 0-20_3]])</f>
        <v>6100700</v>
      </c>
      <c r="T552" s="8">
        <f>AVERAGE(表1_5[[#This Row],[iBAQ 30-40_1]:[iBAQ 30-40_3]])</f>
        <v>6449133.333333333</v>
      </c>
      <c r="U552" s="8">
        <f>AVERAGE(表1_5[[#This Row],[iBAQ 50-60_1]:[iBAQ 50-60_3]])</f>
        <v>5927566.666666667</v>
      </c>
      <c r="V552" s="8">
        <f>表1_5[[#This Row],[Average 40]]/表1_5[[#This Row],[Average 20]]</f>
        <v>1.0571136645521553</v>
      </c>
      <c r="W552" s="8">
        <f>TTEST(表1_5[[#This Row],[iBAQ 0-20_1]:[iBAQ 0-20_3]],表1_5[[#This Row],[iBAQ 30-40_1]:[iBAQ 30-40_3]],2,2)</f>
        <v>0.82588994740004917</v>
      </c>
      <c r="X552" s="8"/>
      <c r="Y552" s="8">
        <f>表1_5[[#This Row],[Average 60]]/表1_5[[#This Row],[Average 40]]</f>
        <v>0.91912608412499885</v>
      </c>
      <c r="Z552" s="8">
        <f>TTEST(表1_5[[#This Row],[iBAQ 30-40_1]:[iBAQ 30-40_3]],表1_5[[#This Row],[iBAQ 50-60_1]:[iBAQ 50-60_3]],2,2)</f>
        <v>0.81437908165051476</v>
      </c>
      <c r="AA552" s="8"/>
      <c r="AB552" s="8">
        <f>表1_5[[#This Row],[Average 60]]/表1_5[[#This Row],[Average 20]]</f>
        <v>0.9716207429748499</v>
      </c>
      <c r="AC552" s="8">
        <f>TTEST(表1_5[[#This Row],[iBAQ 0-20_1]:[iBAQ 0-20_3]],表1_5[[#This Row],[iBAQ 50-60_1]:[iBAQ 50-60_3]],2,2)</f>
        <v>0.9283960862591828</v>
      </c>
      <c r="AD552" s="8"/>
    </row>
    <row r="553" spans="1:30" ht="15.75">
      <c r="A553" s="6">
        <v>1253</v>
      </c>
      <c r="B553" s="7" t="s">
        <v>148</v>
      </c>
      <c r="C553" s="7" t="s">
        <v>2224</v>
      </c>
      <c r="D553" s="7" t="s">
        <v>3873</v>
      </c>
      <c r="E553" s="6">
        <v>2</v>
      </c>
      <c r="F553" s="6">
        <v>2</v>
      </c>
      <c r="G553" s="6">
        <v>6137700</v>
      </c>
      <c r="H553" s="6">
        <v>8718800</v>
      </c>
      <c r="I553" s="6">
        <v>6556100</v>
      </c>
      <c r="J553" s="6">
        <v>8219900</v>
      </c>
      <c r="K553" s="6">
        <v>6504200</v>
      </c>
      <c r="L553" s="6">
        <v>10652000</v>
      </c>
      <c r="M553" s="6">
        <v>6381300</v>
      </c>
      <c r="N553" s="6">
        <v>4513600</v>
      </c>
      <c r="O553" s="6">
        <v>12412000</v>
      </c>
      <c r="P553" s="6">
        <f>COUNT(表1_5[[#This Row],[iBAQ 0-20_1]:[iBAQ 0-20_3]])</f>
        <v>3</v>
      </c>
      <c r="Q553" s="6">
        <f>COUNT(表1_5[[#This Row],[iBAQ 30-40_1]:[iBAQ 30-40_3]])</f>
        <v>3</v>
      </c>
      <c r="R553" s="6">
        <f>COUNT(表1_5[[#This Row],[iBAQ 50-60_1]:[iBAQ 50-60_3]])</f>
        <v>3</v>
      </c>
      <c r="S553" s="8">
        <f>AVERAGE(表1_5[[#This Row],[iBAQ 0-20_1]:[iBAQ 0-20_3]])</f>
        <v>7137533.333333333</v>
      </c>
      <c r="T553" s="8">
        <f>AVERAGE(表1_5[[#This Row],[iBAQ 30-40_1]:[iBAQ 30-40_3]])</f>
        <v>8458700</v>
      </c>
      <c r="U553" s="8">
        <f>AVERAGE(表1_5[[#This Row],[iBAQ 50-60_1]:[iBAQ 50-60_3]])</f>
        <v>7768966.666666667</v>
      </c>
      <c r="V553" s="8">
        <f>表1_5[[#This Row],[Average 40]]/表1_5[[#This Row],[Average 20]]</f>
        <v>1.185101295498912</v>
      </c>
      <c r="W553" s="8">
        <f>TTEST(表1_5[[#This Row],[iBAQ 0-20_1]:[iBAQ 0-20_3]],表1_5[[#This Row],[iBAQ 30-40_1]:[iBAQ 30-40_3]],2,2)</f>
        <v>0.4122459069074742</v>
      </c>
      <c r="X553" s="8"/>
      <c r="Y553" s="8">
        <f>表1_5[[#This Row],[Average 60]]/表1_5[[#This Row],[Average 40]]</f>
        <v>0.91845870720875156</v>
      </c>
      <c r="Z553" s="8">
        <f>TTEST(表1_5[[#This Row],[iBAQ 30-40_1]:[iBAQ 30-40_3]],表1_5[[#This Row],[iBAQ 50-60_1]:[iBAQ 50-60_3]],2,2)</f>
        <v>0.80889114856906164</v>
      </c>
      <c r="AA553" s="8"/>
      <c r="AB553" s="8">
        <f>表1_5[[#This Row],[Average 60]]/表1_5[[#This Row],[Average 20]]</f>
        <v>1.0884666037753472</v>
      </c>
      <c r="AC553" s="8">
        <f>TTEST(表1_5[[#This Row],[iBAQ 0-20_1]:[iBAQ 0-20_3]],表1_5[[#This Row],[iBAQ 50-60_1]:[iBAQ 50-60_3]],2,2)</f>
        <v>0.81405495726363619</v>
      </c>
      <c r="AD553" s="8"/>
    </row>
    <row r="554" spans="1:30" ht="15.75">
      <c r="A554" s="6">
        <v>905</v>
      </c>
      <c r="B554" s="7" t="s">
        <v>257</v>
      </c>
      <c r="C554" s="7" t="s">
        <v>2838</v>
      </c>
      <c r="D554" s="7" t="s">
        <v>1797</v>
      </c>
      <c r="E554" s="6">
        <v>12</v>
      </c>
      <c r="F554" s="6">
        <v>9</v>
      </c>
      <c r="G554" s="6">
        <v>12117000</v>
      </c>
      <c r="H554" s="6">
        <v>9321500</v>
      </c>
      <c r="I554" s="6">
        <v>5734500</v>
      </c>
      <c r="J554" s="6">
        <v>9998300</v>
      </c>
      <c r="K554" s="6">
        <v>11362000</v>
      </c>
      <c r="L554" s="6">
        <v>10555000</v>
      </c>
      <c r="M554" s="6">
        <v>14343000</v>
      </c>
      <c r="N554" s="6">
        <v>9117000</v>
      </c>
      <c r="O554" s="6">
        <v>5787000</v>
      </c>
      <c r="P554" s="6">
        <f>COUNT(表1_5[[#This Row],[iBAQ 0-20_1]:[iBAQ 0-20_3]])</f>
        <v>3</v>
      </c>
      <c r="Q554" s="6">
        <f>COUNT(表1_5[[#This Row],[iBAQ 30-40_1]:[iBAQ 30-40_3]])</f>
        <v>3</v>
      </c>
      <c r="R554" s="6">
        <f>COUNT(表1_5[[#This Row],[iBAQ 50-60_1]:[iBAQ 50-60_3]])</f>
        <v>3</v>
      </c>
      <c r="S554" s="8">
        <f>AVERAGE(表1_5[[#This Row],[iBAQ 0-20_1]:[iBAQ 0-20_3]])</f>
        <v>9057666.666666666</v>
      </c>
      <c r="T554" s="8">
        <f>AVERAGE(表1_5[[#This Row],[iBAQ 30-40_1]:[iBAQ 30-40_3]])</f>
        <v>10638433.333333334</v>
      </c>
      <c r="U554" s="8">
        <f>AVERAGE(表1_5[[#This Row],[iBAQ 50-60_1]:[iBAQ 50-60_3]])</f>
        <v>9749000</v>
      </c>
      <c r="V554" s="8">
        <f>表1_5[[#This Row],[Average 40]]/表1_5[[#This Row],[Average 20]]</f>
        <v>1.1745225039561331</v>
      </c>
      <c r="W554" s="8">
        <f>TTEST(表1_5[[#This Row],[iBAQ 0-20_1]:[iBAQ 0-20_3]],表1_5[[#This Row],[iBAQ 30-40_1]:[iBAQ 30-40_3]],2,2)</f>
        <v>0.44979996380233533</v>
      </c>
      <c r="X554" s="8"/>
      <c r="Y554" s="8">
        <f>表1_5[[#This Row],[Average 60]]/表1_5[[#This Row],[Average 40]]</f>
        <v>0.91639433124551539</v>
      </c>
      <c r="Z554" s="8">
        <f>TTEST(表1_5[[#This Row],[iBAQ 30-40_1]:[iBAQ 30-40_3]],表1_5[[#This Row],[iBAQ 50-60_1]:[iBAQ 50-60_3]],2,2)</f>
        <v>0.74206759073859252</v>
      </c>
      <c r="AA554" s="8"/>
      <c r="AB554" s="8">
        <f>表1_5[[#This Row],[Average 60]]/表1_5[[#This Row],[Average 20]]</f>
        <v>1.0763257645456887</v>
      </c>
      <c r="AC554" s="8">
        <f>TTEST(表1_5[[#This Row],[iBAQ 0-20_1]:[iBAQ 0-20_3]],表1_5[[#This Row],[iBAQ 50-60_1]:[iBAQ 50-60_3]],2,2)</f>
        <v>0.83447266649944729</v>
      </c>
      <c r="AD554" s="8"/>
    </row>
    <row r="555" spans="1:30" ht="15.75">
      <c r="A555" s="6">
        <v>1109</v>
      </c>
      <c r="B555" s="7" t="s">
        <v>521</v>
      </c>
      <c r="C555" s="7" t="s">
        <v>2997</v>
      </c>
      <c r="D555" s="7" t="s">
        <v>1902</v>
      </c>
      <c r="E555" s="6">
        <v>7</v>
      </c>
      <c r="F555" s="6">
        <v>3</v>
      </c>
      <c r="G555" s="6">
        <v>3368100</v>
      </c>
      <c r="H555" s="6">
        <v>1283300</v>
      </c>
      <c r="I555" s="6">
        <v>3243600</v>
      </c>
      <c r="J555" s="6">
        <v>642010</v>
      </c>
      <c r="K555" s="6">
        <v>2847300</v>
      </c>
      <c r="L555" s="6">
        <v>1204700</v>
      </c>
      <c r="M555" s="6">
        <v>1308300</v>
      </c>
      <c r="N555" s="6">
        <v>1708900</v>
      </c>
      <c r="O555" s="6">
        <v>1284100</v>
      </c>
      <c r="P555" s="6">
        <f>COUNT(表1_5[[#This Row],[iBAQ 0-20_1]:[iBAQ 0-20_3]])</f>
        <v>3</v>
      </c>
      <c r="Q555" s="6">
        <f>COUNT(表1_5[[#This Row],[iBAQ 30-40_1]:[iBAQ 30-40_3]])</f>
        <v>3</v>
      </c>
      <c r="R555" s="6">
        <f>COUNT(表1_5[[#This Row],[iBAQ 50-60_1]:[iBAQ 50-60_3]])</f>
        <v>3</v>
      </c>
      <c r="S555" s="8">
        <f>AVERAGE(表1_5[[#This Row],[iBAQ 0-20_1]:[iBAQ 0-20_3]])</f>
        <v>2631666.6666666665</v>
      </c>
      <c r="T555" s="8">
        <f>AVERAGE(表1_5[[#This Row],[iBAQ 30-40_1]:[iBAQ 30-40_3]])</f>
        <v>1564670</v>
      </c>
      <c r="U555" s="8">
        <f>AVERAGE(表1_5[[#This Row],[iBAQ 50-60_1]:[iBAQ 50-60_3]])</f>
        <v>1433766.6666666667</v>
      </c>
      <c r="V555" s="8">
        <f>表1_5[[#This Row],[Average 40]]/表1_5[[#This Row],[Average 20]]</f>
        <v>0.59455478150728314</v>
      </c>
      <c r="W555" s="8">
        <f>TTEST(表1_5[[#This Row],[iBAQ 0-20_1]:[iBAQ 0-20_3]],表1_5[[#This Row],[iBAQ 30-40_1]:[iBAQ 30-40_3]],2,2)</f>
        <v>0.32209385220249126</v>
      </c>
      <c r="X555" s="8"/>
      <c r="Y555" s="8">
        <f>表1_5[[#This Row],[Average 60]]/表1_5[[#This Row],[Average 40]]</f>
        <v>0.91633805637397459</v>
      </c>
      <c r="Z555" s="8">
        <f>TTEST(表1_5[[#This Row],[iBAQ 30-40_1]:[iBAQ 30-40_3]],表1_5[[#This Row],[iBAQ 50-60_1]:[iBAQ 50-60_3]],2,2)</f>
        <v>0.85583885364374312</v>
      </c>
      <c r="AA555" s="8"/>
      <c r="AB555" s="8">
        <f>表1_5[[#This Row],[Average 60]]/表1_5[[#This Row],[Average 20]]</f>
        <v>0.54481317289423692</v>
      </c>
      <c r="AC555" s="8">
        <f>TTEST(表1_5[[#This Row],[iBAQ 0-20_1]:[iBAQ 0-20_3]],表1_5[[#This Row],[iBAQ 50-60_1]:[iBAQ 50-60_3]],2,2)</f>
        <v>0.15711628596719421</v>
      </c>
      <c r="AD555" s="8"/>
    </row>
    <row r="556" spans="1:30" ht="15.75">
      <c r="A556" s="6">
        <v>299</v>
      </c>
      <c r="B556" s="7" t="s">
        <v>436</v>
      </c>
      <c r="C556" s="7" t="s">
        <v>2369</v>
      </c>
      <c r="D556" s="7" t="s">
        <v>3508</v>
      </c>
      <c r="E556" s="6">
        <v>3</v>
      </c>
      <c r="F556" s="6">
        <v>3</v>
      </c>
      <c r="G556" s="6">
        <v>7841000</v>
      </c>
      <c r="H556" s="6">
        <v>2315300</v>
      </c>
      <c r="I556" s="6">
        <v>7739500</v>
      </c>
      <c r="J556" s="6">
        <v>1766400</v>
      </c>
      <c r="K556" s="6">
        <v>662730</v>
      </c>
      <c r="L556" s="6">
        <v>6512400</v>
      </c>
      <c r="M556" s="6">
        <v>3251000</v>
      </c>
      <c r="N556" s="6">
        <v>2840800</v>
      </c>
      <c r="O556" s="6">
        <v>2083600</v>
      </c>
      <c r="P556" s="6">
        <f>COUNT(表1_5[[#This Row],[iBAQ 0-20_1]:[iBAQ 0-20_3]])</f>
        <v>3</v>
      </c>
      <c r="Q556" s="6">
        <f>COUNT(表1_5[[#This Row],[iBAQ 30-40_1]:[iBAQ 30-40_3]])</f>
        <v>3</v>
      </c>
      <c r="R556" s="6">
        <f>COUNT(表1_5[[#This Row],[iBAQ 50-60_1]:[iBAQ 50-60_3]])</f>
        <v>3</v>
      </c>
      <c r="S556" s="8">
        <f>AVERAGE(表1_5[[#This Row],[iBAQ 0-20_1]:[iBAQ 0-20_3]])</f>
        <v>5965266.666666667</v>
      </c>
      <c r="T556" s="8">
        <f>AVERAGE(表1_5[[#This Row],[iBAQ 30-40_1]:[iBAQ 30-40_3]])</f>
        <v>2980510</v>
      </c>
      <c r="U556" s="8">
        <f>AVERAGE(表1_5[[#This Row],[iBAQ 50-60_1]:[iBAQ 50-60_3]])</f>
        <v>2725133.3333333335</v>
      </c>
      <c r="V556" s="8">
        <f>表1_5[[#This Row],[Average 40]]/表1_5[[#This Row],[Average 20]]</f>
        <v>0.49964405055934907</v>
      </c>
      <c r="W556" s="8">
        <f>TTEST(表1_5[[#This Row],[iBAQ 0-20_1]:[iBAQ 0-20_3]],表1_5[[#This Row],[iBAQ 30-40_1]:[iBAQ 30-40_3]],2,2)</f>
        <v>0.30835784680269768</v>
      </c>
      <c r="X556" s="8"/>
      <c r="Y556" s="8">
        <f>表1_5[[#This Row],[Average 60]]/表1_5[[#This Row],[Average 40]]</f>
        <v>0.91431779572399807</v>
      </c>
      <c r="Z556" s="8">
        <f>TTEST(表1_5[[#This Row],[iBAQ 30-40_1]:[iBAQ 30-40_3]],表1_5[[#This Row],[iBAQ 50-60_1]:[iBAQ 50-60_3]],2,2)</f>
        <v>0.89557542995633788</v>
      </c>
      <c r="AA556" s="8"/>
      <c r="AB556" s="8">
        <f>表1_5[[#This Row],[Average 60]]/表1_5[[#This Row],[Average 20]]</f>
        <v>0.45683344695403388</v>
      </c>
      <c r="AC556" s="8">
        <f>TTEST(表1_5[[#This Row],[iBAQ 0-20_1]:[iBAQ 0-20_3]],表1_5[[#This Row],[iBAQ 50-60_1]:[iBAQ 50-60_3]],2,2)</f>
        <v>0.15595163516457664</v>
      </c>
      <c r="AD556" s="8"/>
    </row>
    <row r="557" spans="1:30" ht="15.75">
      <c r="A557" s="6">
        <v>1301</v>
      </c>
      <c r="B557" s="7" t="s">
        <v>124</v>
      </c>
      <c r="C557" s="7" t="s">
        <v>3151</v>
      </c>
      <c r="D557" s="7" t="s">
        <v>2023</v>
      </c>
      <c r="E557" s="6">
        <v>16</v>
      </c>
      <c r="F557" s="6">
        <v>6</v>
      </c>
      <c r="G557" s="6">
        <v>6396500</v>
      </c>
      <c r="H557" s="6">
        <v>15032000</v>
      </c>
      <c r="I557" s="6">
        <v>8173900</v>
      </c>
      <c r="J557" s="6">
        <v>9872100</v>
      </c>
      <c r="K557" s="6">
        <v>14833000</v>
      </c>
      <c r="L557" s="6">
        <v>19872000</v>
      </c>
      <c r="M557" s="6">
        <v>19220000</v>
      </c>
      <c r="N557" s="6">
        <v>6651500</v>
      </c>
      <c r="O557" s="6">
        <v>14797000</v>
      </c>
      <c r="P557" s="6">
        <f>COUNT(表1_5[[#This Row],[iBAQ 0-20_1]:[iBAQ 0-20_3]])</f>
        <v>3</v>
      </c>
      <c r="Q557" s="6">
        <f>COUNT(表1_5[[#This Row],[iBAQ 30-40_1]:[iBAQ 30-40_3]])</f>
        <v>3</v>
      </c>
      <c r="R557" s="6">
        <f>COUNT(表1_5[[#This Row],[iBAQ 50-60_1]:[iBAQ 50-60_3]])</f>
        <v>3</v>
      </c>
      <c r="S557" s="8">
        <f>AVERAGE(表1_5[[#This Row],[iBAQ 0-20_1]:[iBAQ 0-20_3]])</f>
        <v>9867466.666666666</v>
      </c>
      <c r="T557" s="8">
        <f>AVERAGE(表1_5[[#This Row],[iBAQ 30-40_1]:[iBAQ 30-40_3]])</f>
        <v>14859033.333333334</v>
      </c>
      <c r="U557" s="8">
        <f>AVERAGE(表1_5[[#This Row],[iBAQ 50-60_1]:[iBAQ 50-60_3]])</f>
        <v>13556166.666666666</v>
      </c>
      <c r="V557" s="8">
        <f>表1_5[[#This Row],[Average 40]]/表1_5[[#This Row],[Average 20]]</f>
        <v>1.5058610112693567</v>
      </c>
      <c r="W557" s="8">
        <f>TTEST(表1_5[[#This Row],[iBAQ 0-20_1]:[iBAQ 0-20_3]],表1_5[[#This Row],[iBAQ 30-40_1]:[iBAQ 30-40_3]],2,2)</f>
        <v>0.27050434831956127</v>
      </c>
      <c r="X557" s="8"/>
      <c r="Y557" s="8">
        <f>表1_5[[#This Row],[Average 60]]/表1_5[[#This Row],[Average 40]]</f>
        <v>0.91231820822799137</v>
      </c>
      <c r="Z557" s="8">
        <f>TTEST(表1_5[[#This Row],[iBAQ 30-40_1]:[iBAQ 30-40_3]],表1_5[[#This Row],[iBAQ 50-60_1]:[iBAQ 50-60_3]],2,2)</f>
        <v>0.79441936088791365</v>
      </c>
      <c r="AA557" s="8"/>
      <c r="AB557" s="8">
        <f>表1_5[[#This Row],[Average 60]]/表1_5[[#This Row],[Average 20]]</f>
        <v>1.3738244196416507</v>
      </c>
      <c r="AC557" s="8">
        <f>TTEST(表1_5[[#This Row],[iBAQ 0-20_1]:[iBAQ 0-20_3]],表1_5[[#This Row],[iBAQ 50-60_1]:[iBAQ 50-60_3]],2,2)</f>
        <v>0.46076824396650429</v>
      </c>
      <c r="AD557" s="8"/>
    </row>
    <row r="558" spans="1:30" ht="15.75">
      <c r="A558" s="6">
        <v>1506</v>
      </c>
      <c r="B558" s="7" t="s">
        <v>420</v>
      </c>
      <c r="C558" s="7" t="s">
        <v>3344</v>
      </c>
      <c r="D558" s="7" t="s">
        <v>2144</v>
      </c>
      <c r="E558" s="6">
        <v>12</v>
      </c>
      <c r="F558" s="6">
        <v>4</v>
      </c>
      <c r="G558" s="6">
        <v>2254600</v>
      </c>
      <c r="H558" s="6">
        <v>2465400</v>
      </c>
      <c r="I558" s="6">
        <v>1813800</v>
      </c>
      <c r="J558" s="6">
        <v>3409200</v>
      </c>
      <c r="K558" s="6">
        <v>2934100</v>
      </c>
      <c r="L558" s="6">
        <v>4580100</v>
      </c>
      <c r="M558" s="6">
        <v>6216800</v>
      </c>
      <c r="N558" s="6">
        <v>1454100</v>
      </c>
      <c r="O558" s="6">
        <v>2283500</v>
      </c>
      <c r="P558" s="6">
        <f>COUNT(表1_5[[#This Row],[iBAQ 0-20_1]:[iBAQ 0-20_3]])</f>
        <v>3</v>
      </c>
      <c r="Q558" s="6">
        <f>COUNT(表1_5[[#This Row],[iBAQ 30-40_1]:[iBAQ 30-40_3]])</f>
        <v>3</v>
      </c>
      <c r="R558" s="6">
        <f>COUNT(表1_5[[#This Row],[iBAQ 50-60_1]:[iBAQ 50-60_3]])</f>
        <v>3</v>
      </c>
      <c r="S558" s="8">
        <f>AVERAGE(表1_5[[#This Row],[iBAQ 0-20_1]:[iBAQ 0-20_3]])</f>
        <v>2177933.3333333335</v>
      </c>
      <c r="T558" s="8">
        <f>AVERAGE(表1_5[[#This Row],[iBAQ 30-40_1]:[iBAQ 30-40_3]])</f>
        <v>3641133.3333333335</v>
      </c>
      <c r="U558" s="8">
        <f>AVERAGE(表1_5[[#This Row],[iBAQ 50-60_1]:[iBAQ 50-60_3]])</f>
        <v>3318133.3333333335</v>
      </c>
      <c r="V558" s="8">
        <f>表1_5[[#This Row],[Average 40]]/表1_5[[#This Row],[Average 20]]</f>
        <v>1.6718295631944657</v>
      </c>
      <c r="W558" s="8">
        <f>TTEST(表1_5[[#This Row],[iBAQ 0-20_1]:[iBAQ 0-20_3]],表1_5[[#This Row],[iBAQ 30-40_1]:[iBAQ 30-40_3]],2,2)</f>
        <v>4.9576149164334025E-2</v>
      </c>
      <c r="X558" s="8"/>
      <c r="Y558" s="8">
        <f>表1_5[[#This Row],[Average 60]]/表1_5[[#This Row],[Average 40]]</f>
        <v>0.91129135617115553</v>
      </c>
      <c r="Z558" s="8">
        <f>TTEST(表1_5[[#This Row],[iBAQ 30-40_1]:[iBAQ 30-40_3]],表1_5[[#This Row],[iBAQ 50-60_1]:[iBAQ 50-60_3]],2,2)</f>
        <v>0.84493698314703947</v>
      </c>
      <c r="AA558" s="8"/>
      <c r="AB558" s="8">
        <f>表1_5[[#This Row],[Average 60]]/表1_5[[#This Row],[Average 20]]</f>
        <v>1.5235238299305152</v>
      </c>
      <c r="AC558" s="8">
        <f>TTEST(表1_5[[#This Row],[iBAQ 0-20_1]:[iBAQ 0-20_3]],表1_5[[#This Row],[iBAQ 50-60_1]:[iBAQ 50-60_3]],2,2)</f>
        <v>0.48444271977974818</v>
      </c>
      <c r="AD558" s="8"/>
    </row>
    <row r="559" spans="1:30" ht="15.75">
      <c r="A559" s="6">
        <v>792</v>
      </c>
      <c r="B559" s="7" t="s">
        <v>665</v>
      </c>
      <c r="C559" s="7" t="s">
        <v>2745</v>
      </c>
      <c r="D559" s="7" t="s">
        <v>3691</v>
      </c>
      <c r="E559" s="6">
        <v>8</v>
      </c>
      <c r="F559" s="6">
        <v>6</v>
      </c>
      <c r="G559" s="6">
        <v>395690</v>
      </c>
      <c r="H559" s="6"/>
      <c r="I559" s="6">
        <v>385610</v>
      </c>
      <c r="J559" s="6">
        <v>175300</v>
      </c>
      <c r="K559" s="6">
        <v>1304700</v>
      </c>
      <c r="L559" s="6">
        <v>948870</v>
      </c>
      <c r="M559" s="6">
        <v>652750</v>
      </c>
      <c r="N559" s="6">
        <v>1187900</v>
      </c>
      <c r="O559" s="6">
        <v>359020</v>
      </c>
      <c r="P559" s="6">
        <f>COUNT(表1_5[[#This Row],[iBAQ 0-20_1]:[iBAQ 0-20_3]])</f>
        <v>2</v>
      </c>
      <c r="Q559" s="6">
        <f>COUNT(表1_5[[#This Row],[iBAQ 30-40_1]:[iBAQ 30-40_3]])</f>
        <v>3</v>
      </c>
      <c r="R559" s="6">
        <f>COUNT(表1_5[[#This Row],[iBAQ 50-60_1]:[iBAQ 50-60_3]])</f>
        <v>3</v>
      </c>
      <c r="S559" s="8">
        <f>AVERAGE(表1_5[[#This Row],[iBAQ 0-20_1]:[iBAQ 0-20_3]])</f>
        <v>390650</v>
      </c>
      <c r="T559" s="8">
        <f>AVERAGE(表1_5[[#This Row],[iBAQ 30-40_1]:[iBAQ 30-40_3]])</f>
        <v>809623.33333333337</v>
      </c>
      <c r="U559" s="8">
        <f>AVERAGE(表1_5[[#This Row],[iBAQ 50-60_1]:[iBAQ 50-60_3]])</f>
        <v>733223.33333333337</v>
      </c>
      <c r="V559" s="8">
        <f>表1_5[[#This Row],[Average 40]]/表1_5[[#This Row],[Average 20]]</f>
        <v>2.072503093135373</v>
      </c>
      <c r="W559" s="8">
        <f>TTEST(表1_5[[#This Row],[iBAQ 0-20_1]:[iBAQ 0-20_3]],表1_5[[#This Row],[iBAQ 30-40_1]:[iBAQ 30-40_3]],2,2)</f>
        <v>0.40213529547279814</v>
      </c>
      <c r="X559" s="8"/>
      <c r="Y559" s="8">
        <f>表1_5[[#This Row],[Average 60]]/表1_5[[#This Row],[Average 40]]</f>
        <v>0.90563513073980906</v>
      </c>
      <c r="Z559" s="8">
        <f>TTEST(表1_5[[#This Row],[iBAQ 30-40_1]:[iBAQ 30-40_3]],表1_5[[#This Row],[iBAQ 50-60_1]:[iBAQ 50-60_3]],2,2)</f>
        <v>0.86201840858329049</v>
      </c>
      <c r="AA559" s="8"/>
      <c r="AB559" s="8">
        <f>表1_5[[#This Row],[Average 60]]/表1_5[[#This Row],[Average 20]]</f>
        <v>1.8769316097103119</v>
      </c>
      <c r="AC559" s="8">
        <f>TTEST(表1_5[[#This Row],[iBAQ 0-20_1]:[iBAQ 0-20_3]],表1_5[[#This Row],[iBAQ 50-60_1]:[iBAQ 50-60_3]],2,2)</f>
        <v>0.3540960163641455</v>
      </c>
      <c r="AD559" s="8"/>
    </row>
    <row r="560" spans="1:30" ht="15.75">
      <c r="A560" s="6">
        <v>1276</v>
      </c>
      <c r="B560" s="7" t="s">
        <v>619</v>
      </c>
      <c r="C560" s="7" t="s">
        <v>3133</v>
      </c>
      <c r="D560" s="7" t="s">
        <v>3881</v>
      </c>
      <c r="E560" s="6">
        <v>7</v>
      </c>
      <c r="F560" s="6">
        <v>4</v>
      </c>
      <c r="G560" s="6">
        <v>3717800</v>
      </c>
      <c r="H560" s="6">
        <v>3183100</v>
      </c>
      <c r="I560" s="6">
        <v>3986500</v>
      </c>
      <c r="J560" s="6">
        <v>1986700</v>
      </c>
      <c r="K560" s="6">
        <v>5375100</v>
      </c>
      <c r="L560" s="6">
        <v>17319000</v>
      </c>
      <c r="M560" s="6">
        <v>10916000</v>
      </c>
      <c r="N560" s="6">
        <v>10772000</v>
      </c>
      <c r="O560" s="6">
        <v>654230</v>
      </c>
      <c r="P560" s="6">
        <f>COUNT(表1_5[[#This Row],[iBAQ 0-20_1]:[iBAQ 0-20_3]])</f>
        <v>3</v>
      </c>
      <c r="Q560" s="6">
        <f>COUNT(表1_5[[#This Row],[iBAQ 30-40_1]:[iBAQ 30-40_3]])</f>
        <v>3</v>
      </c>
      <c r="R560" s="6">
        <f>COUNT(表1_5[[#This Row],[iBAQ 50-60_1]:[iBAQ 50-60_3]])</f>
        <v>3</v>
      </c>
      <c r="S560" s="8">
        <f>AVERAGE(表1_5[[#This Row],[iBAQ 0-20_1]:[iBAQ 0-20_3]])</f>
        <v>3629133.3333333335</v>
      </c>
      <c r="T560" s="8">
        <f>AVERAGE(表1_5[[#This Row],[iBAQ 30-40_1]:[iBAQ 30-40_3]])</f>
        <v>8226933.333333333</v>
      </c>
      <c r="U560" s="8">
        <f>AVERAGE(表1_5[[#This Row],[iBAQ 50-60_1]:[iBAQ 50-60_3]])</f>
        <v>7447410</v>
      </c>
      <c r="V560" s="8">
        <f>表1_5[[#This Row],[Average 40]]/表1_5[[#This Row],[Average 20]]</f>
        <v>2.266914047430975</v>
      </c>
      <c r="W560" s="8">
        <f>TTEST(表1_5[[#This Row],[iBAQ 0-20_1]:[iBAQ 0-20_3]],表1_5[[#This Row],[iBAQ 30-40_1]:[iBAQ 30-40_3]],2,2)</f>
        <v>0.37930713892212881</v>
      </c>
      <c r="X560" s="8"/>
      <c r="Y560" s="8">
        <f>表1_5[[#This Row],[Average 60]]/表1_5[[#This Row],[Average 40]]</f>
        <v>0.90524739878772165</v>
      </c>
      <c r="Z560" s="8">
        <f>TTEST(表1_5[[#This Row],[iBAQ 30-40_1]:[iBAQ 30-40_3]],表1_5[[#This Row],[iBAQ 50-60_1]:[iBAQ 50-60_3]],2,2)</f>
        <v>0.89886101585902889</v>
      </c>
      <c r="AA560" s="8"/>
      <c r="AB560" s="8">
        <f>表1_5[[#This Row],[Average 60]]/表1_5[[#This Row],[Average 20]]</f>
        <v>2.0521180447122362</v>
      </c>
      <c r="AC560" s="8">
        <f>TTEST(表1_5[[#This Row],[iBAQ 0-20_1]:[iBAQ 0-20_3]],表1_5[[#This Row],[iBAQ 50-60_1]:[iBAQ 50-60_3]],2,2)</f>
        <v>0.32490252337136688</v>
      </c>
      <c r="AD560" s="8"/>
    </row>
    <row r="561" spans="1:30" ht="15.75">
      <c r="A561" s="6">
        <v>912</v>
      </c>
      <c r="B561" s="7" t="s">
        <v>62</v>
      </c>
      <c r="C561" s="7" t="s">
        <v>3253</v>
      </c>
      <c r="D561" s="7" t="s">
        <v>2093</v>
      </c>
      <c r="E561" s="6">
        <v>5</v>
      </c>
      <c r="F561" s="6">
        <v>1</v>
      </c>
      <c r="G561" s="6">
        <v>58322000</v>
      </c>
      <c r="H561" s="6">
        <v>59529000</v>
      </c>
      <c r="I561" s="6">
        <v>58239000</v>
      </c>
      <c r="J561" s="6">
        <v>67078000</v>
      </c>
      <c r="K561" s="6">
        <v>80008000</v>
      </c>
      <c r="L561" s="6">
        <v>64734000</v>
      </c>
      <c r="M561" s="6">
        <v>99759000</v>
      </c>
      <c r="N561" s="6">
        <v>55328000</v>
      </c>
      <c r="O561" s="6">
        <v>35921000</v>
      </c>
      <c r="P561" s="6">
        <f>COUNT(表1_5[[#This Row],[iBAQ 0-20_1]:[iBAQ 0-20_3]])</f>
        <v>3</v>
      </c>
      <c r="Q561" s="6">
        <f>COUNT(表1_5[[#This Row],[iBAQ 30-40_1]:[iBAQ 30-40_3]])</f>
        <v>3</v>
      </c>
      <c r="R561" s="6">
        <f>COUNT(表1_5[[#This Row],[iBAQ 50-60_1]:[iBAQ 50-60_3]])</f>
        <v>3</v>
      </c>
      <c r="S561" s="8">
        <f>AVERAGE(表1_5[[#This Row],[iBAQ 0-20_1]:[iBAQ 0-20_3]])</f>
        <v>58696666.666666664</v>
      </c>
      <c r="T561" s="8">
        <f>AVERAGE(表1_5[[#This Row],[iBAQ 30-40_1]:[iBAQ 30-40_3]])</f>
        <v>70606666.666666672</v>
      </c>
      <c r="U561" s="8">
        <f>AVERAGE(表1_5[[#This Row],[iBAQ 50-60_1]:[iBAQ 50-60_3]])</f>
        <v>63669333.333333336</v>
      </c>
      <c r="V561" s="8">
        <f>表1_5[[#This Row],[Average 40]]/表1_5[[#This Row],[Average 20]]</f>
        <v>1.2029076040661026</v>
      </c>
      <c r="W561" s="8">
        <f>TTEST(表1_5[[#This Row],[iBAQ 0-20_1]:[iBAQ 0-20_3]],表1_5[[#This Row],[iBAQ 30-40_1]:[iBAQ 30-40_3]],2,2)</f>
        <v>6.6893090649949763E-2</v>
      </c>
      <c r="X561" s="8"/>
      <c r="Y561" s="8">
        <f>表1_5[[#This Row],[Average 60]]/表1_5[[#This Row],[Average 40]]</f>
        <v>0.90174676612217919</v>
      </c>
      <c r="Z561" s="8">
        <f>TTEST(表1_5[[#This Row],[iBAQ 30-40_1]:[iBAQ 30-40_3]],表1_5[[#This Row],[iBAQ 50-60_1]:[iBAQ 50-60_3]],2,2)</f>
        <v>0.73976338745349679</v>
      </c>
      <c r="AA561" s="8"/>
      <c r="AB561" s="8">
        <f>表1_5[[#This Row],[Average 60]]/表1_5[[#This Row],[Average 20]]</f>
        <v>1.0847180419103868</v>
      </c>
      <c r="AC561" s="8">
        <f>TTEST(表1_5[[#This Row],[iBAQ 0-20_1]:[iBAQ 0-20_3]],表1_5[[#This Row],[iBAQ 50-60_1]:[iBAQ 50-60_3]],2,2)</f>
        <v>0.80545791269880151</v>
      </c>
      <c r="AD561" s="8"/>
    </row>
    <row r="562" spans="1:30" ht="15.75">
      <c r="A562" s="6">
        <v>1178</v>
      </c>
      <c r="B562" s="7" t="s">
        <v>33</v>
      </c>
      <c r="C562" s="7" t="s">
        <v>2974</v>
      </c>
      <c r="D562" s="7" t="s">
        <v>3841</v>
      </c>
      <c r="E562" s="6">
        <v>10</v>
      </c>
      <c r="F562" s="6">
        <v>2</v>
      </c>
      <c r="G562" s="6">
        <v>97186000</v>
      </c>
      <c r="H562" s="6">
        <v>129540000</v>
      </c>
      <c r="I562" s="6">
        <v>115250000</v>
      </c>
      <c r="J562" s="6">
        <v>91166000</v>
      </c>
      <c r="K562" s="6">
        <v>111710000</v>
      </c>
      <c r="L562" s="6">
        <v>112660000</v>
      </c>
      <c r="M562" s="6">
        <v>98712000</v>
      </c>
      <c r="N562" s="6">
        <v>118350000</v>
      </c>
      <c r="O562" s="6">
        <v>67107000</v>
      </c>
      <c r="P562" s="6">
        <f>COUNT(表1_5[[#This Row],[iBAQ 0-20_1]:[iBAQ 0-20_3]])</f>
        <v>3</v>
      </c>
      <c r="Q562" s="6">
        <f>COUNT(表1_5[[#This Row],[iBAQ 30-40_1]:[iBAQ 30-40_3]])</f>
        <v>3</v>
      </c>
      <c r="R562" s="6">
        <f>COUNT(表1_5[[#This Row],[iBAQ 50-60_1]:[iBAQ 50-60_3]])</f>
        <v>3</v>
      </c>
      <c r="S562" s="8">
        <f>AVERAGE(表1_5[[#This Row],[iBAQ 0-20_1]:[iBAQ 0-20_3]])</f>
        <v>113992000</v>
      </c>
      <c r="T562" s="8">
        <f>AVERAGE(表1_5[[#This Row],[iBAQ 30-40_1]:[iBAQ 30-40_3]])</f>
        <v>105178666.66666667</v>
      </c>
      <c r="U562" s="8">
        <f>AVERAGE(表1_5[[#This Row],[iBAQ 50-60_1]:[iBAQ 50-60_3]])</f>
        <v>94723000</v>
      </c>
      <c r="V562" s="8">
        <f>表1_5[[#This Row],[Average 40]]/表1_5[[#This Row],[Average 20]]</f>
        <v>0.92268463283973146</v>
      </c>
      <c r="W562" s="8">
        <f>TTEST(表1_5[[#This Row],[iBAQ 0-20_1]:[iBAQ 0-20_3]],表1_5[[#This Row],[iBAQ 30-40_1]:[iBAQ 30-40_3]],2,2)</f>
        <v>0.49304715737117838</v>
      </c>
      <c r="X562" s="8"/>
      <c r="Y562" s="8">
        <f>表1_5[[#This Row],[Average 60]]/表1_5[[#This Row],[Average 40]]</f>
        <v>0.90059137467674044</v>
      </c>
      <c r="Z562" s="8">
        <f>TTEST(表1_5[[#This Row],[iBAQ 30-40_1]:[iBAQ 30-40_3]],表1_5[[#This Row],[iBAQ 50-60_1]:[iBAQ 50-60_3]],2,2)</f>
        <v>0.56051883597127183</v>
      </c>
      <c r="AA562" s="8"/>
      <c r="AB562" s="8">
        <f>表1_5[[#This Row],[Average 60]]/表1_5[[#This Row],[Average 20]]</f>
        <v>0.83096182188223733</v>
      </c>
      <c r="AC562" s="8">
        <f>TTEST(表1_5[[#This Row],[iBAQ 0-20_1]:[iBAQ 0-20_3]],表1_5[[#This Row],[iBAQ 50-60_1]:[iBAQ 50-60_3]],2,2)</f>
        <v>0.33554981853552829</v>
      </c>
      <c r="AD562" s="8"/>
    </row>
    <row r="563" spans="1:30" ht="15.75">
      <c r="A563" s="6">
        <v>736</v>
      </c>
      <c r="B563" s="7" t="s">
        <v>463</v>
      </c>
      <c r="C563" s="7" t="s">
        <v>2698</v>
      </c>
      <c r="D563" s="7" t="s">
        <v>1723</v>
      </c>
      <c r="E563" s="6">
        <v>1</v>
      </c>
      <c r="F563" s="6">
        <v>1</v>
      </c>
      <c r="G563" s="6">
        <v>3022700</v>
      </c>
      <c r="H563" s="6">
        <v>3561900</v>
      </c>
      <c r="I563" s="6">
        <v>2167300</v>
      </c>
      <c r="J563" s="6">
        <v>3096700</v>
      </c>
      <c r="K563" s="6">
        <v>3149300</v>
      </c>
      <c r="L563" s="6">
        <v>2797800</v>
      </c>
      <c r="M563" s="6">
        <v>3594400</v>
      </c>
      <c r="N563" s="6"/>
      <c r="O563" s="6">
        <v>1833000</v>
      </c>
      <c r="P563" s="6">
        <f>COUNT(表1_5[[#This Row],[iBAQ 0-20_1]:[iBAQ 0-20_3]])</f>
        <v>3</v>
      </c>
      <c r="Q563" s="6">
        <f>COUNT(表1_5[[#This Row],[iBAQ 30-40_1]:[iBAQ 30-40_3]])</f>
        <v>3</v>
      </c>
      <c r="R563" s="6">
        <f>COUNT(表1_5[[#This Row],[iBAQ 50-60_1]:[iBAQ 50-60_3]])</f>
        <v>2</v>
      </c>
      <c r="S563" s="8">
        <f>AVERAGE(表1_5[[#This Row],[iBAQ 0-20_1]:[iBAQ 0-20_3]])</f>
        <v>2917300</v>
      </c>
      <c r="T563" s="8">
        <f>AVERAGE(表1_5[[#This Row],[iBAQ 30-40_1]:[iBAQ 30-40_3]])</f>
        <v>3014600</v>
      </c>
      <c r="U563" s="8">
        <f>AVERAGE(表1_5[[#This Row],[iBAQ 50-60_1]:[iBAQ 50-60_3]])</f>
        <v>2713700</v>
      </c>
      <c r="V563" s="8">
        <f>表1_5[[#This Row],[Average 40]]/表1_5[[#This Row],[Average 20]]</f>
        <v>1.0333527576869024</v>
      </c>
      <c r="W563" s="8">
        <f>TTEST(表1_5[[#This Row],[iBAQ 0-20_1]:[iBAQ 0-20_3]],表1_5[[#This Row],[iBAQ 30-40_1]:[iBAQ 30-40_3]],2,2)</f>
        <v>0.82837218752183706</v>
      </c>
      <c r="X563" s="8"/>
      <c r="Y563" s="8">
        <f>表1_5[[#This Row],[Average 60]]/表1_5[[#This Row],[Average 40]]</f>
        <v>0.90018576262190675</v>
      </c>
      <c r="Z563" s="8">
        <f>TTEST(表1_5[[#This Row],[iBAQ 30-40_1]:[iBAQ 30-40_3]],表1_5[[#This Row],[iBAQ 50-60_1]:[iBAQ 50-60_3]],2,2)</f>
        <v>0.68445247139550447</v>
      </c>
      <c r="AA563" s="8"/>
      <c r="AB563" s="8">
        <f>表1_5[[#This Row],[Average 60]]/表1_5[[#This Row],[Average 20]]</f>
        <v>0.93020944023583452</v>
      </c>
      <c r="AC563" s="8">
        <f>TTEST(表1_5[[#This Row],[iBAQ 0-20_1]:[iBAQ 0-20_3]],表1_5[[#This Row],[iBAQ 50-60_1]:[iBAQ 50-60_3]],2,2)</f>
        <v>0.82411791128094736</v>
      </c>
      <c r="AD563" s="8"/>
    </row>
    <row r="564" spans="1:30" ht="15.75">
      <c r="A564" s="6">
        <v>743</v>
      </c>
      <c r="B564" s="7" t="s">
        <v>340</v>
      </c>
      <c r="C564" s="7" t="s">
        <v>2702</v>
      </c>
      <c r="D564" s="7" t="s">
        <v>1726</v>
      </c>
      <c r="E564" s="6">
        <v>2</v>
      </c>
      <c r="F564" s="6">
        <v>1</v>
      </c>
      <c r="G564" s="6"/>
      <c r="H564" s="6"/>
      <c r="I564" s="6"/>
      <c r="J564" s="6">
        <v>4176300</v>
      </c>
      <c r="K564" s="6">
        <v>4810900</v>
      </c>
      <c r="L564" s="6">
        <v>4597700</v>
      </c>
      <c r="M564" s="6">
        <v>4649600</v>
      </c>
      <c r="N564" s="6"/>
      <c r="O564" s="6">
        <v>3470300</v>
      </c>
      <c r="P564" s="6">
        <f>COUNT(表1_5[[#This Row],[iBAQ 0-20_1]:[iBAQ 0-20_3]])</f>
        <v>0</v>
      </c>
      <c r="Q564" s="6">
        <f>COUNT(表1_5[[#This Row],[iBAQ 30-40_1]:[iBAQ 30-40_3]])</f>
        <v>3</v>
      </c>
      <c r="R564" s="6">
        <f>COUNT(表1_5[[#This Row],[iBAQ 50-60_1]:[iBAQ 50-60_3]])</f>
        <v>2</v>
      </c>
      <c r="S564" s="8"/>
      <c r="T564" s="8">
        <f>AVERAGE(表1_5[[#This Row],[iBAQ 30-40_1]:[iBAQ 30-40_3]])</f>
        <v>4528300</v>
      </c>
      <c r="U564" s="8">
        <f>AVERAGE(表1_5[[#This Row],[iBAQ 50-60_1]:[iBAQ 50-60_3]])</f>
        <v>4059950</v>
      </c>
      <c r="V564" s="8"/>
      <c r="W564" s="8"/>
      <c r="X564" s="8">
        <v>40</v>
      </c>
      <c r="Y564" s="8">
        <f>表1_5[[#This Row],[Average 60]]/表1_5[[#This Row],[Average 40]]</f>
        <v>0.89657266523861057</v>
      </c>
      <c r="Z564" s="8">
        <f>TTEST(表1_5[[#This Row],[iBAQ 30-40_1]:[iBAQ 30-40_3]],表1_5[[#This Row],[iBAQ 50-60_1]:[iBAQ 50-60_3]],2,2)</f>
        <v>0.41891743834242573</v>
      </c>
      <c r="AA564" s="8"/>
      <c r="AB564" s="8"/>
      <c r="AC564" s="8"/>
      <c r="AD564" s="8">
        <v>60</v>
      </c>
    </row>
    <row r="565" spans="1:30" ht="15.75">
      <c r="A565" s="6">
        <v>1118</v>
      </c>
      <c r="B565" s="7" t="s">
        <v>198</v>
      </c>
      <c r="C565" s="7" t="s">
        <v>3004</v>
      </c>
      <c r="D565" s="7" t="s">
        <v>1909</v>
      </c>
      <c r="E565" s="6">
        <v>12</v>
      </c>
      <c r="F565" s="6">
        <v>8</v>
      </c>
      <c r="G565" s="6">
        <v>9668100</v>
      </c>
      <c r="H565" s="6">
        <v>8987600</v>
      </c>
      <c r="I565" s="6">
        <v>9335700</v>
      </c>
      <c r="J565" s="6">
        <v>6621600</v>
      </c>
      <c r="K565" s="6">
        <v>14008000</v>
      </c>
      <c r="L565" s="6">
        <v>8269500</v>
      </c>
      <c r="M565" s="6">
        <v>11157000</v>
      </c>
      <c r="N565" s="6">
        <v>6639800</v>
      </c>
      <c r="O565" s="6">
        <v>8089100</v>
      </c>
      <c r="P565" s="6">
        <f>COUNT(表1_5[[#This Row],[iBAQ 0-20_1]:[iBAQ 0-20_3]])</f>
        <v>3</v>
      </c>
      <c r="Q565" s="6">
        <f>COUNT(表1_5[[#This Row],[iBAQ 30-40_1]:[iBAQ 30-40_3]])</f>
        <v>3</v>
      </c>
      <c r="R565" s="6">
        <f>COUNT(表1_5[[#This Row],[iBAQ 50-60_1]:[iBAQ 50-60_3]])</f>
        <v>3</v>
      </c>
      <c r="S565" s="8">
        <f>AVERAGE(表1_5[[#This Row],[iBAQ 0-20_1]:[iBAQ 0-20_3]])</f>
        <v>9330466.666666666</v>
      </c>
      <c r="T565" s="8">
        <f>AVERAGE(表1_5[[#This Row],[iBAQ 30-40_1]:[iBAQ 30-40_3]])</f>
        <v>9633033.333333334</v>
      </c>
      <c r="U565" s="8">
        <f>AVERAGE(表1_5[[#This Row],[iBAQ 50-60_1]:[iBAQ 50-60_3]])</f>
        <v>8628633.333333334</v>
      </c>
      <c r="V565" s="8">
        <f>表1_5[[#This Row],[Average 40]]/表1_5[[#This Row],[Average 20]]</f>
        <v>1.032427817115257</v>
      </c>
      <c r="W565" s="8">
        <f>TTEST(表1_5[[#This Row],[iBAQ 0-20_1]:[iBAQ 0-20_3]],表1_5[[#This Row],[iBAQ 30-40_1]:[iBAQ 30-40_3]],2,2)</f>
        <v>0.89939904724731878</v>
      </c>
      <c r="X565" s="8"/>
      <c r="Y565" s="8">
        <f>表1_5[[#This Row],[Average 60]]/表1_5[[#This Row],[Average 40]]</f>
        <v>0.89573377717645186</v>
      </c>
      <c r="Z565" s="8">
        <f>TTEST(表1_5[[#This Row],[iBAQ 30-40_1]:[iBAQ 30-40_3]],表1_5[[#This Row],[iBAQ 50-60_1]:[iBAQ 50-60_3]],2,2)</f>
        <v>0.71941717271421624</v>
      </c>
      <c r="AA565" s="8"/>
      <c r="AB565" s="8">
        <f>表1_5[[#This Row],[Average 60]]/表1_5[[#This Row],[Average 20]]</f>
        <v>0.92478046828668814</v>
      </c>
      <c r="AC565" s="8">
        <f>TTEST(表1_5[[#This Row],[iBAQ 0-20_1]:[iBAQ 0-20_3]],表1_5[[#This Row],[iBAQ 50-60_1]:[iBAQ 50-60_3]],2,2)</f>
        <v>0.62961829208606912</v>
      </c>
      <c r="AD565" s="8"/>
    </row>
    <row r="566" spans="1:30" ht="15.75">
      <c r="A566" s="6">
        <v>1160</v>
      </c>
      <c r="B566" s="7" t="s">
        <v>29</v>
      </c>
      <c r="C566" s="7" t="s">
        <v>2383</v>
      </c>
      <c r="D566" s="7" t="s">
        <v>3832</v>
      </c>
      <c r="E566" s="6">
        <v>11</v>
      </c>
      <c r="F566" s="6">
        <v>1</v>
      </c>
      <c r="G566" s="6">
        <v>87625000</v>
      </c>
      <c r="H566" s="6">
        <v>60477000</v>
      </c>
      <c r="I566" s="6">
        <v>76791000</v>
      </c>
      <c r="J566" s="6">
        <v>113150000</v>
      </c>
      <c r="K566" s="6">
        <v>88219000</v>
      </c>
      <c r="L566" s="6">
        <v>121570000</v>
      </c>
      <c r="M566" s="6">
        <v>100200000</v>
      </c>
      <c r="N566" s="6">
        <v>96839000</v>
      </c>
      <c r="O566" s="6">
        <v>91946000</v>
      </c>
      <c r="P566" s="6">
        <f>COUNT(表1_5[[#This Row],[iBAQ 0-20_1]:[iBAQ 0-20_3]])</f>
        <v>3</v>
      </c>
      <c r="Q566" s="6">
        <f>COUNT(表1_5[[#This Row],[iBAQ 30-40_1]:[iBAQ 30-40_3]])</f>
        <v>3</v>
      </c>
      <c r="R566" s="6">
        <f>COUNT(表1_5[[#This Row],[iBAQ 50-60_1]:[iBAQ 50-60_3]])</f>
        <v>3</v>
      </c>
      <c r="S566" s="8">
        <f>AVERAGE(表1_5[[#This Row],[iBAQ 0-20_1]:[iBAQ 0-20_3]])</f>
        <v>74964333.333333328</v>
      </c>
      <c r="T566" s="8">
        <f>AVERAGE(表1_5[[#This Row],[iBAQ 30-40_1]:[iBAQ 30-40_3]])</f>
        <v>107646333.33333333</v>
      </c>
      <c r="U566" s="8">
        <f>AVERAGE(表1_5[[#This Row],[iBAQ 50-60_1]:[iBAQ 50-60_3]])</f>
        <v>96328333.333333328</v>
      </c>
      <c r="V566" s="8">
        <f>表1_5[[#This Row],[Average 40]]/表1_5[[#This Row],[Average 20]]</f>
        <v>1.4359673266842454</v>
      </c>
      <c r="W566" s="8">
        <f>TTEST(表1_5[[#This Row],[iBAQ 0-20_1]:[iBAQ 0-20_3]],表1_5[[#This Row],[iBAQ 30-40_1]:[iBAQ 30-40_3]],2,2)</f>
        <v>6.2395460343637466E-2</v>
      </c>
      <c r="X566" s="8"/>
      <c r="Y566" s="8">
        <f>表1_5[[#This Row],[Average 60]]/表1_5[[#This Row],[Average 40]]</f>
        <v>0.8948594006917715</v>
      </c>
      <c r="Z566" s="8">
        <f>TTEST(表1_5[[#This Row],[iBAQ 30-40_1]:[iBAQ 30-40_3]],表1_5[[#This Row],[iBAQ 50-60_1]:[iBAQ 50-60_3]],2,2)</f>
        <v>0.33336629335434492</v>
      </c>
      <c r="AA566" s="8"/>
      <c r="AB566" s="8">
        <f>表1_5[[#This Row],[Average 60]]/表1_5[[#This Row],[Average 20]]</f>
        <v>1.2849888613696292</v>
      </c>
      <c r="AC566" s="8">
        <f>TTEST(表1_5[[#This Row],[iBAQ 0-20_1]:[iBAQ 0-20_3]],表1_5[[#This Row],[iBAQ 50-60_1]:[iBAQ 50-60_3]],2,2)</f>
        <v>6.0628364121514587E-2</v>
      </c>
      <c r="AD566" s="8"/>
    </row>
    <row r="567" spans="1:30" ht="15.75">
      <c r="A567" s="6">
        <v>1219</v>
      </c>
      <c r="B567" s="7" t="s">
        <v>591</v>
      </c>
      <c r="C567" s="7" t="s">
        <v>3087</v>
      </c>
      <c r="D567" s="7" t="s">
        <v>1972</v>
      </c>
      <c r="E567" s="6">
        <v>6</v>
      </c>
      <c r="F567" s="6">
        <v>5</v>
      </c>
      <c r="G567" s="6">
        <v>4542600</v>
      </c>
      <c r="H567" s="6">
        <v>3484800</v>
      </c>
      <c r="I567" s="6">
        <v>8631800</v>
      </c>
      <c r="J567" s="6"/>
      <c r="K567" s="6">
        <v>4794100</v>
      </c>
      <c r="L567" s="6">
        <v>4306400</v>
      </c>
      <c r="M567" s="6">
        <v>6496200</v>
      </c>
      <c r="N567" s="6">
        <v>4859100</v>
      </c>
      <c r="O567" s="6">
        <v>839860</v>
      </c>
      <c r="P567" s="6">
        <f>COUNT(表1_5[[#This Row],[iBAQ 0-20_1]:[iBAQ 0-20_3]])</f>
        <v>3</v>
      </c>
      <c r="Q567" s="6">
        <f>COUNT(表1_5[[#This Row],[iBAQ 30-40_1]:[iBAQ 30-40_3]])</f>
        <v>2</v>
      </c>
      <c r="R567" s="6">
        <f>COUNT(表1_5[[#This Row],[iBAQ 50-60_1]:[iBAQ 50-60_3]])</f>
        <v>3</v>
      </c>
      <c r="S567" s="8">
        <f>AVERAGE(表1_5[[#This Row],[iBAQ 0-20_1]:[iBAQ 0-20_3]])</f>
        <v>5553066.666666667</v>
      </c>
      <c r="T567" s="8">
        <f>AVERAGE(表1_5[[#This Row],[iBAQ 30-40_1]:[iBAQ 30-40_3]])</f>
        <v>4550250</v>
      </c>
      <c r="U567" s="8">
        <f>AVERAGE(表1_5[[#This Row],[iBAQ 50-60_1]:[iBAQ 50-60_3]])</f>
        <v>4065053.3333333335</v>
      </c>
      <c r="V567" s="8">
        <f>表1_5[[#This Row],[Average 40]]/表1_5[[#This Row],[Average 20]]</f>
        <v>0.81941209661928538</v>
      </c>
      <c r="W567" s="8">
        <f>TTEST(表1_5[[#This Row],[iBAQ 0-20_1]:[iBAQ 0-20_3]],表1_5[[#This Row],[iBAQ 30-40_1]:[iBAQ 30-40_3]],2,2)</f>
        <v>0.65585137884970846</v>
      </c>
      <c r="X567" s="8"/>
      <c r="Y567" s="8">
        <f>表1_5[[#This Row],[Average 60]]/表1_5[[#This Row],[Average 40]]</f>
        <v>0.89336922879695257</v>
      </c>
      <c r="Z567" s="8">
        <f>TTEST(表1_5[[#This Row],[iBAQ 30-40_1]:[iBAQ 30-40_3]],表1_5[[#This Row],[iBAQ 50-60_1]:[iBAQ 50-60_3]],2,2)</f>
        <v>0.8379470475591535</v>
      </c>
      <c r="AA567" s="8"/>
      <c r="AB567" s="8">
        <f>表1_5[[#This Row],[Average 60]]/表1_5[[#This Row],[Average 20]]</f>
        <v>0.73203755282366501</v>
      </c>
      <c r="AC567" s="8">
        <f>TTEST(表1_5[[#This Row],[iBAQ 0-20_1]:[iBAQ 0-20_3]],表1_5[[#This Row],[iBAQ 50-60_1]:[iBAQ 50-60_3]],2,2)</f>
        <v>0.55279159806971656</v>
      </c>
      <c r="AD567" s="8"/>
    </row>
    <row r="568" spans="1:30" ht="15.75">
      <c r="A568" s="6">
        <v>1364</v>
      </c>
      <c r="B568" s="7" t="s">
        <v>841</v>
      </c>
      <c r="C568" s="7" t="s">
        <v>3209</v>
      </c>
      <c r="D568" s="7" t="s">
        <v>3921</v>
      </c>
      <c r="E568" s="6">
        <v>4</v>
      </c>
      <c r="F568" s="6">
        <v>4</v>
      </c>
      <c r="G568" s="6">
        <v>368320</v>
      </c>
      <c r="H568" s="6">
        <v>697640</v>
      </c>
      <c r="I568" s="6">
        <v>887500</v>
      </c>
      <c r="J568" s="6"/>
      <c r="K568" s="6">
        <v>988160</v>
      </c>
      <c r="L568" s="6">
        <v>1026600</v>
      </c>
      <c r="M568" s="6">
        <v>1414500</v>
      </c>
      <c r="N568" s="6">
        <v>384260</v>
      </c>
      <c r="O568" s="6"/>
      <c r="P568" s="6">
        <f>COUNT(表1_5[[#This Row],[iBAQ 0-20_1]:[iBAQ 0-20_3]])</f>
        <v>3</v>
      </c>
      <c r="Q568" s="6">
        <f>COUNT(表1_5[[#This Row],[iBAQ 30-40_1]:[iBAQ 30-40_3]])</f>
        <v>2</v>
      </c>
      <c r="R568" s="6">
        <f>COUNT(表1_5[[#This Row],[iBAQ 50-60_1]:[iBAQ 50-60_3]])</f>
        <v>2</v>
      </c>
      <c r="S568" s="8">
        <f>AVERAGE(表1_5[[#This Row],[iBAQ 0-20_1]:[iBAQ 0-20_3]])</f>
        <v>651153.33333333337</v>
      </c>
      <c r="T568" s="8">
        <f>AVERAGE(表1_5[[#This Row],[iBAQ 30-40_1]:[iBAQ 30-40_3]])</f>
        <v>1007380</v>
      </c>
      <c r="U568" s="8">
        <f>AVERAGE(表1_5[[#This Row],[iBAQ 50-60_1]:[iBAQ 50-60_3]])</f>
        <v>899380</v>
      </c>
      <c r="V568" s="8">
        <f>表1_5[[#This Row],[Average 40]]/表1_5[[#This Row],[Average 20]]</f>
        <v>1.5470703264975991</v>
      </c>
      <c r="W568" s="8">
        <f>TTEST(表1_5[[#This Row],[iBAQ 0-20_1]:[iBAQ 0-20_3]],表1_5[[#This Row],[iBAQ 30-40_1]:[iBAQ 30-40_3]],2,2)</f>
        <v>0.16723843009530465</v>
      </c>
      <c r="X568" s="8"/>
      <c r="Y568" s="8">
        <f>表1_5[[#This Row],[Average 60]]/表1_5[[#This Row],[Average 40]]</f>
        <v>0.89279120093708431</v>
      </c>
      <c r="Z568" s="8">
        <f>TTEST(表1_5[[#This Row],[iBAQ 30-40_1]:[iBAQ 30-40_3]],表1_5[[#This Row],[iBAQ 50-60_1]:[iBAQ 50-60_3]],2,2)</f>
        <v>0.85345067047105194</v>
      </c>
      <c r="AA568" s="8"/>
      <c r="AB568" s="8">
        <f>表1_5[[#This Row],[Average 60]]/表1_5[[#This Row],[Average 20]]</f>
        <v>1.3812107747279185</v>
      </c>
      <c r="AC568" s="8">
        <f>TTEST(表1_5[[#This Row],[iBAQ 0-20_1]:[iBAQ 0-20_3]],表1_5[[#This Row],[iBAQ 50-60_1]:[iBAQ 50-60_3]],2,2)</f>
        <v>0.60501933160551213</v>
      </c>
      <c r="AD568" s="8"/>
    </row>
    <row r="569" spans="1:30" ht="15.75">
      <c r="A569" s="6">
        <v>1277</v>
      </c>
      <c r="B569" s="7" t="s">
        <v>366</v>
      </c>
      <c r="C569" s="7" t="s">
        <v>3134</v>
      </c>
      <c r="D569" s="7" t="s">
        <v>2010</v>
      </c>
      <c r="E569" s="6">
        <v>3</v>
      </c>
      <c r="F569" s="6">
        <v>0</v>
      </c>
      <c r="G569" s="6"/>
      <c r="H569" s="6"/>
      <c r="I569" s="6"/>
      <c r="J569" s="6">
        <v>6269100</v>
      </c>
      <c r="K569" s="6">
        <v>4879200</v>
      </c>
      <c r="L569" s="6">
        <v>4763200</v>
      </c>
      <c r="M569" s="6">
        <v>6390100</v>
      </c>
      <c r="N569" s="6"/>
      <c r="O569" s="6">
        <v>3013000</v>
      </c>
      <c r="P569" s="6">
        <f>COUNT(表1_5[[#This Row],[iBAQ 0-20_1]:[iBAQ 0-20_3]])</f>
        <v>0</v>
      </c>
      <c r="Q569" s="6">
        <f>COUNT(表1_5[[#This Row],[iBAQ 30-40_1]:[iBAQ 30-40_3]])</f>
        <v>3</v>
      </c>
      <c r="R569" s="6">
        <f>COUNT(表1_5[[#This Row],[iBAQ 50-60_1]:[iBAQ 50-60_3]])</f>
        <v>2</v>
      </c>
      <c r="S569" s="8"/>
      <c r="T569" s="8">
        <f>AVERAGE(表1_5[[#This Row],[iBAQ 30-40_1]:[iBAQ 30-40_3]])</f>
        <v>5303833.333333333</v>
      </c>
      <c r="U569" s="8">
        <f>AVERAGE(表1_5[[#This Row],[iBAQ 50-60_1]:[iBAQ 50-60_3]])</f>
        <v>4701550</v>
      </c>
      <c r="V569" s="8"/>
      <c r="W569" s="8"/>
      <c r="X569" s="8">
        <v>40</v>
      </c>
      <c r="Y569" s="8">
        <f>表1_5[[#This Row],[Average 60]]/表1_5[[#This Row],[Average 40]]</f>
        <v>0.88644376708669836</v>
      </c>
      <c r="Z569" s="8">
        <f>TTEST(表1_5[[#This Row],[iBAQ 30-40_1]:[iBAQ 30-40_3]],表1_5[[#This Row],[iBAQ 50-60_1]:[iBAQ 50-60_3]],2,2)</f>
        <v>0.69708399628335704</v>
      </c>
      <c r="AA569" s="8"/>
      <c r="AB569" s="8"/>
      <c r="AC569" s="8"/>
      <c r="AD569" s="8">
        <v>60</v>
      </c>
    </row>
    <row r="570" spans="1:30" ht="15.75">
      <c r="A570" s="6">
        <v>434</v>
      </c>
      <c r="B570" s="7" t="s">
        <v>277</v>
      </c>
      <c r="C570" s="7" t="s">
        <v>2462</v>
      </c>
      <c r="D570" s="7" t="s">
        <v>3568</v>
      </c>
      <c r="E570" s="6">
        <v>7</v>
      </c>
      <c r="F570" s="6">
        <v>0</v>
      </c>
      <c r="G570" s="6">
        <v>7294900</v>
      </c>
      <c r="H570" s="6">
        <v>27277000</v>
      </c>
      <c r="I570" s="6">
        <v>30628000</v>
      </c>
      <c r="J570" s="6">
        <v>7525600</v>
      </c>
      <c r="K570" s="6">
        <v>4480500</v>
      </c>
      <c r="L570" s="6">
        <v>15831000</v>
      </c>
      <c r="M570" s="6">
        <v>10283000</v>
      </c>
      <c r="N570" s="6">
        <v>9102000</v>
      </c>
      <c r="O570" s="6">
        <v>5256800</v>
      </c>
      <c r="P570" s="6">
        <f>COUNT(表1_5[[#This Row],[iBAQ 0-20_1]:[iBAQ 0-20_3]])</f>
        <v>3</v>
      </c>
      <c r="Q570" s="6">
        <f>COUNT(表1_5[[#This Row],[iBAQ 30-40_1]:[iBAQ 30-40_3]])</f>
        <v>3</v>
      </c>
      <c r="R570" s="6">
        <f>COUNT(表1_5[[#This Row],[iBAQ 50-60_1]:[iBAQ 50-60_3]])</f>
        <v>3</v>
      </c>
      <c r="S570" s="8">
        <f>AVERAGE(表1_5[[#This Row],[iBAQ 0-20_1]:[iBAQ 0-20_3]])</f>
        <v>21733300</v>
      </c>
      <c r="T570" s="8">
        <f>AVERAGE(表1_5[[#This Row],[iBAQ 30-40_1]:[iBAQ 30-40_3]])</f>
        <v>9279033.333333334</v>
      </c>
      <c r="U570" s="8">
        <f>AVERAGE(表1_5[[#This Row],[iBAQ 50-60_1]:[iBAQ 50-60_3]])</f>
        <v>8213933.333333333</v>
      </c>
      <c r="V570" s="8">
        <f>表1_5[[#This Row],[Average 40]]/表1_5[[#This Row],[Average 20]]</f>
        <v>0.42695004133441927</v>
      </c>
      <c r="W570" s="8">
        <f>TTEST(表1_5[[#This Row],[iBAQ 0-20_1]:[iBAQ 0-20_3]],表1_5[[#This Row],[iBAQ 30-40_1]:[iBAQ 30-40_3]],2,2)</f>
        <v>0.19606333705172374</v>
      </c>
      <c r="X570" s="8"/>
      <c r="Y570" s="8">
        <f>表1_5[[#This Row],[Average 60]]/表1_5[[#This Row],[Average 40]]</f>
        <v>0.88521433626347568</v>
      </c>
      <c r="Z570" s="8">
        <f>TTEST(表1_5[[#This Row],[iBAQ 30-40_1]:[iBAQ 30-40_3]],表1_5[[#This Row],[iBAQ 50-60_1]:[iBAQ 50-60_3]],2,2)</f>
        <v>0.78862164881781993</v>
      </c>
      <c r="AA570" s="8"/>
      <c r="AB570" s="8">
        <f>表1_5[[#This Row],[Average 60]]/表1_5[[#This Row],[Average 20]]</f>
        <v>0.3779422974575114</v>
      </c>
      <c r="AC570" s="8">
        <f>TTEST(表1_5[[#This Row],[iBAQ 0-20_1]:[iBAQ 0-20_3]],表1_5[[#This Row],[iBAQ 50-60_1]:[iBAQ 50-60_3]],2,2)</f>
        <v>0.14335996119482602</v>
      </c>
      <c r="AD570" s="8"/>
    </row>
    <row r="571" spans="1:30" ht="15.75">
      <c r="A571" s="6">
        <v>1009</v>
      </c>
      <c r="B571" s="7" t="s">
        <v>200</v>
      </c>
      <c r="C571" s="7" t="s">
        <v>2913</v>
      </c>
      <c r="D571" s="7" t="s">
        <v>1844</v>
      </c>
      <c r="E571" s="6">
        <v>3</v>
      </c>
      <c r="F571" s="6">
        <v>3</v>
      </c>
      <c r="G571" s="6">
        <v>9702200</v>
      </c>
      <c r="H571" s="6"/>
      <c r="I571" s="6"/>
      <c r="J571" s="6">
        <v>6812800</v>
      </c>
      <c r="K571" s="6">
        <v>7868000</v>
      </c>
      <c r="L571" s="6"/>
      <c r="M571" s="6">
        <v>4943800</v>
      </c>
      <c r="N571" s="6"/>
      <c r="O571" s="6">
        <v>8037700</v>
      </c>
      <c r="P571" s="6">
        <f>COUNT(表1_5[[#This Row],[iBAQ 0-20_1]:[iBAQ 0-20_3]])</f>
        <v>1</v>
      </c>
      <c r="Q571" s="6">
        <f>COUNT(表1_5[[#This Row],[iBAQ 30-40_1]:[iBAQ 30-40_3]])</f>
        <v>2</v>
      </c>
      <c r="R571" s="6">
        <f>COUNT(表1_5[[#This Row],[iBAQ 50-60_1]:[iBAQ 50-60_3]])</f>
        <v>2</v>
      </c>
      <c r="S571" s="8"/>
      <c r="T571" s="8">
        <f>AVERAGE(表1_5[[#This Row],[iBAQ 30-40_1]:[iBAQ 30-40_3]])</f>
        <v>7340400</v>
      </c>
      <c r="U571" s="8">
        <f>AVERAGE(表1_5[[#This Row],[iBAQ 50-60_1]:[iBAQ 50-60_3]])</f>
        <v>6490750</v>
      </c>
      <c r="V571" s="8"/>
      <c r="W571" s="8"/>
      <c r="X571" s="8"/>
      <c r="Y571" s="8">
        <f>表1_5[[#This Row],[Average 60]]/表1_5[[#This Row],[Average 40]]</f>
        <v>0.88425017710206533</v>
      </c>
      <c r="Z571" s="8">
        <f>TTEST(表1_5[[#This Row],[iBAQ 30-40_1]:[iBAQ 30-40_3]],表1_5[[#This Row],[iBAQ 50-60_1]:[iBAQ 50-60_3]],2,2)</f>
        <v>0.65498810640412231</v>
      </c>
      <c r="AA571" s="8"/>
      <c r="AB571" s="8"/>
      <c r="AC571" s="8"/>
      <c r="AD571" s="8"/>
    </row>
    <row r="572" spans="1:30" ht="15.75">
      <c r="A572" s="6">
        <v>267</v>
      </c>
      <c r="B572" s="7" t="s">
        <v>268</v>
      </c>
      <c r="C572" s="7" t="s">
        <v>2344</v>
      </c>
      <c r="D572" s="7" t="s">
        <v>3495</v>
      </c>
      <c r="E572" s="6">
        <v>9</v>
      </c>
      <c r="F572" s="6">
        <v>3</v>
      </c>
      <c r="G572" s="6">
        <v>10564000</v>
      </c>
      <c r="H572" s="6">
        <v>11408000</v>
      </c>
      <c r="I572" s="6">
        <v>17018000</v>
      </c>
      <c r="J572" s="6">
        <v>11428000</v>
      </c>
      <c r="K572" s="6">
        <v>14190000</v>
      </c>
      <c r="L572" s="6">
        <v>13619000</v>
      </c>
      <c r="M572" s="6">
        <v>25569000</v>
      </c>
      <c r="N572" s="6">
        <v>3556400</v>
      </c>
      <c r="O572" s="6">
        <v>5494700</v>
      </c>
      <c r="P572" s="6">
        <f>COUNT(表1_5[[#This Row],[iBAQ 0-20_1]:[iBAQ 0-20_3]])</f>
        <v>3</v>
      </c>
      <c r="Q572" s="6">
        <f>COUNT(表1_5[[#This Row],[iBAQ 30-40_1]:[iBAQ 30-40_3]])</f>
        <v>3</v>
      </c>
      <c r="R572" s="6">
        <f>COUNT(表1_5[[#This Row],[iBAQ 50-60_1]:[iBAQ 50-60_3]])</f>
        <v>3</v>
      </c>
      <c r="S572" s="8">
        <f>AVERAGE(表1_5[[#This Row],[iBAQ 0-20_1]:[iBAQ 0-20_3]])</f>
        <v>12996666.666666666</v>
      </c>
      <c r="T572" s="8">
        <f>AVERAGE(表1_5[[#This Row],[iBAQ 30-40_1]:[iBAQ 30-40_3]])</f>
        <v>13079000</v>
      </c>
      <c r="U572" s="8">
        <f>AVERAGE(表1_5[[#This Row],[iBAQ 50-60_1]:[iBAQ 50-60_3]])</f>
        <v>11540033.333333334</v>
      </c>
      <c r="V572" s="8">
        <f>表1_5[[#This Row],[Average 40]]/表1_5[[#This Row],[Average 20]]</f>
        <v>1.0063349576814569</v>
      </c>
      <c r="W572" s="8">
        <f>TTEST(表1_5[[#This Row],[iBAQ 0-20_1]:[iBAQ 0-20_3]],表1_5[[#This Row],[iBAQ 30-40_1]:[iBAQ 30-40_3]],2,2)</f>
        <v>0.97185491541955726</v>
      </c>
      <c r="X572" s="8"/>
      <c r="Y572" s="8">
        <f>表1_5[[#This Row],[Average 60]]/表1_5[[#This Row],[Average 40]]</f>
        <v>0.88233300201340581</v>
      </c>
      <c r="Z572" s="8">
        <f>TTEST(表1_5[[#This Row],[iBAQ 30-40_1]:[iBAQ 30-40_3]],表1_5[[#This Row],[iBAQ 50-60_1]:[iBAQ 50-60_3]],2,2)</f>
        <v>0.83871393925487159</v>
      </c>
      <c r="AA572" s="8"/>
      <c r="AB572" s="8">
        <f>表1_5[[#This Row],[Average 60]]/表1_5[[#This Row],[Average 20]]</f>
        <v>0.88792254424211348</v>
      </c>
      <c r="AC572" s="8">
        <f>TTEST(表1_5[[#This Row],[iBAQ 0-20_1]:[iBAQ 0-20_3]],表1_5[[#This Row],[iBAQ 50-60_1]:[iBAQ 50-60_3]],2,2)</f>
        <v>0.8520219665489559</v>
      </c>
      <c r="AD572" s="8"/>
    </row>
    <row r="573" spans="1:30" ht="15.75">
      <c r="A573" s="6">
        <v>111</v>
      </c>
      <c r="B573" s="7" t="s">
        <v>127</v>
      </c>
      <c r="C573" s="7" t="s">
        <v>2760</v>
      </c>
      <c r="D573" s="7" t="s">
        <v>1753</v>
      </c>
      <c r="E573" s="6">
        <v>3</v>
      </c>
      <c r="F573" s="6">
        <v>3</v>
      </c>
      <c r="G573" s="6">
        <v>8429200</v>
      </c>
      <c r="H573" s="6">
        <v>3768000</v>
      </c>
      <c r="I573" s="6">
        <v>7431400</v>
      </c>
      <c r="J573" s="6">
        <v>16803000</v>
      </c>
      <c r="K573" s="6">
        <v>13012000</v>
      </c>
      <c r="L573" s="6">
        <v>10255000</v>
      </c>
      <c r="M573" s="6">
        <v>17792000</v>
      </c>
      <c r="N573" s="6">
        <v>3192800</v>
      </c>
      <c r="O573" s="6">
        <v>14370000</v>
      </c>
      <c r="P573" s="6">
        <f>COUNT(表1_5[[#This Row],[iBAQ 0-20_1]:[iBAQ 0-20_3]])</f>
        <v>3</v>
      </c>
      <c r="Q573" s="6">
        <f>COUNT(表1_5[[#This Row],[iBAQ 30-40_1]:[iBAQ 30-40_3]])</f>
        <v>3</v>
      </c>
      <c r="R573" s="6">
        <f>COUNT(表1_5[[#This Row],[iBAQ 50-60_1]:[iBAQ 50-60_3]])</f>
        <v>3</v>
      </c>
      <c r="S573" s="8">
        <f>AVERAGE(表1_5[[#This Row],[iBAQ 0-20_1]:[iBAQ 0-20_3]])</f>
        <v>6542866.666666667</v>
      </c>
      <c r="T573" s="8">
        <f>AVERAGE(表1_5[[#This Row],[iBAQ 30-40_1]:[iBAQ 30-40_3]])</f>
        <v>13356666.666666666</v>
      </c>
      <c r="U573" s="8">
        <f>AVERAGE(表1_5[[#This Row],[iBAQ 50-60_1]:[iBAQ 50-60_3]])</f>
        <v>11784933.333333334</v>
      </c>
      <c r="V573" s="8">
        <f>表1_5[[#This Row],[Average 40]]/表1_5[[#This Row],[Average 20]]</f>
        <v>2.0414089644702118</v>
      </c>
      <c r="W573" s="8">
        <f>TTEST(表1_5[[#This Row],[iBAQ 0-20_1]:[iBAQ 0-20_3]],表1_5[[#This Row],[iBAQ 30-40_1]:[iBAQ 30-40_3]],2,2)</f>
        <v>4.5166526643103944E-2</v>
      </c>
      <c r="X573" s="8" t="s">
        <v>1408</v>
      </c>
      <c r="Y573" s="8">
        <f>表1_5[[#This Row],[Average 60]]/表1_5[[#This Row],[Average 40]]</f>
        <v>0.88232592962315959</v>
      </c>
      <c r="Z573" s="8">
        <f>TTEST(表1_5[[#This Row],[iBAQ 30-40_1]:[iBAQ 30-40_3]],表1_5[[#This Row],[iBAQ 50-60_1]:[iBAQ 50-60_3]],2,2)</f>
        <v>0.75972611405389301</v>
      </c>
      <c r="AA573" s="8"/>
      <c r="AB573" s="8">
        <f>表1_5[[#This Row],[Average 60]]/表1_5[[#This Row],[Average 20]]</f>
        <v>1.8011880623172309</v>
      </c>
      <c r="AC573" s="8">
        <f>TTEST(表1_5[[#This Row],[iBAQ 0-20_1]:[iBAQ 0-20_3]],表1_5[[#This Row],[iBAQ 50-60_1]:[iBAQ 50-60_3]],2,2)</f>
        <v>0.32085315602610309</v>
      </c>
      <c r="AD573" s="8"/>
    </row>
    <row r="574" spans="1:30" ht="15.75">
      <c r="A574" s="6">
        <v>630</v>
      </c>
      <c r="B574" s="7" t="s">
        <v>446</v>
      </c>
      <c r="C574" s="7" t="s">
        <v>2599</v>
      </c>
      <c r="D574" s="7" t="s">
        <v>1650</v>
      </c>
      <c r="E574" s="6">
        <v>3</v>
      </c>
      <c r="F574" s="6">
        <v>3</v>
      </c>
      <c r="G574" s="6">
        <v>1866900</v>
      </c>
      <c r="H574" s="6">
        <v>2465400</v>
      </c>
      <c r="I574" s="6">
        <v>1698400</v>
      </c>
      <c r="J574" s="6">
        <v>5075900</v>
      </c>
      <c r="K574" s="6">
        <v>4502200</v>
      </c>
      <c r="L574" s="6">
        <v>1434200</v>
      </c>
      <c r="M574" s="6">
        <v>6500500</v>
      </c>
      <c r="N574" s="6">
        <v>1190000</v>
      </c>
      <c r="O574" s="6">
        <v>2020600</v>
      </c>
      <c r="P574" s="6">
        <f>COUNT(表1_5[[#This Row],[iBAQ 0-20_1]:[iBAQ 0-20_3]])</f>
        <v>3</v>
      </c>
      <c r="Q574" s="6">
        <f>COUNT(表1_5[[#This Row],[iBAQ 30-40_1]:[iBAQ 30-40_3]])</f>
        <v>3</v>
      </c>
      <c r="R574" s="6">
        <f>COUNT(表1_5[[#This Row],[iBAQ 50-60_1]:[iBAQ 50-60_3]])</f>
        <v>3</v>
      </c>
      <c r="S574" s="8">
        <f>AVERAGE(表1_5[[#This Row],[iBAQ 0-20_1]:[iBAQ 0-20_3]])</f>
        <v>2010233.3333333333</v>
      </c>
      <c r="T574" s="8">
        <f>AVERAGE(表1_5[[#This Row],[iBAQ 30-40_1]:[iBAQ 30-40_3]])</f>
        <v>3670766.6666666665</v>
      </c>
      <c r="U574" s="8">
        <f>AVERAGE(表1_5[[#This Row],[iBAQ 50-60_1]:[iBAQ 50-60_3]])</f>
        <v>3237033.3333333335</v>
      </c>
      <c r="V574" s="8">
        <f>表1_5[[#This Row],[Average 40]]/表1_5[[#This Row],[Average 20]]</f>
        <v>1.8260400948480275</v>
      </c>
      <c r="W574" s="8">
        <f>TTEST(表1_5[[#This Row],[iBAQ 0-20_1]:[iBAQ 0-20_3]],表1_5[[#This Row],[iBAQ 30-40_1]:[iBAQ 30-40_3]],2,2)</f>
        <v>0.22362935398207998</v>
      </c>
      <c r="X574" s="8"/>
      <c r="Y574" s="8">
        <f>表1_5[[#This Row],[Average 60]]/表1_5[[#This Row],[Average 40]]</f>
        <v>0.88184121391534931</v>
      </c>
      <c r="Z574" s="8">
        <f>TTEST(表1_5[[#This Row],[iBAQ 30-40_1]:[iBAQ 30-40_3]],表1_5[[#This Row],[iBAQ 50-60_1]:[iBAQ 50-60_3]],2,2)</f>
        <v>0.83888533256368403</v>
      </c>
      <c r="AA574" s="8"/>
      <c r="AB574" s="8">
        <f>表1_5[[#This Row],[Average 60]]/表1_5[[#This Row],[Average 20]]</f>
        <v>1.6102774138988842</v>
      </c>
      <c r="AC574" s="8">
        <f>TTEST(表1_5[[#This Row],[iBAQ 0-20_1]:[iBAQ 0-20_3]],表1_5[[#This Row],[iBAQ 50-60_1]:[iBAQ 50-60_3]],2,2)</f>
        <v>0.50225728104666378</v>
      </c>
      <c r="AD574" s="8"/>
    </row>
    <row r="575" spans="1:30" ht="15.75">
      <c r="A575" s="6">
        <v>245</v>
      </c>
      <c r="B575" s="7" t="s">
        <v>406</v>
      </c>
      <c r="C575" s="7" t="s">
        <v>2330</v>
      </c>
      <c r="D575" s="7" t="s">
        <v>3485</v>
      </c>
      <c r="E575" s="6">
        <v>5</v>
      </c>
      <c r="F575" s="6">
        <v>3</v>
      </c>
      <c r="G575" s="6">
        <v>1652000</v>
      </c>
      <c r="H575" s="6">
        <v>2695100</v>
      </c>
      <c r="I575" s="6">
        <v>3783600</v>
      </c>
      <c r="J575" s="6">
        <v>5251300</v>
      </c>
      <c r="K575" s="6">
        <v>1821500</v>
      </c>
      <c r="L575" s="6">
        <v>2174300</v>
      </c>
      <c r="M575" s="6">
        <v>2939100</v>
      </c>
      <c r="N575" s="6"/>
      <c r="O575" s="6">
        <v>2466700</v>
      </c>
      <c r="P575" s="6">
        <f>COUNT(表1_5[[#This Row],[iBAQ 0-20_1]:[iBAQ 0-20_3]])</f>
        <v>3</v>
      </c>
      <c r="Q575" s="6">
        <f>COUNT(表1_5[[#This Row],[iBAQ 30-40_1]:[iBAQ 30-40_3]])</f>
        <v>3</v>
      </c>
      <c r="R575" s="6">
        <f>COUNT(表1_5[[#This Row],[iBAQ 50-60_1]:[iBAQ 50-60_3]])</f>
        <v>2</v>
      </c>
      <c r="S575" s="8">
        <f>AVERAGE(表1_5[[#This Row],[iBAQ 0-20_1]:[iBAQ 0-20_3]])</f>
        <v>2710233.3333333335</v>
      </c>
      <c r="T575" s="8">
        <f>AVERAGE(表1_5[[#This Row],[iBAQ 30-40_1]:[iBAQ 30-40_3]])</f>
        <v>3082366.6666666665</v>
      </c>
      <c r="U575" s="8">
        <f>AVERAGE(表1_5[[#This Row],[iBAQ 50-60_1]:[iBAQ 50-60_3]])</f>
        <v>2702900</v>
      </c>
      <c r="V575" s="8">
        <f>表1_5[[#This Row],[Average 40]]/表1_5[[#This Row],[Average 20]]</f>
        <v>1.137306750956252</v>
      </c>
      <c r="W575" s="8">
        <f>TTEST(表1_5[[#This Row],[iBAQ 0-20_1]:[iBAQ 0-20_3]],表1_5[[#This Row],[iBAQ 30-40_1]:[iBAQ 30-40_3]],2,2)</f>
        <v>0.78092744821714299</v>
      </c>
      <c r="X575" s="8"/>
      <c r="Y575" s="8">
        <f>表1_5[[#This Row],[Average 60]]/表1_5[[#This Row],[Average 40]]</f>
        <v>0.87689113343642877</v>
      </c>
      <c r="Z575" s="8">
        <f>TTEST(表1_5[[#This Row],[iBAQ 30-40_1]:[iBAQ 30-40_3]],表1_5[[#This Row],[iBAQ 50-60_1]:[iBAQ 50-60_3]],2,2)</f>
        <v>0.80623681948123871</v>
      </c>
      <c r="AA575" s="8"/>
      <c r="AB575" s="8">
        <f>表1_5[[#This Row],[Average 60]]/表1_5[[#This Row],[Average 20]]</f>
        <v>0.9972942059109301</v>
      </c>
      <c r="AC575" s="8">
        <f>TTEST(表1_5[[#This Row],[iBAQ 0-20_1]:[iBAQ 0-20_3]],表1_5[[#This Row],[iBAQ 50-60_1]:[iBAQ 50-60_3]],2,2)</f>
        <v>0.99337538096578237</v>
      </c>
      <c r="AD575" s="8"/>
    </row>
    <row r="576" spans="1:30" ht="15.75">
      <c r="A576" s="6">
        <v>402</v>
      </c>
      <c r="B576" s="7" t="s">
        <v>314</v>
      </c>
      <c r="C576" s="7" t="s">
        <v>3145</v>
      </c>
      <c r="D576" s="7" t="s">
        <v>3889</v>
      </c>
      <c r="E576" s="6">
        <v>2</v>
      </c>
      <c r="F576" s="6">
        <v>2</v>
      </c>
      <c r="G576" s="6"/>
      <c r="H576" s="6"/>
      <c r="I576" s="6">
        <v>6588600</v>
      </c>
      <c r="J576" s="6">
        <v>3709000</v>
      </c>
      <c r="K576" s="6">
        <v>1944700</v>
      </c>
      <c r="L576" s="6">
        <v>4633300</v>
      </c>
      <c r="M576" s="6">
        <v>1677000</v>
      </c>
      <c r="N576" s="6">
        <v>3323100</v>
      </c>
      <c r="O576" s="6">
        <v>4011800</v>
      </c>
      <c r="P576" s="6">
        <f>COUNT(表1_5[[#This Row],[iBAQ 0-20_1]:[iBAQ 0-20_3]])</f>
        <v>1</v>
      </c>
      <c r="Q576" s="6">
        <f>COUNT(表1_5[[#This Row],[iBAQ 30-40_1]:[iBAQ 30-40_3]])</f>
        <v>3</v>
      </c>
      <c r="R576" s="6">
        <f>COUNT(表1_5[[#This Row],[iBAQ 50-60_1]:[iBAQ 50-60_3]])</f>
        <v>3</v>
      </c>
      <c r="S576" s="8"/>
      <c r="T576" s="8">
        <f>AVERAGE(表1_5[[#This Row],[iBAQ 30-40_1]:[iBAQ 30-40_3]])</f>
        <v>3429000</v>
      </c>
      <c r="U576" s="8">
        <f>AVERAGE(表1_5[[#This Row],[iBAQ 50-60_1]:[iBAQ 50-60_3]])</f>
        <v>3003966.6666666665</v>
      </c>
      <c r="V576" s="8"/>
      <c r="W576" s="8"/>
      <c r="X576" s="8"/>
      <c r="Y576" s="8">
        <f>表1_5[[#This Row],[Average 60]]/表1_5[[#This Row],[Average 40]]</f>
        <v>0.87604743851463007</v>
      </c>
      <c r="Z576" s="8">
        <f>TTEST(表1_5[[#This Row],[iBAQ 30-40_1]:[iBAQ 30-40_3]],表1_5[[#This Row],[iBAQ 50-60_1]:[iBAQ 50-60_3]],2,2)</f>
        <v>0.7062439684662698</v>
      </c>
      <c r="AA576" s="8"/>
      <c r="AB576" s="8"/>
      <c r="AC576" s="8"/>
      <c r="AD576" s="8"/>
    </row>
    <row r="577" spans="1:30" ht="15.75">
      <c r="A577" s="6">
        <v>544</v>
      </c>
      <c r="B577" s="7" t="s">
        <v>469</v>
      </c>
      <c r="C577" s="7" t="s">
        <v>2539</v>
      </c>
      <c r="D577" s="7" t="s">
        <v>3601</v>
      </c>
      <c r="E577" s="6">
        <v>5</v>
      </c>
      <c r="F577" s="6">
        <v>1</v>
      </c>
      <c r="G577" s="6">
        <v>3186500</v>
      </c>
      <c r="H577" s="6">
        <v>986700</v>
      </c>
      <c r="I577" s="6">
        <v>3434700</v>
      </c>
      <c r="J577" s="6">
        <v>2975400</v>
      </c>
      <c r="K577" s="6">
        <v>6552700</v>
      </c>
      <c r="L577" s="6">
        <v>4981900</v>
      </c>
      <c r="M577" s="6">
        <v>6668600</v>
      </c>
      <c r="N577" s="6"/>
      <c r="O577" s="6">
        <v>1778900</v>
      </c>
      <c r="P577" s="6">
        <f>COUNT(表1_5[[#This Row],[iBAQ 0-20_1]:[iBAQ 0-20_3]])</f>
        <v>3</v>
      </c>
      <c r="Q577" s="6">
        <f>COUNT(表1_5[[#This Row],[iBAQ 30-40_1]:[iBAQ 30-40_3]])</f>
        <v>3</v>
      </c>
      <c r="R577" s="6">
        <f>COUNT(表1_5[[#This Row],[iBAQ 50-60_1]:[iBAQ 50-60_3]])</f>
        <v>2</v>
      </c>
      <c r="S577" s="8">
        <f>AVERAGE(表1_5[[#This Row],[iBAQ 0-20_1]:[iBAQ 0-20_3]])</f>
        <v>2535966.6666666665</v>
      </c>
      <c r="T577" s="8">
        <f>AVERAGE(表1_5[[#This Row],[iBAQ 30-40_1]:[iBAQ 30-40_3]])</f>
        <v>4836666.666666667</v>
      </c>
      <c r="U577" s="8">
        <f>AVERAGE(表1_5[[#This Row],[iBAQ 50-60_1]:[iBAQ 50-60_3]])</f>
        <v>4223750</v>
      </c>
      <c r="V577" s="8">
        <f>表1_5[[#This Row],[Average 40]]/表1_5[[#This Row],[Average 20]]</f>
        <v>1.9072280129865011</v>
      </c>
      <c r="W577" s="8">
        <f>TTEST(表1_5[[#This Row],[iBAQ 0-20_1]:[iBAQ 0-20_3]],表1_5[[#This Row],[iBAQ 30-40_1]:[iBAQ 30-40_3]],2,2)</f>
        <v>0.15026538733734218</v>
      </c>
      <c r="X577" s="8"/>
      <c r="Y577" s="8">
        <f>表1_5[[#This Row],[Average 60]]/表1_5[[#This Row],[Average 40]]</f>
        <v>0.87327705031013092</v>
      </c>
      <c r="Z577" s="8">
        <f>TTEST(表1_5[[#This Row],[iBAQ 30-40_1]:[iBAQ 30-40_3]],表1_5[[#This Row],[iBAQ 50-60_1]:[iBAQ 50-60_3]],2,2)</f>
        <v>0.80381274978803852</v>
      </c>
      <c r="AA577" s="8"/>
      <c r="AB577" s="8">
        <f>表1_5[[#This Row],[Average 60]]/表1_5[[#This Row],[Average 20]]</f>
        <v>1.6655384534497037</v>
      </c>
      <c r="AC577" s="8">
        <f>TTEST(表1_5[[#This Row],[iBAQ 0-20_1]:[iBAQ 0-20_3]],表1_5[[#This Row],[iBAQ 50-60_1]:[iBAQ 50-60_3]],2,2)</f>
        <v>0.47665567027841521</v>
      </c>
      <c r="AD577" s="8"/>
    </row>
    <row r="578" spans="1:30" ht="15.75">
      <c r="A578" s="6">
        <v>1222</v>
      </c>
      <c r="B578" s="7" t="s">
        <v>465</v>
      </c>
      <c r="C578" s="7" t="s">
        <v>3090</v>
      </c>
      <c r="D578" s="7" t="s">
        <v>1974</v>
      </c>
      <c r="E578" s="6">
        <v>5</v>
      </c>
      <c r="F578" s="6">
        <v>5</v>
      </c>
      <c r="G578" s="6">
        <v>1810800</v>
      </c>
      <c r="H578" s="6">
        <v>1421400</v>
      </c>
      <c r="I578" s="6">
        <v>2146800</v>
      </c>
      <c r="J578" s="6">
        <v>3567200</v>
      </c>
      <c r="K578" s="6">
        <v>3942700</v>
      </c>
      <c r="L578" s="6">
        <v>5242100</v>
      </c>
      <c r="M578" s="6">
        <v>8976700</v>
      </c>
      <c r="N578" s="6">
        <v>309130</v>
      </c>
      <c r="O578" s="6">
        <v>1821700</v>
      </c>
      <c r="P578" s="6">
        <f>COUNT(表1_5[[#This Row],[iBAQ 0-20_1]:[iBAQ 0-20_3]])</f>
        <v>3</v>
      </c>
      <c r="Q578" s="6">
        <f>COUNT(表1_5[[#This Row],[iBAQ 30-40_1]:[iBAQ 30-40_3]])</f>
        <v>3</v>
      </c>
      <c r="R578" s="6">
        <f>COUNT(表1_5[[#This Row],[iBAQ 50-60_1]:[iBAQ 50-60_3]])</f>
        <v>3</v>
      </c>
      <c r="S578" s="8">
        <f>AVERAGE(表1_5[[#This Row],[iBAQ 0-20_1]:[iBAQ 0-20_3]])</f>
        <v>1793000</v>
      </c>
      <c r="T578" s="8">
        <f>AVERAGE(表1_5[[#This Row],[iBAQ 30-40_1]:[iBAQ 30-40_3]])</f>
        <v>4250666.666666667</v>
      </c>
      <c r="U578" s="8">
        <f>AVERAGE(表1_5[[#This Row],[iBAQ 50-60_1]:[iBAQ 50-60_3]])</f>
        <v>3702510</v>
      </c>
      <c r="V578" s="8">
        <f>表1_5[[#This Row],[Average 40]]/表1_5[[#This Row],[Average 20]]</f>
        <v>2.3707008737683588</v>
      </c>
      <c r="W578" s="8">
        <f>TTEST(表1_5[[#This Row],[iBAQ 0-20_1]:[iBAQ 0-20_3]],表1_5[[#This Row],[iBAQ 30-40_1]:[iBAQ 30-40_3]],2,2)</f>
        <v>1.1019260195052945E-2</v>
      </c>
      <c r="X578" s="8" t="s">
        <v>1408</v>
      </c>
      <c r="Y578" s="8">
        <f>表1_5[[#This Row],[Average 60]]/表1_5[[#This Row],[Average 40]]</f>
        <v>0.87104218946047673</v>
      </c>
      <c r="Z578" s="8">
        <f>TTEST(表1_5[[#This Row],[iBAQ 30-40_1]:[iBAQ 30-40_3]],表1_5[[#This Row],[iBAQ 50-60_1]:[iBAQ 50-60_3]],2,2)</f>
        <v>0.85015917701330523</v>
      </c>
      <c r="AA578" s="8"/>
      <c r="AB578" s="8">
        <f>表1_5[[#This Row],[Average 60]]/表1_5[[#This Row],[Average 20]]</f>
        <v>2.0649804796430562</v>
      </c>
      <c r="AC578" s="8">
        <f>TTEST(表1_5[[#This Row],[iBAQ 0-20_1]:[iBAQ 0-20_3]],表1_5[[#This Row],[iBAQ 50-60_1]:[iBAQ 50-60_3]],2,2)</f>
        <v>0.51568766363383967</v>
      </c>
      <c r="AD578" s="8"/>
    </row>
    <row r="579" spans="1:30" ht="15.75">
      <c r="A579" s="6">
        <v>1449</v>
      </c>
      <c r="B579" s="7" t="s">
        <v>426</v>
      </c>
      <c r="C579" s="7" t="s">
        <v>3288</v>
      </c>
      <c r="D579" s="7" t="s">
        <v>2114</v>
      </c>
      <c r="E579" s="6">
        <v>2</v>
      </c>
      <c r="F579" s="6">
        <v>2</v>
      </c>
      <c r="G579" s="6"/>
      <c r="H579" s="6">
        <v>3367400</v>
      </c>
      <c r="I579" s="6">
        <v>3249700</v>
      </c>
      <c r="J579" s="6">
        <v>1519900</v>
      </c>
      <c r="K579" s="6"/>
      <c r="L579" s="6">
        <v>2445900</v>
      </c>
      <c r="M579" s="6"/>
      <c r="N579" s="6">
        <v>1237500</v>
      </c>
      <c r="O579" s="6">
        <v>2211000</v>
      </c>
      <c r="P579" s="6">
        <f>COUNT(表1_5[[#This Row],[iBAQ 0-20_1]:[iBAQ 0-20_3]])</f>
        <v>2</v>
      </c>
      <c r="Q579" s="6">
        <f>COUNT(表1_5[[#This Row],[iBAQ 30-40_1]:[iBAQ 30-40_3]])</f>
        <v>2</v>
      </c>
      <c r="R579" s="6">
        <f>COUNT(表1_5[[#This Row],[iBAQ 50-60_1]:[iBAQ 50-60_3]])</f>
        <v>2</v>
      </c>
      <c r="S579" s="8">
        <f>AVERAGE(表1_5[[#This Row],[iBAQ 0-20_1]:[iBAQ 0-20_3]])</f>
        <v>3308550</v>
      </c>
      <c r="T579" s="8">
        <f>AVERAGE(表1_5[[#This Row],[iBAQ 30-40_1]:[iBAQ 30-40_3]])</f>
        <v>1982900</v>
      </c>
      <c r="U579" s="8">
        <f>AVERAGE(表1_5[[#This Row],[iBAQ 50-60_1]:[iBAQ 50-60_3]])</f>
        <v>1724250</v>
      </c>
      <c r="V579" s="8">
        <f>表1_5[[#This Row],[Average 40]]/表1_5[[#This Row],[Average 20]]</f>
        <v>0.59932598872617915</v>
      </c>
      <c r="W579" s="8">
        <f>TTEST(表1_5[[#This Row],[iBAQ 0-20_1]:[iBAQ 0-20_3]],表1_5[[#This Row],[iBAQ 30-40_1]:[iBAQ 30-40_3]],2,2)</f>
        <v>0.10482423533611818</v>
      </c>
      <c r="X579" s="8"/>
      <c r="Y579" s="8">
        <f>表1_5[[#This Row],[Average 60]]/表1_5[[#This Row],[Average 40]]</f>
        <v>0.86955973574058198</v>
      </c>
      <c r="Z579" s="8">
        <f>TTEST(表1_5[[#This Row],[iBAQ 30-40_1]:[iBAQ 30-40_3]],表1_5[[#This Row],[iBAQ 50-60_1]:[iBAQ 50-60_3]],2,2)</f>
        <v>0.73731150547124358</v>
      </c>
      <c r="AA579" s="8"/>
      <c r="AB579" s="8">
        <f>表1_5[[#This Row],[Average 60]]/表1_5[[#This Row],[Average 20]]</f>
        <v>0.52114974837919936</v>
      </c>
      <c r="AC579" s="8">
        <f>TTEST(表1_5[[#This Row],[iBAQ 0-20_1]:[iBAQ 0-20_3]],表1_5[[#This Row],[iBAQ 50-60_1]:[iBAQ 50-60_3]],2,2)</f>
        <v>8.3895789871465065E-2</v>
      </c>
      <c r="AD579" s="8"/>
    </row>
    <row r="580" spans="1:30" ht="15.75">
      <c r="A580" s="6">
        <v>291</v>
      </c>
      <c r="B580" s="7" t="s">
        <v>468</v>
      </c>
      <c r="C580" s="7" t="s">
        <v>2364</v>
      </c>
      <c r="D580" s="7" t="s">
        <v>1515</v>
      </c>
      <c r="E580" s="6">
        <v>5</v>
      </c>
      <c r="F580" s="6">
        <v>5</v>
      </c>
      <c r="G580" s="6">
        <v>1257900</v>
      </c>
      <c r="H580" s="6">
        <v>2596800</v>
      </c>
      <c r="I580" s="6">
        <v>2125500</v>
      </c>
      <c r="J580" s="6">
        <v>2055900</v>
      </c>
      <c r="K580" s="6">
        <v>2103400</v>
      </c>
      <c r="L580" s="6">
        <v>2193500</v>
      </c>
      <c r="M580" s="6">
        <v>2319600</v>
      </c>
      <c r="N580" s="6">
        <v>1381500</v>
      </c>
      <c r="O580" s="6">
        <v>1813200</v>
      </c>
      <c r="P580" s="6">
        <f>COUNT(表1_5[[#This Row],[iBAQ 0-20_1]:[iBAQ 0-20_3]])</f>
        <v>3</v>
      </c>
      <c r="Q580" s="6">
        <f>COUNT(表1_5[[#This Row],[iBAQ 30-40_1]:[iBAQ 30-40_3]])</f>
        <v>3</v>
      </c>
      <c r="R580" s="6">
        <f>COUNT(表1_5[[#This Row],[iBAQ 50-60_1]:[iBAQ 50-60_3]])</f>
        <v>3</v>
      </c>
      <c r="S580" s="8">
        <f>AVERAGE(表1_5[[#This Row],[iBAQ 0-20_1]:[iBAQ 0-20_3]])</f>
        <v>1993400</v>
      </c>
      <c r="T580" s="8">
        <f>AVERAGE(表1_5[[#This Row],[iBAQ 30-40_1]:[iBAQ 30-40_3]])</f>
        <v>2117600</v>
      </c>
      <c r="U580" s="8">
        <f>AVERAGE(表1_5[[#This Row],[iBAQ 50-60_1]:[iBAQ 50-60_3]])</f>
        <v>1838100</v>
      </c>
      <c r="V580" s="8">
        <f>表1_5[[#This Row],[Average 40]]/表1_5[[#This Row],[Average 20]]</f>
        <v>1.0623056085080766</v>
      </c>
      <c r="W580" s="8">
        <f>TTEST(表1_5[[#This Row],[iBAQ 0-20_1]:[iBAQ 0-20_3]],表1_5[[#This Row],[iBAQ 30-40_1]:[iBAQ 30-40_3]],2,2)</f>
        <v>0.76845074160849169</v>
      </c>
      <c r="X580" s="8"/>
      <c r="Y580" s="8">
        <f>表1_5[[#This Row],[Average 60]]/表1_5[[#This Row],[Average 40]]</f>
        <v>0.86801095579901777</v>
      </c>
      <c r="Z580" s="8">
        <f>TTEST(表1_5[[#This Row],[iBAQ 30-40_1]:[iBAQ 30-40_3]],表1_5[[#This Row],[iBAQ 50-60_1]:[iBAQ 50-60_3]],2,2)</f>
        <v>0.36549281139446904</v>
      </c>
      <c r="AA580" s="8"/>
      <c r="AB580" s="8">
        <f>表1_5[[#This Row],[Average 60]]/表1_5[[#This Row],[Average 20]]</f>
        <v>0.9220929065917528</v>
      </c>
      <c r="AC580" s="8">
        <f>TTEST(表1_5[[#This Row],[iBAQ 0-20_1]:[iBAQ 0-20_3]],表1_5[[#This Row],[iBAQ 50-60_1]:[iBAQ 50-60_3]],2,2)</f>
        <v>0.76091935635340313</v>
      </c>
      <c r="AD580" s="8"/>
    </row>
    <row r="581" spans="1:30" ht="15.75">
      <c r="A581" s="6">
        <v>1297</v>
      </c>
      <c r="B581" s="7" t="s">
        <v>134</v>
      </c>
      <c r="C581" s="7" t="s">
        <v>3149</v>
      </c>
      <c r="D581" s="7" t="s">
        <v>2021</v>
      </c>
      <c r="E581" s="6">
        <v>7</v>
      </c>
      <c r="F581" s="6">
        <v>3</v>
      </c>
      <c r="G581" s="6">
        <v>22289000</v>
      </c>
      <c r="H581" s="6">
        <v>18790000</v>
      </c>
      <c r="I581" s="6">
        <v>21841000</v>
      </c>
      <c r="J581" s="6">
        <v>29399000</v>
      </c>
      <c r="K581" s="6">
        <v>25849000</v>
      </c>
      <c r="L581" s="6">
        <v>13252000</v>
      </c>
      <c r="M581" s="6">
        <v>25879000</v>
      </c>
      <c r="N581" s="6">
        <v>19771000</v>
      </c>
      <c r="O581" s="6">
        <v>13667000</v>
      </c>
      <c r="P581" s="6">
        <f>COUNT(表1_5[[#This Row],[iBAQ 0-20_1]:[iBAQ 0-20_3]])</f>
        <v>3</v>
      </c>
      <c r="Q581" s="6">
        <f>COUNT(表1_5[[#This Row],[iBAQ 30-40_1]:[iBAQ 30-40_3]])</f>
        <v>3</v>
      </c>
      <c r="R581" s="6">
        <f>COUNT(表1_5[[#This Row],[iBAQ 50-60_1]:[iBAQ 50-60_3]])</f>
        <v>3</v>
      </c>
      <c r="S581" s="8">
        <f>AVERAGE(表1_5[[#This Row],[iBAQ 0-20_1]:[iBAQ 0-20_3]])</f>
        <v>20973333.333333332</v>
      </c>
      <c r="T581" s="8">
        <f>AVERAGE(表1_5[[#This Row],[iBAQ 30-40_1]:[iBAQ 30-40_3]])</f>
        <v>22833333.333333332</v>
      </c>
      <c r="U581" s="8">
        <f>AVERAGE(表1_5[[#This Row],[iBAQ 50-60_1]:[iBAQ 50-60_3]])</f>
        <v>19772333.333333332</v>
      </c>
      <c r="V581" s="8">
        <f>表1_5[[#This Row],[Average 40]]/表1_5[[#This Row],[Average 20]]</f>
        <v>1.0886840432294977</v>
      </c>
      <c r="W581" s="8">
        <f>TTEST(表1_5[[#This Row],[iBAQ 0-20_1]:[iBAQ 0-20_3]],表1_5[[#This Row],[iBAQ 30-40_1]:[iBAQ 30-40_3]],2,2)</f>
        <v>0.72982747711804241</v>
      </c>
      <c r="X581" s="8"/>
      <c r="Y581" s="8">
        <f>表1_5[[#This Row],[Average 60]]/表1_5[[#This Row],[Average 40]]</f>
        <v>0.86594160583941604</v>
      </c>
      <c r="Z581" s="8">
        <f>TTEST(表1_5[[#This Row],[iBAQ 30-40_1]:[iBAQ 30-40_3]],表1_5[[#This Row],[iBAQ 50-60_1]:[iBAQ 50-60_3]],2,2)</f>
        <v>0.63872638574773832</v>
      </c>
      <c r="AA581" s="8"/>
      <c r="AB581" s="8">
        <f>表1_5[[#This Row],[Average 60]]/表1_5[[#This Row],[Average 20]]</f>
        <v>0.94273680864589959</v>
      </c>
      <c r="AC581" s="8">
        <f>TTEST(表1_5[[#This Row],[iBAQ 0-20_1]:[iBAQ 0-20_3]],表1_5[[#This Row],[iBAQ 50-60_1]:[iBAQ 50-60_3]],2,2)</f>
        <v>0.76130457865521362</v>
      </c>
      <c r="AD581" s="8"/>
    </row>
    <row r="582" spans="1:30" ht="15.75">
      <c r="A582" s="6">
        <v>172</v>
      </c>
      <c r="B582" s="7" t="s">
        <v>41</v>
      </c>
      <c r="C582" s="7" t="s">
        <v>2284</v>
      </c>
      <c r="D582" s="7" t="s">
        <v>1468</v>
      </c>
      <c r="E582" s="6">
        <v>25</v>
      </c>
      <c r="F582" s="6">
        <v>5</v>
      </c>
      <c r="G582" s="6">
        <v>51020000</v>
      </c>
      <c r="H582" s="6">
        <v>66839000</v>
      </c>
      <c r="I582" s="6">
        <v>55444000</v>
      </c>
      <c r="J582" s="6">
        <v>79237000</v>
      </c>
      <c r="K582" s="6">
        <v>77581000</v>
      </c>
      <c r="L582" s="6">
        <v>39967000</v>
      </c>
      <c r="M582" s="6">
        <v>75968000</v>
      </c>
      <c r="N582" s="6">
        <v>41515000</v>
      </c>
      <c r="O582" s="6">
        <v>52485000</v>
      </c>
      <c r="P582" s="6">
        <f>COUNT(表1_5[[#This Row],[iBAQ 0-20_1]:[iBAQ 0-20_3]])</f>
        <v>3</v>
      </c>
      <c r="Q582" s="6">
        <f>COUNT(表1_5[[#This Row],[iBAQ 30-40_1]:[iBAQ 30-40_3]])</f>
        <v>3</v>
      </c>
      <c r="R582" s="6">
        <f>COUNT(表1_5[[#This Row],[iBAQ 50-60_1]:[iBAQ 50-60_3]])</f>
        <v>3</v>
      </c>
      <c r="S582" s="8">
        <f>AVERAGE(表1_5[[#This Row],[iBAQ 0-20_1]:[iBAQ 0-20_3]])</f>
        <v>57767666.666666664</v>
      </c>
      <c r="T582" s="8">
        <f>AVERAGE(表1_5[[#This Row],[iBAQ 30-40_1]:[iBAQ 30-40_3]])</f>
        <v>65595000</v>
      </c>
      <c r="U582" s="8">
        <f>AVERAGE(表1_5[[#This Row],[iBAQ 50-60_1]:[iBAQ 50-60_3]])</f>
        <v>56656000</v>
      </c>
      <c r="V582" s="8">
        <f>表1_5[[#This Row],[Average 40]]/表1_5[[#This Row],[Average 20]]</f>
        <v>1.1354967888611276</v>
      </c>
      <c r="W582" s="8">
        <f>TTEST(表1_5[[#This Row],[iBAQ 0-20_1]:[iBAQ 0-20_3]],表1_5[[#This Row],[iBAQ 30-40_1]:[iBAQ 30-40_3]],2,2)</f>
        <v>0.59734298377987272</v>
      </c>
      <c r="X582" s="8"/>
      <c r="Y582" s="8">
        <f>表1_5[[#This Row],[Average 60]]/表1_5[[#This Row],[Average 40]]</f>
        <v>0.86372436923546003</v>
      </c>
      <c r="Z582" s="8">
        <f>TTEST(表1_5[[#This Row],[iBAQ 30-40_1]:[iBAQ 30-40_3]],表1_5[[#This Row],[iBAQ 50-60_1]:[iBAQ 50-60_3]],2,2)</f>
        <v>0.6138716049494487</v>
      </c>
      <c r="AA582" s="8"/>
      <c r="AB582" s="8">
        <f>表1_5[[#This Row],[Average 60]]/表1_5[[#This Row],[Average 20]]</f>
        <v>0.98075624772796777</v>
      </c>
      <c r="AC582" s="8">
        <f>TTEST(表1_5[[#This Row],[iBAQ 0-20_1]:[iBAQ 0-20_3]],表1_5[[#This Row],[iBAQ 50-60_1]:[iBAQ 50-60_3]],2,2)</f>
        <v>0.92571927468522375</v>
      </c>
      <c r="AD582" s="8"/>
    </row>
    <row r="583" spans="1:30" ht="15.75">
      <c r="A583" s="6">
        <v>1249</v>
      </c>
      <c r="B583" s="7" t="s">
        <v>50</v>
      </c>
      <c r="C583" s="7" t="s">
        <v>3112</v>
      </c>
      <c r="D583" s="7" t="s">
        <v>1994</v>
      </c>
      <c r="E583" s="6">
        <v>5</v>
      </c>
      <c r="F583" s="6">
        <v>3</v>
      </c>
      <c r="G583" s="6">
        <v>40169000</v>
      </c>
      <c r="H583" s="6">
        <v>40046000</v>
      </c>
      <c r="I583" s="6">
        <v>26826000</v>
      </c>
      <c r="J583" s="6">
        <v>69728000</v>
      </c>
      <c r="K583" s="6">
        <v>61899000</v>
      </c>
      <c r="L583" s="6">
        <v>52331000</v>
      </c>
      <c r="M583" s="6">
        <v>89384000</v>
      </c>
      <c r="N583" s="6">
        <v>25829000</v>
      </c>
      <c r="O583" s="6">
        <v>43301000</v>
      </c>
      <c r="P583" s="6">
        <f>COUNT(表1_5[[#This Row],[iBAQ 0-20_1]:[iBAQ 0-20_3]])</f>
        <v>3</v>
      </c>
      <c r="Q583" s="6">
        <f>COUNT(表1_5[[#This Row],[iBAQ 30-40_1]:[iBAQ 30-40_3]])</f>
        <v>3</v>
      </c>
      <c r="R583" s="6">
        <f>COUNT(表1_5[[#This Row],[iBAQ 50-60_1]:[iBAQ 50-60_3]])</f>
        <v>3</v>
      </c>
      <c r="S583" s="8">
        <f>AVERAGE(表1_5[[#This Row],[iBAQ 0-20_1]:[iBAQ 0-20_3]])</f>
        <v>35680333.333333336</v>
      </c>
      <c r="T583" s="8">
        <f>AVERAGE(表1_5[[#This Row],[iBAQ 30-40_1]:[iBAQ 30-40_3]])</f>
        <v>61319333.333333336</v>
      </c>
      <c r="U583" s="8">
        <f>AVERAGE(表1_5[[#This Row],[iBAQ 50-60_1]:[iBAQ 50-60_3]])</f>
        <v>52838000</v>
      </c>
      <c r="V583" s="8">
        <f>表1_5[[#This Row],[Average 40]]/表1_5[[#This Row],[Average 20]]</f>
        <v>1.7185751254192319</v>
      </c>
      <c r="W583" s="8">
        <f>TTEST(表1_5[[#This Row],[iBAQ 0-20_1]:[iBAQ 0-20_3]],表1_5[[#This Row],[iBAQ 30-40_1]:[iBAQ 30-40_3]],2,2)</f>
        <v>1.8681677802591445E-2</v>
      </c>
      <c r="X583" s="8"/>
      <c r="Y583" s="8">
        <f>表1_5[[#This Row],[Average 60]]/表1_5[[#This Row],[Average 40]]</f>
        <v>0.86168581958925405</v>
      </c>
      <c r="Z583" s="8">
        <f>TTEST(表1_5[[#This Row],[iBAQ 30-40_1]:[iBAQ 30-40_3]],表1_5[[#This Row],[iBAQ 50-60_1]:[iBAQ 50-60_3]],2,2)</f>
        <v>0.68771026854145534</v>
      </c>
      <c r="AA583" s="8"/>
      <c r="AB583" s="8">
        <f>表1_5[[#This Row],[Average 60]]/表1_5[[#This Row],[Average 20]]</f>
        <v>1.4808718154725757</v>
      </c>
      <c r="AC583" s="8">
        <f>TTEST(表1_5[[#This Row],[iBAQ 0-20_1]:[iBAQ 0-20_3]],表1_5[[#This Row],[iBAQ 50-60_1]:[iBAQ 50-60_3]],2,2)</f>
        <v>0.42788132387367372</v>
      </c>
      <c r="AD583" s="8"/>
    </row>
    <row r="584" spans="1:30" ht="15.75">
      <c r="A584" s="6">
        <v>115</v>
      </c>
      <c r="B584" s="7" t="s">
        <v>374</v>
      </c>
      <c r="C584" s="7" t="s">
        <v>2244</v>
      </c>
      <c r="D584" s="7" t="s">
        <v>3446</v>
      </c>
      <c r="E584" s="6">
        <v>11</v>
      </c>
      <c r="F584" s="6">
        <v>8</v>
      </c>
      <c r="G584" s="6">
        <v>1969100</v>
      </c>
      <c r="H584" s="6">
        <v>3357700</v>
      </c>
      <c r="I584" s="6">
        <v>2501500</v>
      </c>
      <c r="J584" s="6">
        <v>8835900</v>
      </c>
      <c r="K584" s="6">
        <v>5219100</v>
      </c>
      <c r="L584" s="6">
        <v>6945500</v>
      </c>
      <c r="M584" s="6">
        <v>11886000</v>
      </c>
      <c r="N584" s="6">
        <v>3257700</v>
      </c>
      <c r="O584" s="6">
        <v>2844400</v>
      </c>
      <c r="P584" s="6">
        <f>COUNT(表1_5[[#This Row],[iBAQ 0-20_1]:[iBAQ 0-20_3]])</f>
        <v>3</v>
      </c>
      <c r="Q584" s="6">
        <f>COUNT(表1_5[[#This Row],[iBAQ 30-40_1]:[iBAQ 30-40_3]])</f>
        <v>3</v>
      </c>
      <c r="R584" s="6">
        <f>COUNT(表1_5[[#This Row],[iBAQ 50-60_1]:[iBAQ 50-60_3]])</f>
        <v>3</v>
      </c>
      <c r="S584" s="8">
        <f>AVERAGE(表1_5[[#This Row],[iBAQ 0-20_1]:[iBAQ 0-20_3]])</f>
        <v>2609433.3333333335</v>
      </c>
      <c r="T584" s="8">
        <f>AVERAGE(表1_5[[#This Row],[iBAQ 30-40_1]:[iBAQ 30-40_3]])</f>
        <v>7000166.666666667</v>
      </c>
      <c r="U584" s="8">
        <f>AVERAGE(表1_5[[#This Row],[iBAQ 50-60_1]:[iBAQ 50-60_3]])</f>
        <v>5996033.333333333</v>
      </c>
      <c r="V584" s="8">
        <f>表1_5[[#This Row],[Average 40]]/表1_5[[#This Row],[Average 20]]</f>
        <v>2.6826386316313888</v>
      </c>
      <c r="W584" s="8">
        <f>TTEST(表1_5[[#This Row],[iBAQ 0-20_1]:[iBAQ 0-20_3]],表1_5[[#This Row],[iBAQ 30-40_1]:[iBAQ 30-40_3]],2,2)</f>
        <v>1.7244431125932495E-2</v>
      </c>
      <c r="X584" s="8" t="s">
        <v>1408</v>
      </c>
      <c r="Y584" s="8">
        <f>表1_5[[#This Row],[Average 60]]/表1_5[[#This Row],[Average 40]]</f>
        <v>0.85655579629056444</v>
      </c>
      <c r="Z584" s="8">
        <f>TTEST(表1_5[[#This Row],[iBAQ 30-40_1]:[iBAQ 30-40_3]],表1_5[[#This Row],[iBAQ 50-60_1]:[iBAQ 50-60_3]],2,2)</f>
        <v>0.76419831680270012</v>
      </c>
      <c r="AA584" s="8"/>
      <c r="AB584" s="8">
        <f>表1_5[[#This Row],[Average 60]]/表1_5[[#This Row],[Average 20]]</f>
        <v>2.2978296692768541</v>
      </c>
      <c r="AC584" s="8">
        <f>TTEST(表1_5[[#This Row],[iBAQ 0-20_1]:[iBAQ 0-20_3]],表1_5[[#This Row],[iBAQ 50-60_1]:[iBAQ 50-60_3]],2,2)</f>
        <v>0.31852888588410616</v>
      </c>
      <c r="AD584" s="8"/>
    </row>
    <row r="585" spans="1:30" ht="15.75">
      <c r="A585" s="6">
        <v>809</v>
      </c>
      <c r="B585" s="7" t="s">
        <v>414</v>
      </c>
      <c r="C585" s="7" t="s">
        <v>2275</v>
      </c>
      <c r="D585" s="7" t="s">
        <v>3702</v>
      </c>
      <c r="E585" s="6">
        <v>4</v>
      </c>
      <c r="F585" s="6">
        <v>4</v>
      </c>
      <c r="G585" s="6">
        <v>8229200</v>
      </c>
      <c r="H585" s="6">
        <v>2817900</v>
      </c>
      <c r="I585" s="6">
        <v>8967500</v>
      </c>
      <c r="J585" s="6">
        <v>10465000</v>
      </c>
      <c r="K585" s="6">
        <v>13161000</v>
      </c>
      <c r="L585" s="6">
        <v>6178600</v>
      </c>
      <c r="M585" s="6">
        <v>12230000</v>
      </c>
      <c r="N585" s="6">
        <v>10863000</v>
      </c>
      <c r="O585" s="6">
        <v>2419000</v>
      </c>
      <c r="P585" s="6">
        <f>COUNT(表1_5[[#This Row],[iBAQ 0-20_1]:[iBAQ 0-20_3]])</f>
        <v>3</v>
      </c>
      <c r="Q585" s="6">
        <f>COUNT(表1_5[[#This Row],[iBAQ 30-40_1]:[iBAQ 30-40_3]])</f>
        <v>3</v>
      </c>
      <c r="R585" s="6">
        <f>COUNT(表1_5[[#This Row],[iBAQ 50-60_1]:[iBAQ 50-60_3]])</f>
        <v>3</v>
      </c>
      <c r="S585" s="8">
        <f>AVERAGE(表1_5[[#This Row],[iBAQ 0-20_1]:[iBAQ 0-20_3]])</f>
        <v>6671533.333333333</v>
      </c>
      <c r="T585" s="8">
        <f>AVERAGE(表1_5[[#This Row],[iBAQ 30-40_1]:[iBAQ 30-40_3]])</f>
        <v>9934866.666666666</v>
      </c>
      <c r="U585" s="8">
        <f>AVERAGE(表1_5[[#This Row],[iBAQ 50-60_1]:[iBAQ 50-60_3]])</f>
        <v>8504000</v>
      </c>
      <c r="V585" s="8">
        <f>表1_5[[#This Row],[Average 40]]/表1_5[[#This Row],[Average 20]]</f>
        <v>1.489142925664265</v>
      </c>
      <c r="W585" s="8">
        <f>TTEST(表1_5[[#This Row],[iBAQ 0-20_1]:[iBAQ 0-20_3]],表1_5[[#This Row],[iBAQ 30-40_1]:[iBAQ 30-40_3]],2,2)</f>
        <v>0.30995454313865012</v>
      </c>
      <c r="X585" s="8"/>
      <c r="Y585" s="8">
        <f>表1_5[[#This Row],[Average 60]]/表1_5[[#This Row],[Average 40]]</f>
        <v>0.85597525214228687</v>
      </c>
      <c r="Z585" s="8">
        <f>TTEST(表1_5[[#This Row],[iBAQ 30-40_1]:[iBAQ 30-40_3]],表1_5[[#This Row],[iBAQ 50-60_1]:[iBAQ 50-60_3]],2,2)</f>
        <v>0.71724928310783231</v>
      </c>
      <c r="AA585" s="8"/>
      <c r="AB585" s="8">
        <f>表1_5[[#This Row],[Average 60]]/表1_5[[#This Row],[Average 20]]</f>
        <v>1.2746694912713719</v>
      </c>
      <c r="AC585" s="8">
        <f>TTEST(表1_5[[#This Row],[iBAQ 0-20_1]:[iBAQ 0-20_3]],表1_5[[#This Row],[iBAQ 50-60_1]:[iBAQ 50-60_3]],2,2)</f>
        <v>0.64015520003115267</v>
      </c>
      <c r="AD585" s="8"/>
    </row>
    <row r="586" spans="1:30" ht="15.75">
      <c r="A586" s="6">
        <v>1426</v>
      </c>
      <c r="B586" s="7" t="s">
        <v>100</v>
      </c>
      <c r="C586" s="7" t="s">
        <v>3271</v>
      </c>
      <c r="D586" s="7" t="s">
        <v>3950</v>
      </c>
      <c r="E586" s="6">
        <v>8</v>
      </c>
      <c r="F586" s="6">
        <v>2</v>
      </c>
      <c r="G586" s="6">
        <v>14996000</v>
      </c>
      <c r="H586" s="6">
        <v>12539000</v>
      </c>
      <c r="I586" s="6">
        <v>14873000</v>
      </c>
      <c r="J586" s="6">
        <v>23784000</v>
      </c>
      <c r="K586" s="6">
        <v>25548000</v>
      </c>
      <c r="L586" s="6">
        <v>31136000</v>
      </c>
      <c r="M586" s="6">
        <v>34690000</v>
      </c>
      <c r="N586" s="6">
        <v>14474000</v>
      </c>
      <c r="O586" s="6">
        <v>19625000</v>
      </c>
      <c r="P586" s="6">
        <f>COUNT(表1_5[[#This Row],[iBAQ 0-20_1]:[iBAQ 0-20_3]])</f>
        <v>3</v>
      </c>
      <c r="Q586" s="6">
        <f>COUNT(表1_5[[#This Row],[iBAQ 30-40_1]:[iBAQ 30-40_3]])</f>
        <v>3</v>
      </c>
      <c r="R586" s="6">
        <f>COUNT(表1_5[[#This Row],[iBAQ 50-60_1]:[iBAQ 50-60_3]])</f>
        <v>3</v>
      </c>
      <c r="S586" s="8">
        <f>AVERAGE(表1_5[[#This Row],[iBAQ 0-20_1]:[iBAQ 0-20_3]])</f>
        <v>14136000</v>
      </c>
      <c r="T586" s="8">
        <f>AVERAGE(表1_5[[#This Row],[iBAQ 30-40_1]:[iBAQ 30-40_3]])</f>
        <v>26822666.666666668</v>
      </c>
      <c r="U586" s="8">
        <f>AVERAGE(表1_5[[#This Row],[iBAQ 50-60_1]:[iBAQ 50-60_3]])</f>
        <v>22929666.666666668</v>
      </c>
      <c r="V586" s="8">
        <f>表1_5[[#This Row],[Average 40]]/表1_5[[#This Row],[Average 20]]</f>
        <v>1.8974721750613093</v>
      </c>
      <c r="W586" s="8">
        <f>TTEST(表1_5[[#This Row],[iBAQ 0-20_1]:[iBAQ 0-20_3]],表1_5[[#This Row],[iBAQ 30-40_1]:[iBAQ 30-40_3]],2,2)</f>
        <v>5.7475309301515927E-3</v>
      </c>
      <c r="X586" s="8"/>
      <c r="Y586" s="8">
        <f>表1_5[[#This Row],[Average 60]]/表1_5[[#This Row],[Average 40]]</f>
        <v>0.85486155987473278</v>
      </c>
      <c r="Z586" s="8">
        <f>TTEST(表1_5[[#This Row],[iBAQ 30-40_1]:[iBAQ 30-40_3]],表1_5[[#This Row],[iBAQ 50-60_1]:[iBAQ 50-60_3]],2,2)</f>
        <v>0.57910471487632798</v>
      </c>
      <c r="AA586" s="8"/>
      <c r="AB586" s="8">
        <f>表1_5[[#This Row],[Average 60]]/表1_5[[#This Row],[Average 20]]</f>
        <v>1.622076023391813</v>
      </c>
      <c r="AC586" s="8">
        <f>TTEST(表1_5[[#This Row],[iBAQ 0-20_1]:[iBAQ 0-20_3]],表1_5[[#This Row],[iBAQ 50-60_1]:[iBAQ 50-60_3]],2,2)</f>
        <v>0.22397120308937826</v>
      </c>
      <c r="AD586" s="8"/>
    </row>
    <row r="587" spans="1:30" ht="15.75">
      <c r="A587" s="6">
        <v>512</v>
      </c>
      <c r="B587" s="7" t="s">
        <v>638</v>
      </c>
      <c r="C587" s="7" t="s">
        <v>2512</v>
      </c>
      <c r="D587" s="7" t="s">
        <v>3583</v>
      </c>
      <c r="E587" s="6">
        <v>7</v>
      </c>
      <c r="F587" s="6">
        <v>4</v>
      </c>
      <c r="G587" s="6">
        <v>1277700</v>
      </c>
      <c r="H587" s="6">
        <v>901530</v>
      </c>
      <c r="I587" s="6">
        <v>409550</v>
      </c>
      <c r="J587" s="6">
        <v>3302400</v>
      </c>
      <c r="K587" s="6">
        <v>402520</v>
      </c>
      <c r="L587" s="6">
        <v>1995900</v>
      </c>
      <c r="M587" s="6">
        <v>3258200</v>
      </c>
      <c r="N587" s="6">
        <v>1012700</v>
      </c>
      <c r="O587" s="6">
        <v>584290</v>
      </c>
      <c r="P587" s="6">
        <f>COUNT(表1_5[[#This Row],[iBAQ 0-20_1]:[iBAQ 0-20_3]])</f>
        <v>3</v>
      </c>
      <c r="Q587" s="6">
        <f>COUNT(表1_5[[#This Row],[iBAQ 30-40_1]:[iBAQ 30-40_3]])</f>
        <v>3</v>
      </c>
      <c r="R587" s="6">
        <f>COUNT(表1_5[[#This Row],[iBAQ 50-60_1]:[iBAQ 50-60_3]])</f>
        <v>3</v>
      </c>
      <c r="S587" s="8">
        <f>AVERAGE(表1_5[[#This Row],[iBAQ 0-20_1]:[iBAQ 0-20_3]])</f>
        <v>862926.66666666663</v>
      </c>
      <c r="T587" s="8">
        <f>AVERAGE(表1_5[[#This Row],[iBAQ 30-40_1]:[iBAQ 30-40_3]])</f>
        <v>1900273.3333333333</v>
      </c>
      <c r="U587" s="8">
        <f>AVERAGE(表1_5[[#This Row],[iBAQ 50-60_1]:[iBAQ 50-60_3]])</f>
        <v>1618396.6666666667</v>
      </c>
      <c r="V587" s="8">
        <f>表1_5[[#This Row],[Average 40]]/表1_5[[#This Row],[Average 20]]</f>
        <v>2.2021260980075557</v>
      </c>
      <c r="W587" s="8">
        <f>TTEST(表1_5[[#This Row],[iBAQ 0-20_1]:[iBAQ 0-20_3]],表1_5[[#This Row],[iBAQ 30-40_1]:[iBAQ 30-40_3]],2,2)</f>
        <v>0.30158825166954933</v>
      </c>
      <c r="X587" s="8"/>
      <c r="Y587" s="8">
        <f>表1_5[[#This Row],[Average 60]]/表1_5[[#This Row],[Average 40]]</f>
        <v>0.85166519904154148</v>
      </c>
      <c r="Z587" s="8">
        <f>TTEST(表1_5[[#This Row],[iBAQ 30-40_1]:[iBAQ 30-40_3]],表1_5[[#This Row],[iBAQ 50-60_1]:[iBAQ 50-60_3]],2,2)</f>
        <v>0.82282733690665255</v>
      </c>
      <c r="AA587" s="8"/>
      <c r="AB587" s="8">
        <f>表1_5[[#This Row],[Average 60]]/表1_5[[#This Row],[Average 20]]</f>
        <v>1.8754741615741779</v>
      </c>
      <c r="AC587" s="8">
        <f>TTEST(表1_5[[#This Row],[iBAQ 0-20_1]:[iBAQ 0-20_3]],表1_5[[#This Row],[iBAQ 50-60_1]:[iBAQ 50-60_3]],2,2)</f>
        <v>0.432458183088202</v>
      </c>
      <c r="AD587" s="8"/>
    </row>
    <row r="588" spans="1:30" ht="15.75">
      <c r="A588" s="6">
        <v>620</v>
      </c>
      <c r="B588" s="7" t="s">
        <v>597</v>
      </c>
      <c r="C588" s="7" t="s">
        <v>3366</v>
      </c>
      <c r="D588" s="7" t="s">
        <v>2156</v>
      </c>
      <c r="E588" s="6">
        <v>5</v>
      </c>
      <c r="F588" s="6">
        <v>5</v>
      </c>
      <c r="G588" s="6">
        <v>1313500</v>
      </c>
      <c r="H588" s="6">
        <v>2614900</v>
      </c>
      <c r="I588" s="6">
        <v>1319700</v>
      </c>
      <c r="J588" s="6"/>
      <c r="K588" s="6">
        <v>1003200</v>
      </c>
      <c r="L588" s="6">
        <v>2705600</v>
      </c>
      <c r="M588" s="6">
        <v>2948300</v>
      </c>
      <c r="N588" s="6">
        <v>958500</v>
      </c>
      <c r="O588" s="6">
        <v>820970</v>
      </c>
      <c r="P588" s="6">
        <f>COUNT(表1_5[[#This Row],[iBAQ 0-20_1]:[iBAQ 0-20_3]])</f>
        <v>3</v>
      </c>
      <c r="Q588" s="6">
        <f>COUNT(表1_5[[#This Row],[iBAQ 30-40_1]:[iBAQ 30-40_3]])</f>
        <v>2</v>
      </c>
      <c r="R588" s="6">
        <f>COUNT(表1_5[[#This Row],[iBAQ 50-60_1]:[iBAQ 50-60_3]])</f>
        <v>3</v>
      </c>
      <c r="S588" s="8">
        <f>AVERAGE(表1_5[[#This Row],[iBAQ 0-20_1]:[iBAQ 0-20_3]])</f>
        <v>1749366.6666666667</v>
      </c>
      <c r="T588" s="8">
        <f>AVERAGE(表1_5[[#This Row],[iBAQ 30-40_1]:[iBAQ 30-40_3]])</f>
        <v>1854400</v>
      </c>
      <c r="U588" s="8">
        <f>AVERAGE(表1_5[[#This Row],[iBAQ 50-60_1]:[iBAQ 50-60_3]])</f>
        <v>1575923.3333333333</v>
      </c>
      <c r="V588" s="8">
        <f>表1_5[[#This Row],[Average 40]]/表1_5[[#This Row],[Average 20]]</f>
        <v>1.0600407766620301</v>
      </c>
      <c r="W588" s="8">
        <f>TTEST(表1_5[[#This Row],[iBAQ 0-20_1]:[iBAQ 0-20_3]],表1_5[[#This Row],[iBAQ 30-40_1]:[iBAQ 30-40_3]],2,2)</f>
        <v>0.90897987888745546</v>
      </c>
      <c r="X588" s="8"/>
      <c r="Y588" s="8">
        <f>表1_5[[#This Row],[Average 60]]/表1_5[[#This Row],[Average 40]]</f>
        <v>0.84982923497267759</v>
      </c>
      <c r="Z588" s="8">
        <f>TTEST(表1_5[[#This Row],[iBAQ 30-40_1]:[iBAQ 30-40_3]],表1_5[[#This Row],[iBAQ 50-60_1]:[iBAQ 50-60_3]],2,2)</f>
        <v>0.81500151477163096</v>
      </c>
      <c r="AA588" s="8"/>
      <c r="AB588" s="8">
        <f>表1_5[[#This Row],[Average 60]]/表1_5[[#This Row],[Average 20]]</f>
        <v>0.90085364227053588</v>
      </c>
      <c r="AC588" s="8">
        <f>TTEST(表1_5[[#This Row],[iBAQ 0-20_1]:[iBAQ 0-20_3]],表1_5[[#This Row],[iBAQ 50-60_1]:[iBAQ 50-60_3]],2,2)</f>
        <v>0.84134907671934633</v>
      </c>
      <c r="AD588" s="8"/>
    </row>
    <row r="589" spans="1:30" ht="15.75">
      <c r="A589" s="6">
        <v>248</v>
      </c>
      <c r="B589" s="7" t="s">
        <v>840</v>
      </c>
      <c r="C589" s="7" t="s">
        <v>2331</v>
      </c>
      <c r="D589" s="7" t="s">
        <v>3486</v>
      </c>
      <c r="E589" s="6">
        <v>2</v>
      </c>
      <c r="F589" s="6">
        <v>2</v>
      </c>
      <c r="G589" s="6"/>
      <c r="H589" s="6">
        <v>921480</v>
      </c>
      <c r="I589" s="6">
        <v>406330</v>
      </c>
      <c r="J589" s="6">
        <v>874250</v>
      </c>
      <c r="K589" s="6"/>
      <c r="L589" s="6">
        <v>821560</v>
      </c>
      <c r="M589" s="6">
        <v>1038500</v>
      </c>
      <c r="N589" s="6">
        <v>402290</v>
      </c>
      <c r="O589" s="6"/>
      <c r="P589" s="6">
        <f>COUNT(表1_5[[#This Row],[iBAQ 0-20_1]:[iBAQ 0-20_3]])</f>
        <v>2</v>
      </c>
      <c r="Q589" s="6">
        <f>COUNT(表1_5[[#This Row],[iBAQ 30-40_1]:[iBAQ 30-40_3]])</f>
        <v>2</v>
      </c>
      <c r="R589" s="6">
        <f>COUNT(表1_5[[#This Row],[iBAQ 50-60_1]:[iBAQ 50-60_3]])</f>
        <v>2</v>
      </c>
      <c r="S589" s="8">
        <f>AVERAGE(表1_5[[#This Row],[iBAQ 0-20_1]:[iBAQ 0-20_3]])</f>
        <v>663905</v>
      </c>
      <c r="T589" s="8">
        <f>AVERAGE(表1_5[[#This Row],[iBAQ 30-40_1]:[iBAQ 30-40_3]])</f>
        <v>847905</v>
      </c>
      <c r="U589" s="8">
        <f>AVERAGE(表1_5[[#This Row],[iBAQ 50-60_1]:[iBAQ 50-60_3]])</f>
        <v>720395</v>
      </c>
      <c r="V589" s="8">
        <f>表1_5[[#This Row],[Average 40]]/表1_5[[#This Row],[Average 20]]</f>
        <v>1.2771480859460314</v>
      </c>
      <c r="W589" s="8">
        <f>TTEST(表1_5[[#This Row],[iBAQ 0-20_1]:[iBAQ 0-20_3]],表1_5[[#This Row],[iBAQ 30-40_1]:[iBAQ 30-40_3]],2,2)</f>
        <v>0.55099759955454708</v>
      </c>
      <c r="X589" s="8"/>
      <c r="Y589" s="8">
        <f>表1_5[[#This Row],[Average 60]]/表1_5[[#This Row],[Average 40]]</f>
        <v>0.84961758687588818</v>
      </c>
      <c r="Z589" s="8">
        <f>TTEST(表1_5[[#This Row],[iBAQ 30-40_1]:[iBAQ 30-40_3]],表1_5[[#This Row],[iBAQ 50-60_1]:[iBAQ 50-60_3]],2,2)</f>
        <v>0.72816537359842837</v>
      </c>
      <c r="AA589" s="8"/>
      <c r="AB589" s="8">
        <f>表1_5[[#This Row],[Average 60]]/表1_5[[#This Row],[Average 20]]</f>
        <v>1.0850874748646266</v>
      </c>
      <c r="AC589" s="8">
        <f>TTEST(表1_5[[#This Row],[iBAQ 0-20_1]:[iBAQ 0-20_3]],表1_5[[#This Row],[iBAQ 50-60_1]:[iBAQ 50-60_3]],2,2)</f>
        <v>0.90287194968330964</v>
      </c>
      <c r="AD589" s="8"/>
    </row>
    <row r="590" spans="1:30" ht="15.75">
      <c r="A590" s="6">
        <v>522</v>
      </c>
      <c r="B590" s="7" t="s">
        <v>179</v>
      </c>
      <c r="C590" s="7" t="s">
        <v>2519</v>
      </c>
      <c r="D590" s="7" t="s">
        <v>3588</v>
      </c>
      <c r="E590" s="6">
        <v>18</v>
      </c>
      <c r="F590" s="6">
        <v>17</v>
      </c>
      <c r="G590" s="6">
        <v>14575000</v>
      </c>
      <c r="H590" s="6">
        <v>10612000</v>
      </c>
      <c r="I590" s="6">
        <v>18319000</v>
      </c>
      <c r="J590" s="6">
        <v>15645000</v>
      </c>
      <c r="K590" s="6">
        <v>10895000</v>
      </c>
      <c r="L590" s="6">
        <v>16615000</v>
      </c>
      <c r="M590" s="6">
        <v>17620000</v>
      </c>
      <c r="N590" s="6">
        <v>9355600</v>
      </c>
      <c r="O590" s="6">
        <v>9609200</v>
      </c>
      <c r="P590" s="6">
        <f>COUNT(表1_5[[#This Row],[iBAQ 0-20_1]:[iBAQ 0-20_3]])</f>
        <v>3</v>
      </c>
      <c r="Q590" s="6">
        <f>COUNT(表1_5[[#This Row],[iBAQ 30-40_1]:[iBAQ 30-40_3]])</f>
        <v>3</v>
      </c>
      <c r="R590" s="6">
        <f>COUNT(表1_5[[#This Row],[iBAQ 50-60_1]:[iBAQ 50-60_3]])</f>
        <v>3</v>
      </c>
      <c r="S590" s="8">
        <f>AVERAGE(表1_5[[#This Row],[iBAQ 0-20_1]:[iBAQ 0-20_3]])</f>
        <v>14502000</v>
      </c>
      <c r="T590" s="8">
        <f>AVERAGE(表1_5[[#This Row],[iBAQ 30-40_1]:[iBAQ 30-40_3]])</f>
        <v>14385000</v>
      </c>
      <c r="U590" s="8">
        <f>AVERAGE(表1_5[[#This Row],[iBAQ 50-60_1]:[iBAQ 50-60_3]])</f>
        <v>12194933.333333334</v>
      </c>
      <c r="V590" s="8">
        <f>表1_5[[#This Row],[Average 40]]/表1_5[[#This Row],[Average 20]]</f>
        <v>0.99193214729002899</v>
      </c>
      <c r="W590" s="8">
        <f>TTEST(表1_5[[#This Row],[iBAQ 0-20_1]:[iBAQ 0-20_3]],表1_5[[#This Row],[iBAQ 30-40_1]:[iBAQ 30-40_3]],2,2)</f>
        <v>0.96913021277765754</v>
      </c>
      <c r="X590" s="8"/>
      <c r="Y590" s="8">
        <f>表1_5[[#This Row],[Average 60]]/表1_5[[#This Row],[Average 40]]</f>
        <v>0.84775344687753451</v>
      </c>
      <c r="Z590" s="8">
        <f>TTEST(表1_5[[#This Row],[iBAQ 30-40_1]:[iBAQ 30-40_3]],表1_5[[#This Row],[iBAQ 50-60_1]:[iBAQ 50-60_3]],2,2)</f>
        <v>0.53593791123082823</v>
      </c>
      <c r="AA590" s="8"/>
      <c r="AB590" s="8">
        <f>表1_5[[#This Row],[Average 60]]/表1_5[[#This Row],[Average 20]]</f>
        <v>0.84091389693375629</v>
      </c>
      <c r="AC590" s="8">
        <f>TTEST(表1_5[[#This Row],[iBAQ 0-20_1]:[iBAQ 0-20_3]],表1_5[[#This Row],[iBAQ 50-60_1]:[iBAQ 50-60_3]],2,2)</f>
        <v>0.54680718024524255</v>
      </c>
      <c r="AD590" s="8"/>
    </row>
    <row r="591" spans="1:30" ht="15.75">
      <c r="A591" s="6">
        <v>908</v>
      </c>
      <c r="B591" s="7" t="s">
        <v>590</v>
      </c>
      <c r="C591" s="7" t="s">
        <v>2840</v>
      </c>
      <c r="D591" s="7" t="s">
        <v>3741</v>
      </c>
      <c r="E591" s="6">
        <v>2</v>
      </c>
      <c r="F591" s="6">
        <v>1</v>
      </c>
      <c r="G591" s="6">
        <v>1598200</v>
      </c>
      <c r="H591" s="6">
        <v>1438500</v>
      </c>
      <c r="I591" s="6"/>
      <c r="J591" s="6">
        <v>1336800</v>
      </c>
      <c r="K591" s="6">
        <v>1668700</v>
      </c>
      <c r="L591" s="6">
        <v>1507900</v>
      </c>
      <c r="M591" s="6">
        <v>1367400</v>
      </c>
      <c r="N591" s="6">
        <v>1608100</v>
      </c>
      <c r="O591" s="6">
        <v>842540</v>
      </c>
      <c r="P591" s="6">
        <f>COUNT(表1_5[[#This Row],[iBAQ 0-20_1]:[iBAQ 0-20_3]])</f>
        <v>2</v>
      </c>
      <c r="Q591" s="6">
        <f>COUNT(表1_5[[#This Row],[iBAQ 30-40_1]:[iBAQ 30-40_3]])</f>
        <v>3</v>
      </c>
      <c r="R591" s="6">
        <f>COUNT(表1_5[[#This Row],[iBAQ 50-60_1]:[iBAQ 50-60_3]])</f>
        <v>3</v>
      </c>
      <c r="S591" s="8">
        <f>AVERAGE(表1_5[[#This Row],[iBAQ 0-20_1]:[iBAQ 0-20_3]])</f>
        <v>1518350</v>
      </c>
      <c r="T591" s="8">
        <f>AVERAGE(表1_5[[#This Row],[iBAQ 30-40_1]:[iBAQ 30-40_3]])</f>
        <v>1504466.6666666667</v>
      </c>
      <c r="U591" s="8">
        <f>AVERAGE(表1_5[[#This Row],[iBAQ 50-60_1]:[iBAQ 50-60_3]])</f>
        <v>1272680</v>
      </c>
      <c r="V591" s="8">
        <f>表1_5[[#This Row],[Average 40]]/表1_5[[#This Row],[Average 20]]</f>
        <v>0.99085630234574817</v>
      </c>
      <c r="W591" s="8">
        <f>TTEST(表1_5[[#This Row],[iBAQ 0-20_1]:[iBAQ 0-20_3]],表1_5[[#This Row],[iBAQ 30-40_1]:[iBAQ 30-40_3]],2,2)</f>
        <v>0.9258281419481188</v>
      </c>
      <c r="X591" s="8"/>
      <c r="Y591" s="8">
        <f>表1_5[[#This Row],[Average 60]]/表1_5[[#This Row],[Average 40]]</f>
        <v>0.84593432888731324</v>
      </c>
      <c r="Z591" s="8">
        <f>TTEST(表1_5[[#This Row],[iBAQ 30-40_1]:[iBAQ 30-40_3]],表1_5[[#This Row],[iBAQ 50-60_1]:[iBAQ 50-60_3]],2,2)</f>
        <v>0.39854154435665951</v>
      </c>
      <c r="AA591" s="8"/>
      <c r="AB591" s="8">
        <f>表1_5[[#This Row],[Average 60]]/表1_5[[#This Row],[Average 20]]</f>
        <v>0.83819936114861526</v>
      </c>
      <c r="AC591" s="8">
        <f>TTEST(表1_5[[#This Row],[iBAQ 0-20_1]:[iBAQ 0-20_3]],表1_5[[#This Row],[iBAQ 50-60_1]:[iBAQ 50-60_3]],2,2)</f>
        <v>0.46986818564439226</v>
      </c>
      <c r="AD591" s="8"/>
    </row>
    <row r="592" spans="1:30" ht="15.75">
      <c r="A592" s="6">
        <v>659</v>
      </c>
      <c r="B592" s="7" t="s">
        <v>458</v>
      </c>
      <c r="C592" s="7" t="s">
        <v>2630</v>
      </c>
      <c r="D592" s="7" t="s">
        <v>1673</v>
      </c>
      <c r="E592" s="6">
        <v>6</v>
      </c>
      <c r="F592" s="6">
        <v>1</v>
      </c>
      <c r="G592" s="6">
        <v>2228600</v>
      </c>
      <c r="H592" s="6"/>
      <c r="I592" s="6"/>
      <c r="J592" s="6">
        <v>5497400</v>
      </c>
      <c r="K592" s="6">
        <v>4188700</v>
      </c>
      <c r="L592" s="6">
        <v>8375400</v>
      </c>
      <c r="M592" s="6">
        <v>12766000</v>
      </c>
      <c r="N592" s="6">
        <v>557160</v>
      </c>
      <c r="O592" s="6">
        <v>1874500</v>
      </c>
      <c r="P592" s="6">
        <f>COUNT(表1_5[[#This Row],[iBAQ 0-20_1]:[iBAQ 0-20_3]])</f>
        <v>1</v>
      </c>
      <c r="Q592" s="6">
        <f>COUNT(表1_5[[#This Row],[iBAQ 30-40_1]:[iBAQ 30-40_3]])</f>
        <v>3</v>
      </c>
      <c r="R592" s="6">
        <f>COUNT(表1_5[[#This Row],[iBAQ 50-60_1]:[iBAQ 50-60_3]])</f>
        <v>3</v>
      </c>
      <c r="S592" s="8"/>
      <c r="T592" s="8">
        <f>AVERAGE(表1_5[[#This Row],[iBAQ 30-40_1]:[iBAQ 30-40_3]])</f>
        <v>6020500</v>
      </c>
      <c r="U592" s="8">
        <f>AVERAGE(表1_5[[#This Row],[iBAQ 50-60_1]:[iBAQ 50-60_3]])</f>
        <v>5065886.666666667</v>
      </c>
      <c r="V592" s="8"/>
      <c r="W592" s="8"/>
      <c r="X592" s="8"/>
      <c r="Y592" s="8">
        <f>表1_5[[#This Row],[Average 60]]/表1_5[[#This Row],[Average 40]]</f>
        <v>0.84143952606372674</v>
      </c>
      <c r="Z592" s="8">
        <f>TTEST(表1_5[[#This Row],[iBAQ 30-40_1]:[iBAQ 30-40_3]],表1_5[[#This Row],[iBAQ 50-60_1]:[iBAQ 50-60_3]],2,2)</f>
        <v>0.82572468367196072</v>
      </c>
      <c r="AA592" s="8"/>
      <c r="AB592" s="8"/>
      <c r="AC592" s="8"/>
      <c r="AD592" s="8"/>
    </row>
    <row r="593" spans="1:30" ht="15.75">
      <c r="A593" s="6">
        <v>1015</v>
      </c>
      <c r="B593" s="7" t="s">
        <v>201</v>
      </c>
      <c r="C593" s="7" t="s">
        <v>2920</v>
      </c>
      <c r="D593" s="7" t="s">
        <v>1850</v>
      </c>
      <c r="E593" s="6">
        <v>7</v>
      </c>
      <c r="F593" s="6">
        <v>4</v>
      </c>
      <c r="G593" s="6">
        <v>5500700</v>
      </c>
      <c r="H593" s="6">
        <v>6020900</v>
      </c>
      <c r="I593" s="6">
        <v>2020500</v>
      </c>
      <c r="J593" s="6">
        <v>11011000</v>
      </c>
      <c r="K593" s="6">
        <v>10317000</v>
      </c>
      <c r="L593" s="6">
        <v>8529300</v>
      </c>
      <c r="M593" s="6">
        <v>15591000</v>
      </c>
      <c r="N593" s="6">
        <v>1488700</v>
      </c>
      <c r="O593" s="6">
        <v>8020600</v>
      </c>
      <c r="P593" s="6">
        <f>COUNT(表1_5[[#This Row],[iBAQ 0-20_1]:[iBAQ 0-20_3]])</f>
        <v>3</v>
      </c>
      <c r="Q593" s="6">
        <f>COUNT(表1_5[[#This Row],[iBAQ 30-40_1]:[iBAQ 30-40_3]])</f>
        <v>3</v>
      </c>
      <c r="R593" s="6">
        <f>COUNT(表1_5[[#This Row],[iBAQ 50-60_1]:[iBAQ 50-60_3]])</f>
        <v>3</v>
      </c>
      <c r="S593" s="8">
        <f>AVERAGE(表1_5[[#This Row],[iBAQ 0-20_1]:[iBAQ 0-20_3]])</f>
        <v>4514033.333333333</v>
      </c>
      <c r="T593" s="8">
        <f>AVERAGE(表1_5[[#This Row],[iBAQ 30-40_1]:[iBAQ 30-40_3]])</f>
        <v>9952433.333333334</v>
      </c>
      <c r="U593" s="8">
        <f>AVERAGE(表1_5[[#This Row],[iBAQ 50-60_1]:[iBAQ 50-60_3]])</f>
        <v>8366766.666666667</v>
      </c>
      <c r="V593" s="8">
        <f>表1_5[[#This Row],[Average 40]]/表1_5[[#This Row],[Average 20]]</f>
        <v>2.2047762163918452</v>
      </c>
      <c r="W593" s="8">
        <f>TTEST(表1_5[[#This Row],[iBAQ 0-20_1]:[iBAQ 0-20_3]],表1_5[[#This Row],[iBAQ 30-40_1]:[iBAQ 30-40_3]],2,2)</f>
        <v>2.0260146260351136E-2</v>
      </c>
      <c r="X593" s="8" t="s">
        <v>1408</v>
      </c>
      <c r="Y593" s="8">
        <f>表1_5[[#This Row],[Average 60]]/表1_5[[#This Row],[Average 40]]</f>
        <v>0.84067547969843215</v>
      </c>
      <c r="Z593" s="8">
        <f>TTEST(表1_5[[#This Row],[iBAQ 30-40_1]:[iBAQ 30-40_3]],表1_5[[#This Row],[iBAQ 50-60_1]:[iBAQ 50-60_3]],2,2)</f>
        <v>0.72126991424261133</v>
      </c>
      <c r="AA593" s="8"/>
      <c r="AB593" s="8">
        <f>表1_5[[#This Row],[Average 60]]/表1_5[[#This Row],[Average 20]]</f>
        <v>1.8535013033429086</v>
      </c>
      <c r="AC593" s="8">
        <f>TTEST(表1_5[[#This Row],[iBAQ 0-20_1]:[iBAQ 0-20_3]],表1_5[[#This Row],[iBAQ 50-60_1]:[iBAQ 50-60_3]],2,2)</f>
        <v>0.41730790387523492</v>
      </c>
      <c r="AD593" s="8"/>
    </row>
    <row r="594" spans="1:30" ht="15.75">
      <c r="A594" s="6">
        <v>599</v>
      </c>
      <c r="B594" s="7" t="s">
        <v>502</v>
      </c>
      <c r="C594" s="7" t="s">
        <v>3345</v>
      </c>
      <c r="D594" s="7" t="s">
        <v>2145</v>
      </c>
      <c r="E594" s="6">
        <v>3</v>
      </c>
      <c r="F594" s="6">
        <v>2</v>
      </c>
      <c r="G594" s="6"/>
      <c r="H594" s="6">
        <v>6037100</v>
      </c>
      <c r="I594" s="6">
        <v>2467600</v>
      </c>
      <c r="J594" s="6">
        <v>1510600</v>
      </c>
      <c r="K594" s="6">
        <v>5996200</v>
      </c>
      <c r="L594" s="6">
        <v>2417900</v>
      </c>
      <c r="M594" s="6">
        <v>1444100</v>
      </c>
      <c r="N594" s="6">
        <v>5460800</v>
      </c>
      <c r="O594" s="6">
        <v>1428800</v>
      </c>
      <c r="P594" s="6">
        <f>COUNT(表1_5[[#This Row],[iBAQ 0-20_1]:[iBAQ 0-20_3]])</f>
        <v>2</v>
      </c>
      <c r="Q594" s="6">
        <f>COUNT(表1_5[[#This Row],[iBAQ 30-40_1]:[iBAQ 30-40_3]])</f>
        <v>3</v>
      </c>
      <c r="R594" s="6">
        <f>COUNT(表1_5[[#This Row],[iBAQ 50-60_1]:[iBAQ 50-60_3]])</f>
        <v>3</v>
      </c>
      <c r="S594" s="8">
        <f>AVERAGE(表1_5[[#This Row],[iBAQ 0-20_1]:[iBAQ 0-20_3]])</f>
        <v>4252350</v>
      </c>
      <c r="T594" s="8">
        <f>AVERAGE(表1_5[[#This Row],[iBAQ 30-40_1]:[iBAQ 30-40_3]])</f>
        <v>3308233.3333333335</v>
      </c>
      <c r="U594" s="8">
        <f>AVERAGE(表1_5[[#This Row],[iBAQ 50-60_1]:[iBAQ 50-60_3]])</f>
        <v>2777900</v>
      </c>
      <c r="V594" s="8">
        <f>表1_5[[#This Row],[Average 40]]/表1_5[[#This Row],[Average 20]]</f>
        <v>0.77797766725065753</v>
      </c>
      <c r="W594" s="8">
        <f>TTEST(表1_5[[#This Row],[iBAQ 0-20_1]:[iBAQ 0-20_3]],表1_5[[#This Row],[iBAQ 30-40_1]:[iBAQ 30-40_3]],2,2)</f>
        <v>0.69833361946137762</v>
      </c>
      <c r="X594" s="8"/>
      <c r="Y594" s="8">
        <f>表1_5[[#This Row],[Average 60]]/表1_5[[#This Row],[Average 40]]</f>
        <v>0.83969288744244153</v>
      </c>
      <c r="Z594" s="8">
        <f>TTEST(表1_5[[#This Row],[iBAQ 30-40_1]:[iBAQ 30-40_3]],表1_5[[#This Row],[iBAQ 50-60_1]:[iBAQ 50-60_3]],2,2)</f>
        <v>0.7957442691975698</v>
      </c>
      <c r="AA594" s="8"/>
      <c r="AB594" s="8">
        <f>表1_5[[#This Row],[Average 60]]/表1_5[[#This Row],[Average 20]]</f>
        <v>0.65326231377943955</v>
      </c>
      <c r="AC594" s="8">
        <f>TTEST(表1_5[[#This Row],[iBAQ 0-20_1]:[iBAQ 0-20_3]],表1_5[[#This Row],[iBAQ 50-60_1]:[iBAQ 50-60_3]],2,2)</f>
        <v>0.54793783295679399</v>
      </c>
      <c r="AD594" s="8"/>
    </row>
    <row r="595" spans="1:30" ht="15.75">
      <c r="A595" s="6">
        <v>939</v>
      </c>
      <c r="B595" s="7" t="s">
        <v>291</v>
      </c>
      <c r="C595" s="7" t="s">
        <v>2859</v>
      </c>
      <c r="D595" s="7" t="s">
        <v>1813</v>
      </c>
      <c r="E595" s="6">
        <v>4</v>
      </c>
      <c r="F595" s="6">
        <v>4</v>
      </c>
      <c r="G595" s="6"/>
      <c r="H595" s="6"/>
      <c r="I595" s="6"/>
      <c r="J595" s="6">
        <v>5037700</v>
      </c>
      <c r="K595" s="6">
        <v>6564900</v>
      </c>
      <c r="L595" s="6">
        <v>3688900</v>
      </c>
      <c r="M595" s="6">
        <v>3711800</v>
      </c>
      <c r="N595" s="6"/>
      <c r="O595" s="6">
        <v>4847600</v>
      </c>
      <c r="P595" s="6">
        <f>COUNT(表1_5[[#This Row],[iBAQ 0-20_1]:[iBAQ 0-20_3]])</f>
        <v>0</v>
      </c>
      <c r="Q595" s="6">
        <f>COUNT(表1_5[[#This Row],[iBAQ 30-40_1]:[iBAQ 30-40_3]])</f>
        <v>3</v>
      </c>
      <c r="R595" s="6">
        <f>COUNT(表1_5[[#This Row],[iBAQ 50-60_1]:[iBAQ 50-60_3]])</f>
        <v>2</v>
      </c>
      <c r="S595" s="8"/>
      <c r="T595" s="8">
        <f>AVERAGE(表1_5[[#This Row],[iBAQ 30-40_1]:[iBAQ 30-40_3]])</f>
        <v>5097166.666666667</v>
      </c>
      <c r="U595" s="8">
        <f>AVERAGE(表1_5[[#This Row],[iBAQ 50-60_1]:[iBAQ 50-60_3]])</f>
        <v>4279700</v>
      </c>
      <c r="V595" s="8"/>
      <c r="W595" s="8"/>
      <c r="X595" s="8">
        <v>40</v>
      </c>
      <c r="Y595" s="8">
        <f>表1_5[[#This Row],[Average 60]]/表1_5[[#This Row],[Average 40]]</f>
        <v>0.8396233201451786</v>
      </c>
      <c r="Z595" s="8">
        <f>TTEST(表1_5[[#This Row],[iBAQ 30-40_1]:[iBAQ 30-40_3]],表1_5[[#This Row],[iBAQ 50-60_1]:[iBAQ 50-60_3]],2,2)</f>
        <v>0.5294665273590996</v>
      </c>
      <c r="AA595" s="8"/>
      <c r="AB595" s="8"/>
      <c r="AC595" s="8"/>
      <c r="AD595" s="8">
        <v>60</v>
      </c>
    </row>
    <row r="596" spans="1:30" ht="15.75">
      <c r="A596" s="6">
        <v>384</v>
      </c>
      <c r="B596" s="7" t="s">
        <v>400</v>
      </c>
      <c r="C596" s="7" t="s">
        <v>2370</v>
      </c>
      <c r="D596" s="7" t="s">
        <v>3546</v>
      </c>
      <c r="E596" s="6">
        <v>4</v>
      </c>
      <c r="F596" s="6">
        <v>4</v>
      </c>
      <c r="G596" s="6">
        <v>2334000</v>
      </c>
      <c r="H596" s="6">
        <v>3395800</v>
      </c>
      <c r="I596" s="6"/>
      <c r="J596" s="6">
        <v>3373600</v>
      </c>
      <c r="K596" s="6">
        <v>4928400</v>
      </c>
      <c r="L596" s="6">
        <v>2070800</v>
      </c>
      <c r="M596" s="6">
        <v>2198000</v>
      </c>
      <c r="N596" s="6">
        <v>3921700</v>
      </c>
      <c r="O596" s="6">
        <v>2576000</v>
      </c>
      <c r="P596" s="6">
        <f>COUNT(表1_5[[#This Row],[iBAQ 0-20_1]:[iBAQ 0-20_3]])</f>
        <v>2</v>
      </c>
      <c r="Q596" s="6">
        <f>COUNT(表1_5[[#This Row],[iBAQ 30-40_1]:[iBAQ 30-40_3]])</f>
        <v>3</v>
      </c>
      <c r="R596" s="6">
        <f>COUNT(表1_5[[#This Row],[iBAQ 50-60_1]:[iBAQ 50-60_3]])</f>
        <v>3</v>
      </c>
      <c r="S596" s="8">
        <f>AVERAGE(表1_5[[#This Row],[iBAQ 0-20_1]:[iBAQ 0-20_3]])</f>
        <v>2864900</v>
      </c>
      <c r="T596" s="8">
        <f>AVERAGE(表1_5[[#This Row],[iBAQ 30-40_1]:[iBAQ 30-40_3]])</f>
        <v>3457600</v>
      </c>
      <c r="U596" s="8">
        <f>AVERAGE(表1_5[[#This Row],[iBAQ 50-60_1]:[iBAQ 50-60_3]])</f>
        <v>2898566.6666666665</v>
      </c>
      <c r="V596" s="8">
        <f>表1_5[[#This Row],[Average 40]]/表1_5[[#This Row],[Average 20]]</f>
        <v>1.2068833118084401</v>
      </c>
      <c r="W596" s="8">
        <f>TTEST(表1_5[[#This Row],[iBAQ 0-20_1]:[iBAQ 0-20_3]],表1_5[[#This Row],[iBAQ 30-40_1]:[iBAQ 30-40_3]],2,2)</f>
        <v>0.63831732114391282</v>
      </c>
      <c r="X596" s="8"/>
      <c r="Y596" s="8">
        <f>表1_5[[#This Row],[Average 60]]/表1_5[[#This Row],[Average 40]]</f>
        <v>0.83831752275181237</v>
      </c>
      <c r="Z596" s="8">
        <f>TTEST(表1_5[[#This Row],[iBAQ 30-40_1]:[iBAQ 30-40_3]],表1_5[[#This Row],[iBAQ 50-60_1]:[iBAQ 50-60_3]],2,2)</f>
        <v>0.59805937023686373</v>
      </c>
      <c r="AA596" s="8"/>
      <c r="AB596" s="8">
        <f>表1_5[[#This Row],[Average 60]]/表1_5[[#This Row],[Average 20]]</f>
        <v>1.0117514282057547</v>
      </c>
      <c r="AC596" s="8">
        <f>TTEST(表1_5[[#This Row],[iBAQ 0-20_1]:[iBAQ 0-20_3]],表1_5[[#This Row],[iBAQ 50-60_1]:[iBAQ 50-60_3]],2,2)</f>
        <v>0.96839300787718896</v>
      </c>
      <c r="AD596" s="8"/>
    </row>
    <row r="597" spans="1:30" ht="15.75">
      <c r="A597" s="6">
        <v>1189</v>
      </c>
      <c r="B597" s="7" t="s">
        <v>304</v>
      </c>
      <c r="C597" s="7" t="s">
        <v>3064</v>
      </c>
      <c r="D597" s="7" t="s">
        <v>3844</v>
      </c>
      <c r="E597" s="6">
        <v>4</v>
      </c>
      <c r="F597" s="6">
        <v>4</v>
      </c>
      <c r="G597" s="6">
        <v>11808000</v>
      </c>
      <c r="H597" s="6">
        <v>11679000</v>
      </c>
      <c r="I597" s="6">
        <v>8766100</v>
      </c>
      <c r="J597" s="6">
        <v>8315600</v>
      </c>
      <c r="K597" s="6">
        <v>10649000</v>
      </c>
      <c r="L597" s="6">
        <v>9012600</v>
      </c>
      <c r="M597" s="6">
        <v>10831000</v>
      </c>
      <c r="N597" s="6">
        <v>8209400</v>
      </c>
      <c r="O597" s="6">
        <v>4405600</v>
      </c>
      <c r="P597" s="6">
        <f>COUNT(表1_5[[#This Row],[iBAQ 0-20_1]:[iBAQ 0-20_3]])</f>
        <v>3</v>
      </c>
      <c r="Q597" s="6">
        <f>COUNT(表1_5[[#This Row],[iBAQ 30-40_1]:[iBAQ 30-40_3]])</f>
        <v>3</v>
      </c>
      <c r="R597" s="6">
        <f>COUNT(表1_5[[#This Row],[iBAQ 50-60_1]:[iBAQ 50-60_3]])</f>
        <v>3</v>
      </c>
      <c r="S597" s="8">
        <f>AVERAGE(表1_5[[#This Row],[iBAQ 0-20_1]:[iBAQ 0-20_3]])</f>
        <v>10751033.333333334</v>
      </c>
      <c r="T597" s="8">
        <f>AVERAGE(表1_5[[#This Row],[iBAQ 30-40_1]:[iBAQ 30-40_3]])</f>
        <v>9325733.333333334</v>
      </c>
      <c r="U597" s="8">
        <f>AVERAGE(表1_5[[#This Row],[iBAQ 50-60_1]:[iBAQ 50-60_3]])</f>
        <v>7815333.333333333</v>
      </c>
      <c r="V597" s="8">
        <f>表1_5[[#This Row],[Average 40]]/表1_5[[#This Row],[Average 20]]</f>
        <v>0.86742669696866348</v>
      </c>
      <c r="W597" s="8">
        <f>TTEST(表1_5[[#This Row],[iBAQ 0-20_1]:[iBAQ 0-20_3]],表1_5[[#This Row],[iBAQ 30-40_1]:[iBAQ 30-40_3]],2,2)</f>
        <v>0.30419224421631813</v>
      </c>
      <c r="X597" s="8"/>
      <c r="Y597" s="8">
        <f>表1_5[[#This Row],[Average 60]]/表1_5[[#This Row],[Average 40]]</f>
        <v>0.83803954648785428</v>
      </c>
      <c r="Z597" s="8">
        <f>TTEST(表1_5[[#This Row],[iBAQ 30-40_1]:[iBAQ 30-40_3]],表1_5[[#This Row],[iBAQ 50-60_1]:[iBAQ 50-60_3]],2,2)</f>
        <v>0.48999100972170362</v>
      </c>
      <c r="AA597" s="8"/>
      <c r="AB597" s="8">
        <f>表1_5[[#This Row],[Average 60]]/表1_5[[#This Row],[Average 20]]</f>
        <v>0.7269378757390762</v>
      </c>
      <c r="AC597" s="8">
        <f>TTEST(表1_5[[#This Row],[iBAQ 0-20_1]:[iBAQ 0-20_3]],表1_5[[#This Row],[iBAQ 50-60_1]:[iBAQ 50-60_3]],2,2)</f>
        <v>0.23710579817637606</v>
      </c>
      <c r="AD597" s="8"/>
    </row>
    <row r="598" spans="1:30" ht="15.75">
      <c r="A598" s="6">
        <v>708</v>
      </c>
      <c r="B598" s="7" t="s">
        <v>155</v>
      </c>
      <c r="C598" s="7" t="s">
        <v>2671</v>
      </c>
      <c r="D598" s="7" t="s">
        <v>3651</v>
      </c>
      <c r="E598" s="6">
        <v>4</v>
      </c>
      <c r="F598" s="6">
        <v>4</v>
      </c>
      <c r="G598" s="6">
        <v>27590000</v>
      </c>
      <c r="H598" s="6">
        <v>5149100</v>
      </c>
      <c r="I598" s="6">
        <v>23970000</v>
      </c>
      <c r="J598" s="6">
        <v>34607000</v>
      </c>
      <c r="K598" s="6">
        <v>15308000</v>
      </c>
      <c r="L598" s="6">
        <v>15970000</v>
      </c>
      <c r="M598" s="6">
        <v>33669000</v>
      </c>
      <c r="N598" s="6">
        <v>9651800</v>
      </c>
      <c r="O598" s="6">
        <v>11856000</v>
      </c>
      <c r="P598" s="6">
        <f>COUNT(表1_5[[#This Row],[iBAQ 0-20_1]:[iBAQ 0-20_3]])</f>
        <v>3</v>
      </c>
      <c r="Q598" s="6">
        <f>COUNT(表1_5[[#This Row],[iBAQ 30-40_1]:[iBAQ 30-40_3]])</f>
        <v>3</v>
      </c>
      <c r="R598" s="6">
        <f>COUNT(表1_5[[#This Row],[iBAQ 50-60_1]:[iBAQ 50-60_3]])</f>
        <v>3</v>
      </c>
      <c r="S598" s="8">
        <f>AVERAGE(表1_5[[#This Row],[iBAQ 0-20_1]:[iBAQ 0-20_3]])</f>
        <v>18903033.333333332</v>
      </c>
      <c r="T598" s="8">
        <f>AVERAGE(表1_5[[#This Row],[iBAQ 30-40_1]:[iBAQ 30-40_3]])</f>
        <v>21961666.666666668</v>
      </c>
      <c r="U598" s="8">
        <f>AVERAGE(表1_5[[#This Row],[iBAQ 50-60_1]:[iBAQ 50-60_3]])</f>
        <v>18392266.666666668</v>
      </c>
      <c r="V598" s="8">
        <f>表1_5[[#This Row],[Average 40]]/表1_5[[#This Row],[Average 20]]</f>
        <v>1.1618064825574732</v>
      </c>
      <c r="W598" s="8">
        <f>TTEST(表1_5[[#This Row],[iBAQ 0-20_1]:[iBAQ 0-20_3]],表1_5[[#This Row],[iBAQ 30-40_1]:[iBAQ 30-40_3]],2,2)</f>
        <v>0.76124584371398263</v>
      </c>
      <c r="X598" s="8"/>
      <c r="Y598" s="8">
        <f>表1_5[[#This Row],[Average 60]]/表1_5[[#This Row],[Average 40]]</f>
        <v>0.83747135159748043</v>
      </c>
      <c r="Z598" s="8">
        <f>TTEST(表1_5[[#This Row],[iBAQ 30-40_1]:[iBAQ 30-40_3]],表1_5[[#This Row],[iBAQ 50-60_1]:[iBAQ 50-60_3]],2,2)</f>
        <v>0.73762528702746422</v>
      </c>
      <c r="AA598" s="8"/>
      <c r="AB598" s="8">
        <f>表1_5[[#This Row],[Average 60]]/表1_5[[#This Row],[Average 20]]</f>
        <v>0.97297964524212177</v>
      </c>
      <c r="AC598" s="8">
        <f>TTEST(表1_5[[#This Row],[iBAQ 0-20_1]:[iBAQ 0-20_3]],表1_5[[#This Row],[iBAQ 50-60_1]:[iBAQ 50-60_3]],2,2)</f>
        <v>0.96300871160063028</v>
      </c>
      <c r="AD598" s="8"/>
    </row>
    <row r="599" spans="1:30" ht="15.75">
      <c r="A599" s="6">
        <v>310</v>
      </c>
      <c r="B599" s="7" t="s">
        <v>302</v>
      </c>
      <c r="C599" s="7" t="s">
        <v>2378</v>
      </c>
      <c r="D599" s="7" t="s">
        <v>1522</v>
      </c>
      <c r="E599" s="6">
        <v>1</v>
      </c>
      <c r="F599" s="6">
        <v>1</v>
      </c>
      <c r="G599" s="6">
        <v>5420900</v>
      </c>
      <c r="H599" s="6">
        <v>5186900</v>
      </c>
      <c r="I599" s="6">
        <v>4301600</v>
      </c>
      <c r="J599" s="6">
        <v>7839900</v>
      </c>
      <c r="K599" s="6">
        <v>11697000</v>
      </c>
      <c r="L599" s="6">
        <v>2506800</v>
      </c>
      <c r="M599" s="6">
        <v>7636700</v>
      </c>
      <c r="N599" s="6">
        <v>6391700</v>
      </c>
      <c r="O599" s="6">
        <v>4425400</v>
      </c>
      <c r="P599" s="6">
        <f>COUNT(表1_5[[#This Row],[iBAQ 0-20_1]:[iBAQ 0-20_3]])</f>
        <v>3</v>
      </c>
      <c r="Q599" s="6">
        <f>COUNT(表1_5[[#This Row],[iBAQ 30-40_1]:[iBAQ 30-40_3]])</f>
        <v>3</v>
      </c>
      <c r="R599" s="6">
        <f>COUNT(表1_5[[#This Row],[iBAQ 50-60_1]:[iBAQ 50-60_3]])</f>
        <v>3</v>
      </c>
      <c r="S599" s="8">
        <f>AVERAGE(表1_5[[#This Row],[iBAQ 0-20_1]:[iBAQ 0-20_3]])</f>
        <v>4969800</v>
      </c>
      <c r="T599" s="8">
        <f>AVERAGE(表1_5[[#This Row],[iBAQ 30-40_1]:[iBAQ 30-40_3]])</f>
        <v>7347900</v>
      </c>
      <c r="U599" s="8">
        <f>AVERAGE(表1_5[[#This Row],[iBAQ 50-60_1]:[iBAQ 50-60_3]])</f>
        <v>6151266.666666667</v>
      </c>
      <c r="V599" s="8">
        <f>表1_5[[#This Row],[Average 40]]/表1_5[[#This Row],[Average 20]]</f>
        <v>1.4785102016177714</v>
      </c>
      <c r="W599" s="8">
        <f>TTEST(表1_5[[#This Row],[iBAQ 0-20_1]:[iBAQ 0-20_3]],表1_5[[#This Row],[iBAQ 30-40_1]:[iBAQ 30-40_3]],2,2)</f>
        <v>0.42598576064471433</v>
      </c>
      <c r="X599" s="8"/>
      <c r="Y599" s="8">
        <f>表1_5[[#This Row],[Average 60]]/表1_5[[#This Row],[Average 40]]</f>
        <v>0.83714621411106127</v>
      </c>
      <c r="Z599" s="8">
        <f>TTEST(表1_5[[#This Row],[iBAQ 30-40_1]:[iBAQ 30-40_3]],表1_5[[#This Row],[iBAQ 50-60_1]:[iBAQ 50-60_3]],2,2)</f>
        <v>0.69350917383261956</v>
      </c>
      <c r="AA599" s="8"/>
      <c r="AB599" s="8">
        <f>表1_5[[#This Row],[Average 60]]/表1_5[[#This Row],[Average 20]]</f>
        <v>1.2377292178088992</v>
      </c>
      <c r="AC599" s="8">
        <f>TTEST(表1_5[[#This Row],[iBAQ 0-20_1]:[iBAQ 0-20_3]],表1_5[[#This Row],[iBAQ 50-60_1]:[iBAQ 50-60_3]],2,2)</f>
        <v>0.30075825178676457</v>
      </c>
      <c r="AD599" s="8"/>
    </row>
    <row r="600" spans="1:30" ht="15.75">
      <c r="A600" s="6">
        <v>1398</v>
      </c>
      <c r="B600" s="7" t="s">
        <v>571</v>
      </c>
      <c r="C600" s="7" t="s">
        <v>3240</v>
      </c>
      <c r="D600" s="7" t="s">
        <v>2085</v>
      </c>
      <c r="E600" s="6">
        <v>2</v>
      </c>
      <c r="F600" s="6">
        <v>2</v>
      </c>
      <c r="G600" s="6">
        <v>1074200</v>
      </c>
      <c r="H600" s="6">
        <v>1162600</v>
      </c>
      <c r="I600" s="6">
        <v>1009900</v>
      </c>
      <c r="J600" s="6">
        <v>856220</v>
      </c>
      <c r="K600" s="6">
        <v>1755800</v>
      </c>
      <c r="L600" s="6">
        <v>941290</v>
      </c>
      <c r="M600" s="6">
        <v>1051900</v>
      </c>
      <c r="N600" s="6"/>
      <c r="O600" s="6">
        <v>928370</v>
      </c>
      <c r="P600" s="6">
        <f>COUNT(表1_5[[#This Row],[iBAQ 0-20_1]:[iBAQ 0-20_3]])</f>
        <v>3</v>
      </c>
      <c r="Q600" s="6">
        <f>COUNT(表1_5[[#This Row],[iBAQ 30-40_1]:[iBAQ 30-40_3]])</f>
        <v>3</v>
      </c>
      <c r="R600" s="6">
        <f>COUNT(表1_5[[#This Row],[iBAQ 50-60_1]:[iBAQ 50-60_3]])</f>
        <v>2</v>
      </c>
      <c r="S600" s="8">
        <f>AVERAGE(表1_5[[#This Row],[iBAQ 0-20_1]:[iBAQ 0-20_3]])</f>
        <v>1082233.3333333333</v>
      </c>
      <c r="T600" s="8">
        <f>AVERAGE(表1_5[[#This Row],[iBAQ 30-40_1]:[iBAQ 30-40_3]])</f>
        <v>1184436.6666666667</v>
      </c>
      <c r="U600" s="8">
        <f>AVERAGE(表1_5[[#This Row],[iBAQ 50-60_1]:[iBAQ 50-60_3]])</f>
        <v>990135</v>
      </c>
      <c r="V600" s="8">
        <f>表1_5[[#This Row],[Average 40]]/表1_5[[#This Row],[Average 20]]</f>
        <v>1.0944374287738321</v>
      </c>
      <c r="W600" s="8">
        <f>TTEST(表1_5[[#This Row],[iBAQ 0-20_1]:[iBAQ 0-20_3]],表1_5[[#This Row],[iBAQ 30-40_1]:[iBAQ 30-40_3]],2,2)</f>
        <v>0.74241572677733336</v>
      </c>
      <c r="X600" s="8"/>
      <c r="Y600" s="8">
        <f>表1_5[[#This Row],[Average 60]]/表1_5[[#This Row],[Average 40]]</f>
        <v>0.83595436367781017</v>
      </c>
      <c r="Z600" s="8">
        <f>TTEST(表1_5[[#This Row],[iBAQ 30-40_1]:[iBAQ 30-40_3]],表1_5[[#This Row],[iBAQ 50-60_1]:[iBAQ 50-60_3]],2,2)</f>
        <v>0.63845376596864201</v>
      </c>
      <c r="AA600" s="8"/>
      <c r="AB600" s="8">
        <f>表1_5[[#This Row],[Average 60]]/表1_5[[#This Row],[Average 20]]</f>
        <v>0.91489974435580745</v>
      </c>
      <c r="AC600" s="8">
        <f>TTEST(表1_5[[#This Row],[iBAQ 0-20_1]:[iBAQ 0-20_3]],表1_5[[#This Row],[iBAQ 50-60_1]:[iBAQ 50-60_3]],2,2)</f>
        <v>0.29832342532353051</v>
      </c>
      <c r="AD600" s="8"/>
    </row>
    <row r="601" spans="1:30" ht="15.75">
      <c r="A601" s="6">
        <v>518</v>
      </c>
      <c r="B601" s="7" t="s">
        <v>110</v>
      </c>
      <c r="C601" s="7" t="s">
        <v>2517</v>
      </c>
      <c r="D601" s="7" t="s">
        <v>3587</v>
      </c>
      <c r="E601" s="6">
        <v>4</v>
      </c>
      <c r="F601" s="6">
        <v>4</v>
      </c>
      <c r="G601" s="6">
        <v>17516000</v>
      </c>
      <c r="H601" s="6">
        <v>21885000</v>
      </c>
      <c r="I601" s="6">
        <v>27099000</v>
      </c>
      <c r="J601" s="6">
        <v>12651000</v>
      </c>
      <c r="K601" s="6">
        <v>40721000</v>
      </c>
      <c r="L601" s="6">
        <v>36406000</v>
      </c>
      <c r="M601" s="6">
        <v>27201000</v>
      </c>
      <c r="N601" s="6">
        <v>30169000</v>
      </c>
      <c r="O601" s="6">
        <v>17574000</v>
      </c>
      <c r="P601" s="6">
        <f>COUNT(表1_5[[#This Row],[iBAQ 0-20_1]:[iBAQ 0-20_3]])</f>
        <v>3</v>
      </c>
      <c r="Q601" s="6">
        <f>COUNT(表1_5[[#This Row],[iBAQ 30-40_1]:[iBAQ 30-40_3]])</f>
        <v>3</v>
      </c>
      <c r="R601" s="6">
        <f>COUNT(表1_5[[#This Row],[iBAQ 50-60_1]:[iBAQ 50-60_3]])</f>
        <v>3</v>
      </c>
      <c r="S601" s="8">
        <f>AVERAGE(表1_5[[#This Row],[iBAQ 0-20_1]:[iBAQ 0-20_3]])</f>
        <v>22166666.666666668</v>
      </c>
      <c r="T601" s="8">
        <f>AVERAGE(表1_5[[#This Row],[iBAQ 30-40_1]:[iBAQ 30-40_3]])</f>
        <v>29926000</v>
      </c>
      <c r="U601" s="8">
        <f>AVERAGE(表1_5[[#This Row],[iBAQ 50-60_1]:[iBAQ 50-60_3]])</f>
        <v>24981333.333333332</v>
      </c>
      <c r="V601" s="8">
        <f>表1_5[[#This Row],[Average 40]]/表1_5[[#This Row],[Average 20]]</f>
        <v>1.3500451127819548</v>
      </c>
      <c r="W601" s="8">
        <f>TTEST(表1_5[[#This Row],[iBAQ 0-20_1]:[iBAQ 0-20_3]],表1_5[[#This Row],[iBAQ 30-40_1]:[iBAQ 30-40_3]],2,2)</f>
        <v>0.44446516286374854</v>
      </c>
      <c r="X601" s="8"/>
      <c r="Y601" s="8">
        <f>表1_5[[#This Row],[Average 60]]/表1_5[[#This Row],[Average 40]]</f>
        <v>0.83477021096482429</v>
      </c>
      <c r="Z601" s="8">
        <f>TTEST(表1_5[[#This Row],[iBAQ 30-40_1]:[iBAQ 30-40_3]],表1_5[[#This Row],[iBAQ 50-60_1]:[iBAQ 50-60_3]],2,2)</f>
        <v>0.63086087497710808</v>
      </c>
      <c r="AA601" s="8"/>
      <c r="AB601" s="8">
        <f>表1_5[[#This Row],[Average 60]]/表1_5[[#This Row],[Average 20]]</f>
        <v>1.1269774436090225</v>
      </c>
      <c r="AC601" s="8">
        <f>TTEST(表1_5[[#This Row],[iBAQ 0-20_1]:[iBAQ 0-20_3]],表1_5[[#This Row],[iBAQ 50-60_1]:[iBAQ 50-60_3]],2,2)</f>
        <v>0.58180524202027484</v>
      </c>
      <c r="AD601" s="8"/>
    </row>
    <row r="602" spans="1:30" ht="15.75">
      <c r="A602" s="6">
        <v>110</v>
      </c>
      <c r="B602" s="7" t="s">
        <v>660</v>
      </c>
      <c r="C602" s="7" t="s">
        <v>2240</v>
      </c>
      <c r="D602" s="7" t="s">
        <v>1445</v>
      </c>
      <c r="E602" s="6">
        <v>3</v>
      </c>
      <c r="F602" s="6">
        <v>3</v>
      </c>
      <c r="G602" s="6"/>
      <c r="H602" s="6"/>
      <c r="I602" s="6"/>
      <c r="J602" s="6">
        <v>371930</v>
      </c>
      <c r="K602" s="6">
        <v>736020</v>
      </c>
      <c r="L602" s="6">
        <v>1133800</v>
      </c>
      <c r="M602" s="6">
        <v>840180</v>
      </c>
      <c r="N602" s="6"/>
      <c r="O602" s="6">
        <v>399960</v>
      </c>
      <c r="P602" s="6">
        <f>COUNT(表1_5[[#This Row],[iBAQ 0-20_1]:[iBAQ 0-20_3]])</f>
        <v>0</v>
      </c>
      <c r="Q602" s="6">
        <f>COUNT(表1_5[[#This Row],[iBAQ 30-40_1]:[iBAQ 30-40_3]])</f>
        <v>3</v>
      </c>
      <c r="R602" s="6">
        <f>COUNT(表1_5[[#This Row],[iBAQ 50-60_1]:[iBAQ 50-60_3]])</f>
        <v>2</v>
      </c>
      <c r="S602" s="8"/>
      <c r="T602" s="8">
        <f>AVERAGE(表1_5[[#This Row],[iBAQ 30-40_1]:[iBAQ 30-40_3]])</f>
        <v>747250</v>
      </c>
      <c r="U602" s="8">
        <f>AVERAGE(表1_5[[#This Row],[iBAQ 50-60_1]:[iBAQ 50-60_3]])</f>
        <v>620070</v>
      </c>
      <c r="V602" s="8"/>
      <c r="W602" s="8"/>
      <c r="X602" s="8">
        <v>40</v>
      </c>
      <c r="Y602" s="8">
        <f>表1_5[[#This Row],[Average 60]]/表1_5[[#This Row],[Average 40]]</f>
        <v>0.82980260956841756</v>
      </c>
      <c r="Z602" s="8">
        <f>TTEST(表1_5[[#This Row],[iBAQ 30-40_1]:[iBAQ 30-40_3]],表1_5[[#This Row],[iBAQ 50-60_1]:[iBAQ 50-60_3]],2,2)</f>
        <v>0.72408261390782225</v>
      </c>
      <c r="AA602" s="8"/>
      <c r="AB602" s="8"/>
      <c r="AC602" s="8"/>
      <c r="AD602" s="8">
        <v>60</v>
      </c>
    </row>
    <row r="603" spans="1:30" ht="15.75">
      <c r="A603" s="6">
        <v>1007</v>
      </c>
      <c r="B603" s="7" t="s">
        <v>430</v>
      </c>
      <c r="C603" s="7" t="s">
        <v>2911</v>
      </c>
      <c r="D603" s="7" t="s">
        <v>3781</v>
      </c>
      <c r="E603" s="6">
        <v>16</v>
      </c>
      <c r="F603" s="6">
        <v>3</v>
      </c>
      <c r="G603" s="6">
        <v>1564200</v>
      </c>
      <c r="H603" s="6">
        <v>2345700</v>
      </c>
      <c r="I603" s="6">
        <v>1734400</v>
      </c>
      <c r="J603" s="6">
        <v>2601700</v>
      </c>
      <c r="K603" s="6">
        <v>3248900</v>
      </c>
      <c r="L603" s="6">
        <v>1483500</v>
      </c>
      <c r="M603" s="6">
        <v>2600100</v>
      </c>
      <c r="N603" s="6">
        <v>1315800</v>
      </c>
      <c r="O603" s="6">
        <v>2145100</v>
      </c>
      <c r="P603" s="6">
        <f>COUNT(表1_5[[#This Row],[iBAQ 0-20_1]:[iBAQ 0-20_3]])</f>
        <v>3</v>
      </c>
      <c r="Q603" s="6">
        <f>COUNT(表1_5[[#This Row],[iBAQ 30-40_1]:[iBAQ 30-40_3]])</f>
        <v>3</v>
      </c>
      <c r="R603" s="6">
        <f>COUNT(表1_5[[#This Row],[iBAQ 50-60_1]:[iBAQ 50-60_3]])</f>
        <v>3</v>
      </c>
      <c r="S603" s="8">
        <f>AVERAGE(表1_5[[#This Row],[iBAQ 0-20_1]:[iBAQ 0-20_3]])</f>
        <v>1881433.3333333333</v>
      </c>
      <c r="T603" s="8">
        <f>AVERAGE(表1_5[[#This Row],[iBAQ 30-40_1]:[iBAQ 30-40_3]])</f>
        <v>2444700</v>
      </c>
      <c r="U603" s="8">
        <f>AVERAGE(表1_5[[#This Row],[iBAQ 50-60_1]:[iBAQ 50-60_3]])</f>
        <v>2020333.3333333333</v>
      </c>
      <c r="V603" s="8">
        <f>表1_5[[#This Row],[Average 40]]/表1_5[[#This Row],[Average 20]]</f>
        <v>1.2993816770901618</v>
      </c>
      <c r="W603" s="8">
        <f>TTEST(表1_5[[#This Row],[iBAQ 0-20_1]:[iBAQ 0-20_3]],表1_5[[#This Row],[iBAQ 30-40_1]:[iBAQ 30-40_3]],2,2)</f>
        <v>0.37719925513549335</v>
      </c>
      <c r="X603" s="8"/>
      <c r="Y603" s="8">
        <f>表1_5[[#This Row],[Average 60]]/表1_5[[#This Row],[Average 40]]</f>
        <v>0.82641360221431392</v>
      </c>
      <c r="Z603" s="8">
        <f>TTEST(表1_5[[#This Row],[iBAQ 30-40_1]:[iBAQ 30-40_3]],表1_5[[#This Row],[iBAQ 50-60_1]:[iBAQ 50-60_3]],2,2)</f>
        <v>0.5424291833847571</v>
      </c>
      <c r="AA603" s="8"/>
      <c r="AB603" s="8">
        <f>表1_5[[#This Row],[Average 60]]/表1_5[[#This Row],[Average 20]]</f>
        <v>1.073826692415357</v>
      </c>
      <c r="AC603" s="8">
        <f>TTEST(表1_5[[#This Row],[iBAQ 0-20_1]:[iBAQ 0-20_3]],表1_5[[#This Row],[iBAQ 50-60_1]:[iBAQ 50-60_3]],2,2)</f>
        <v>0.77031964336538161</v>
      </c>
      <c r="AD603" s="8"/>
    </row>
    <row r="604" spans="1:30" ht="15.75">
      <c r="A604" s="6">
        <v>493</v>
      </c>
      <c r="B604" s="7" t="s">
        <v>162</v>
      </c>
      <c r="C604" s="7" t="s">
        <v>2500</v>
      </c>
      <c r="D604" s="7" t="s">
        <v>3577</v>
      </c>
      <c r="E604" s="6">
        <v>16</v>
      </c>
      <c r="F604" s="6">
        <v>3</v>
      </c>
      <c r="G604" s="6">
        <v>17174000</v>
      </c>
      <c r="H604" s="6">
        <v>18743000</v>
      </c>
      <c r="I604" s="6">
        <v>20396000</v>
      </c>
      <c r="J604" s="6">
        <v>21195000</v>
      </c>
      <c r="K604" s="6">
        <v>18667000</v>
      </c>
      <c r="L604" s="6">
        <v>16844000</v>
      </c>
      <c r="M604" s="6">
        <v>26713000</v>
      </c>
      <c r="N604" s="6">
        <v>9114900</v>
      </c>
      <c r="O604" s="6">
        <v>11008000</v>
      </c>
      <c r="P604" s="6">
        <f>COUNT(表1_5[[#This Row],[iBAQ 0-20_1]:[iBAQ 0-20_3]])</f>
        <v>3</v>
      </c>
      <c r="Q604" s="6">
        <f>COUNT(表1_5[[#This Row],[iBAQ 30-40_1]:[iBAQ 30-40_3]])</f>
        <v>3</v>
      </c>
      <c r="R604" s="6">
        <f>COUNT(表1_5[[#This Row],[iBAQ 50-60_1]:[iBAQ 50-60_3]])</f>
        <v>3</v>
      </c>
      <c r="S604" s="8">
        <f>AVERAGE(表1_5[[#This Row],[iBAQ 0-20_1]:[iBAQ 0-20_3]])</f>
        <v>18771000</v>
      </c>
      <c r="T604" s="8">
        <f>AVERAGE(表1_5[[#This Row],[iBAQ 30-40_1]:[iBAQ 30-40_3]])</f>
        <v>18902000</v>
      </c>
      <c r="U604" s="8">
        <f>AVERAGE(表1_5[[#This Row],[iBAQ 50-60_1]:[iBAQ 50-60_3]])</f>
        <v>15611966.666666666</v>
      </c>
      <c r="V604" s="8">
        <f>表1_5[[#This Row],[Average 40]]/表1_5[[#This Row],[Average 20]]</f>
        <v>1.0069788503542698</v>
      </c>
      <c r="W604" s="8">
        <f>TTEST(表1_5[[#This Row],[iBAQ 0-20_1]:[iBAQ 0-20_3]],表1_5[[#This Row],[iBAQ 30-40_1]:[iBAQ 30-40_3]],2,2)</f>
        <v>0.93740720458736315</v>
      </c>
      <c r="X604" s="8"/>
      <c r="Y604" s="8">
        <f>表1_5[[#This Row],[Average 60]]/表1_5[[#This Row],[Average 40]]</f>
        <v>0.82594258103198948</v>
      </c>
      <c r="Z604" s="8">
        <f>TTEST(表1_5[[#This Row],[iBAQ 30-40_1]:[iBAQ 30-40_3]],表1_5[[#This Row],[iBAQ 50-60_1]:[iBAQ 50-60_3]],2,2)</f>
        <v>0.59586652350734748</v>
      </c>
      <c r="AA604" s="8"/>
      <c r="AB604" s="8">
        <f>表1_5[[#This Row],[Average 60]]/表1_5[[#This Row],[Average 20]]</f>
        <v>0.83170671070623126</v>
      </c>
      <c r="AC604" s="8">
        <f>TTEST(表1_5[[#This Row],[iBAQ 0-20_1]:[iBAQ 0-20_3]],表1_5[[#This Row],[iBAQ 50-60_1]:[iBAQ 50-60_3]],2,2)</f>
        <v>0.60617240023352426</v>
      </c>
      <c r="AD604" s="8"/>
    </row>
    <row r="605" spans="1:30" ht="15.75">
      <c r="A605" s="6">
        <v>1031</v>
      </c>
      <c r="B605" s="7" t="s">
        <v>829</v>
      </c>
      <c r="C605" s="7" t="s">
        <v>2932</v>
      </c>
      <c r="D605" s="7" t="s">
        <v>1861</v>
      </c>
      <c r="E605" s="6">
        <v>2</v>
      </c>
      <c r="F605" s="6">
        <v>2</v>
      </c>
      <c r="G605" s="6">
        <v>606860</v>
      </c>
      <c r="H605" s="6"/>
      <c r="I605" s="6"/>
      <c r="J605" s="6">
        <v>602810</v>
      </c>
      <c r="K605" s="6">
        <v>652680</v>
      </c>
      <c r="L605" s="6">
        <v>450700</v>
      </c>
      <c r="M605" s="6">
        <v>433290</v>
      </c>
      <c r="N605" s="6">
        <v>501470</v>
      </c>
      <c r="O605" s="6"/>
      <c r="P605" s="6">
        <f>COUNT(表1_5[[#This Row],[iBAQ 0-20_1]:[iBAQ 0-20_3]])</f>
        <v>1</v>
      </c>
      <c r="Q605" s="6">
        <f>COUNT(表1_5[[#This Row],[iBAQ 30-40_1]:[iBAQ 30-40_3]])</f>
        <v>3</v>
      </c>
      <c r="R605" s="6">
        <f>COUNT(表1_5[[#This Row],[iBAQ 50-60_1]:[iBAQ 50-60_3]])</f>
        <v>2</v>
      </c>
      <c r="S605" s="8"/>
      <c r="T605" s="8">
        <f>AVERAGE(表1_5[[#This Row],[iBAQ 30-40_1]:[iBAQ 30-40_3]])</f>
        <v>568730</v>
      </c>
      <c r="U605" s="8">
        <f>AVERAGE(表1_5[[#This Row],[iBAQ 50-60_1]:[iBAQ 50-60_3]])</f>
        <v>467380</v>
      </c>
      <c r="V605" s="8"/>
      <c r="W605" s="8"/>
      <c r="X605" s="8"/>
      <c r="Y605" s="8">
        <f>表1_5[[#This Row],[Average 60]]/表1_5[[#This Row],[Average 40]]</f>
        <v>0.82179593128549577</v>
      </c>
      <c r="Z605" s="8">
        <f>TTEST(表1_5[[#This Row],[iBAQ 30-40_1]:[iBAQ 30-40_3]],表1_5[[#This Row],[iBAQ 50-60_1]:[iBAQ 50-60_3]],2,2)</f>
        <v>0.30653749897984217</v>
      </c>
      <c r="AA605" s="8"/>
      <c r="AB605" s="8"/>
      <c r="AC605" s="8"/>
      <c r="AD605" s="8"/>
    </row>
    <row r="606" spans="1:30" ht="15.75">
      <c r="A606" s="6">
        <v>826</v>
      </c>
      <c r="B606" s="7" t="s">
        <v>73</v>
      </c>
      <c r="C606" s="7" t="s">
        <v>2777</v>
      </c>
      <c r="D606" s="7" t="s">
        <v>3709</v>
      </c>
      <c r="E606" s="6">
        <v>21</v>
      </c>
      <c r="F606" s="6">
        <v>3</v>
      </c>
      <c r="G606" s="6">
        <v>54149000</v>
      </c>
      <c r="H606" s="6">
        <v>56038000</v>
      </c>
      <c r="I606" s="6">
        <v>48402000</v>
      </c>
      <c r="J606" s="6">
        <v>49368000</v>
      </c>
      <c r="K606" s="6">
        <v>51645000</v>
      </c>
      <c r="L606" s="6">
        <v>56512000</v>
      </c>
      <c r="M606" s="6">
        <v>51675000</v>
      </c>
      <c r="N606" s="6">
        <v>47655000</v>
      </c>
      <c r="O606" s="6">
        <v>29663000</v>
      </c>
      <c r="P606" s="6">
        <f>COUNT(表1_5[[#This Row],[iBAQ 0-20_1]:[iBAQ 0-20_3]])</f>
        <v>3</v>
      </c>
      <c r="Q606" s="6">
        <f>COUNT(表1_5[[#This Row],[iBAQ 30-40_1]:[iBAQ 30-40_3]])</f>
        <v>3</v>
      </c>
      <c r="R606" s="6">
        <f>COUNT(表1_5[[#This Row],[iBAQ 50-60_1]:[iBAQ 50-60_3]])</f>
        <v>3</v>
      </c>
      <c r="S606" s="8">
        <f>AVERAGE(表1_5[[#This Row],[iBAQ 0-20_1]:[iBAQ 0-20_3]])</f>
        <v>52863000</v>
      </c>
      <c r="T606" s="8">
        <f>AVERAGE(表1_5[[#This Row],[iBAQ 30-40_1]:[iBAQ 30-40_3]])</f>
        <v>52508333.333333336</v>
      </c>
      <c r="U606" s="8">
        <f>AVERAGE(表1_5[[#This Row],[iBAQ 50-60_1]:[iBAQ 50-60_3]])</f>
        <v>42997666.666666664</v>
      </c>
      <c r="V606" s="8">
        <f>表1_5[[#This Row],[Average 40]]/表1_5[[#This Row],[Average 20]]</f>
        <v>0.99329083353826564</v>
      </c>
      <c r="W606" s="8">
        <f>TTEST(表1_5[[#This Row],[iBAQ 0-20_1]:[iBAQ 0-20_3]],表1_5[[#This Row],[iBAQ 30-40_1]:[iBAQ 30-40_3]],2,2)</f>
        <v>0.91487437094494428</v>
      </c>
      <c r="X606" s="8"/>
      <c r="Y606" s="8">
        <f>表1_5[[#This Row],[Average 60]]/表1_5[[#This Row],[Average 40]]</f>
        <v>0.81887319473099496</v>
      </c>
      <c r="Z606" s="8">
        <f>TTEST(表1_5[[#This Row],[iBAQ 30-40_1]:[iBAQ 30-40_3]],表1_5[[#This Row],[iBAQ 50-60_1]:[iBAQ 50-60_3]],2,2)</f>
        <v>0.25076745215443297</v>
      </c>
      <c r="AA606" s="8"/>
      <c r="AB606" s="8">
        <f>表1_5[[#This Row],[Average 60]]/表1_5[[#This Row],[Average 20]]</f>
        <v>0.81337923815649249</v>
      </c>
      <c r="AC606" s="8">
        <f>TTEST(表1_5[[#This Row],[iBAQ 0-20_1]:[iBAQ 0-20_3]],表1_5[[#This Row],[iBAQ 50-60_1]:[iBAQ 50-60_3]],2,2)</f>
        <v>0.23957600303259022</v>
      </c>
      <c r="AD606" s="8"/>
    </row>
    <row r="607" spans="1:30" ht="15.75">
      <c r="A607" s="6">
        <v>1466</v>
      </c>
      <c r="B607" s="7" t="s">
        <v>790</v>
      </c>
      <c r="C607" s="7" t="s">
        <v>3307</v>
      </c>
      <c r="D607" s="7" t="s">
        <v>2124</v>
      </c>
      <c r="E607" s="6">
        <v>2</v>
      </c>
      <c r="F607" s="6">
        <v>2</v>
      </c>
      <c r="G607" s="6">
        <v>1052900</v>
      </c>
      <c r="H607" s="6">
        <v>1319900</v>
      </c>
      <c r="I607" s="6">
        <v>1021500</v>
      </c>
      <c r="J607" s="6">
        <v>1230300</v>
      </c>
      <c r="K607" s="6">
        <v>1324200</v>
      </c>
      <c r="L607" s="6">
        <v>1278500</v>
      </c>
      <c r="M607" s="6">
        <v>1095300</v>
      </c>
      <c r="N607" s="6">
        <v>995570</v>
      </c>
      <c r="O607" s="6"/>
      <c r="P607" s="6">
        <f>COUNT(表1_5[[#This Row],[iBAQ 0-20_1]:[iBAQ 0-20_3]])</f>
        <v>3</v>
      </c>
      <c r="Q607" s="6">
        <f>COUNT(表1_5[[#This Row],[iBAQ 30-40_1]:[iBAQ 30-40_3]])</f>
        <v>3</v>
      </c>
      <c r="R607" s="6">
        <f>COUNT(表1_5[[#This Row],[iBAQ 50-60_1]:[iBAQ 50-60_3]])</f>
        <v>2</v>
      </c>
      <c r="S607" s="8">
        <f>AVERAGE(表1_5[[#This Row],[iBAQ 0-20_1]:[iBAQ 0-20_3]])</f>
        <v>1131433.3333333333</v>
      </c>
      <c r="T607" s="8">
        <f>AVERAGE(表1_5[[#This Row],[iBAQ 30-40_1]:[iBAQ 30-40_3]])</f>
        <v>1277666.6666666667</v>
      </c>
      <c r="U607" s="8">
        <f>AVERAGE(表1_5[[#This Row],[iBAQ 50-60_1]:[iBAQ 50-60_3]])</f>
        <v>1045435</v>
      </c>
      <c r="V607" s="8">
        <f>表1_5[[#This Row],[Average 40]]/表1_5[[#This Row],[Average 20]]</f>
        <v>1.1292460890316121</v>
      </c>
      <c r="W607" s="8">
        <f>TTEST(表1_5[[#This Row],[iBAQ 0-20_1]:[iBAQ 0-20_3]],表1_5[[#This Row],[iBAQ 30-40_1]:[iBAQ 30-40_3]],2,2)</f>
        <v>0.21171918464081085</v>
      </c>
      <c r="X607" s="8"/>
      <c r="Y607" s="8">
        <f>表1_5[[#This Row],[Average 60]]/表1_5[[#This Row],[Average 40]]</f>
        <v>0.81823767284111659</v>
      </c>
      <c r="Z607" s="8">
        <f>TTEST(表1_5[[#This Row],[iBAQ 30-40_1]:[iBAQ 30-40_3]],表1_5[[#This Row],[iBAQ 50-60_1]:[iBAQ 50-60_3]],2,2)</f>
        <v>1.9902740104565591E-2</v>
      </c>
      <c r="AA607" s="8"/>
      <c r="AB607" s="8">
        <f>表1_5[[#This Row],[Average 60]]/表1_5[[#This Row],[Average 20]]</f>
        <v>0.92399169195415853</v>
      </c>
      <c r="AC607" s="8">
        <f>TTEST(表1_5[[#This Row],[iBAQ 0-20_1]:[iBAQ 0-20_3]],表1_5[[#This Row],[iBAQ 50-60_1]:[iBAQ 50-60_3]],2,2)</f>
        <v>0.54903193273013817</v>
      </c>
      <c r="AD607" s="8"/>
    </row>
    <row r="608" spans="1:30" ht="15.75">
      <c r="A608" s="6">
        <v>422</v>
      </c>
      <c r="B608" s="7" t="s">
        <v>75</v>
      </c>
      <c r="C608" s="7" t="s">
        <v>2453</v>
      </c>
      <c r="D608" s="7" t="s">
        <v>3562</v>
      </c>
      <c r="E608" s="6">
        <v>5</v>
      </c>
      <c r="F608" s="6">
        <v>3</v>
      </c>
      <c r="G608" s="6">
        <v>16688000</v>
      </c>
      <c r="H608" s="6">
        <v>54626000</v>
      </c>
      <c r="I608" s="6">
        <v>40592000</v>
      </c>
      <c r="J608" s="6">
        <v>44248000</v>
      </c>
      <c r="K608" s="6">
        <v>78236000</v>
      </c>
      <c r="L608" s="6">
        <v>61793000</v>
      </c>
      <c r="M608" s="6">
        <v>58899000</v>
      </c>
      <c r="N608" s="6">
        <v>62485000</v>
      </c>
      <c r="O608" s="6">
        <v>28776000</v>
      </c>
      <c r="P608" s="6">
        <f>COUNT(表1_5[[#This Row],[iBAQ 0-20_1]:[iBAQ 0-20_3]])</f>
        <v>3</v>
      </c>
      <c r="Q608" s="6">
        <f>COUNT(表1_5[[#This Row],[iBAQ 30-40_1]:[iBAQ 30-40_3]])</f>
        <v>3</v>
      </c>
      <c r="R608" s="6">
        <f>COUNT(表1_5[[#This Row],[iBAQ 50-60_1]:[iBAQ 50-60_3]])</f>
        <v>3</v>
      </c>
      <c r="S608" s="8">
        <f>AVERAGE(表1_5[[#This Row],[iBAQ 0-20_1]:[iBAQ 0-20_3]])</f>
        <v>37302000</v>
      </c>
      <c r="T608" s="8">
        <f>AVERAGE(表1_5[[#This Row],[iBAQ 30-40_1]:[iBAQ 30-40_3]])</f>
        <v>61425666.666666664</v>
      </c>
      <c r="U608" s="8">
        <f>AVERAGE(表1_5[[#This Row],[iBAQ 50-60_1]:[iBAQ 50-60_3]])</f>
        <v>50053333.333333336</v>
      </c>
      <c r="V608" s="8">
        <f>表1_5[[#This Row],[Average 40]]/表1_5[[#This Row],[Average 20]]</f>
        <v>1.646712419351956</v>
      </c>
      <c r="W608" s="8">
        <f>TTEST(表1_5[[#This Row],[iBAQ 0-20_1]:[iBAQ 0-20_3]],表1_5[[#This Row],[iBAQ 30-40_1]:[iBAQ 30-40_3]],2,2)</f>
        <v>0.17836632350782913</v>
      </c>
      <c r="X608" s="8"/>
      <c r="Y608" s="8">
        <f>表1_5[[#This Row],[Average 60]]/表1_5[[#This Row],[Average 40]]</f>
        <v>0.81486023757712578</v>
      </c>
      <c r="Z608" s="8">
        <f>TTEST(表1_5[[#This Row],[iBAQ 30-40_1]:[iBAQ 30-40_3]],表1_5[[#This Row],[iBAQ 50-60_1]:[iBAQ 50-60_3]],2,2)</f>
        <v>0.47700268896553255</v>
      </c>
      <c r="AA608" s="8"/>
      <c r="AB608" s="8">
        <f>表1_5[[#This Row],[Average 60]]/表1_5[[#This Row],[Average 20]]</f>
        <v>1.3418404732543385</v>
      </c>
      <c r="AC608" s="8">
        <f>TTEST(表1_5[[#This Row],[iBAQ 0-20_1]:[iBAQ 0-20_3]],表1_5[[#This Row],[iBAQ 50-60_1]:[iBAQ 50-60_3]],2,2)</f>
        <v>0.45397800718899578</v>
      </c>
      <c r="AD608" s="8"/>
    </row>
    <row r="609" spans="1:30" ht="15.75">
      <c r="A609" s="6">
        <v>923</v>
      </c>
      <c r="B609" s="7" t="s">
        <v>52</v>
      </c>
      <c r="C609" s="7" t="s">
        <v>2849</v>
      </c>
      <c r="D609" s="7" t="s">
        <v>1805</v>
      </c>
      <c r="E609" s="6">
        <v>6</v>
      </c>
      <c r="F609" s="6">
        <v>6</v>
      </c>
      <c r="G609" s="6">
        <v>63647000</v>
      </c>
      <c r="H609" s="6">
        <v>91411000</v>
      </c>
      <c r="I609" s="6">
        <v>69918000</v>
      </c>
      <c r="J609" s="6">
        <v>79841000</v>
      </c>
      <c r="K609" s="6">
        <v>106620000</v>
      </c>
      <c r="L609" s="6">
        <v>56729000</v>
      </c>
      <c r="M609" s="6">
        <v>88213000</v>
      </c>
      <c r="N609" s="6">
        <v>65758000</v>
      </c>
      <c r="O609" s="6">
        <v>42838000</v>
      </c>
      <c r="P609" s="6">
        <f>COUNT(表1_5[[#This Row],[iBAQ 0-20_1]:[iBAQ 0-20_3]])</f>
        <v>3</v>
      </c>
      <c r="Q609" s="6">
        <f>COUNT(表1_5[[#This Row],[iBAQ 30-40_1]:[iBAQ 30-40_3]])</f>
        <v>3</v>
      </c>
      <c r="R609" s="6">
        <f>COUNT(表1_5[[#This Row],[iBAQ 50-60_1]:[iBAQ 50-60_3]])</f>
        <v>3</v>
      </c>
      <c r="S609" s="8">
        <f>AVERAGE(表1_5[[#This Row],[iBAQ 0-20_1]:[iBAQ 0-20_3]])</f>
        <v>74992000</v>
      </c>
      <c r="T609" s="8">
        <f>AVERAGE(表1_5[[#This Row],[iBAQ 30-40_1]:[iBAQ 30-40_3]])</f>
        <v>81063333.333333328</v>
      </c>
      <c r="U609" s="8">
        <f>AVERAGE(表1_5[[#This Row],[iBAQ 50-60_1]:[iBAQ 50-60_3]])</f>
        <v>65603000</v>
      </c>
      <c r="V609" s="8">
        <f>表1_5[[#This Row],[Average 40]]/表1_5[[#This Row],[Average 20]]</f>
        <v>1.0809597468174383</v>
      </c>
      <c r="W609" s="8">
        <f>TTEST(表1_5[[#This Row],[iBAQ 0-20_1]:[iBAQ 0-20_3]],表1_5[[#This Row],[iBAQ 30-40_1]:[iBAQ 30-40_3]],2,2)</f>
        <v>0.73440337557485491</v>
      </c>
      <c r="X609" s="8"/>
      <c r="Y609" s="8">
        <f>表1_5[[#This Row],[Average 60]]/表1_5[[#This Row],[Average 40]]</f>
        <v>0.80928080924380119</v>
      </c>
      <c r="Z609" s="8">
        <f>TTEST(表1_5[[#This Row],[iBAQ 30-40_1]:[iBAQ 30-40_3]],表1_5[[#This Row],[iBAQ 50-60_1]:[iBAQ 50-60_3]],2,2)</f>
        <v>0.47177212367859467</v>
      </c>
      <c r="AA609" s="8"/>
      <c r="AB609" s="8">
        <f>表1_5[[#This Row],[Average 60]]/表1_5[[#This Row],[Average 20]]</f>
        <v>0.87479997866439085</v>
      </c>
      <c r="AC609" s="8">
        <f>TTEST(表1_5[[#This Row],[iBAQ 0-20_1]:[iBAQ 0-20_3]],表1_5[[#This Row],[iBAQ 50-60_1]:[iBAQ 50-60_3]],2,2)</f>
        <v>0.57888899803980953</v>
      </c>
      <c r="AD609" s="8"/>
    </row>
    <row r="610" spans="1:30" ht="15.75">
      <c r="A610" s="6">
        <v>1444</v>
      </c>
      <c r="B610" s="7" t="s">
        <v>48</v>
      </c>
      <c r="C610" s="7" t="s">
        <v>3283</v>
      </c>
      <c r="D610" s="7" t="s">
        <v>2111</v>
      </c>
      <c r="E610" s="6">
        <v>1</v>
      </c>
      <c r="F610" s="6">
        <v>1</v>
      </c>
      <c r="G610" s="6">
        <v>32091000</v>
      </c>
      <c r="H610" s="6">
        <v>45268000</v>
      </c>
      <c r="I610" s="6">
        <v>36368000</v>
      </c>
      <c r="J610" s="6">
        <v>47740000</v>
      </c>
      <c r="K610" s="6">
        <v>66793000</v>
      </c>
      <c r="L610" s="6">
        <v>95223000</v>
      </c>
      <c r="M610" s="6">
        <v>69913000</v>
      </c>
      <c r="N610" s="6">
        <v>54868000</v>
      </c>
      <c r="O610" s="6">
        <v>44766000</v>
      </c>
      <c r="P610" s="6">
        <f>COUNT(表1_5[[#This Row],[iBAQ 0-20_1]:[iBAQ 0-20_3]])</f>
        <v>3</v>
      </c>
      <c r="Q610" s="6">
        <f>COUNT(表1_5[[#This Row],[iBAQ 30-40_1]:[iBAQ 30-40_3]])</f>
        <v>3</v>
      </c>
      <c r="R610" s="6">
        <f>COUNT(表1_5[[#This Row],[iBAQ 50-60_1]:[iBAQ 50-60_3]])</f>
        <v>3</v>
      </c>
      <c r="S610" s="8">
        <f>AVERAGE(表1_5[[#This Row],[iBAQ 0-20_1]:[iBAQ 0-20_3]])</f>
        <v>37909000</v>
      </c>
      <c r="T610" s="8">
        <f>AVERAGE(表1_5[[#This Row],[iBAQ 30-40_1]:[iBAQ 30-40_3]])</f>
        <v>69918666.666666672</v>
      </c>
      <c r="U610" s="8">
        <f>AVERAGE(表1_5[[#This Row],[iBAQ 50-60_1]:[iBAQ 50-60_3]])</f>
        <v>56515666.666666664</v>
      </c>
      <c r="V610" s="8">
        <f>表1_5[[#This Row],[Average 40]]/表1_5[[#This Row],[Average 20]]</f>
        <v>1.8443817211392195</v>
      </c>
      <c r="W610" s="8">
        <f>TTEST(表1_5[[#This Row],[iBAQ 0-20_1]:[iBAQ 0-20_3]],表1_5[[#This Row],[iBAQ 30-40_1]:[iBAQ 30-40_3]],2,2)</f>
        <v>8.9261537552603631E-2</v>
      </c>
      <c r="X610" s="8"/>
      <c r="Y610" s="8">
        <f>表1_5[[#This Row],[Average 60]]/表1_5[[#This Row],[Average 40]]</f>
        <v>0.80830584107248415</v>
      </c>
      <c r="Z610" s="8">
        <f>TTEST(表1_5[[#This Row],[iBAQ 30-40_1]:[iBAQ 30-40_3]],表1_5[[#This Row],[iBAQ 50-60_1]:[iBAQ 50-60_3]],2,2)</f>
        <v>0.43898782154559707</v>
      </c>
      <c r="AA610" s="8"/>
      <c r="AB610" s="8">
        <f>表1_5[[#This Row],[Average 60]]/表1_5[[#This Row],[Average 20]]</f>
        <v>1.4908245183641526</v>
      </c>
      <c r="AC610" s="8">
        <f>TTEST(表1_5[[#This Row],[iBAQ 0-20_1]:[iBAQ 0-20_3]],表1_5[[#This Row],[iBAQ 50-60_1]:[iBAQ 50-60_3]],2,2)</f>
        <v>8.7729289573927824E-2</v>
      </c>
      <c r="AD610" s="8"/>
    </row>
    <row r="611" spans="1:30" ht="15.75">
      <c r="A611" s="6">
        <v>1308</v>
      </c>
      <c r="B611" s="7" t="s">
        <v>518</v>
      </c>
      <c r="C611" s="7" t="s">
        <v>3159</v>
      </c>
      <c r="D611" s="7" t="s">
        <v>2030</v>
      </c>
      <c r="E611" s="6">
        <v>1</v>
      </c>
      <c r="F611" s="6">
        <v>1</v>
      </c>
      <c r="G611" s="6">
        <v>3895900</v>
      </c>
      <c r="H611" s="6">
        <v>3527400</v>
      </c>
      <c r="I611" s="6">
        <v>5409700</v>
      </c>
      <c r="J611" s="6">
        <v>2224500</v>
      </c>
      <c r="K611" s="6">
        <v>1570400</v>
      </c>
      <c r="L611" s="6">
        <v>3917300</v>
      </c>
      <c r="M611" s="6"/>
      <c r="N611" s="6">
        <v>2823300</v>
      </c>
      <c r="O611" s="6">
        <v>1308400</v>
      </c>
      <c r="P611" s="6">
        <f>COUNT(表1_5[[#This Row],[iBAQ 0-20_1]:[iBAQ 0-20_3]])</f>
        <v>3</v>
      </c>
      <c r="Q611" s="6">
        <f>COUNT(表1_5[[#This Row],[iBAQ 30-40_1]:[iBAQ 30-40_3]])</f>
        <v>3</v>
      </c>
      <c r="R611" s="6">
        <f>COUNT(表1_5[[#This Row],[iBAQ 50-60_1]:[iBAQ 50-60_3]])</f>
        <v>2</v>
      </c>
      <c r="S611" s="8">
        <f>AVERAGE(表1_5[[#This Row],[iBAQ 0-20_1]:[iBAQ 0-20_3]])</f>
        <v>4277666.666666667</v>
      </c>
      <c r="T611" s="8">
        <f>AVERAGE(表1_5[[#This Row],[iBAQ 30-40_1]:[iBAQ 30-40_3]])</f>
        <v>2570733.3333333335</v>
      </c>
      <c r="U611" s="8">
        <f>AVERAGE(表1_5[[#This Row],[iBAQ 50-60_1]:[iBAQ 50-60_3]])</f>
        <v>2065850</v>
      </c>
      <c r="V611" s="8">
        <f>表1_5[[#This Row],[Average 40]]/表1_5[[#This Row],[Average 20]]</f>
        <v>0.60096625886386656</v>
      </c>
      <c r="W611" s="8">
        <f>TTEST(表1_5[[#This Row],[iBAQ 0-20_1]:[iBAQ 0-20_3]],表1_5[[#This Row],[iBAQ 30-40_1]:[iBAQ 30-40_3]],2,2)</f>
        <v>0.13262990048803475</v>
      </c>
      <c r="X611" s="8"/>
      <c r="Y611" s="8">
        <f>表1_5[[#This Row],[Average 60]]/表1_5[[#This Row],[Average 40]]</f>
        <v>0.80360338165503997</v>
      </c>
      <c r="Z611" s="8">
        <f>TTEST(表1_5[[#This Row],[iBAQ 30-40_1]:[iBAQ 30-40_3]],表1_5[[#This Row],[iBAQ 50-60_1]:[iBAQ 50-60_3]],2,2)</f>
        <v>0.66774607884325488</v>
      </c>
      <c r="AA611" s="8"/>
      <c r="AB611" s="8">
        <f>表1_5[[#This Row],[Average 60]]/表1_5[[#This Row],[Average 20]]</f>
        <v>0.48293851788358133</v>
      </c>
      <c r="AC611" s="8">
        <f>TTEST(表1_5[[#This Row],[iBAQ 0-20_1]:[iBAQ 0-20_3]],表1_5[[#This Row],[iBAQ 50-60_1]:[iBAQ 50-60_3]],2,2)</f>
        <v>9.8575574249796835E-2</v>
      </c>
      <c r="AD611" s="8"/>
    </row>
    <row r="612" spans="1:30" ht="15.75">
      <c r="A612" s="6">
        <v>1038</v>
      </c>
      <c r="B612" s="7" t="s">
        <v>335</v>
      </c>
      <c r="C612" s="7" t="s">
        <v>2940</v>
      </c>
      <c r="D612" s="7" t="s">
        <v>1866</v>
      </c>
      <c r="E612" s="6">
        <v>4</v>
      </c>
      <c r="F612" s="6">
        <v>4</v>
      </c>
      <c r="G612" s="6">
        <v>4786400</v>
      </c>
      <c r="H612" s="6">
        <v>4486000</v>
      </c>
      <c r="I612" s="6">
        <v>3474800</v>
      </c>
      <c r="J612" s="6">
        <v>9776000</v>
      </c>
      <c r="K612" s="6">
        <v>5369200</v>
      </c>
      <c r="L612" s="6">
        <v>3642200</v>
      </c>
      <c r="M612" s="6">
        <v>6476400</v>
      </c>
      <c r="N612" s="6"/>
      <c r="O612" s="6">
        <v>3541400</v>
      </c>
      <c r="P612" s="6">
        <f>COUNT(表1_5[[#This Row],[iBAQ 0-20_1]:[iBAQ 0-20_3]])</f>
        <v>3</v>
      </c>
      <c r="Q612" s="6">
        <f>COUNT(表1_5[[#This Row],[iBAQ 30-40_1]:[iBAQ 30-40_3]])</f>
        <v>3</v>
      </c>
      <c r="R612" s="6">
        <f>COUNT(表1_5[[#This Row],[iBAQ 50-60_1]:[iBAQ 50-60_3]])</f>
        <v>2</v>
      </c>
      <c r="S612" s="8">
        <f>AVERAGE(表1_5[[#This Row],[iBAQ 0-20_1]:[iBAQ 0-20_3]])</f>
        <v>4249066.666666667</v>
      </c>
      <c r="T612" s="8">
        <f>AVERAGE(表1_5[[#This Row],[iBAQ 30-40_1]:[iBAQ 30-40_3]])</f>
        <v>6262466.666666667</v>
      </c>
      <c r="U612" s="8">
        <f>AVERAGE(表1_5[[#This Row],[iBAQ 50-60_1]:[iBAQ 50-60_3]])</f>
        <v>5008900</v>
      </c>
      <c r="V612" s="8">
        <f>表1_5[[#This Row],[Average 40]]/表1_5[[#This Row],[Average 20]]</f>
        <v>1.4738452366009791</v>
      </c>
      <c r="W612" s="8">
        <f>TTEST(表1_5[[#This Row],[iBAQ 0-20_1]:[iBAQ 0-20_3]],表1_5[[#This Row],[iBAQ 30-40_1]:[iBAQ 30-40_3]],2,2)</f>
        <v>0.34193730440111786</v>
      </c>
      <c r="X612" s="8"/>
      <c r="Y612" s="8">
        <f>表1_5[[#This Row],[Average 60]]/表1_5[[#This Row],[Average 40]]</f>
        <v>0.79982860853550775</v>
      </c>
      <c r="Z612" s="8">
        <f>TTEST(表1_5[[#This Row],[iBAQ 30-40_1]:[iBAQ 30-40_3]],表1_5[[#This Row],[iBAQ 50-60_1]:[iBAQ 50-60_3]],2,2)</f>
        <v>0.6625681390104754</v>
      </c>
      <c r="AA612" s="8"/>
      <c r="AB612" s="8">
        <f>表1_5[[#This Row],[Average 60]]/表1_5[[#This Row],[Average 20]]</f>
        <v>1.1788235847872472</v>
      </c>
      <c r="AC612" s="8">
        <f>TTEST(表1_5[[#This Row],[iBAQ 0-20_1]:[iBAQ 0-20_3]],表1_5[[#This Row],[iBAQ 50-60_1]:[iBAQ 50-60_3]],2,2)</f>
        <v>0.57391818815371576</v>
      </c>
      <c r="AD612" s="8"/>
    </row>
    <row r="613" spans="1:30" ht="15.75">
      <c r="A613" s="6">
        <v>93</v>
      </c>
      <c r="B613" s="7" t="s">
        <v>819</v>
      </c>
      <c r="C613" s="7" t="s">
        <v>2225</v>
      </c>
      <c r="D613" s="7" t="s">
        <v>3439</v>
      </c>
      <c r="E613" s="6">
        <v>1</v>
      </c>
      <c r="F613" s="6">
        <v>1</v>
      </c>
      <c r="G613" s="6">
        <v>781310</v>
      </c>
      <c r="H613" s="6">
        <v>1054600</v>
      </c>
      <c r="I613" s="6"/>
      <c r="J613" s="6">
        <v>977850</v>
      </c>
      <c r="K613" s="6">
        <v>1144100</v>
      </c>
      <c r="L613" s="6">
        <v>945500</v>
      </c>
      <c r="M613" s="6">
        <v>1056800</v>
      </c>
      <c r="N613" s="6">
        <v>572650</v>
      </c>
      <c r="O613" s="6"/>
      <c r="P613" s="6">
        <f>COUNT(表1_5[[#This Row],[iBAQ 0-20_1]:[iBAQ 0-20_3]])</f>
        <v>2</v>
      </c>
      <c r="Q613" s="6">
        <f>COUNT(表1_5[[#This Row],[iBAQ 30-40_1]:[iBAQ 30-40_3]])</f>
        <v>3</v>
      </c>
      <c r="R613" s="6">
        <f>COUNT(表1_5[[#This Row],[iBAQ 50-60_1]:[iBAQ 50-60_3]])</f>
        <v>2</v>
      </c>
      <c r="S613" s="8">
        <f>AVERAGE(表1_5[[#This Row],[iBAQ 0-20_1]:[iBAQ 0-20_3]])</f>
        <v>917955</v>
      </c>
      <c r="T613" s="8">
        <f>AVERAGE(表1_5[[#This Row],[iBAQ 30-40_1]:[iBAQ 30-40_3]])</f>
        <v>1022483.3333333334</v>
      </c>
      <c r="U613" s="8">
        <f>AVERAGE(表1_5[[#This Row],[iBAQ 50-60_1]:[iBAQ 50-60_3]])</f>
        <v>814725</v>
      </c>
      <c r="V613" s="8">
        <f>表1_5[[#This Row],[Average 40]]/表1_5[[#This Row],[Average 20]]</f>
        <v>1.1138708687608143</v>
      </c>
      <c r="W613" s="8">
        <f>TTEST(表1_5[[#This Row],[iBAQ 0-20_1]:[iBAQ 0-20_3]],表1_5[[#This Row],[iBAQ 30-40_1]:[iBAQ 30-40_3]],2,2)</f>
        <v>0.47756605467110058</v>
      </c>
      <c r="X613" s="8"/>
      <c r="Y613" s="8">
        <f>表1_5[[#This Row],[Average 60]]/表1_5[[#This Row],[Average 40]]</f>
        <v>0.7968100539536096</v>
      </c>
      <c r="Z613" s="8">
        <f>TTEST(表1_5[[#This Row],[iBAQ 30-40_1]:[iBAQ 30-40_3]],表1_5[[#This Row],[iBAQ 50-60_1]:[iBAQ 50-60_3]],2,2)</f>
        <v>0.36932286303082928</v>
      </c>
      <c r="AA613" s="8"/>
      <c r="AB613" s="8">
        <f>表1_5[[#This Row],[Average 60]]/表1_5[[#This Row],[Average 20]]</f>
        <v>0.88754350703465856</v>
      </c>
      <c r="AC613" s="8">
        <f>TTEST(表1_5[[#This Row],[iBAQ 0-20_1]:[iBAQ 0-20_3]],表1_5[[#This Row],[iBAQ 50-60_1]:[iBAQ 50-60_3]],2,2)</f>
        <v>0.74601977016614063</v>
      </c>
      <c r="AD613" s="8"/>
    </row>
    <row r="614" spans="1:30" ht="15.75">
      <c r="A614" s="6">
        <v>1378</v>
      </c>
      <c r="B614" s="7" t="s">
        <v>267</v>
      </c>
      <c r="C614" s="7" t="s">
        <v>3224</v>
      </c>
      <c r="D614" s="7" t="s">
        <v>2074</v>
      </c>
      <c r="E614" s="6">
        <v>5</v>
      </c>
      <c r="F614" s="6">
        <v>4</v>
      </c>
      <c r="G614" s="6">
        <v>4603800</v>
      </c>
      <c r="H614" s="6">
        <v>5541300</v>
      </c>
      <c r="I614" s="6">
        <v>7535300</v>
      </c>
      <c r="J614" s="6">
        <v>9690300</v>
      </c>
      <c r="K614" s="6">
        <v>8988700</v>
      </c>
      <c r="L614" s="6">
        <v>8366100</v>
      </c>
      <c r="M614" s="6">
        <v>10437000</v>
      </c>
      <c r="N614" s="6">
        <v>5450900</v>
      </c>
      <c r="O614" s="6">
        <v>5545100</v>
      </c>
      <c r="P614" s="6">
        <f>COUNT(表1_5[[#This Row],[iBAQ 0-20_1]:[iBAQ 0-20_3]])</f>
        <v>3</v>
      </c>
      <c r="Q614" s="6">
        <f>COUNT(表1_5[[#This Row],[iBAQ 30-40_1]:[iBAQ 30-40_3]])</f>
        <v>3</v>
      </c>
      <c r="R614" s="6">
        <f>COUNT(表1_5[[#This Row],[iBAQ 50-60_1]:[iBAQ 50-60_3]])</f>
        <v>3</v>
      </c>
      <c r="S614" s="8">
        <f>AVERAGE(表1_5[[#This Row],[iBAQ 0-20_1]:[iBAQ 0-20_3]])</f>
        <v>5893466.666666667</v>
      </c>
      <c r="T614" s="8">
        <f>AVERAGE(表1_5[[#This Row],[iBAQ 30-40_1]:[iBAQ 30-40_3]])</f>
        <v>9015033.333333334</v>
      </c>
      <c r="U614" s="8">
        <f>AVERAGE(表1_5[[#This Row],[iBAQ 50-60_1]:[iBAQ 50-60_3]])</f>
        <v>7144333.333333333</v>
      </c>
      <c r="V614" s="8">
        <f>表1_5[[#This Row],[Average 40]]/表1_5[[#This Row],[Average 20]]</f>
        <v>1.5296656184249224</v>
      </c>
      <c r="W614" s="8">
        <f>TTEST(表1_5[[#This Row],[iBAQ 0-20_1]:[iBAQ 0-20_3]],表1_5[[#This Row],[iBAQ 30-40_1]:[iBAQ 30-40_3]],2,2)</f>
        <v>2.9864272473136371E-2</v>
      </c>
      <c r="X614" s="8"/>
      <c r="Y614" s="8">
        <f>表1_5[[#This Row],[Average 60]]/表1_5[[#This Row],[Average 40]]</f>
        <v>0.79249106122735713</v>
      </c>
      <c r="Z614" s="8">
        <f>TTEST(表1_5[[#This Row],[iBAQ 30-40_1]:[iBAQ 30-40_3]],表1_5[[#This Row],[iBAQ 50-60_1]:[iBAQ 50-60_3]],2,2)</f>
        <v>0.33051240523703795</v>
      </c>
      <c r="AA614" s="8"/>
      <c r="AB614" s="8">
        <f>表1_5[[#This Row],[Average 60]]/表1_5[[#This Row],[Average 20]]</f>
        <v>1.2122463292685686</v>
      </c>
      <c r="AC614" s="8">
        <f>TTEST(表1_5[[#This Row],[iBAQ 0-20_1]:[iBAQ 0-20_3]],表1_5[[#This Row],[iBAQ 50-60_1]:[iBAQ 50-60_3]],2,2)</f>
        <v>0.53803750347903945</v>
      </c>
      <c r="AD614" s="8"/>
    </row>
    <row r="615" spans="1:30" ht="15.75">
      <c r="A615" s="6">
        <v>666</v>
      </c>
      <c r="B615" s="7" t="s">
        <v>791</v>
      </c>
      <c r="C615" s="7" t="s">
        <v>2636</v>
      </c>
      <c r="D615" s="7" t="s">
        <v>1677</v>
      </c>
      <c r="E615" s="6">
        <v>4</v>
      </c>
      <c r="F615" s="6">
        <v>1</v>
      </c>
      <c r="G615" s="6"/>
      <c r="H615" s="6"/>
      <c r="I615" s="6"/>
      <c r="J615" s="6">
        <v>1298300</v>
      </c>
      <c r="K615" s="6">
        <v>1152500</v>
      </c>
      <c r="L615" s="6">
        <v>252850</v>
      </c>
      <c r="M615" s="6">
        <v>435040</v>
      </c>
      <c r="N615" s="6">
        <v>989310</v>
      </c>
      <c r="O615" s="6"/>
      <c r="P615" s="6">
        <f>COUNT(表1_5[[#This Row],[iBAQ 0-20_1]:[iBAQ 0-20_3]])</f>
        <v>0</v>
      </c>
      <c r="Q615" s="6">
        <f>COUNT(表1_5[[#This Row],[iBAQ 30-40_1]:[iBAQ 30-40_3]])</f>
        <v>3</v>
      </c>
      <c r="R615" s="6">
        <f>COUNT(表1_5[[#This Row],[iBAQ 50-60_1]:[iBAQ 50-60_3]])</f>
        <v>2</v>
      </c>
      <c r="S615" s="8"/>
      <c r="T615" s="8">
        <f>AVERAGE(表1_5[[#This Row],[iBAQ 30-40_1]:[iBAQ 30-40_3]])</f>
        <v>901216.66666666663</v>
      </c>
      <c r="U615" s="8">
        <f>AVERAGE(表1_5[[#This Row],[iBAQ 50-60_1]:[iBAQ 50-60_3]])</f>
        <v>712175</v>
      </c>
      <c r="V615" s="8"/>
      <c r="W615" s="8"/>
      <c r="X615" s="8">
        <v>40</v>
      </c>
      <c r="Y615" s="8">
        <f>表1_5[[#This Row],[Average 60]]/表1_5[[#This Row],[Average 40]]</f>
        <v>0.79023727183622139</v>
      </c>
      <c r="Z615" s="8">
        <f>TTEST(表1_5[[#This Row],[iBAQ 30-40_1]:[iBAQ 30-40_3]],表1_5[[#This Row],[iBAQ 50-60_1]:[iBAQ 50-60_3]],2,2)</f>
        <v>0.71439480659567911</v>
      </c>
      <c r="AA615" s="8"/>
      <c r="AB615" s="8"/>
      <c r="AC615" s="8"/>
      <c r="AD615" s="8">
        <v>60</v>
      </c>
    </row>
    <row r="616" spans="1:30" ht="15.75">
      <c r="A616" s="6">
        <v>1523</v>
      </c>
      <c r="B616" s="7" t="s">
        <v>809</v>
      </c>
      <c r="C616" s="7" t="s">
        <v>3361</v>
      </c>
      <c r="D616" s="7" t="s">
        <v>2153</v>
      </c>
      <c r="E616" s="6">
        <v>3</v>
      </c>
      <c r="F616" s="6">
        <v>3</v>
      </c>
      <c r="G616" s="6">
        <v>750130</v>
      </c>
      <c r="H616" s="6">
        <v>653400</v>
      </c>
      <c r="I616" s="6"/>
      <c r="J616" s="6">
        <v>705850</v>
      </c>
      <c r="K616" s="6">
        <v>504010</v>
      </c>
      <c r="L616" s="6">
        <v>1169200</v>
      </c>
      <c r="M616" s="6">
        <v>589700</v>
      </c>
      <c r="N616" s="6">
        <v>658690</v>
      </c>
      <c r="O616" s="6"/>
      <c r="P616" s="6">
        <f>COUNT(表1_5[[#This Row],[iBAQ 0-20_1]:[iBAQ 0-20_3]])</f>
        <v>2</v>
      </c>
      <c r="Q616" s="6">
        <f>COUNT(表1_5[[#This Row],[iBAQ 30-40_1]:[iBAQ 30-40_3]])</f>
        <v>3</v>
      </c>
      <c r="R616" s="6">
        <f>COUNT(表1_5[[#This Row],[iBAQ 50-60_1]:[iBAQ 50-60_3]])</f>
        <v>2</v>
      </c>
      <c r="S616" s="8">
        <f>AVERAGE(表1_5[[#This Row],[iBAQ 0-20_1]:[iBAQ 0-20_3]])</f>
        <v>701765</v>
      </c>
      <c r="T616" s="8">
        <f>AVERAGE(表1_5[[#This Row],[iBAQ 30-40_1]:[iBAQ 30-40_3]])</f>
        <v>793020</v>
      </c>
      <c r="U616" s="8">
        <f>AVERAGE(表1_5[[#This Row],[iBAQ 50-60_1]:[iBAQ 50-60_3]])</f>
        <v>624195</v>
      </c>
      <c r="V616" s="8">
        <f>表1_5[[#This Row],[Average 40]]/表1_5[[#This Row],[Average 20]]</f>
        <v>1.1300364081993259</v>
      </c>
      <c r="W616" s="8">
        <f>TTEST(表1_5[[#This Row],[iBAQ 0-20_1]:[iBAQ 0-20_3]],表1_5[[#This Row],[iBAQ 30-40_1]:[iBAQ 30-40_3]],2,2)</f>
        <v>0.74579418226446226</v>
      </c>
      <c r="X616" s="8"/>
      <c r="Y616" s="8">
        <f>表1_5[[#This Row],[Average 60]]/表1_5[[#This Row],[Average 40]]</f>
        <v>0.78711129605810704</v>
      </c>
      <c r="Z616" s="8">
        <f>TTEST(表1_5[[#This Row],[iBAQ 30-40_1]:[iBAQ 30-40_3]],表1_5[[#This Row],[iBAQ 50-60_1]:[iBAQ 50-60_3]],2,2)</f>
        <v>0.55597989042025919</v>
      </c>
      <c r="AA616" s="8"/>
      <c r="AB616" s="8">
        <f>表1_5[[#This Row],[Average 60]]/表1_5[[#This Row],[Average 20]]</f>
        <v>0.88946442185061947</v>
      </c>
      <c r="AC616" s="8">
        <f>TTEST(表1_5[[#This Row],[iBAQ 0-20_1]:[iBAQ 0-20_3]],表1_5[[#This Row],[iBAQ 50-60_1]:[iBAQ 50-60_3]],2,2)</f>
        <v>0.321626926203189</v>
      </c>
      <c r="AD616" s="8"/>
    </row>
    <row r="617" spans="1:30" ht="15.75">
      <c r="A617" s="6">
        <v>1210</v>
      </c>
      <c r="B617" s="7" t="s">
        <v>550</v>
      </c>
      <c r="C617" s="7" t="s">
        <v>2505</v>
      </c>
      <c r="D617" s="7" t="s">
        <v>3855</v>
      </c>
      <c r="E617" s="6">
        <v>1</v>
      </c>
      <c r="F617" s="6">
        <v>1</v>
      </c>
      <c r="G617" s="6"/>
      <c r="H617" s="6">
        <v>917880</v>
      </c>
      <c r="I617" s="6">
        <v>818220</v>
      </c>
      <c r="J617" s="6">
        <v>1119100</v>
      </c>
      <c r="K617" s="6">
        <v>1991500</v>
      </c>
      <c r="L617" s="6">
        <v>1191700</v>
      </c>
      <c r="M617" s="6"/>
      <c r="N617" s="6">
        <v>1133900</v>
      </c>
      <c r="O617" s="6">
        <v>1112800</v>
      </c>
      <c r="P617" s="6">
        <f>COUNT(表1_5[[#This Row],[iBAQ 0-20_1]:[iBAQ 0-20_3]])</f>
        <v>2</v>
      </c>
      <c r="Q617" s="6">
        <f>COUNT(表1_5[[#This Row],[iBAQ 30-40_1]:[iBAQ 30-40_3]])</f>
        <v>3</v>
      </c>
      <c r="R617" s="6">
        <f>COUNT(表1_5[[#This Row],[iBAQ 50-60_1]:[iBAQ 50-60_3]])</f>
        <v>2</v>
      </c>
      <c r="S617" s="8">
        <f>AVERAGE(表1_5[[#This Row],[iBAQ 0-20_1]:[iBAQ 0-20_3]])</f>
        <v>868050</v>
      </c>
      <c r="T617" s="8">
        <f>AVERAGE(表1_5[[#This Row],[iBAQ 30-40_1]:[iBAQ 30-40_3]])</f>
        <v>1434100</v>
      </c>
      <c r="U617" s="8">
        <f>AVERAGE(表1_5[[#This Row],[iBAQ 50-60_1]:[iBAQ 50-60_3]])</f>
        <v>1123350</v>
      </c>
      <c r="V617" s="8">
        <f>表1_5[[#This Row],[Average 40]]/表1_5[[#This Row],[Average 20]]</f>
        <v>1.6520937734001497</v>
      </c>
      <c r="W617" s="8">
        <f>TTEST(表1_5[[#This Row],[iBAQ 0-20_1]:[iBAQ 0-20_3]],表1_5[[#This Row],[iBAQ 30-40_1]:[iBAQ 30-40_3]],2,2)</f>
        <v>0.21654007424964553</v>
      </c>
      <c r="X617" s="8"/>
      <c r="Y617" s="8">
        <f>表1_5[[#This Row],[Average 60]]/表1_5[[#This Row],[Average 40]]</f>
        <v>0.78331357645910327</v>
      </c>
      <c r="Z617" s="8">
        <f>TTEST(表1_5[[#This Row],[iBAQ 30-40_1]:[iBAQ 30-40_3]],表1_5[[#This Row],[iBAQ 50-60_1]:[iBAQ 50-60_3]],2,2)</f>
        <v>0.4525367719121044</v>
      </c>
      <c r="AA617" s="8"/>
      <c r="AB617" s="8">
        <f>表1_5[[#This Row],[Average 60]]/表1_5[[#This Row],[Average 20]]</f>
        <v>1.2941074822878866</v>
      </c>
      <c r="AC617" s="8">
        <f>TTEST(表1_5[[#This Row],[iBAQ 0-20_1]:[iBAQ 0-20_3]],表1_5[[#This Row],[iBAQ 50-60_1]:[iBAQ 50-60_3]],2,2)</f>
        <v>3.7574636621308742E-2</v>
      </c>
      <c r="AD617" s="8"/>
    </row>
    <row r="618" spans="1:30" ht="15.75">
      <c r="A618" s="6">
        <v>436</v>
      </c>
      <c r="B618" s="7" t="s">
        <v>36</v>
      </c>
      <c r="C618" s="7" t="s">
        <v>3035</v>
      </c>
      <c r="D618" s="7" t="s">
        <v>3834</v>
      </c>
      <c r="E618" s="6">
        <v>3</v>
      </c>
      <c r="F618" s="6">
        <v>3</v>
      </c>
      <c r="G618" s="6">
        <v>99321000</v>
      </c>
      <c r="H618" s="6">
        <v>113510000</v>
      </c>
      <c r="I618" s="6">
        <v>88890000</v>
      </c>
      <c r="J618" s="6">
        <v>85137000</v>
      </c>
      <c r="K618" s="6">
        <v>95123000</v>
      </c>
      <c r="L618" s="6">
        <v>91275000</v>
      </c>
      <c r="M618" s="6">
        <v>63869000</v>
      </c>
      <c r="N618" s="6">
        <v>88043000</v>
      </c>
      <c r="O618" s="6">
        <v>60232000</v>
      </c>
      <c r="P618" s="6">
        <f>COUNT(表1_5[[#This Row],[iBAQ 0-20_1]:[iBAQ 0-20_3]])</f>
        <v>3</v>
      </c>
      <c r="Q618" s="6">
        <f>COUNT(表1_5[[#This Row],[iBAQ 30-40_1]:[iBAQ 30-40_3]])</f>
        <v>3</v>
      </c>
      <c r="R618" s="6">
        <f>COUNT(表1_5[[#This Row],[iBAQ 50-60_1]:[iBAQ 50-60_3]])</f>
        <v>3</v>
      </c>
      <c r="S618" s="8">
        <f>AVERAGE(表1_5[[#This Row],[iBAQ 0-20_1]:[iBAQ 0-20_3]])</f>
        <v>100573666.66666667</v>
      </c>
      <c r="T618" s="8">
        <f>AVERAGE(表1_5[[#This Row],[iBAQ 30-40_1]:[iBAQ 30-40_3]])</f>
        <v>90511666.666666672</v>
      </c>
      <c r="U618" s="8">
        <f>AVERAGE(表1_5[[#This Row],[iBAQ 50-60_1]:[iBAQ 50-60_3]])</f>
        <v>70714666.666666672</v>
      </c>
      <c r="V618" s="8">
        <f>表1_5[[#This Row],[Average 40]]/表1_5[[#This Row],[Average 20]]</f>
        <v>0.89995393094945331</v>
      </c>
      <c r="W618" s="8">
        <f>TTEST(表1_5[[#This Row],[iBAQ 0-20_1]:[iBAQ 0-20_3]],表1_5[[#This Row],[iBAQ 30-40_1]:[iBAQ 30-40_3]],2,2)</f>
        <v>0.26159882762519854</v>
      </c>
      <c r="X618" s="8"/>
      <c r="Y618" s="8">
        <f>表1_5[[#This Row],[Average 60]]/表1_5[[#This Row],[Average 40]]</f>
        <v>0.78127681514353586</v>
      </c>
      <c r="Z618" s="8">
        <f>TTEST(表1_5[[#This Row],[iBAQ 30-40_1]:[iBAQ 30-40_3]],表1_5[[#This Row],[iBAQ 50-60_1]:[iBAQ 50-60_3]],2,2)</f>
        <v>9.7758879140706537E-2</v>
      </c>
      <c r="AA618" s="8"/>
      <c r="AB618" s="8">
        <f>表1_5[[#This Row],[Average 60]]/表1_5[[#This Row],[Average 20]]</f>
        <v>0.70311314094809441</v>
      </c>
      <c r="AC618" s="8">
        <f>TTEST(表1_5[[#This Row],[iBAQ 0-20_1]:[iBAQ 0-20_3]],表1_5[[#This Row],[iBAQ 50-60_1]:[iBAQ 50-60_3]],2,2)</f>
        <v>5.7054326341207731E-2</v>
      </c>
      <c r="AD618" s="8"/>
    </row>
    <row r="619" spans="1:30" ht="15.75">
      <c r="A619" s="6">
        <v>900</v>
      </c>
      <c r="B619" s="7" t="s">
        <v>70</v>
      </c>
      <c r="C619" s="7" t="s">
        <v>3259</v>
      </c>
      <c r="D619" s="7" t="s">
        <v>3944</v>
      </c>
      <c r="E619" s="6">
        <v>4</v>
      </c>
      <c r="F619" s="6">
        <v>4</v>
      </c>
      <c r="G619" s="6">
        <v>126980000</v>
      </c>
      <c r="H619" s="6"/>
      <c r="I619" s="6">
        <v>143760000</v>
      </c>
      <c r="J619" s="6">
        <v>35862000</v>
      </c>
      <c r="K619" s="6">
        <v>33183000</v>
      </c>
      <c r="L619" s="6">
        <v>74738000</v>
      </c>
      <c r="M619" s="6">
        <v>43973000</v>
      </c>
      <c r="N619" s="6"/>
      <c r="O619" s="6">
        <v>30912000</v>
      </c>
      <c r="P619" s="6">
        <f>COUNT(表1_5[[#This Row],[iBAQ 0-20_1]:[iBAQ 0-20_3]])</f>
        <v>2</v>
      </c>
      <c r="Q619" s="6">
        <f>COUNT(表1_5[[#This Row],[iBAQ 30-40_1]:[iBAQ 30-40_3]])</f>
        <v>3</v>
      </c>
      <c r="R619" s="6">
        <f>COUNT(表1_5[[#This Row],[iBAQ 50-60_1]:[iBAQ 50-60_3]])</f>
        <v>2</v>
      </c>
      <c r="S619" s="8">
        <f>AVERAGE(表1_5[[#This Row],[iBAQ 0-20_1]:[iBAQ 0-20_3]])</f>
        <v>135370000</v>
      </c>
      <c r="T619" s="8">
        <f>AVERAGE(表1_5[[#This Row],[iBAQ 30-40_1]:[iBAQ 30-40_3]])</f>
        <v>47927666.666666664</v>
      </c>
      <c r="U619" s="8">
        <f>AVERAGE(表1_5[[#This Row],[iBAQ 50-60_1]:[iBAQ 50-60_3]])</f>
        <v>37442500</v>
      </c>
      <c r="V619" s="8">
        <f>表1_5[[#This Row],[Average 40]]/表1_5[[#This Row],[Average 20]]</f>
        <v>0.35404939548398218</v>
      </c>
      <c r="W619" s="8">
        <f>TTEST(表1_5[[#This Row],[iBAQ 0-20_1]:[iBAQ 0-20_3]],表1_5[[#This Row],[iBAQ 30-40_1]:[iBAQ 30-40_3]],2,2)</f>
        <v>1.7755685925651223E-2</v>
      </c>
      <c r="X619" s="8" t="s">
        <v>1408</v>
      </c>
      <c r="Y619" s="8">
        <f>表1_5[[#This Row],[Average 60]]/表1_5[[#This Row],[Average 40]]</f>
        <v>0.78122935256601966</v>
      </c>
      <c r="Z619" s="8">
        <f>TTEST(表1_5[[#This Row],[iBAQ 30-40_1]:[iBAQ 30-40_3]],表1_5[[#This Row],[iBAQ 50-60_1]:[iBAQ 50-60_3]],2,2)</f>
        <v>0.60121482183098784</v>
      </c>
      <c r="AA619" s="8"/>
      <c r="AB619" s="8">
        <f>表1_5[[#This Row],[Average 60]]/表1_5[[#This Row],[Average 20]]</f>
        <v>0.27659378001034202</v>
      </c>
      <c r="AC619" s="8">
        <f>TTEST(表1_5[[#This Row],[iBAQ 0-20_1]:[iBAQ 0-20_3]],表1_5[[#This Row],[iBAQ 50-60_1]:[iBAQ 50-60_3]],2,2)</f>
        <v>1.1583075837734057E-2</v>
      </c>
      <c r="AD619" s="8" t="s">
        <v>1408</v>
      </c>
    </row>
    <row r="620" spans="1:30" ht="15.75">
      <c r="A620" s="6">
        <v>235</v>
      </c>
      <c r="B620" s="7" t="s">
        <v>65</v>
      </c>
      <c r="C620" s="7" t="s">
        <v>2326</v>
      </c>
      <c r="D620" s="7" t="s">
        <v>1496</v>
      </c>
      <c r="E620" s="6">
        <v>3</v>
      </c>
      <c r="F620" s="6">
        <v>2</v>
      </c>
      <c r="G620" s="6">
        <v>34705000</v>
      </c>
      <c r="H620" s="6">
        <v>55098000</v>
      </c>
      <c r="I620" s="6">
        <v>50591000</v>
      </c>
      <c r="J620" s="6">
        <v>53598000</v>
      </c>
      <c r="K620" s="6">
        <v>46964000</v>
      </c>
      <c r="L620" s="6">
        <v>48142000</v>
      </c>
      <c r="M620" s="6">
        <v>46224000</v>
      </c>
      <c r="N620" s="6">
        <v>35821000</v>
      </c>
      <c r="O620" s="6">
        <v>34077000</v>
      </c>
      <c r="P620" s="6">
        <f>COUNT(表1_5[[#This Row],[iBAQ 0-20_1]:[iBAQ 0-20_3]])</f>
        <v>3</v>
      </c>
      <c r="Q620" s="6">
        <f>COUNT(表1_5[[#This Row],[iBAQ 30-40_1]:[iBAQ 30-40_3]])</f>
        <v>3</v>
      </c>
      <c r="R620" s="6">
        <f>COUNT(表1_5[[#This Row],[iBAQ 50-60_1]:[iBAQ 50-60_3]])</f>
        <v>3</v>
      </c>
      <c r="S620" s="8">
        <f>AVERAGE(表1_5[[#This Row],[iBAQ 0-20_1]:[iBAQ 0-20_3]])</f>
        <v>46798000</v>
      </c>
      <c r="T620" s="8">
        <f>AVERAGE(表1_5[[#This Row],[iBAQ 30-40_1]:[iBAQ 30-40_3]])</f>
        <v>49568000</v>
      </c>
      <c r="U620" s="8">
        <f>AVERAGE(表1_5[[#This Row],[iBAQ 50-60_1]:[iBAQ 50-60_3]])</f>
        <v>38707333.333333336</v>
      </c>
      <c r="V620" s="8">
        <f>表1_5[[#This Row],[Average 40]]/表1_5[[#This Row],[Average 20]]</f>
        <v>1.0591905636993033</v>
      </c>
      <c r="W620" s="8">
        <f>TTEST(表1_5[[#This Row],[iBAQ 0-20_1]:[iBAQ 0-20_3]],表1_5[[#This Row],[iBAQ 30-40_1]:[iBAQ 30-40_3]],2,2)</f>
        <v>0.69253087704821958</v>
      </c>
      <c r="X620" s="8"/>
      <c r="Y620" s="8">
        <f>表1_5[[#This Row],[Average 60]]/表1_5[[#This Row],[Average 40]]</f>
        <v>0.78089358726059832</v>
      </c>
      <c r="Z620" s="8">
        <f>TTEST(表1_5[[#This Row],[iBAQ 30-40_1]:[iBAQ 30-40_3]],表1_5[[#This Row],[iBAQ 50-60_1]:[iBAQ 50-60_3]],2,2)</f>
        <v>6.5262869492312123E-2</v>
      </c>
      <c r="AA620" s="8"/>
      <c r="AB620" s="8">
        <f>表1_5[[#This Row],[Average 60]]/表1_5[[#This Row],[Average 20]]</f>
        <v>0.82711511887972422</v>
      </c>
      <c r="AC620" s="8">
        <f>TTEST(表1_5[[#This Row],[iBAQ 0-20_1]:[iBAQ 0-20_3]],表1_5[[#This Row],[iBAQ 50-60_1]:[iBAQ 50-60_3]],2,2)</f>
        <v>0.32723414604115042</v>
      </c>
      <c r="AD620" s="8"/>
    </row>
    <row r="621" spans="1:30" ht="15.75">
      <c r="A621" s="6">
        <v>1501</v>
      </c>
      <c r="B621" s="7" t="s">
        <v>158</v>
      </c>
      <c r="C621" s="7" t="s">
        <v>3339</v>
      </c>
      <c r="D621" s="7" t="s">
        <v>3993</v>
      </c>
      <c r="E621" s="6">
        <v>10</v>
      </c>
      <c r="F621" s="6">
        <v>2</v>
      </c>
      <c r="G621" s="6">
        <v>21233000</v>
      </c>
      <c r="H621" s="6">
        <v>22805000</v>
      </c>
      <c r="I621" s="6">
        <v>20254000</v>
      </c>
      <c r="J621" s="6">
        <v>25553000</v>
      </c>
      <c r="K621" s="6">
        <v>16797000</v>
      </c>
      <c r="L621" s="6">
        <v>18348000</v>
      </c>
      <c r="M621" s="6">
        <v>13373000</v>
      </c>
      <c r="N621" s="6">
        <v>22527000</v>
      </c>
      <c r="O621" s="6">
        <v>11370000</v>
      </c>
      <c r="P621" s="6">
        <f>COUNT(表1_5[[#This Row],[iBAQ 0-20_1]:[iBAQ 0-20_3]])</f>
        <v>3</v>
      </c>
      <c r="Q621" s="6">
        <f>COUNT(表1_5[[#This Row],[iBAQ 30-40_1]:[iBAQ 30-40_3]])</f>
        <v>3</v>
      </c>
      <c r="R621" s="6">
        <f>COUNT(表1_5[[#This Row],[iBAQ 50-60_1]:[iBAQ 50-60_3]])</f>
        <v>3</v>
      </c>
      <c r="S621" s="8">
        <f>AVERAGE(表1_5[[#This Row],[iBAQ 0-20_1]:[iBAQ 0-20_3]])</f>
        <v>21430666.666666668</v>
      </c>
      <c r="T621" s="8">
        <f>AVERAGE(表1_5[[#This Row],[iBAQ 30-40_1]:[iBAQ 30-40_3]])</f>
        <v>20232666.666666668</v>
      </c>
      <c r="U621" s="8">
        <f>AVERAGE(表1_5[[#This Row],[iBAQ 50-60_1]:[iBAQ 50-60_3]])</f>
        <v>15756666.666666666</v>
      </c>
      <c r="V621" s="8">
        <f>表1_5[[#This Row],[Average 40]]/表1_5[[#This Row],[Average 20]]</f>
        <v>0.94409879922851991</v>
      </c>
      <c r="W621" s="8">
        <f>TTEST(表1_5[[#This Row],[iBAQ 0-20_1]:[iBAQ 0-20_3]],表1_5[[#This Row],[iBAQ 30-40_1]:[iBAQ 30-40_3]],2,2)</f>
        <v>0.69058362084989744</v>
      </c>
      <c r="X621" s="8"/>
      <c r="Y621" s="8">
        <f>表1_5[[#This Row],[Average 60]]/表1_5[[#This Row],[Average 40]]</f>
        <v>0.77877360044812016</v>
      </c>
      <c r="Z621" s="8">
        <f>TTEST(表1_5[[#This Row],[iBAQ 30-40_1]:[iBAQ 30-40_3]],表1_5[[#This Row],[iBAQ 50-60_1]:[iBAQ 50-60_3]],2,2)</f>
        <v>0.36331778095596112</v>
      </c>
      <c r="AA621" s="8"/>
      <c r="AB621" s="8">
        <f>表1_5[[#This Row],[Average 60]]/表1_5[[#This Row],[Average 20]]</f>
        <v>0.73523922105394135</v>
      </c>
      <c r="AC621" s="8">
        <f>TTEST(表1_5[[#This Row],[iBAQ 0-20_1]:[iBAQ 0-20_3]],表1_5[[#This Row],[iBAQ 50-60_1]:[iBAQ 50-60_3]],2,2)</f>
        <v>0.18164607537202621</v>
      </c>
      <c r="AD621" s="8"/>
    </row>
    <row r="622" spans="1:30" ht="15.75">
      <c r="A622" s="6">
        <v>371</v>
      </c>
      <c r="B622" s="7" t="s">
        <v>173</v>
      </c>
      <c r="C622" s="7" t="s">
        <v>2422</v>
      </c>
      <c r="D622" s="7" t="s">
        <v>1541</v>
      </c>
      <c r="E622" s="6">
        <v>6</v>
      </c>
      <c r="F622" s="6">
        <v>6</v>
      </c>
      <c r="G622" s="6">
        <v>12627000</v>
      </c>
      <c r="H622" s="6">
        <v>11754000</v>
      </c>
      <c r="I622" s="6">
        <v>13605000</v>
      </c>
      <c r="J622" s="6">
        <v>12924000</v>
      </c>
      <c r="K622" s="6">
        <v>13168000</v>
      </c>
      <c r="L622" s="6">
        <v>11244000</v>
      </c>
      <c r="M622" s="6">
        <v>9988700</v>
      </c>
      <c r="N622" s="6">
        <v>9050300</v>
      </c>
      <c r="O622" s="6">
        <v>10006000</v>
      </c>
      <c r="P622" s="6">
        <f>COUNT(表1_5[[#This Row],[iBAQ 0-20_1]:[iBAQ 0-20_3]])</f>
        <v>3</v>
      </c>
      <c r="Q622" s="6">
        <f>COUNT(表1_5[[#This Row],[iBAQ 30-40_1]:[iBAQ 30-40_3]])</f>
        <v>3</v>
      </c>
      <c r="R622" s="6">
        <f>COUNT(表1_5[[#This Row],[iBAQ 50-60_1]:[iBAQ 50-60_3]])</f>
        <v>3</v>
      </c>
      <c r="S622" s="8">
        <f>AVERAGE(表1_5[[#This Row],[iBAQ 0-20_1]:[iBAQ 0-20_3]])</f>
        <v>12662000</v>
      </c>
      <c r="T622" s="8">
        <f>AVERAGE(表1_5[[#This Row],[iBAQ 30-40_1]:[iBAQ 30-40_3]])</f>
        <v>12445333.333333334</v>
      </c>
      <c r="U622" s="8">
        <f>AVERAGE(表1_5[[#This Row],[iBAQ 50-60_1]:[iBAQ 50-60_3]])</f>
        <v>9681666.666666666</v>
      </c>
      <c r="V622" s="8">
        <f>表1_5[[#This Row],[Average 40]]/表1_5[[#This Row],[Average 20]]</f>
        <v>0.98288843258042446</v>
      </c>
      <c r="W622" s="8">
        <f>TTEST(表1_5[[#This Row],[iBAQ 0-20_1]:[iBAQ 0-20_3]],表1_5[[#This Row],[iBAQ 30-40_1]:[iBAQ 30-40_3]],2,2)</f>
        <v>0.80165437429515385</v>
      </c>
      <c r="X622" s="8"/>
      <c r="Y622" s="8">
        <f>表1_5[[#This Row],[Average 60]]/表1_5[[#This Row],[Average 40]]</f>
        <v>0.77793550460681371</v>
      </c>
      <c r="Z622" s="8">
        <f>TTEST(表1_5[[#This Row],[iBAQ 30-40_1]:[iBAQ 30-40_3]],表1_5[[#This Row],[iBAQ 50-60_1]:[iBAQ 50-60_3]],2,2)</f>
        <v>1.5464117853646136E-2</v>
      </c>
      <c r="AA622" s="8"/>
      <c r="AB622" s="8">
        <f>表1_5[[#This Row],[Average 60]]/表1_5[[#This Row],[Average 20]]</f>
        <v>0.7646238087716527</v>
      </c>
      <c r="AC622" s="8">
        <f>TTEST(表1_5[[#This Row],[iBAQ 0-20_1]:[iBAQ 0-20_3]],表1_5[[#This Row],[iBAQ 50-60_1]:[iBAQ 50-60_3]],2,2)</f>
        <v>8.6475140152287473E-3</v>
      </c>
      <c r="AD622" s="8"/>
    </row>
    <row r="623" spans="1:30" ht="15.75">
      <c r="A623" s="6">
        <v>14</v>
      </c>
      <c r="B623" s="7" t="s">
        <v>351</v>
      </c>
      <c r="C623" s="7" t="s">
        <v>2183</v>
      </c>
      <c r="D623" s="7" t="s">
        <v>3410</v>
      </c>
      <c r="E623" s="6">
        <v>1</v>
      </c>
      <c r="F623" s="6">
        <v>1</v>
      </c>
      <c r="G623" s="6">
        <v>4495000</v>
      </c>
      <c r="H623" s="6">
        <v>5645000</v>
      </c>
      <c r="I623" s="6">
        <v>4341500</v>
      </c>
      <c r="J623" s="6">
        <v>6316500</v>
      </c>
      <c r="K623" s="6">
        <v>7834000</v>
      </c>
      <c r="L623" s="6">
        <v>7924700</v>
      </c>
      <c r="M623" s="6">
        <v>7653800</v>
      </c>
      <c r="N623" s="6">
        <v>6183600</v>
      </c>
      <c r="O623" s="6">
        <v>3311900</v>
      </c>
      <c r="P623" s="6">
        <f>COUNT(表1_5[[#This Row],[iBAQ 0-20_1]:[iBAQ 0-20_3]])</f>
        <v>3</v>
      </c>
      <c r="Q623" s="6">
        <f>COUNT(表1_5[[#This Row],[iBAQ 30-40_1]:[iBAQ 30-40_3]])</f>
        <v>3</v>
      </c>
      <c r="R623" s="6">
        <f>COUNT(表1_5[[#This Row],[iBAQ 50-60_1]:[iBAQ 50-60_3]])</f>
        <v>3</v>
      </c>
      <c r="S623" s="8">
        <f>AVERAGE(表1_5[[#This Row],[iBAQ 0-20_1]:[iBAQ 0-20_3]])</f>
        <v>4827166.666666667</v>
      </c>
      <c r="T623" s="8">
        <f>AVERAGE(表1_5[[#This Row],[iBAQ 30-40_1]:[iBAQ 30-40_3]])</f>
        <v>7358400</v>
      </c>
      <c r="U623" s="8">
        <f>AVERAGE(表1_5[[#This Row],[iBAQ 50-60_1]:[iBAQ 50-60_3]])</f>
        <v>5716433.333333333</v>
      </c>
      <c r="V623" s="8">
        <f>表1_5[[#This Row],[Average 40]]/表1_5[[#This Row],[Average 20]]</f>
        <v>1.5243724752270136</v>
      </c>
      <c r="W623" s="8">
        <f>TTEST(表1_5[[#This Row],[iBAQ 0-20_1]:[iBAQ 0-20_3]],表1_5[[#This Row],[iBAQ 30-40_1]:[iBAQ 30-40_3]],2,2)</f>
        <v>1.8930944801872181E-2</v>
      </c>
      <c r="X623" s="8"/>
      <c r="Y623" s="8">
        <f>表1_5[[#This Row],[Average 60]]/表1_5[[#This Row],[Average 40]]</f>
        <v>0.77685819381024857</v>
      </c>
      <c r="Z623" s="8">
        <f>TTEST(表1_5[[#This Row],[iBAQ 30-40_1]:[iBAQ 30-40_3]],表1_5[[#This Row],[iBAQ 50-60_1]:[iBAQ 50-60_3]],2,2)</f>
        <v>0.29916387460642557</v>
      </c>
      <c r="AA623" s="8"/>
      <c r="AB623" s="8">
        <f>表1_5[[#This Row],[Average 60]]/表1_5[[#This Row],[Average 20]]</f>
        <v>1.1842212477989158</v>
      </c>
      <c r="AC623" s="8">
        <f>TTEST(表1_5[[#This Row],[iBAQ 0-20_1]:[iBAQ 0-20_3]],表1_5[[#This Row],[iBAQ 50-60_1]:[iBAQ 50-60_3]],2,2)</f>
        <v>0.54312953586251123</v>
      </c>
      <c r="AD623" s="8"/>
    </row>
    <row r="624" spans="1:30" ht="15.75">
      <c r="A624" s="6">
        <v>1224</v>
      </c>
      <c r="B624" s="7" t="s">
        <v>666</v>
      </c>
      <c r="C624" s="7" t="s">
        <v>3092</v>
      </c>
      <c r="D624" s="7" t="s">
        <v>1976</v>
      </c>
      <c r="E624" s="6">
        <v>6</v>
      </c>
      <c r="F624" s="6">
        <v>6</v>
      </c>
      <c r="G624" s="6">
        <v>788630</v>
      </c>
      <c r="H624" s="6">
        <v>650000</v>
      </c>
      <c r="I624" s="6">
        <v>1300100</v>
      </c>
      <c r="J624" s="6">
        <v>549900</v>
      </c>
      <c r="K624" s="6">
        <v>352880</v>
      </c>
      <c r="L624" s="6">
        <v>544500</v>
      </c>
      <c r="M624" s="6"/>
      <c r="N624" s="6">
        <v>390600</v>
      </c>
      <c r="O624" s="6">
        <v>356250</v>
      </c>
      <c r="P624" s="6">
        <f>COUNT(表1_5[[#This Row],[iBAQ 0-20_1]:[iBAQ 0-20_3]])</f>
        <v>3</v>
      </c>
      <c r="Q624" s="6">
        <f>COUNT(表1_5[[#This Row],[iBAQ 30-40_1]:[iBAQ 30-40_3]])</f>
        <v>3</v>
      </c>
      <c r="R624" s="6">
        <f>COUNT(表1_5[[#This Row],[iBAQ 50-60_1]:[iBAQ 50-60_3]])</f>
        <v>2</v>
      </c>
      <c r="S624" s="8">
        <f>AVERAGE(表1_5[[#This Row],[iBAQ 0-20_1]:[iBAQ 0-20_3]])</f>
        <v>912910</v>
      </c>
      <c r="T624" s="8">
        <f>AVERAGE(表1_5[[#This Row],[iBAQ 30-40_1]:[iBAQ 30-40_3]])</f>
        <v>482426.66666666669</v>
      </c>
      <c r="U624" s="8">
        <f>AVERAGE(表1_5[[#This Row],[iBAQ 50-60_1]:[iBAQ 50-60_3]])</f>
        <v>373425</v>
      </c>
      <c r="V624" s="8">
        <f>表1_5[[#This Row],[Average 40]]/表1_5[[#This Row],[Average 20]]</f>
        <v>0.5284493177494678</v>
      </c>
      <c r="W624" s="8">
        <f>TTEST(表1_5[[#This Row],[iBAQ 0-20_1]:[iBAQ 0-20_3]],表1_5[[#This Row],[iBAQ 30-40_1]:[iBAQ 30-40_3]],2,2)</f>
        <v>0.10731726863406817</v>
      </c>
      <c r="X624" s="8"/>
      <c r="Y624" s="8">
        <f>表1_5[[#This Row],[Average 60]]/表1_5[[#This Row],[Average 40]]</f>
        <v>0.77405546957050464</v>
      </c>
      <c r="Z624" s="8">
        <f>TTEST(表1_5[[#This Row],[iBAQ 30-40_1]:[iBAQ 30-40_3]],表1_5[[#This Row],[iBAQ 50-60_1]:[iBAQ 50-60_3]],2,2)</f>
        <v>0.28806162303991073</v>
      </c>
      <c r="AA624" s="8"/>
      <c r="AB624" s="8">
        <f>表1_5[[#This Row],[Average 60]]/表1_5[[#This Row],[Average 20]]</f>
        <v>0.40904908479477714</v>
      </c>
      <c r="AC624" s="8">
        <f>TTEST(表1_5[[#This Row],[iBAQ 0-20_1]:[iBAQ 0-20_3]],表1_5[[#This Row],[iBAQ 50-60_1]:[iBAQ 50-60_3]],2,2)</f>
        <v>0.1252244323619312</v>
      </c>
      <c r="AD624" s="8"/>
    </row>
    <row r="625" spans="1:30" ht="15.75">
      <c r="A625" s="6">
        <v>1572</v>
      </c>
      <c r="B625" s="7" t="s">
        <v>115</v>
      </c>
      <c r="C625" s="7" t="s">
        <v>3403</v>
      </c>
      <c r="D625" s="7" t="s">
        <v>2177</v>
      </c>
      <c r="E625" s="6">
        <v>6</v>
      </c>
      <c r="F625" s="6">
        <v>6</v>
      </c>
      <c r="G625" s="6">
        <v>5008600</v>
      </c>
      <c r="H625" s="6">
        <v>6294700</v>
      </c>
      <c r="I625" s="6">
        <v>5448800</v>
      </c>
      <c r="J625" s="6">
        <v>29245000</v>
      </c>
      <c r="K625" s="6">
        <v>29842000</v>
      </c>
      <c r="L625" s="6">
        <v>20362000</v>
      </c>
      <c r="M625" s="6">
        <v>25368000</v>
      </c>
      <c r="N625" s="6">
        <v>19734000</v>
      </c>
      <c r="O625" s="6">
        <v>16108000</v>
      </c>
      <c r="P625" s="6">
        <f>COUNT(表1_5[[#This Row],[iBAQ 0-20_1]:[iBAQ 0-20_3]])</f>
        <v>3</v>
      </c>
      <c r="Q625" s="6">
        <f>COUNT(表1_5[[#This Row],[iBAQ 30-40_1]:[iBAQ 30-40_3]])</f>
        <v>3</v>
      </c>
      <c r="R625" s="6">
        <f>COUNT(表1_5[[#This Row],[iBAQ 50-60_1]:[iBAQ 50-60_3]])</f>
        <v>3</v>
      </c>
      <c r="S625" s="8">
        <f>AVERAGE(表1_5[[#This Row],[iBAQ 0-20_1]:[iBAQ 0-20_3]])</f>
        <v>5584033.333333333</v>
      </c>
      <c r="T625" s="8">
        <f>AVERAGE(表1_5[[#This Row],[iBAQ 30-40_1]:[iBAQ 30-40_3]])</f>
        <v>26483000</v>
      </c>
      <c r="U625" s="8">
        <f>AVERAGE(表1_5[[#This Row],[iBAQ 50-60_1]:[iBAQ 50-60_3]])</f>
        <v>20403333.333333332</v>
      </c>
      <c r="V625" s="8">
        <f>表1_5[[#This Row],[Average 40]]/表1_5[[#This Row],[Average 20]]</f>
        <v>4.7426292822989362</v>
      </c>
      <c r="W625" s="8">
        <f>TTEST(表1_5[[#This Row],[iBAQ 0-20_1]:[iBAQ 0-20_3]],表1_5[[#This Row],[iBAQ 30-40_1]:[iBAQ 30-40_3]],2,2)</f>
        <v>2.4883400558079203E-3</v>
      </c>
      <c r="X625" s="8" t="s">
        <v>1408</v>
      </c>
      <c r="Y625" s="8">
        <f>表1_5[[#This Row],[Average 60]]/表1_5[[#This Row],[Average 40]]</f>
        <v>0.77043134589485074</v>
      </c>
      <c r="Z625" s="8">
        <f>TTEST(表1_5[[#This Row],[iBAQ 30-40_1]:[iBAQ 30-40_3]],表1_5[[#This Row],[iBAQ 50-60_1]:[iBAQ 50-60_3]],2,2)</f>
        <v>0.21052848786938028</v>
      </c>
      <c r="AA625" s="8"/>
      <c r="AB625" s="8">
        <f>表1_5[[#This Row],[Average 60]]/表1_5[[#This Row],[Average 20]]</f>
        <v>3.6538702610418992</v>
      </c>
      <c r="AC625" s="8">
        <f>TTEST(表1_5[[#This Row],[iBAQ 0-20_1]:[iBAQ 0-20_3]],表1_5[[#This Row],[iBAQ 50-60_1]:[iBAQ 50-60_3]],2,2)</f>
        <v>5.5149893301410435E-3</v>
      </c>
      <c r="AD625" s="8" t="s">
        <v>1408</v>
      </c>
    </row>
    <row r="626" spans="1:30" ht="15.75">
      <c r="A626" s="6">
        <v>772</v>
      </c>
      <c r="B626" s="7" t="s">
        <v>363</v>
      </c>
      <c r="C626" s="7" t="s">
        <v>2728</v>
      </c>
      <c r="D626" s="7" t="s">
        <v>1737</v>
      </c>
      <c r="E626" s="6">
        <v>5</v>
      </c>
      <c r="F626" s="6">
        <v>3</v>
      </c>
      <c r="G626" s="6">
        <v>10588000</v>
      </c>
      <c r="H626" s="6">
        <v>14733000</v>
      </c>
      <c r="I626" s="6">
        <v>12849000</v>
      </c>
      <c r="J626" s="6">
        <v>3794300</v>
      </c>
      <c r="K626" s="6">
        <v>13297000</v>
      </c>
      <c r="L626" s="6">
        <v>22036000</v>
      </c>
      <c r="M626" s="6">
        <v>12946000</v>
      </c>
      <c r="N626" s="6">
        <v>14136000</v>
      </c>
      <c r="O626" s="6">
        <v>3051300</v>
      </c>
      <c r="P626" s="6">
        <f>COUNT(表1_5[[#This Row],[iBAQ 0-20_1]:[iBAQ 0-20_3]])</f>
        <v>3</v>
      </c>
      <c r="Q626" s="6">
        <f>COUNT(表1_5[[#This Row],[iBAQ 30-40_1]:[iBAQ 30-40_3]])</f>
        <v>3</v>
      </c>
      <c r="R626" s="6">
        <f>COUNT(表1_5[[#This Row],[iBAQ 50-60_1]:[iBAQ 50-60_3]])</f>
        <v>3</v>
      </c>
      <c r="S626" s="8">
        <f>AVERAGE(表1_5[[#This Row],[iBAQ 0-20_1]:[iBAQ 0-20_3]])</f>
        <v>12723333.333333334</v>
      </c>
      <c r="T626" s="8">
        <f>AVERAGE(表1_5[[#This Row],[iBAQ 30-40_1]:[iBAQ 30-40_3]])</f>
        <v>13042433.333333334</v>
      </c>
      <c r="U626" s="8">
        <f>AVERAGE(表1_5[[#This Row],[iBAQ 50-60_1]:[iBAQ 50-60_3]])</f>
        <v>10044433.333333334</v>
      </c>
      <c r="V626" s="8">
        <f>表1_5[[#This Row],[Average 40]]/表1_5[[#This Row],[Average 20]]</f>
        <v>1.025079905685093</v>
      </c>
      <c r="W626" s="8">
        <f>TTEST(表1_5[[#This Row],[iBAQ 0-20_1]:[iBAQ 0-20_3]],表1_5[[#This Row],[iBAQ 30-40_1]:[iBAQ 30-40_3]],2,2)</f>
        <v>0.95572934163113987</v>
      </c>
      <c r="X626" s="8"/>
      <c r="Y626" s="8">
        <f>表1_5[[#This Row],[Average 60]]/表1_5[[#This Row],[Average 40]]</f>
        <v>0.7701349185862556</v>
      </c>
      <c r="Z626" s="8">
        <f>TTEST(表1_5[[#This Row],[iBAQ 30-40_1]:[iBAQ 30-40_3]],表1_5[[#This Row],[iBAQ 50-60_1]:[iBAQ 50-60_3]],2,2)</f>
        <v>0.66054670697805773</v>
      </c>
      <c r="AA626" s="8"/>
      <c r="AB626" s="8">
        <f>表1_5[[#This Row],[Average 60]]/表1_5[[#This Row],[Average 20]]</f>
        <v>0.78944982970919575</v>
      </c>
      <c r="AC626" s="8">
        <f>TTEST(表1_5[[#This Row],[iBAQ 0-20_1]:[iBAQ 0-20_3]],表1_5[[#This Row],[iBAQ 50-60_1]:[iBAQ 50-60_3]],2,2)</f>
        <v>0.51043031567908748</v>
      </c>
      <c r="AD626" s="8"/>
    </row>
    <row r="627" spans="1:30" ht="15.75">
      <c r="A627" s="6">
        <v>983</v>
      </c>
      <c r="B627" s="7" t="s">
        <v>194</v>
      </c>
      <c r="C627" s="7" t="s">
        <v>2891</v>
      </c>
      <c r="D627" s="7" t="s">
        <v>3771</v>
      </c>
      <c r="E627" s="6">
        <v>5</v>
      </c>
      <c r="F627" s="6">
        <v>5</v>
      </c>
      <c r="G627" s="6">
        <v>1933700</v>
      </c>
      <c r="H627" s="6">
        <v>10426000</v>
      </c>
      <c r="I627" s="6">
        <v>8631000</v>
      </c>
      <c r="J627" s="6">
        <v>10839000</v>
      </c>
      <c r="K627" s="6">
        <v>14727000</v>
      </c>
      <c r="L627" s="6">
        <v>10873000</v>
      </c>
      <c r="M627" s="6">
        <v>8630200</v>
      </c>
      <c r="N627" s="6">
        <v>10769000</v>
      </c>
      <c r="O627" s="6">
        <v>8403400</v>
      </c>
      <c r="P627" s="6">
        <f>COUNT(表1_5[[#This Row],[iBAQ 0-20_1]:[iBAQ 0-20_3]])</f>
        <v>3</v>
      </c>
      <c r="Q627" s="6">
        <f>COUNT(表1_5[[#This Row],[iBAQ 30-40_1]:[iBAQ 30-40_3]])</f>
        <v>3</v>
      </c>
      <c r="R627" s="6">
        <f>COUNT(表1_5[[#This Row],[iBAQ 50-60_1]:[iBAQ 50-60_3]])</f>
        <v>3</v>
      </c>
      <c r="S627" s="8">
        <f>AVERAGE(表1_5[[#This Row],[iBAQ 0-20_1]:[iBAQ 0-20_3]])</f>
        <v>6996900</v>
      </c>
      <c r="T627" s="8">
        <f>AVERAGE(表1_5[[#This Row],[iBAQ 30-40_1]:[iBAQ 30-40_3]])</f>
        <v>12146333.333333334</v>
      </c>
      <c r="U627" s="8">
        <f>AVERAGE(表1_5[[#This Row],[iBAQ 50-60_1]:[iBAQ 50-60_3]])</f>
        <v>9267533.333333334</v>
      </c>
      <c r="V627" s="8">
        <f>表1_5[[#This Row],[Average 40]]/表1_5[[#This Row],[Average 20]]</f>
        <v>1.7359592581476559</v>
      </c>
      <c r="W627" s="8">
        <f>TTEST(表1_5[[#This Row],[iBAQ 0-20_1]:[iBAQ 0-20_3]],表1_5[[#This Row],[iBAQ 30-40_1]:[iBAQ 30-40_3]],2,2)</f>
        <v>0.14919153237925575</v>
      </c>
      <c r="X627" s="8"/>
      <c r="Y627" s="8">
        <f>表1_5[[#This Row],[Average 60]]/表1_5[[#This Row],[Average 40]]</f>
        <v>0.76299020280468732</v>
      </c>
      <c r="Z627" s="8">
        <f>TTEST(表1_5[[#This Row],[iBAQ 30-40_1]:[iBAQ 30-40_3]],表1_5[[#This Row],[iBAQ 50-60_1]:[iBAQ 50-60_3]],2,2)</f>
        <v>0.1263206364634395</v>
      </c>
      <c r="AA627" s="8"/>
      <c r="AB627" s="8">
        <f>表1_5[[#This Row],[Average 60]]/表1_5[[#This Row],[Average 20]]</f>
        <v>1.3245199064347546</v>
      </c>
      <c r="AC627" s="8">
        <f>TTEST(表1_5[[#This Row],[iBAQ 0-20_1]:[iBAQ 0-20_3]],表1_5[[#This Row],[iBAQ 50-60_1]:[iBAQ 50-60_3]],2,2)</f>
        <v>0.4464076653936831</v>
      </c>
      <c r="AD627" s="8"/>
    </row>
    <row r="628" spans="1:30" ht="15.75">
      <c r="A628" s="6">
        <v>1158</v>
      </c>
      <c r="B628" s="7" t="s">
        <v>103</v>
      </c>
      <c r="C628" s="7" t="s">
        <v>2387</v>
      </c>
      <c r="D628" s="7" t="s">
        <v>3831</v>
      </c>
      <c r="E628" s="6">
        <v>5</v>
      </c>
      <c r="F628" s="6">
        <v>1</v>
      </c>
      <c r="G628" s="6">
        <v>21761000</v>
      </c>
      <c r="H628" s="6">
        <v>20657000</v>
      </c>
      <c r="I628" s="6">
        <v>9882400</v>
      </c>
      <c r="J628" s="6">
        <v>21908000</v>
      </c>
      <c r="K628" s="6">
        <v>25722000</v>
      </c>
      <c r="L628" s="6">
        <v>20804000</v>
      </c>
      <c r="M628" s="6">
        <v>22449000</v>
      </c>
      <c r="N628" s="6">
        <v>10962000</v>
      </c>
      <c r="O628" s="6">
        <v>18795000</v>
      </c>
      <c r="P628" s="6">
        <f>COUNT(表1_5[[#This Row],[iBAQ 0-20_1]:[iBAQ 0-20_3]])</f>
        <v>3</v>
      </c>
      <c r="Q628" s="6">
        <f>COUNT(表1_5[[#This Row],[iBAQ 30-40_1]:[iBAQ 30-40_3]])</f>
        <v>3</v>
      </c>
      <c r="R628" s="6">
        <f>COUNT(表1_5[[#This Row],[iBAQ 50-60_1]:[iBAQ 50-60_3]])</f>
        <v>3</v>
      </c>
      <c r="S628" s="8">
        <f>AVERAGE(表1_5[[#This Row],[iBAQ 0-20_1]:[iBAQ 0-20_3]])</f>
        <v>17433466.666666668</v>
      </c>
      <c r="T628" s="8">
        <f>AVERAGE(表1_5[[#This Row],[iBAQ 30-40_1]:[iBAQ 30-40_3]])</f>
        <v>22811333.333333332</v>
      </c>
      <c r="U628" s="8">
        <f>AVERAGE(表1_5[[#This Row],[iBAQ 50-60_1]:[iBAQ 50-60_3]])</f>
        <v>17402000</v>
      </c>
      <c r="V628" s="8">
        <f>表1_5[[#This Row],[Average 40]]/表1_5[[#This Row],[Average 20]]</f>
        <v>1.3084794762563956</v>
      </c>
      <c r="W628" s="8">
        <f>TTEST(表1_5[[#This Row],[iBAQ 0-20_1]:[iBAQ 0-20_3]],表1_5[[#This Row],[iBAQ 30-40_1]:[iBAQ 30-40_3]],2,2)</f>
        <v>0.25703088885468217</v>
      </c>
      <c r="X628" s="8"/>
      <c r="Y628" s="8">
        <f>表1_5[[#This Row],[Average 60]]/表1_5[[#This Row],[Average 40]]</f>
        <v>0.76286641143291356</v>
      </c>
      <c r="Z628" s="8">
        <f>TTEST(表1_5[[#This Row],[iBAQ 30-40_1]:[iBAQ 30-40_3]],表1_5[[#This Row],[iBAQ 50-60_1]:[iBAQ 50-60_3]],2,2)</f>
        <v>0.21770479632126399</v>
      </c>
      <c r="AA628" s="8"/>
      <c r="AB628" s="8">
        <f>表1_5[[#This Row],[Average 60]]/表1_5[[#This Row],[Average 20]]</f>
        <v>0.99819504248533464</v>
      </c>
      <c r="AC628" s="8">
        <f>TTEST(表1_5[[#This Row],[iBAQ 0-20_1]:[iBAQ 0-20_3]],表1_5[[#This Row],[iBAQ 50-60_1]:[iBAQ 50-60_3]],2,2)</f>
        <v>0.99535714326225477</v>
      </c>
      <c r="AD628" s="8"/>
    </row>
    <row r="629" spans="1:30" ht="15.75">
      <c r="A629" s="6">
        <v>264</v>
      </c>
      <c r="B629" s="7" t="s">
        <v>783</v>
      </c>
      <c r="C629" s="7" t="s">
        <v>2342</v>
      </c>
      <c r="D629" s="7" t="s">
        <v>3493</v>
      </c>
      <c r="E629" s="6">
        <v>2</v>
      </c>
      <c r="F629" s="6">
        <v>2</v>
      </c>
      <c r="G629" s="6">
        <v>1534100</v>
      </c>
      <c r="H629" s="6"/>
      <c r="I629" s="6">
        <v>3802400</v>
      </c>
      <c r="J629" s="6">
        <v>799300</v>
      </c>
      <c r="K629" s="6">
        <v>3144600</v>
      </c>
      <c r="L629" s="6">
        <v>775210</v>
      </c>
      <c r="M629" s="6">
        <v>1265100</v>
      </c>
      <c r="N629" s="6">
        <v>1125400</v>
      </c>
      <c r="O629" s="6"/>
      <c r="P629" s="6">
        <f>COUNT(表1_5[[#This Row],[iBAQ 0-20_1]:[iBAQ 0-20_3]])</f>
        <v>2</v>
      </c>
      <c r="Q629" s="6">
        <f>COUNT(表1_5[[#This Row],[iBAQ 30-40_1]:[iBAQ 30-40_3]])</f>
        <v>3</v>
      </c>
      <c r="R629" s="6">
        <f>COUNT(表1_5[[#This Row],[iBAQ 50-60_1]:[iBAQ 50-60_3]])</f>
        <v>2</v>
      </c>
      <c r="S629" s="8">
        <f>AVERAGE(表1_5[[#This Row],[iBAQ 0-20_1]:[iBAQ 0-20_3]])</f>
        <v>2668250</v>
      </c>
      <c r="T629" s="8">
        <f>AVERAGE(表1_5[[#This Row],[iBAQ 30-40_1]:[iBAQ 30-40_3]])</f>
        <v>1573036.6666666667</v>
      </c>
      <c r="U629" s="8">
        <f>AVERAGE(表1_5[[#This Row],[iBAQ 50-60_1]:[iBAQ 50-60_3]])</f>
        <v>1195250</v>
      </c>
      <c r="V629" s="8">
        <f>表1_5[[#This Row],[Average 40]]/表1_5[[#This Row],[Average 20]]</f>
        <v>0.58953871139011216</v>
      </c>
      <c r="W629" s="8">
        <f>TTEST(表1_5[[#This Row],[iBAQ 0-20_1]:[iBAQ 0-20_3]],表1_5[[#This Row],[iBAQ 30-40_1]:[iBAQ 30-40_3]],2,2)</f>
        <v>0.46771824080999946</v>
      </c>
      <c r="X629" s="8"/>
      <c r="Y629" s="8">
        <f>表1_5[[#This Row],[Average 60]]/表1_5[[#This Row],[Average 40]]</f>
        <v>0.75983607078453352</v>
      </c>
      <c r="Z629" s="8">
        <f>TTEST(表1_5[[#This Row],[iBAQ 30-40_1]:[iBAQ 30-40_3]],表1_5[[#This Row],[iBAQ 50-60_1]:[iBAQ 50-60_3]],2,2)</f>
        <v>0.7346795557855873</v>
      </c>
      <c r="AA629" s="8"/>
      <c r="AB629" s="8">
        <f>表1_5[[#This Row],[Average 60]]/表1_5[[#This Row],[Average 20]]</f>
        <v>0.4479527780380399</v>
      </c>
      <c r="AC629" s="8">
        <f>TTEST(表1_5[[#This Row],[iBAQ 0-20_1]:[iBAQ 0-20_3]],表1_5[[#This Row],[iBAQ 50-60_1]:[iBAQ 50-60_3]],2,2)</f>
        <v>0.32428914067217152</v>
      </c>
      <c r="AD629" s="8"/>
    </row>
    <row r="630" spans="1:30" ht="15.75">
      <c r="A630" s="6">
        <v>1530</v>
      </c>
      <c r="B630" s="7" t="s">
        <v>873</v>
      </c>
      <c r="C630" s="7" t="s">
        <v>3369</v>
      </c>
      <c r="D630" s="7" t="s">
        <v>2157</v>
      </c>
      <c r="E630" s="6">
        <v>5</v>
      </c>
      <c r="F630" s="6">
        <v>5</v>
      </c>
      <c r="G630" s="6"/>
      <c r="H630" s="6"/>
      <c r="I630" s="6">
        <v>368100</v>
      </c>
      <c r="J630" s="6">
        <v>394900</v>
      </c>
      <c r="K630" s="6"/>
      <c r="L630" s="6">
        <v>415500</v>
      </c>
      <c r="M630" s="6">
        <v>433850</v>
      </c>
      <c r="N630" s="6">
        <v>181730</v>
      </c>
      <c r="O630" s="6"/>
      <c r="P630" s="6">
        <f>COUNT(表1_5[[#This Row],[iBAQ 0-20_1]:[iBAQ 0-20_3]])</f>
        <v>1</v>
      </c>
      <c r="Q630" s="6">
        <f>COUNT(表1_5[[#This Row],[iBAQ 30-40_1]:[iBAQ 30-40_3]])</f>
        <v>2</v>
      </c>
      <c r="R630" s="6">
        <f>COUNT(表1_5[[#This Row],[iBAQ 50-60_1]:[iBAQ 50-60_3]])</f>
        <v>2</v>
      </c>
      <c r="S630" s="8"/>
      <c r="T630" s="8">
        <f>AVERAGE(表1_5[[#This Row],[iBAQ 30-40_1]:[iBAQ 30-40_3]])</f>
        <v>405200</v>
      </c>
      <c r="U630" s="8">
        <f>AVERAGE(表1_5[[#This Row],[iBAQ 50-60_1]:[iBAQ 50-60_3]])</f>
        <v>307790</v>
      </c>
      <c r="V630" s="8"/>
      <c r="W630" s="8"/>
      <c r="X630" s="8"/>
      <c r="Y630" s="8">
        <f>表1_5[[#This Row],[Average 60]]/表1_5[[#This Row],[Average 40]]</f>
        <v>0.75960019743336626</v>
      </c>
      <c r="Z630" s="8">
        <f>TTEST(表1_5[[#This Row],[iBAQ 30-40_1]:[iBAQ 30-40_3]],表1_5[[#This Row],[iBAQ 50-60_1]:[iBAQ 50-60_3]],2,2)</f>
        <v>0.52173592834419935</v>
      </c>
      <c r="AA630" s="8"/>
      <c r="AB630" s="8"/>
      <c r="AC630" s="8"/>
      <c r="AD630" s="8"/>
    </row>
    <row r="631" spans="1:30" ht="15.75">
      <c r="A631" s="6">
        <v>574</v>
      </c>
      <c r="B631" s="7" t="s">
        <v>722</v>
      </c>
      <c r="C631" s="7" t="s">
        <v>2559</v>
      </c>
      <c r="D631" s="7" t="s">
        <v>1624</v>
      </c>
      <c r="E631" s="6">
        <v>1</v>
      </c>
      <c r="F631" s="6">
        <v>1</v>
      </c>
      <c r="G631" s="6"/>
      <c r="H631" s="6"/>
      <c r="I631" s="6">
        <v>10418000</v>
      </c>
      <c r="J631" s="6">
        <v>6794100</v>
      </c>
      <c r="K631" s="6">
        <v>7220500</v>
      </c>
      <c r="L631" s="6">
        <v>10697000</v>
      </c>
      <c r="M631" s="6">
        <v>8648700</v>
      </c>
      <c r="N631" s="6">
        <v>3860300</v>
      </c>
      <c r="O631" s="6"/>
      <c r="P631" s="6">
        <f>COUNT(表1_5[[#This Row],[iBAQ 0-20_1]:[iBAQ 0-20_3]])</f>
        <v>1</v>
      </c>
      <c r="Q631" s="6">
        <f>COUNT(表1_5[[#This Row],[iBAQ 30-40_1]:[iBAQ 30-40_3]])</f>
        <v>3</v>
      </c>
      <c r="R631" s="6">
        <f>COUNT(表1_5[[#This Row],[iBAQ 50-60_1]:[iBAQ 50-60_3]])</f>
        <v>2</v>
      </c>
      <c r="S631" s="8"/>
      <c r="T631" s="8">
        <f>AVERAGE(表1_5[[#This Row],[iBAQ 30-40_1]:[iBAQ 30-40_3]])</f>
        <v>8237200</v>
      </c>
      <c r="U631" s="8">
        <f>AVERAGE(表1_5[[#This Row],[iBAQ 50-60_1]:[iBAQ 50-60_3]])</f>
        <v>6254500</v>
      </c>
      <c r="V631" s="8"/>
      <c r="W631" s="8"/>
      <c r="X631" s="8"/>
      <c r="Y631" s="8">
        <f>表1_5[[#This Row],[Average 60]]/表1_5[[#This Row],[Average 40]]</f>
        <v>0.75929927645316375</v>
      </c>
      <c r="Z631" s="8">
        <f>TTEST(表1_5[[#This Row],[iBAQ 30-40_1]:[iBAQ 30-40_3]],表1_5[[#This Row],[iBAQ 50-60_1]:[iBAQ 50-60_3]],2,2)</f>
        <v>0.46828237356261537</v>
      </c>
      <c r="AA631" s="8"/>
      <c r="AB631" s="8"/>
      <c r="AC631" s="8"/>
      <c r="AD631" s="8"/>
    </row>
    <row r="632" spans="1:30" ht="15.75">
      <c r="A632" s="6">
        <v>1517</v>
      </c>
      <c r="B632" s="7" t="s">
        <v>690</v>
      </c>
      <c r="C632" s="7" t="s">
        <v>3355</v>
      </c>
      <c r="D632" s="7" t="s">
        <v>2150</v>
      </c>
      <c r="E632" s="6">
        <v>4</v>
      </c>
      <c r="F632" s="6">
        <v>4</v>
      </c>
      <c r="G632" s="6">
        <v>251340</v>
      </c>
      <c r="H632" s="6"/>
      <c r="I632" s="6">
        <v>330420</v>
      </c>
      <c r="J632" s="6">
        <v>491990</v>
      </c>
      <c r="K632" s="6">
        <v>249620</v>
      </c>
      <c r="L632" s="6">
        <v>548130</v>
      </c>
      <c r="M632" s="6"/>
      <c r="N632" s="6">
        <v>582640</v>
      </c>
      <c r="O632" s="6">
        <v>70061</v>
      </c>
      <c r="P632" s="6">
        <f>COUNT(表1_5[[#This Row],[iBAQ 0-20_1]:[iBAQ 0-20_3]])</f>
        <v>2</v>
      </c>
      <c r="Q632" s="6">
        <f>COUNT(表1_5[[#This Row],[iBAQ 30-40_1]:[iBAQ 30-40_3]])</f>
        <v>3</v>
      </c>
      <c r="R632" s="6">
        <f>COUNT(表1_5[[#This Row],[iBAQ 50-60_1]:[iBAQ 50-60_3]])</f>
        <v>2</v>
      </c>
      <c r="S632" s="8">
        <f>AVERAGE(表1_5[[#This Row],[iBAQ 0-20_1]:[iBAQ 0-20_3]])</f>
        <v>290880</v>
      </c>
      <c r="T632" s="8">
        <f>AVERAGE(表1_5[[#This Row],[iBAQ 30-40_1]:[iBAQ 30-40_3]])</f>
        <v>429913.33333333331</v>
      </c>
      <c r="U632" s="8">
        <f>AVERAGE(表1_5[[#This Row],[iBAQ 50-60_1]:[iBAQ 50-60_3]])</f>
        <v>326350.5</v>
      </c>
      <c r="V632" s="8">
        <f>表1_5[[#This Row],[Average 40]]/表1_5[[#This Row],[Average 20]]</f>
        <v>1.4779748808214155</v>
      </c>
      <c r="W632" s="8">
        <f>TTEST(表1_5[[#This Row],[iBAQ 0-20_1]:[iBAQ 0-20_3]],表1_5[[#This Row],[iBAQ 30-40_1]:[iBAQ 30-40_3]],2,2)</f>
        <v>0.33673656267654689</v>
      </c>
      <c r="X632" s="8"/>
      <c r="Y632" s="8">
        <f>表1_5[[#This Row],[Average 60]]/表1_5[[#This Row],[Average 40]]</f>
        <v>0.75910764960379618</v>
      </c>
      <c r="Z632" s="8">
        <f>TTEST(表1_5[[#This Row],[iBAQ 30-40_1]:[iBAQ 30-40_3]],表1_5[[#This Row],[iBAQ 50-60_1]:[iBAQ 50-60_3]],2,2)</f>
        <v>0.6761831777933569</v>
      </c>
      <c r="AA632" s="8"/>
      <c r="AB632" s="8">
        <f>表1_5[[#This Row],[Average 60]]/表1_5[[#This Row],[Average 20]]</f>
        <v>1.1219420379537954</v>
      </c>
      <c r="AC632" s="8">
        <f>TTEST(表1_5[[#This Row],[iBAQ 0-20_1]:[iBAQ 0-20_3]],表1_5[[#This Row],[iBAQ 50-60_1]:[iBAQ 50-60_3]],2,2)</f>
        <v>0.90372985178063758</v>
      </c>
      <c r="AD632" s="8"/>
    </row>
    <row r="633" spans="1:30" ht="15.75">
      <c r="A633" s="6">
        <v>888</v>
      </c>
      <c r="B633" s="7" t="s">
        <v>814</v>
      </c>
      <c r="C633" s="7" t="s">
        <v>2827</v>
      </c>
      <c r="D633" s="7" t="s">
        <v>1789</v>
      </c>
      <c r="E633" s="6">
        <v>2</v>
      </c>
      <c r="F633" s="6">
        <v>2</v>
      </c>
      <c r="G633" s="6"/>
      <c r="H633" s="6">
        <v>353640</v>
      </c>
      <c r="I633" s="6">
        <v>513980</v>
      </c>
      <c r="J633" s="6">
        <v>336640</v>
      </c>
      <c r="K633" s="6">
        <v>877250</v>
      </c>
      <c r="L633" s="6">
        <v>463300</v>
      </c>
      <c r="M633" s="6">
        <v>249730</v>
      </c>
      <c r="N633" s="6">
        <v>598980</v>
      </c>
      <c r="O633" s="6"/>
      <c r="P633" s="6">
        <f>COUNT(表1_5[[#This Row],[iBAQ 0-20_1]:[iBAQ 0-20_3]])</f>
        <v>2</v>
      </c>
      <c r="Q633" s="6">
        <f>COUNT(表1_5[[#This Row],[iBAQ 30-40_1]:[iBAQ 30-40_3]])</f>
        <v>3</v>
      </c>
      <c r="R633" s="6">
        <f>COUNT(表1_5[[#This Row],[iBAQ 50-60_1]:[iBAQ 50-60_3]])</f>
        <v>2</v>
      </c>
      <c r="S633" s="8">
        <f>AVERAGE(表1_5[[#This Row],[iBAQ 0-20_1]:[iBAQ 0-20_3]])</f>
        <v>433810</v>
      </c>
      <c r="T633" s="8">
        <f>AVERAGE(表1_5[[#This Row],[iBAQ 30-40_1]:[iBAQ 30-40_3]])</f>
        <v>559063.33333333337</v>
      </c>
      <c r="U633" s="8">
        <f>AVERAGE(表1_5[[#This Row],[iBAQ 50-60_1]:[iBAQ 50-60_3]])</f>
        <v>424355</v>
      </c>
      <c r="V633" s="8">
        <f>表1_5[[#This Row],[Average 40]]/表1_5[[#This Row],[Average 20]]</f>
        <v>1.2887285524384715</v>
      </c>
      <c r="W633" s="8">
        <f>TTEST(表1_5[[#This Row],[iBAQ 0-20_1]:[iBAQ 0-20_3]],表1_5[[#This Row],[iBAQ 30-40_1]:[iBAQ 30-40_3]],2,2)</f>
        <v>0.6074924951580396</v>
      </c>
      <c r="X633" s="8"/>
      <c r="Y633" s="8">
        <f>表1_5[[#This Row],[Average 60]]/表1_5[[#This Row],[Average 40]]</f>
        <v>0.75904638114942247</v>
      </c>
      <c r="Z633" s="8">
        <f>TTEST(表1_5[[#This Row],[iBAQ 30-40_1]:[iBAQ 30-40_3]],表1_5[[#This Row],[iBAQ 50-60_1]:[iBAQ 50-60_3]],2,2)</f>
        <v>0.62436198031771228</v>
      </c>
      <c r="AA633" s="8"/>
      <c r="AB633" s="8">
        <f>表1_5[[#This Row],[Average 60]]/表1_5[[#This Row],[Average 20]]</f>
        <v>0.97820474401235569</v>
      </c>
      <c r="AC633" s="8">
        <f>TTEST(表1_5[[#This Row],[iBAQ 0-20_1]:[iBAQ 0-20_3]],表1_5[[#This Row],[iBAQ 50-60_1]:[iBAQ 50-60_3]],2,2)</f>
        <v>0.96522666258422696</v>
      </c>
      <c r="AD633" s="8"/>
    </row>
    <row r="634" spans="1:30" ht="15.75">
      <c r="A634" s="6">
        <v>1471</v>
      </c>
      <c r="B634" s="7" t="s">
        <v>411</v>
      </c>
      <c r="C634" s="7" t="s">
        <v>3313</v>
      </c>
      <c r="D634" s="7" t="s">
        <v>3976</v>
      </c>
      <c r="E634" s="6">
        <v>2</v>
      </c>
      <c r="F634" s="6">
        <v>2</v>
      </c>
      <c r="G634" s="6">
        <v>4336000</v>
      </c>
      <c r="H634" s="6">
        <v>4039100</v>
      </c>
      <c r="I634" s="6">
        <v>3449200</v>
      </c>
      <c r="J634" s="6">
        <v>6100500</v>
      </c>
      <c r="K634" s="6">
        <v>7172700</v>
      </c>
      <c r="L634" s="6">
        <v>566380</v>
      </c>
      <c r="M634" s="6">
        <v>5231300</v>
      </c>
      <c r="N634" s="6">
        <v>2769900</v>
      </c>
      <c r="O634" s="6">
        <v>2433100</v>
      </c>
      <c r="P634" s="6">
        <f>COUNT(表1_5[[#This Row],[iBAQ 0-20_1]:[iBAQ 0-20_3]])</f>
        <v>3</v>
      </c>
      <c r="Q634" s="6">
        <f>COUNT(表1_5[[#This Row],[iBAQ 30-40_1]:[iBAQ 30-40_3]])</f>
        <v>3</v>
      </c>
      <c r="R634" s="6">
        <f>COUNT(表1_5[[#This Row],[iBAQ 50-60_1]:[iBAQ 50-60_3]])</f>
        <v>3</v>
      </c>
      <c r="S634" s="8">
        <f>AVERAGE(表1_5[[#This Row],[iBAQ 0-20_1]:[iBAQ 0-20_3]])</f>
        <v>3941433.3333333335</v>
      </c>
      <c r="T634" s="8">
        <f>AVERAGE(表1_5[[#This Row],[iBAQ 30-40_1]:[iBAQ 30-40_3]])</f>
        <v>4613193.333333333</v>
      </c>
      <c r="U634" s="8">
        <f>AVERAGE(表1_5[[#This Row],[iBAQ 50-60_1]:[iBAQ 50-60_3]])</f>
        <v>3478100</v>
      </c>
      <c r="V634" s="8">
        <f>表1_5[[#This Row],[Average 40]]/表1_5[[#This Row],[Average 20]]</f>
        <v>1.1704354591815158</v>
      </c>
      <c r="W634" s="8">
        <f>TTEST(表1_5[[#This Row],[iBAQ 0-20_1]:[iBAQ 0-20_3]],表1_5[[#This Row],[iBAQ 30-40_1]:[iBAQ 30-40_3]],2,2)</f>
        <v>0.76108324530281823</v>
      </c>
      <c r="X634" s="8"/>
      <c r="Y634" s="8">
        <f>表1_5[[#This Row],[Average 60]]/表1_5[[#This Row],[Average 40]]</f>
        <v>0.75394629027759519</v>
      </c>
      <c r="Z634" s="8">
        <f>TTEST(表1_5[[#This Row],[iBAQ 30-40_1]:[iBAQ 30-40_3]],表1_5[[#This Row],[iBAQ 50-60_1]:[iBAQ 50-60_3]],2,2)</f>
        <v>0.63737234421016753</v>
      </c>
      <c r="AA634" s="8"/>
      <c r="AB634" s="8">
        <f>表1_5[[#This Row],[Average 60]]/表1_5[[#This Row],[Average 20]]</f>
        <v>0.88244547245925764</v>
      </c>
      <c r="AC634" s="8">
        <f>TTEST(表1_5[[#This Row],[iBAQ 0-20_1]:[iBAQ 0-20_3]],表1_5[[#This Row],[iBAQ 50-60_1]:[iBAQ 50-60_3]],2,2)</f>
        <v>0.64088229277822983</v>
      </c>
      <c r="AD634" s="8"/>
    </row>
    <row r="635" spans="1:30" ht="15.75">
      <c r="A635" s="6">
        <v>613</v>
      </c>
      <c r="B635" s="7" t="s">
        <v>74</v>
      </c>
      <c r="C635" s="7" t="s">
        <v>2588</v>
      </c>
      <c r="D635" s="7" t="s">
        <v>1641</v>
      </c>
      <c r="E635" s="6">
        <v>7</v>
      </c>
      <c r="F635" s="6">
        <v>2</v>
      </c>
      <c r="G635" s="6">
        <v>30230000</v>
      </c>
      <c r="H635" s="6">
        <v>28747000</v>
      </c>
      <c r="I635" s="6">
        <v>44106000</v>
      </c>
      <c r="J635" s="6">
        <v>39754000</v>
      </c>
      <c r="K635" s="6">
        <v>64553000</v>
      </c>
      <c r="L635" s="6">
        <v>72256000</v>
      </c>
      <c r="M635" s="6">
        <v>79114000</v>
      </c>
      <c r="N635" s="6">
        <v>24837000</v>
      </c>
      <c r="O635" s="6">
        <v>28981000</v>
      </c>
      <c r="P635" s="6">
        <f>COUNT(表1_5[[#This Row],[iBAQ 0-20_1]:[iBAQ 0-20_3]])</f>
        <v>3</v>
      </c>
      <c r="Q635" s="6">
        <f>COUNT(表1_5[[#This Row],[iBAQ 30-40_1]:[iBAQ 30-40_3]])</f>
        <v>3</v>
      </c>
      <c r="R635" s="6">
        <f>COUNT(表1_5[[#This Row],[iBAQ 50-60_1]:[iBAQ 50-60_3]])</f>
        <v>3</v>
      </c>
      <c r="S635" s="8">
        <f>AVERAGE(表1_5[[#This Row],[iBAQ 0-20_1]:[iBAQ 0-20_3]])</f>
        <v>34361000</v>
      </c>
      <c r="T635" s="8">
        <f>AVERAGE(表1_5[[#This Row],[iBAQ 30-40_1]:[iBAQ 30-40_3]])</f>
        <v>58854333.333333336</v>
      </c>
      <c r="U635" s="8">
        <f>AVERAGE(表1_5[[#This Row],[iBAQ 50-60_1]:[iBAQ 50-60_3]])</f>
        <v>44310666.666666664</v>
      </c>
      <c r="V635" s="8">
        <f>表1_5[[#This Row],[Average 40]]/表1_5[[#This Row],[Average 20]]</f>
        <v>1.7128236469640969</v>
      </c>
      <c r="W635" s="8">
        <f>TTEST(表1_5[[#This Row],[iBAQ 0-20_1]:[iBAQ 0-20_3]],表1_5[[#This Row],[iBAQ 30-40_1]:[iBAQ 30-40_3]],2,2)</f>
        <v>8.9092371450843158E-2</v>
      </c>
      <c r="X635" s="8"/>
      <c r="Y635" s="8">
        <f>表1_5[[#This Row],[Average 60]]/表1_5[[#This Row],[Average 40]]</f>
        <v>0.75288707147024003</v>
      </c>
      <c r="Z635" s="8">
        <f>TTEST(表1_5[[#This Row],[iBAQ 30-40_1]:[iBAQ 30-40_3]],表1_5[[#This Row],[iBAQ 50-60_1]:[iBAQ 50-60_3]],2,2)</f>
        <v>0.50758987844503056</v>
      </c>
      <c r="AA635" s="8"/>
      <c r="AB635" s="8">
        <f>表1_5[[#This Row],[Average 60]]/表1_5[[#This Row],[Average 20]]</f>
        <v>1.2895627795077753</v>
      </c>
      <c r="AC635" s="8">
        <f>TTEST(表1_5[[#This Row],[iBAQ 0-20_1]:[iBAQ 0-20_3]],表1_5[[#This Row],[iBAQ 50-60_1]:[iBAQ 50-60_3]],2,2)</f>
        <v>0.61206603383898828</v>
      </c>
      <c r="AD635" s="8"/>
    </row>
    <row r="636" spans="1:30" ht="15.75">
      <c r="A636" s="6">
        <v>1477</v>
      </c>
      <c r="B636" s="7" t="s">
        <v>445</v>
      </c>
      <c r="C636" s="7" t="s">
        <v>3318</v>
      </c>
      <c r="D636" s="7" t="s">
        <v>2131</v>
      </c>
      <c r="E636" s="6">
        <v>7</v>
      </c>
      <c r="F636" s="6">
        <v>7</v>
      </c>
      <c r="G636" s="6">
        <v>587900</v>
      </c>
      <c r="H636" s="6">
        <v>3910100</v>
      </c>
      <c r="I636" s="6">
        <v>2099000</v>
      </c>
      <c r="J636" s="6">
        <v>2518500</v>
      </c>
      <c r="K636" s="6">
        <v>1592000</v>
      </c>
      <c r="L636" s="6">
        <v>3859000</v>
      </c>
      <c r="M636" s="6">
        <v>2434900</v>
      </c>
      <c r="N636" s="6">
        <v>1523700</v>
      </c>
      <c r="O636" s="6">
        <v>2020700</v>
      </c>
      <c r="P636" s="6">
        <f>COUNT(表1_5[[#This Row],[iBAQ 0-20_1]:[iBAQ 0-20_3]])</f>
        <v>3</v>
      </c>
      <c r="Q636" s="6">
        <f>COUNT(表1_5[[#This Row],[iBAQ 30-40_1]:[iBAQ 30-40_3]])</f>
        <v>3</v>
      </c>
      <c r="R636" s="6">
        <f>COUNT(表1_5[[#This Row],[iBAQ 50-60_1]:[iBAQ 50-60_3]])</f>
        <v>3</v>
      </c>
      <c r="S636" s="8">
        <f>AVERAGE(表1_5[[#This Row],[iBAQ 0-20_1]:[iBAQ 0-20_3]])</f>
        <v>2199000</v>
      </c>
      <c r="T636" s="8">
        <f>AVERAGE(表1_5[[#This Row],[iBAQ 30-40_1]:[iBAQ 30-40_3]])</f>
        <v>2656500</v>
      </c>
      <c r="U636" s="8">
        <f>AVERAGE(表1_5[[#This Row],[iBAQ 50-60_1]:[iBAQ 50-60_3]])</f>
        <v>1993100</v>
      </c>
      <c r="V636" s="8">
        <f>表1_5[[#This Row],[Average 40]]/表1_5[[#This Row],[Average 20]]</f>
        <v>1.2080491132332878</v>
      </c>
      <c r="W636" s="8">
        <f>TTEST(表1_5[[#This Row],[iBAQ 0-20_1]:[iBAQ 0-20_3]],表1_5[[#This Row],[iBAQ 30-40_1]:[iBAQ 30-40_3]],2,2)</f>
        <v>0.71437536208558194</v>
      </c>
      <c r="X636" s="8"/>
      <c r="Y636" s="8">
        <f>表1_5[[#This Row],[Average 60]]/表1_5[[#This Row],[Average 40]]</f>
        <v>0.75027291549030684</v>
      </c>
      <c r="Z636" s="8">
        <f>TTEST(表1_5[[#This Row],[iBAQ 30-40_1]:[iBAQ 30-40_3]],表1_5[[#This Row],[iBAQ 50-60_1]:[iBAQ 50-60_3]],2,2)</f>
        <v>0.40229563218789577</v>
      </c>
      <c r="AA636" s="8"/>
      <c r="AB636" s="8">
        <f>表1_5[[#This Row],[Average 60]]/表1_5[[#This Row],[Average 20]]</f>
        <v>0.90636653024101865</v>
      </c>
      <c r="AC636" s="8">
        <f>TTEST(表1_5[[#This Row],[iBAQ 0-20_1]:[iBAQ 0-20_3]],表1_5[[#This Row],[iBAQ 50-60_1]:[iBAQ 50-60_3]],2,2)</f>
        <v>0.84629069548816604</v>
      </c>
      <c r="AD636" s="8"/>
    </row>
    <row r="637" spans="1:30" ht="15.75">
      <c r="A637" s="6">
        <v>641</v>
      </c>
      <c r="B637" s="7" t="s">
        <v>693</v>
      </c>
      <c r="C637" s="7" t="s">
        <v>2613</v>
      </c>
      <c r="D637" s="7" t="s">
        <v>1662</v>
      </c>
      <c r="E637" s="6">
        <v>2</v>
      </c>
      <c r="F637" s="6">
        <v>2</v>
      </c>
      <c r="G637" s="6">
        <v>6168500</v>
      </c>
      <c r="H637" s="6"/>
      <c r="I637" s="6">
        <v>54033000</v>
      </c>
      <c r="J637" s="6"/>
      <c r="K637" s="6">
        <v>17488000</v>
      </c>
      <c r="L637" s="6">
        <v>50095000</v>
      </c>
      <c r="M637" s="6">
        <v>22646000</v>
      </c>
      <c r="N637" s="6">
        <v>28036000</v>
      </c>
      <c r="O637" s="6"/>
      <c r="P637" s="6">
        <f>COUNT(表1_5[[#This Row],[iBAQ 0-20_1]:[iBAQ 0-20_3]])</f>
        <v>2</v>
      </c>
      <c r="Q637" s="6">
        <f>COUNT(表1_5[[#This Row],[iBAQ 30-40_1]:[iBAQ 30-40_3]])</f>
        <v>2</v>
      </c>
      <c r="R637" s="6">
        <f>COUNT(表1_5[[#This Row],[iBAQ 50-60_1]:[iBAQ 50-60_3]])</f>
        <v>2</v>
      </c>
      <c r="S637" s="8">
        <f>AVERAGE(表1_5[[#This Row],[iBAQ 0-20_1]:[iBAQ 0-20_3]])</f>
        <v>30100750</v>
      </c>
      <c r="T637" s="8">
        <f>AVERAGE(表1_5[[#This Row],[iBAQ 30-40_1]:[iBAQ 30-40_3]])</f>
        <v>33791500</v>
      </c>
      <c r="U637" s="8">
        <f>AVERAGE(表1_5[[#This Row],[iBAQ 50-60_1]:[iBAQ 50-60_3]])</f>
        <v>25341000</v>
      </c>
      <c r="V637" s="8">
        <f>表1_5[[#This Row],[Average 40]]/表1_5[[#This Row],[Average 20]]</f>
        <v>1.122613223922992</v>
      </c>
      <c r="W637" s="8">
        <f>TTEST(表1_5[[#This Row],[iBAQ 0-20_1]:[iBAQ 0-20_3]],表1_5[[#This Row],[iBAQ 30-40_1]:[iBAQ 30-40_3]],2,2)</f>
        <v>0.91024123845967364</v>
      </c>
      <c r="X637" s="8"/>
      <c r="Y637" s="8">
        <f>表1_5[[#This Row],[Average 60]]/表1_5[[#This Row],[Average 40]]</f>
        <v>0.74992231774262763</v>
      </c>
      <c r="Z637" s="8">
        <f>TTEST(表1_5[[#This Row],[iBAQ 30-40_1]:[iBAQ 30-40_3]],表1_5[[#This Row],[iBAQ 50-60_1]:[iBAQ 50-60_3]],2,2)</f>
        <v>0.65994589474345922</v>
      </c>
      <c r="AA637" s="8"/>
      <c r="AB637" s="8">
        <f>表1_5[[#This Row],[Average 60]]/表1_5[[#This Row],[Average 20]]</f>
        <v>0.84187271081285353</v>
      </c>
      <c r="AC637" s="8">
        <f>TTEST(表1_5[[#This Row],[iBAQ 0-20_1]:[iBAQ 0-20_3]],表1_5[[#This Row],[iBAQ 50-60_1]:[iBAQ 50-60_3]],2,2)</f>
        <v>0.86159578006468662</v>
      </c>
      <c r="AD637" s="8"/>
    </row>
    <row r="638" spans="1:30" ht="15.75">
      <c r="A638" s="6">
        <v>787</v>
      </c>
      <c r="B638" s="7" t="s">
        <v>54</v>
      </c>
      <c r="C638" s="7" t="s">
        <v>2741</v>
      </c>
      <c r="D638" s="7" t="s">
        <v>3688</v>
      </c>
      <c r="E638" s="6">
        <v>5</v>
      </c>
      <c r="F638" s="6">
        <v>4</v>
      </c>
      <c r="G638" s="6">
        <v>36791000</v>
      </c>
      <c r="H638" s="6">
        <v>44059000</v>
      </c>
      <c r="I638" s="6">
        <v>53178000</v>
      </c>
      <c r="J638" s="6">
        <v>59354000</v>
      </c>
      <c r="K638" s="6">
        <v>55765000</v>
      </c>
      <c r="L638" s="6">
        <v>52364000</v>
      </c>
      <c r="M638" s="6">
        <v>63139000</v>
      </c>
      <c r="N638" s="6">
        <v>21045000</v>
      </c>
      <c r="O638" s="6">
        <v>41265000</v>
      </c>
      <c r="P638" s="6">
        <f>COUNT(表1_5[[#This Row],[iBAQ 0-20_1]:[iBAQ 0-20_3]])</f>
        <v>3</v>
      </c>
      <c r="Q638" s="6">
        <f>COUNT(表1_5[[#This Row],[iBAQ 30-40_1]:[iBAQ 30-40_3]])</f>
        <v>3</v>
      </c>
      <c r="R638" s="6">
        <f>COUNT(表1_5[[#This Row],[iBAQ 50-60_1]:[iBAQ 50-60_3]])</f>
        <v>3</v>
      </c>
      <c r="S638" s="8">
        <f>AVERAGE(表1_5[[#This Row],[iBAQ 0-20_1]:[iBAQ 0-20_3]])</f>
        <v>44676000</v>
      </c>
      <c r="T638" s="8">
        <f>AVERAGE(表1_5[[#This Row],[iBAQ 30-40_1]:[iBAQ 30-40_3]])</f>
        <v>55827666.666666664</v>
      </c>
      <c r="U638" s="8">
        <f>AVERAGE(表1_5[[#This Row],[iBAQ 50-60_1]:[iBAQ 50-60_3]])</f>
        <v>41816333.333333336</v>
      </c>
      <c r="V638" s="8">
        <f>表1_5[[#This Row],[Average 40]]/表1_5[[#This Row],[Average 20]]</f>
        <v>1.2496120213686692</v>
      </c>
      <c r="W638" s="8">
        <f>TTEST(表1_5[[#This Row],[iBAQ 0-20_1]:[iBAQ 0-20_3]],表1_5[[#This Row],[iBAQ 30-40_1]:[iBAQ 30-40_3]],2,2)</f>
        <v>9.6409661772388258E-2</v>
      </c>
      <c r="X638" s="8"/>
      <c r="Y638" s="8">
        <f>表1_5[[#This Row],[Average 60]]/表1_5[[#This Row],[Average 40]]</f>
        <v>0.74902527420693454</v>
      </c>
      <c r="Z638" s="8">
        <f>TTEST(表1_5[[#This Row],[iBAQ 30-40_1]:[iBAQ 30-40_3]],表1_5[[#This Row],[iBAQ 50-60_1]:[iBAQ 50-60_3]],2,2)</f>
        <v>0.31895843321834794</v>
      </c>
      <c r="AA638" s="8"/>
      <c r="AB638" s="8">
        <f>表1_5[[#This Row],[Average 60]]/表1_5[[#This Row],[Average 20]]</f>
        <v>0.93599098695794913</v>
      </c>
      <c r="AC638" s="8">
        <f>TTEST(表1_5[[#This Row],[iBAQ 0-20_1]:[iBAQ 0-20_3]],表1_5[[#This Row],[iBAQ 50-60_1]:[iBAQ 50-60_3]],2,2)</f>
        <v>0.83723059513142228</v>
      </c>
      <c r="AD638" s="8"/>
    </row>
    <row r="639" spans="1:30" ht="15.75">
      <c r="A639" s="6">
        <v>210</v>
      </c>
      <c r="B639" s="7" t="s">
        <v>269</v>
      </c>
      <c r="C639" s="7" t="s">
        <v>2307</v>
      </c>
      <c r="D639" s="7" t="s">
        <v>1480</v>
      </c>
      <c r="E639" s="6">
        <v>3</v>
      </c>
      <c r="F639" s="6">
        <v>1</v>
      </c>
      <c r="G639" s="6">
        <v>5428100</v>
      </c>
      <c r="H639" s="6">
        <v>5450000</v>
      </c>
      <c r="I639" s="6">
        <v>5664600</v>
      </c>
      <c r="J639" s="6">
        <v>2547200</v>
      </c>
      <c r="K639" s="6">
        <v>6200500</v>
      </c>
      <c r="L639" s="6">
        <v>6327200</v>
      </c>
      <c r="M639" s="6">
        <v>1297400</v>
      </c>
      <c r="N639" s="6">
        <v>4488100</v>
      </c>
      <c r="O639" s="6">
        <v>5490000</v>
      </c>
      <c r="P639" s="6">
        <f>COUNT(表1_5[[#This Row],[iBAQ 0-20_1]:[iBAQ 0-20_3]])</f>
        <v>3</v>
      </c>
      <c r="Q639" s="6">
        <f>COUNT(表1_5[[#This Row],[iBAQ 30-40_1]:[iBAQ 30-40_3]])</f>
        <v>3</v>
      </c>
      <c r="R639" s="6">
        <f>COUNT(表1_5[[#This Row],[iBAQ 50-60_1]:[iBAQ 50-60_3]])</f>
        <v>3</v>
      </c>
      <c r="S639" s="8">
        <f>AVERAGE(表1_5[[#This Row],[iBAQ 0-20_1]:[iBAQ 0-20_3]])</f>
        <v>5514233.333333333</v>
      </c>
      <c r="T639" s="8">
        <f>AVERAGE(表1_5[[#This Row],[iBAQ 30-40_1]:[iBAQ 30-40_3]])</f>
        <v>5024966.666666667</v>
      </c>
      <c r="U639" s="8">
        <f>AVERAGE(表1_5[[#This Row],[iBAQ 50-60_1]:[iBAQ 50-60_3]])</f>
        <v>3758500</v>
      </c>
      <c r="V639" s="8">
        <f>表1_5[[#This Row],[Average 40]]/表1_5[[#This Row],[Average 20]]</f>
        <v>0.91127204144426255</v>
      </c>
      <c r="W639" s="8">
        <f>TTEST(表1_5[[#This Row],[iBAQ 0-20_1]:[iBAQ 0-20_3]],表1_5[[#This Row],[iBAQ 30-40_1]:[iBAQ 30-40_3]],2,2)</f>
        <v>0.71366635676622137</v>
      </c>
      <c r="X639" s="8"/>
      <c r="Y639" s="8">
        <f>表1_5[[#This Row],[Average 60]]/表1_5[[#This Row],[Average 40]]</f>
        <v>0.74796516063124796</v>
      </c>
      <c r="Z639" s="8">
        <f>TTEST(表1_5[[#This Row],[iBAQ 30-40_1]:[iBAQ 30-40_3]],表1_5[[#This Row],[iBAQ 50-60_1]:[iBAQ 50-60_3]],2,2)</f>
        <v>0.51390910065828665</v>
      </c>
      <c r="AA639" s="8"/>
      <c r="AB639" s="8">
        <f>表1_5[[#This Row],[Average 60]]/表1_5[[#This Row],[Average 20]]</f>
        <v>0.68159973885762304</v>
      </c>
      <c r="AC639" s="8">
        <f>TTEST(表1_5[[#This Row],[iBAQ 0-20_1]:[iBAQ 0-20_3]],表1_5[[#This Row],[iBAQ 50-60_1]:[iBAQ 50-60_3]],2,2)</f>
        <v>0.23787447821221105</v>
      </c>
      <c r="AD639" s="8"/>
    </row>
    <row r="640" spans="1:30" ht="15.75">
      <c r="A640" s="6">
        <v>1008</v>
      </c>
      <c r="B640" s="7" t="s">
        <v>388</v>
      </c>
      <c r="C640" s="7" t="s">
        <v>2912</v>
      </c>
      <c r="D640" s="7" t="s">
        <v>3782</v>
      </c>
      <c r="E640" s="6">
        <v>4</v>
      </c>
      <c r="F640" s="6">
        <v>4</v>
      </c>
      <c r="G640" s="6">
        <v>2993700</v>
      </c>
      <c r="H640" s="6"/>
      <c r="I640" s="6">
        <v>3264500</v>
      </c>
      <c r="J640" s="6">
        <v>2897900</v>
      </c>
      <c r="K640" s="6">
        <v>2145400</v>
      </c>
      <c r="L640" s="6">
        <v>3838000</v>
      </c>
      <c r="M640" s="6">
        <v>1731200</v>
      </c>
      <c r="N640" s="6"/>
      <c r="O640" s="6">
        <v>2683500</v>
      </c>
      <c r="P640" s="6">
        <f>COUNT(表1_5[[#This Row],[iBAQ 0-20_1]:[iBAQ 0-20_3]])</f>
        <v>2</v>
      </c>
      <c r="Q640" s="6">
        <f>COUNT(表1_5[[#This Row],[iBAQ 30-40_1]:[iBAQ 30-40_3]])</f>
        <v>3</v>
      </c>
      <c r="R640" s="6">
        <f>COUNT(表1_5[[#This Row],[iBAQ 50-60_1]:[iBAQ 50-60_3]])</f>
        <v>2</v>
      </c>
      <c r="S640" s="8">
        <f>AVERAGE(表1_5[[#This Row],[iBAQ 0-20_1]:[iBAQ 0-20_3]])</f>
        <v>3129100</v>
      </c>
      <c r="T640" s="8">
        <f>AVERAGE(表1_5[[#This Row],[iBAQ 30-40_1]:[iBAQ 30-40_3]])</f>
        <v>2960433.3333333335</v>
      </c>
      <c r="U640" s="8">
        <f>AVERAGE(表1_5[[#This Row],[iBAQ 50-60_1]:[iBAQ 50-60_3]])</f>
        <v>2207350</v>
      </c>
      <c r="V640" s="8">
        <f>表1_5[[#This Row],[Average 40]]/表1_5[[#This Row],[Average 20]]</f>
        <v>0.9460973868950604</v>
      </c>
      <c r="W640" s="8">
        <f>TTEST(表1_5[[#This Row],[iBAQ 0-20_1]:[iBAQ 0-20_3]],表1_5[[#This Row],[iBAQ 30-40_1]:[iBAQ 30-40_3]],2,2)</f>
        <v>0.80922459519496748</v>
      </c>
      <c r="X640" s="8"/>
      <c r="Y640" s="8">
        <f>表1_5[[#This Row],[Average 60]]/表1_5[[#This Row],[Average 40]]</f>
        <v>0.74561719568081242</v>
      </c>
      <c r="Z640" s="8">
        <f>TTEST(表1_5[[#This Row],[iBAQ 30-40_1]:[iBAQ 30-40_3]],表1_5[[#This Row],[iBAQ 50-60_1]:[iBAQ 50-60_3]],2,2)</f>
        <v>0.3752388139659833</v>
      </c>
      <c r="AA640" s="8"/>
      <c r="AB640" s="8">
        <f>表1_5[[#This Row],[Average 60]]/表1_5[[#This Row],[Average 20]]</f>
        <v>0.70542648045763956</v>
      </c>
      <c r="AC640" s="8">
        <f>TTEST(表1_5[[#This Row],[iBAQ 0-20_1]:[iBAQ 0-20_3]],表1_5[[#This Row],[iBAQ 50-60_1]:[iBAQ 50-60_3]],2,2)</f>
        <v>0.20364816184573853</v>
      </c>
      <c r="AD640" s="8"/>
    </row>
    <row r="641" spans="1:30" ht="15.75">
      <c r="A641" s="6">
        <v>473</v>
      </c>
      <c r="B641" s="7" t="s">
        <v>377</v>
      </c>
      <c r="C641" s="7" t="s">
        <v>2485</v>
      </c>
      <c r="D641" s="7" t="s">
        <v>1577</v>
      </c>
      <c r="E641" s="6">
        <v>14</v>
      </c>
      <c r="F641" s="6">
        <v>4</v>
      </c>
      <c r="G641" s="6">
        <v>2007100</v>
      </c>
      <c r="H641" s="6">
        <v>4943800</v>
      </c>
      <c r="I641" s="6">
        <v>2665700</v>
      </c>
      <c r="J641" s="6">
        <v>5320200</v>
      </c>
      <c r="K641" s="6">
        <v>5187700</v>
      </c>
      <c r="L641" s="6">
        <v>3647600</v>
      </c>
      <c r="M641" s="6">
        <v>3584000</v>
      </c>
      <c r="N641" s="6">
        <v>4142400</v>
      </c>
      <c r="O641" s="6">
        <v>2803300</v>
      </c>
      <c r="P641" s="6">
        <f>COUNT(表1_5[[#This Row],[iBAQ 0-20_1]:[iBAQ 0-20_3]])</f>
        <v>3</v>
      </c>
      <c r="Q641" s="6">
        <f>COUNT(表1_5[[#This Row],[iBAQ 30-40_1]:[iBAQ 30-40_3]])</f>
        <v>3</v>
      </c>
      <c r="R641" s="6">
        <f>COUNT(表1_5[[#This Row],[iBAQ 50-60_1]:[iBAQ 50-60_3]])</f>
        <v>3</v>
      </c>
      <c r="S641" s="8">
        <f>AVERAGE(表1_5[[#This Row],[iBAQ 0-20_1]:[iBAQ 0-20_3]])</f>
        <v>3205533.3333333335</v>
      </c>
      <c r="T641" s="8">
        <f>AVERAGE(表1_5[[#This Row],[iBAQ 30-40_1]:[iBAQ 30-40_3]])</f>
        <v>4718500</v>
      </c>
      <c r="U641" s="8">
        <f>AVERAGE(表1_5[[#This Row],[iBAQ 50-60_1]:[iBAQ 50-60_3]])</f>
        <v>3509900</v>
      </c>
      <c r="V641" s="8">
        <f>表1_5[[#This Row],[Average 40]]/表1_5[[#This Row],[Average 20]]</f>
        <v>1.4719859409770604</v>
      </c>
      <c r="W641" s="8">
        <f>TTEST(表1_5[[#This Row],[iBAQ 0-20_1]:[iBAQ 0-20_3]],表1_5[[#This Row],[iBAQ 30-40_1]:[iBAQ 30-40_3]],2,2)</f>
        <v>0.21909040612503816</v>
      </c>
      <c r="X641" s="8"/>
      <c r="Y641" s="8">
        <f>表1_5[[#This Row],[Average 60]]/表1_5[[#This Row],[Average 40]]</f>
        <v>0.74385927731270529</v>
      </c>
      <c r="Z641" s="8">
        <f>TTEST(表1_5[[#This Row],[iBAQ 30-40_1]:[iBAQ 30-40_3]],表1_5[[#This Row],[iBAQ 50-60_1]:[iBAQ 50-60_3]],2,2)</f>
        <v>0.14218849669850653</v>
      </c>
      <c r="AA641" s="8"/>
      <c r="AB641" s="8">
        <f>表1_5[[#This Row],[Average 60]]/表1_5[[#This Row],[Average 20]]</f>
        <v>1.0949503982696587</v>
      </c>
      <c r="AC641" s="8">
        <f>TTEST(表1_5[[#This Row],[iBAQ 0-20_1]:[iBAQ 0-20_3]],表1_5[[#This Row],[iBAQ 50-60_1]:[iBAQ 50-60_3]],2,2)</f>
        <v>0.76954035102767804</v>
      </c>
      <c r="AD641" s="8"/>
    </row>
    <row r="642" spans="1:30" ht="15.75">
      <c r="A642" s="6">
        <v>667</v>
      </c>
      <c r="B642" s="7" t="s">
        <v>137</v>
      </c>
      <c r="C642" s="7" t="s">
        <v>2637</v>
      </c>
      <c r="D642" s="7" t="s">
        <v>3638</v>
      </c>
      <c r="E642" s="6">
        <v>6</v>
      </c>
      <c r="F642" s="6">
        <v>5</v>
      </c>
      <c r="G642" s="6">
        <v>11084000</v>
      </c>
      <c r="H642" s="6">
        <v>12564000</v>
      </c>
      <c r="I642" s="6">
        <v>15641000</v>
      </c>
      <c r="J642" s="6">
        <v>16528000</v>
      </c>
      <c r="K642" s="6">
        <v>10624000</v>
      </c>
      <c r="L642" s="6">
        <v>27700000</v>
      </c>
      <c r="M642" s="6">
        <v>21190000</v>
      </c>
      <c r="N642" s="6">
        <v>6019400</v>
      </c>
      <c r="O642" s="6">
        <v>13589000</v>
      </c>
      <c r="P642" s="6">
        <f>COUNT(表1_5[[#This Row],[iBAQ 0-20_1]:[iBAQ 0-20_3]])</f>
        <v>3</v>
      </c>
      <c r="Q642" s="6">
        <f>COUNT(表1_5[[#This Row],[iBAQ 30-40_1]:[iBAQ 30-40_3]])</f>
        <v>3</v>
      </c>
      <c r="R642" s="6">
        <f>COUNT(表1_5[[#This Row],[iBAQ 50-60_1]:[iBAQ 50-60_3]])</f>
        <v>3</v>
      </c>
      <c r="S642" s="8">
        <f>AVERAGE(表1_5[[#This Row],[iBAQ 0-20_1]:[iBAQ 0-20_3]])</f>
        <v>13096333.333333334</v>
      </c>
      <c r="T642" s="8">
        <f>AVERAGE(表1_5[[#This Row],[iBAQ 30-40_1]:[iBAQ 30-40_3]])</f>
        <v>18284000</v>
      </c>
      <c r="U642" s="8">
        <f>AVERAGE(表1_5[[#This Row],[iBAQ 50-60_1]:[iBAQ 50-60_3]])</f>
        <v>13599466.666666666</v>
      </c>
      <c r="V642" s="8">
        <f>表1_5[[#This Row],[Average 40]]/表1_5[[#This Row],[Average 20]]</f>
        <v>1.396115961210517</v>
      </c>
      <c r="W642" s="8">
        <f>TTEST(表1_5[[#This Row],[iBAQ 0-20_1]:[iBAQ 0-20_3]],表1_5[[#This Row],[iBAQ 30-40_1]:[iBAQ 30-40_3]],2,2)</f>
        <v>0.37357777083085625</v>
      </c>
      <c r="X642" s="8"/>
      <c r="Y642" s="8">
        <f>表1_5[[#This Row],[Average 60]]/表1_5[[#This Row],[Average 40]]</f>
        <v>0.74379056369868002</v>
      </c>
      <c r="Z642" s="8">
        <f>TTEST(表1_5[[#This Row],[iBAQ 30-40_1]:[iBAQ 30-40_3]],表1_5[[#This Row],[iBAQ 50-60_1]:[iBAQ 50-60_3]],2,2)</f>
        <v>0.52012745485709266</v>
      </c>
      <c r="AA642" s="8"/>
      <c r="AB642" s="8">
        <f>表1_5[[#This Row],[Average 60]]/表1_5[[#This Row],[Average 20]]</f>
        <v>1.0384178777774948</v>
      </c>
      <c r="AC642" s="8">
        <f>TTEST(表1_5[[#This Row],[iBAQ 0-20_1]:[iBAQ 0-20_3]],表1_5[[#This Row],[iBAQ 50-60_1]:[iBAQ 50-60_3]],2,2)</f>
        <v>0.91782329658022244</v>
      </c>
      <c r="AD642" s="8"/>
    </row>
    <row r="643" spans="1:30" ht="15.75">
      <c r="A643" s="6">
        <v>1227</v>
      </c>
      <c r="B643" s="7" t="s">
        <v>251</v>
      </c>
      <c r="C643" s="7" t="s">
        <v>3095</v>
      </c>
      <c r="D643" s="7" t="s">
        <v>1978</v>
      </c>
      <c r="E643" s="6">
        <v>4</v>
      </c>
      <c r="F643" s="6">
        <v>2</v>
      </c>
      <c r="G643" s="6">
        <v>6357000</v>
      </c>
      <c r="H643" s="6">
        <v>4806400</v>
      </c>
      <c r="I643" s="6">
        <v>863980</v>
      </c>
      <c r="J643" s="6"/>
      <c r="K643" s="6">
        <v>6168800</v>
      </c>
      <c r="L643" s="6">
        <v>9512600</v>
      </c>
      <c r="M643" s="6">
        <v>10974000</v>
      </c>
      <c r="N643" s="6">
        <v>550800</v>
      </c>
      <c r="O643" s="6">
        <v>5967800</v>
      </c>
      <c r="P643" s="6">
        <f>COUNT(表1_5[[#This Row],[iBAQ 0-20_1]:[iBAQ 0-20_3]])</f>
        <v>3</v>
      </c>
      <c r="Q643" s="6">
        <f>COUNT(表1_5[[#This Row],[iBAQ 30-40_1]:[iBAQ 30-40_3]])</f>
        <v>2</v>
      </c>
      <c r="R643" s="6">
        <f>COUNT(表1_5[[#This Row],[iBAQ 50-60_1]:[iBAQ 50-60_3]])</f>
        <v>3</v>
      </c>
      <c r="S643" s="8">
        <f>AVERAGE(表1_5[[#This Row],[iBAQ 0-20_1]:[iBAQ 0-20_3]])</f>
        <v>4009126.6666666665</v>
      </c>
      <c r="T643" s="8">
        <f>AVERAGE(表1_5[[#This Row],[iBAQ 30-40_1]:[iBAQ 30-40_3]])</f>
        <v>7840700</v>
      </c>
      <c r="U643" s="8">
        <f>AVERAGE(表1_5[[#This Row],[iBAQ 50-60_1]:[iBAQ 50-60_3]])</f>
        <v>5830866.666666667</v>
      </c>
      <c r="V643" s="8">
        <f>表1_5[[#This Row],[Average 40]]/表1_5[[#This Row],[Average 20]]</f>
        <v>1.955712715487496</v>
      </c>
      <c r="W643" s="8">
        <f>TTEST(表1_5[[#This Row],[iBAQ 0-20_1]:[iBAQ 0-20_3]],表1_5[[#This Row],[iBAQ 30-40_1]:[iBAQ 30-40_3]],2,2)</f>
        <v>0.21596598709702811</v>
      </c>
      <c r="X643" s="8"/>
      <c r="Y643" s="8">
        <f>表1_5[[#This Row],[Average 60]]/表1_5[[#This Row],[Average 40]]</f>
        <v>0.74366659439420801</v>
      </c>
      <c r="Z643" s="8">
        <f>TTEST(表1_5[[#This Row],[iBAQ 30-40_1]:[iBAQ 30-40_3]],表1_5[[#This Row],[iBAQ 50-60_1]:[iBAQ 50-60_3]],2,2)</f>
        <v>0.65612362223041298</v>
      </c>
      <c r="AA643" s="8"/>
      <c r="AB643" s="8">
        <f>表1_5[[#This Row],[Average 60]]/表1_5[[#This Row],[Average 20]]</f>
        <v>1.4543982147400349</v>
      </c>
      <c r="AC643" s="8">
        <f>TTEST(表1_5[[#This Row],[iBAQ 0-20_1]:[iBAQ 0-20_3]],表1_5[[#This Row],[iBAQ 50-60_1]:[iBAQ 50-60_3]],2,2)</f>
        <v>0.62298253297412931</v>
      </c>
      <c r="AD643" s="8"/>
    </row>
    <row r="644" spans="1:30" ht="15.75">
      <c r="A644" s="6">
        <v>360</v>
      </c>
      <c r="B644" s="7" t="s">
        <v>698</v>
      </c>
      <c r="C644" s="7" t="s">
        <v>2415</v>
      </c>
      <c r="D644" s="7" t="s">
        <v>3534</v>
      </c>
      <c r="E644" s="6">
        <v>5</v>
      </c>
      <c r="F644" s="6">
        <v>4</v>
      </c>
      <c r="G644" s="6">
        <v>8455200</v>
      </c>
      <c r="H644" s="6">
        <v>6026300</v>
      </c>
      <c r="I644" s="6">
        <v>7802400</v>
      </c>
      <c r="J644" s="6">
        <v>10924000</v>
      </c>
      <c r="K644" s="6">
        <v>13487000</v>
      </c>
      <c r="L644" s="6">
        <v>18050000</v>
      </c>
      <c r="M644" s="6">
        <v>9077900</v>
      </c>
      <c r="N644" s="6">
        <v>11760000</v>
      </c>
      <c r="O644" s="6"/>
      <c r="P644" s="6">
        <f>COUNT(表1_5[[#This Row],[iBAQ 0-20_1]:[iBAQ 0-20_3]])</f>
        <v>3</v>
      </c>
      <c r="Q644" s="6">
        <f>COUNT(表1_5[[#This Row],[iBAQ 30-40_1]:[iBAQ 30-40_3]])</f>
        <v>3</v>
      </c>
      <c r="R644" s="6">
        <f>COUNT(表1_5[[#This Row],[iBAQ 50-60_1]:[iBAQ 50-60_3]])</f>
        <v>2</v>
      </c>
      <c r="S644" s="8">
        <f>AVERAGE(表1_5[[#This Row],[iBAQ 0-20_1]:[iBAQ 0-20_3]])</f>
        <v>7427966.666666667</v>
      </c>
      <c r="T644" s="8">
        <f>AVERAGE(表1_5[[#This Row],[iBAQ 30-40_1]:[iBAQ 30-40_3]])</f>
        <v>14153666.666666666</v>
      </c>
      <c r="U644" s="8">
        <f>AVERAGE(表1_5[[#This Row],[iBAQ 50-60_1]:[iBAQ 50-60_3]])</f>
        <v>10418950</v>
      </c>
      <c r="V644" s="8">
        <f>表1_5[[#This Row],[Average 40]]/表1_5[[#This Row],[Average 20]]</f>
        <v>1.9054564057458523</v>
      </c>
      <c r="W644" s="8">
        <f>TTEST(表1_5[[#This Row],[iBAQ 0-20_1]:[iBAQ 0-20_3]],表1_5[[#This Row],[iBAQ 30-40_1]:[iBAQ 30-40_3]],2,2)</f>
        <v>3.8107215076268235E-2</v>
      </c>
      <c r="X644" s="8"/>
      <c r="Y644" s="8">
        <f>表1_5[[#This Row],[Average 60]]/表1_5[[#This Row],[Average 40]]</f>
        <v>0.73613080238336359</v>
      </c>
      <c r="Z644" s="8">
        <f>TTEST(表1_5[[#This Row],[iBAQ 30-40_1]:[iBAQ 30-40_3]],表1_5[[#This Row],[iBAQ 50-60_1]:[iBAQ 50-60_3]],2,2)</f>
        <v>0.2840821990995499</v>
      </c>
      <c r="AA644" s="8"/>
      <c r="AB644" s="8">
        <f>表1_5[[#This Row],[Average 60]]/表1_5[[#This Row],[Average 20]]</f>
        <v>1.4026651528682141</v>
      </c>
      <c r="AC644" s="8">
        <f>TTEST(表1_5[[#This Row],[iBAQ 0-20_1]:[iBAQ 0-20_3]],表1_5[[#This Row],[iBAQ 50-60_1]:[iBAQ 50-60_3]],2,2)</f>
        <v>0.116998677582499</v>
      </c>
      <c r="AD644" s="8"/>
    </row>
    <row r="645" spans="1:30" ht="15.75">
      <c r="A645" s="6">
        <v>505</v>
      </c>
      <c r="B645" s="7" t="s">
        <v>399</v>
      </c>
      <c r="C645" s="7" t="s">
        <v>2507</v>
      </c>
      <c r="D645" s="7" t="s">
        <v>1593</v>
      </c>
      <c r="E645" s="6">
        <v>1</v>
      </c>
      <c r="F645" s="6">
        <v>1</v>
      </c>
      <c r="G645" s="6"/>
      <c r="H645" s="6">
        <v>1365600</v>
      </c>
      <c r="I645" s="6"/>
      <c r="J645" s="6"/>
      <c r="K645" s="6">
        <v>4735300</v>
      </c>
      <c r="L645" s="6">
        <v>3663100</v>
      </c>
      <c r="M645" s="6">
        <v>3598900</v>
      </c>
      <c r="N645" s="6"/>
      <c r="O645" s="6">
        <v>2580200</v>
      </c>
      <c r="P645" s="6">
        <f>COUNT(表1_5[[#This Row],[iBAQ 0-20_1]:[iBAQ 0-20_3]])</f>
        <v>1</v>
      </c>
      <c r="Q645" s="6">
        <f>COUNT(表1_5[[#This Row],[iBAQ 30-40_1]:[iBAQ 30-40_3]])</f>
        <v>2</v>
      </c>
      <c r="R645" s="6">
        <f>COUNT(表1_5[[#This Row],[iBAQ 50-60_1]:[iBAQ 50-60_3]])</f>
        <v>2</v>
      </c>
      <c r="S645" s="8"/>
      <c r="T645" s="8">
        <f>AVERAGE(表1_5[[#This Row],[iBAQ 30-40_1]:[iBAQ 30-40_3]])</f>
        <v>4199200</v>
      </c>
      <c r="U645" s="8">
        <f>AVERAGE(表1_5[[#This Row],[iBAQ 50-60_1]:[iBAQ 50-60_3]])</f>
        <v>3089550</v>
      </c>
      <c r="V645" s="8"/>
      <c r="W645" s="8"/>
      <c r="X645" s="8"/>
      <c r="Y645" s="8">
        <f>表1_5[[#This Row],[Average 60]]/表1_5[[#This Row],[Average 40]]</f>
        <v>0.73574728519718047</v>
      </c>
      <c r="Z645" s="8">
        <f>TTEST(表1_5[[#This Row],[iBAQ 30-40_1]:[iBAQ 30-40_3]],表1_5[[#This Row],[iBAQ 50-60_1]:[iBAQ 50-60_3]],2,2)</f>
        <v>0.27226354797656815</v>
      </c>
      <c r="AA645" s="8"/>
      <c r="AB645" s="8"/>
      <c r="AC645" s="8"/>
      <c r="AD645" s="8"/>
    </row>
    <row r="646" spans="1:30" ht="15.75">
      <c r="A646" s="6">
        <v>892</v>
      </c>
      <c r="B646" s="7" t="s">
        <v>220</v>
      </c>
      <c r="C646" s="7" t="s">
        <v>2831</v>
      </c>
      <c r="D646" s="7" t="s">
        <v>1793</v>
      </c>
      <c r="E646" s="6">
        <v>7</v>
      </c>
      <c r="F646" s="6">
        <v>2</v>
      </c>
      <c r="G646" s="6">
        <v>3884900</v>
      </c>
      <c r="H646" s="6">
        <v>7135900</v>
      </c>
      <c r="I646" s="6">
        <v>4192000</v>
      </c>
      <c r="J646" s="6">
        <v>6566300</v>
      </c>
      <c r="K646" s="6">
        <v>6070000</v>
      </c>
      <c r="L646" s="6">
        <v>6852500</v>
      </c>
      <c r="M646" s="6">
        <v>6064500</v>
      </c>
      <c r="N646" s="6">
        <v>1076200</v>
      </c>
      <c r="O646" s="6">
        <v>7197700</v>
      </c>
      <c r="P646" s="6">
        <f>COUNT(表1_5[[#This Row],[iBAQ 0-20_1]:[iBAQ 0-20_3]])</f>
        <v>3</v>
      </c>
      <c r="Q646" s="6">
        <f>COUNT(表1_5[[#This Row],[iBAQ 30-40_1]:[iBAQ 30-40_3]])</f>
        <v>3</v>
      </c>
      <c r="R646" s="6">
        <f>COUNT(表1_5[[#This Row],[iBAQ 50-60_1]:[iBAQ 50-60_3]])</f>
        <v>3</v>
      </c>
      <c r="S646" s="8">
        <f>AVERAGE(表1_5[[#This Row],[iBAQ 0-20_1]:[iBAQ 0-20_3]])</f>
        <v>5070933.333333333</v>
      </c>
      <c r="T646" s="8">
        <f>AVERAGE(表1_5[[#This Row],[iBAQ 30-40_1]:[iBAQ 30-40_3]])</f>
        <v>6496266.666666667</v>
      </c>
      <c r="U646" s="8">
        <f>AVERAGE(表1_5[[#This Row],[iBAQ 50-60_1]:[iBAQ 50-60_3]])</f>
        <v>4779466.666666667</v>
      </c>
      <c r="V646" s="8">
        <f>表1_5[[#This Row],[Average 40]]/表1_5[[#This Row],[Average 20]]</f>
        <v>1.2810790912915442</v>
      </c>
      <c r="W646" s="8">
        <f>TTEST(表1_5[[#This Row],[iBAQ 0-20_1]:[iBAQ 0-20_3]],表1_5[[#This Row],[iBAQ 30-40_1]:[iBAQ 30-40_3]],2,2)</f>
        <v>0.25037128192146768</v>
      </c>
      <c r="X646" s="8"/>
      <c r="Y646" s="8">
        <f>表1_5[[#This Row],[Average 60]]/表1_5[[#This Row],[Average 40]]</f>
        <v>0.73572513443618903</v>
      </c>
      <c r="Z646" s="8">
        <f>TTEST(表1_5[[#This Row],[iBAQ 30-40_1]:[iBAQ 30-40_3]],表1_5[[#This Row],[iBAQ 50-60_1]:[iBAQ 50-60_3]],2,2)</f>
        <v>0.41600206889152852</v>
      </c>
      <c r="AA646" s="8"/>
      <c r="AB646" s="8">
        <f>表1_5[[#This Row],[Average 60]]/表1_5[[#This Row],[Average 20]]</f>
        <v>0.94252208666386217</v>
      </c>
      <c r="AC646" s="8">
        <f>TTEST(表1_5[[#This Row],[iBAQ 0-20_1]:[iBAQ 0-20_3]],表1_5[[#This Row],[iBAQ 50-60_1]:[iBAQ 50-60_3]],2,2)</f>
        <v>0.89857069511951981</v>
      </c>
      <c r="AD646" s="8"/>
    </row>
    <row r="647" spans="1:30" ht="15.75">
      <c r="A647" s="6">
        <v>196</v>
      </c>
      <c r="B647" s="7" t="s">
        <v>209</v>
      </c>
      <c r="C647" s="7" t="s">
        <v>2673</v>
      </c>
      <c r="D647" s="7" t="s">
        <v>3652</v>
      </c>
      <c r="E647" s="6">
        <v>1</v>
      </c>
      <c r="F647" s="6">
        <v>1</v>
      </c>
      <c r="G647" s="6">
        <v>16786000</v>
      </c>
      <c r="H647" s="6">
        <v>13666000</v>
      </c>
      <c r="I647" s="6">
        <v>20558000</v>
      </c>
      <c r="J647" s="6">
        <v>14732000</v>
      </c>
      <c r="K647" s="6">
        <v>13008000</v>
      </c>
      <c r="L647" s="6">
        <v>19019000</v>
      </c>
      <c r="M647" s="6">
        <v>15080000</v>
      </c>
      <c r="N647" s="6"/>
      <c r="O647" s="6">
        <v>7736700</v>
      </c>
      <c r="P647" s="6">
        <f>COUNT(表1_5[[#This Row],[iBAQ 0-20_1]:[iBAQ 0-20_3]])</f>
        <v>3</v>
      </c>
      <c r="Q647" s="6">
        <f>COUNT(表1_5[[#This Row],[iBAQ 30-40_1]:[iBAQ 30-40_3]])</f>
        <v>3</v>
      </c>
      <c r="R647" s="6">
        <f>COUNT(表1_5[[#This Row],[iBAQ 50-60_1]:[iBAQ 50-60_3]])</f>
        <v>2</v>
      </c>
      <c r="S647" s="8">
        <f>AVERAGE(表1_5[[#This Row],[iBAQ 0-20_1]:[iBAQ 0-20_3]])</f>
        <v>17003333.333333332</v>
      </c>
      <c r="T647" s="8">
        <f>AVERAGE(表1_5[[#This Row],[iBAQ 30-40_1]:[iBAQ 30-40_3]])</f>
        <v>15586333.333333334</v>
      </c>
      <c r="U647" s="8">
        <f>AVERAGE(表1_5[[#This Row],[iBAQ 50-60_1]:[iBAQ 50-60_3]])</f>
        <v>11408350</v>
      </c>
      <c r="V647" s="8">
        <f>表1_5[[#This Row],[Average 40]]/表1_5[[#This Row],[Average 20]]</f>
        <v>0.91666339933346408</v>
      </c>
      <c r="W647" s="8">
        <f>TTEST(表1_5[[#This Row],[iBAQ 0-20_1]:[iBAQ 0-20_3]],表1_5[[#This Row],[iBAQ 30-40_1]:[iBAQ 30-40_3]],2,2)</f>
        <v>0.62453091790812221</v>
      </c>
      <c r="X647" s="8"/>
      <c r="Y647" s="8">
        <f>表1_5[[#This Row],[Average 60]]/表1_5[[#This Row],[Average 40]]</f>
        <v>0.73194572167924887</v>
      </c>
      <c r="Z647" s="8">
        <f>TTEST(表1_5[[#This Row],[iBAQ 30-40_1]:[iBAQ 30-40_3]],表1_5[[#This Row],[iBAQ 50-60_1]:[iBAQ 50-60_3]],2,2)</f>
        <v>0.32745337848967548</v>
      </c>
      <c r="AA647" s="8"/>
      <c r="AB647" s="8">
        <f>表1_5[[#This Row],[Average 60]]/表1_5[[#This Row],[Average 20]]</f>
        <v>0.67094785336208596</v>
      </c>
      <c r="AC647" s="8">
        <f>TTEST(表1_5[[#This Row],[iBAQ 0-20_1]:[iBAQ 0-20_3]],表1_5[[#This Row],[iBAQ 50-60_1]:[iBAQ 50-60_3]],2,2)</f>
        <v>0.2330764108592735</v>
      </c>
      <c r="AD647" s="8"/>
    </row>
    <row r="648" spans="1:30" ht="15.75">
      <c r="A648" s="6">
        <v>997</v>
      </c>
      <c r="B648" s="7" t="s">
        <v>240</v>
      </c>
      <c r="C648" s="7" t="s">
        <v>2901</v>
      </c>
      <c r="D648" s="7" t="s">
        <v>3777</v>
      </c>
      <c r="E648" s="6">
        <v>1</v>
      </c>
      <c r="F648" s="6">
        <v>1</v>
      </c>
      <c r="G648" s="6">
        <v>8445500</v>
      </c>
      <c r="H648" s="6"/>
      <c r="I648" s="6">
        <v>8687400</v>
      </c>
      <c r="J648" s="6">
        <v>9813700</v>
      </c>
      <c r="K648" s="6">
        <v>9687000</v>
      </c>
      <c r="L648" s="6">
        <v>13389000</v>
      </c>
      <c r="M648" s="6">
        <v>12797000</v>
      </c>
      <c r="N648" s="6">
        <v>4900800</v>
      </c>
      <c r="O648" s="6">
        <v>6361800</v>
      </c>
      <c r="P648" s="6">
        <f>COUNT(表1_5[[#This Row],[iBAQ 0-20_1]:[iBAQ 0-20_3]])</f>
        <v>2</v>
      </c>
      <c r="Q648" s="6">
        <f>COUNT(表1_5[[#This Row],[iBAQ 30-40_1]:[iBAQ 30-40_3]])</f>
        <v>3</v>
      </c>
      <c r="R648" s="6">
        <f>COUNT(表1_5[[#This Row],[iBAQ 50-60_1]:[iBAQ 50-60_3]])</f>
        <v>3</v>
      </c>
      <c r="S648" s="8">
        <f>AVERAGE(表1_5[[#This Row],[iBAQ 0-20_1]:[iBAQ 0-20_3]])</f>
        <v>8566450</v>
      </c>
      <c r="T648" s="8">
        <f>AVERAGE(表1_5[[#This Row],[iBAQ 30-40_1]:[iBAQ 30-40_3]])</f>
        <v>10963233.333333334</v>
      </c>
      <c r="U648" s="8">
        <f>AVERAGE(表1_5[[#This Row],[iBAQ 50-60_1]:[iBAQ 50-60_3]])</f>
        <v>8019866.666666667</v>
      </c>
      <c r="V648" s="8">
        <f>表1_5[[#This Row],[Average 40]]/表1_5[[#This Row],[Average 20]]</f>
        <v>1.2797872319727932</v>
      </c>
      <c r="W648" s="8">
        <f>TTEST(表1_5[[#This Row],[iBAQ 0-20_1]:[iBAQ 0-20_3]],表1_5[[#This Row],[iBAQ 30-40_1]:[iBAQ 30-40_3]],2,2)</f>
        <v>0.22409479498837906</v>
      </c>
      <c r="X648" s="8"/>
      <c r="Y648" s="8">
        <f>表1_5[[#This Row],[Average 60]]/表1_5[[#This Row],[Average 40]]</f>
        <v>0.73152385093205474</v>
      </c>
      <c r="Z648" s="8">
        <f>TTEST(表1_5[[#This Row],[iBAQ 30-40_1]:[iBAQ 30-40_3]],表1_5[[#This Row],[iBAQ 50-60_1]:[iBAQ 50-60_3]],2,2)</f>
        <v>0.3388350006729185</v>
      </c>
      <c r="AA648" s="8"/>
      <c r="AB648" s="8">
        <f>表1_5[[#This Row],[Average 60]]/表1_5[[#This Row],[Average 20]]</f>
        <v>0.9361948843064124</v>
      </c>
      <c r="AC648" s="8">
        <f>TTEST(表1_5[[#This Row],[iBAQ 0-20_1]:[iBAQ 0-20_3]],表1_5[[#This Row],[iBAQ 50-60_1]:[iBAQ 50-60_3]],2,2)</f>
        <v>0.872598034699262</v>
      </c>
      <c r="AD648" s="8"/>
    </row>
    <row r="649" spans="1:30" ht="15.75">
      <c r="A649" s="6">
        <v>1543</v>
      </c>
      <c r="B649" s="7" t="s">
        <v>512</v>
      </c>
      <c r="C649" s="7" t="s">
        <v>3380</v>
      </c>
      <c r="D649" s="7" t="s">
        <v>4019</v>
      </c>
      <c r="E649" s="6">
        <v>22</v>
      </c>
      <c r="F649" s="6">
        <v>2</v>
      </c>
      <c r="G649" s="6">
        <v>1302400</v>
      </c>
      <c r="H649" s="6"/>
      <c r="I649" s="6">
        <v>968180</v>
      </c>
      <c r="J649" s="6">
        <v>533730</v>
      </c>
      <c r="K649" s="6"/>
      <c r="L649" s="6">
        <v>1772700</v>
      </c>
      <c r="M649" s="6">
        <v>320750</v>
      </c>
      <c r="N649" s="6"/>
      <c r="O649" s="6">
        <v>1366100</v>
      </c>
      <c r="P649" s="6">
        <f>COUNT(表1_5[[#This Row],[iBAQ 0-20_1]:[iBAQ 0-20_3]])</f>
        <v>2</v>
      </c>
      <c r="Q649" s="6">
        <f>COUNT(表1_5[[#This Row],[iBAQ 30-40_1]:[iBAQ 30-40_3]])</f>
        <v>2</v>
      </c>
      <c r="R649" s="6">
        <f>COUNT(表1_5[[#This Row],[iBAQ 50-60_1]:[iBAQ 50-60_3]])</f>
        <v>2</v>
      </c>
      <c r="S649" s="8">
        <f>AVERAGE(表1_5[[#This Row],[iBAQ 0-20_1]:[iBAQ 0-20_3]])</f>
        <v>1135290</v>
      </c>
      <c r="T649" s="8">
        <f>AVERAGE(表1_5[[#This Row],[iBAQ 30-40_1]:[iBAQ 30-40_3]])</f>
        <v>1153215</v>
      </c>
      <c r="U649" s="8">
        <f>AVERAGE(表1_5[[#This Row],[iBAQ 50-60_1]:[iBAQ 50-60_3]])</f>
        <v>843425</v>
      </c>
      <c r="V649" s="8">
        <f>表1_5[[#This Row],[Average 40]]/表1_5[[#This Row],[Average 20]]</f>
        <v>1.0157889173691304</v>
      </c>
      <c r="W649" s="8">
        <f>TTEST(表1_5[[#This Row],[iBAQ 0-20_1]:[iBAQ 0-20_3]],表1_5[[#This Row],[iBAQ 30-40_1]:[iBAQ 30-40_3]],2,2)</f>
        <v>0.98024961122570686</v>
      </c>
      <c r="X649" s="8"/>
      <c r="Y649" s="8">
        <f>表1_5[[#This Row],[Average 60]]/表1_5[[#This Row],[Average 40]]</f>
        <v>0.73136839184367186</v>
      </c>
      <c r="Z649" s="8">
        <f>TTEST(表1_5[[#This Row],[iBAQ 30-40_1]:[iBAQ 30-40_3]],表1_5[[#This Row],[iBAQ 50-60_1]:[iBAQ 50-60_3]],2,2)</f>
        <v>0.73909786616249962</v>
      </c>
      <c r="AA649" s="8"/>
      <c r="AB649" s="8">
        <f>表1_5[[#This Row],[Average 60]]/表1_5[[#This Row],[Average 20]]</f>
        <v>0.74291590694888532</v>
      </c>
      <c r="AC649" s="8">
        <f>TTEST(表1_5[[#This Row],[iBAQ 0-20_1]:[iBAQ 0-20_3]],表1_5[[#This Row],[iBAQ 50-60_1]:[iBAQ 50-60_3]],2,2)</f>
        <v>0.64797580187127879</v>
      </c>
      <c r="AD649" s="8"/>
    </row>
    <row r="650" spans="1:30" ht="15.75">
      <c r="A650" s="6">
        <v>1262</v>
      </c>
      <c r="B650" s="7" t="s">
        <v>864</v>
      </c>
      <c r="C650" s="7" t="s">
        <v>3118</v>
      </c>
      <c r="D650" s="7" t="s">
        <v>1998</v>
      </c>
      <c r="E650" s="6">
        <v>3</v>
      </c>
      <c r="F650" s="6">
        <v>3</v>
      </c>
      <c r="G650" s="6"/>
      <c r="H650" s="6">
        <v>282900</v>
      </c>
      <c r="I650" s="6">
        <v>335660</v>
      </c>
      <c r="J650" s="6"/>
      <c r="K650" s="6">
        <v>517010</v>
      </c>
      <c r="L650" s="6">
        <v>582020</v>
      </c>
      <c r="M650" s="6">
        <v>579740</v>
      </c>
      <c r="N650" s="6">
        <v>223330</v>
      </c>
      <c r="O650" s="6"/>
      <c r="P650" s="6">
        <f>COUNT(表1_5[[#This Row],[iBAQ 0-20_1]:[iBAQ 0-20_3]])</f>
        <v>2</v>
      </c>
      <c r="Q650" s="6">
        <f>COUNT(表1_5[[#This Row],[iBAQ 30-40_1]:[iBAQ 30-40_3]])</f>
        <v>2</v>
      </c>
      <c r="R650" s="6">
        <f>COUNT(表1_5[[#This Row],[iBAQ 50-60_1]:[iBAQ 50-60_3]])</f>
        <v>2</v>
      </c>
      <c r="S650" s="8">
        <f>AVERAGE(表1_5[[#This Row],[iBAQ 0-20_1]:[iBAQ 0-20_3]])</f>
        <v>309280</v>
      </c>
      <c r="T650" s="8">
        <f>AVERAGE(表1_5[[#This Row],[iBAQ 30-40_1]:[iBAQ 30-40_3]])</f>
        <v>549515</v>
      </c>
      <c r="U650" s="8">
        <f>AVERAGE(表1_5[[#This Row],[iBAQ 50-60_1]:[iBAQ 50-60_3]])</f>
        <v>401535</v>
      </c>
      <c r="V650" s="8">
        <f>表1_5[[#This Row],[Average 40]]/表1_5[[#This Row],[Average 20]]</f>
        <v>1.7767556906363167</v>
      </c>
      <c r="W650" s="8">
        <f>TTEST(表1_5[[#This Row],[iBAQ 0-20_1]:[iBAQ 0-20_3]],表1_5[[#This Row],[iBAQ 30-40_1]:[iBAQ 30-40_3]],2,2)</f>
        <v>2.9048870435650992E-2</v>
      </c>
      <c r="X650" s="8"/>
      <c r="Y650" s="8">
        <f>表1_5[[#This Row],[Average 60]]/表1_5[[#This Row],[Average 40]]</f>
        <v>0.73070798795301306</v>
      </c>
      <c r="Z650" s="8">
        <f>TTEST(表1_5[[#This Row],[iBAQ 30-40_1]:[iBAQ 30-40_3]],表1_5[[#This Row],[iBAQ 50-60_1]:[iBAQ 50-60_3]],2,2)</f>
        <v>0.49980852883565863</v>
      </c>
      <c r="AA650" s="8"/>
      <c r="AB650" s="8">
        <f>表1_5[[#This Row],[Average 60]]/表1_5[[#This Row],[Average 20]]</f>
        <v>1.2982895757889292</v>
      </c>
      <c r="AC650" s="8">
        <f>TTEST(表1_5[[#This Row],[iBAQ 0-20_1]:[iBAQ 0-20_3]],表1_5[[#This Row],[iBAQ 50-60_1]:[iBAQ 50-60_3]],2,2)</f>
        <v>0.65951963204496544</v>
      </c>
      <c r="AD650" s="8"/>
    </row>
    <row r="651" spans="1:30" ht="15.75">
      <c r="A651" s="6">
        <v>551</v>
      </c>
      <c r="B651" s="7" t="s">
        <v>413</v>
      </c>
      <c r="C651" s="7" t="s">
        <v>2542</v>
      </c>
      <c r="D651" s="7" t="s">
        <v>3603</v>
      </c>
      <c r="E651" s="6">
        <v>15</v>
      </c>
      <c r="F651" s="6">
        <v>13</v>
      </c>
      <c r="G651" s="6">
        <v>6866700</v>
      </c>
      <c r="H651" s="6">
        <v>4756600</v>
      </c>
      <c r="I651" s="6">
        <v>5194000</v>
      </c>
      <c r="J651" s="6">
        <v>3227300</v>
      </c>
      <c r="K651" s="6">
        <v>5865500</v>
      </c>
      <c r="L651" s="6">
        <v>4863900</v>
      </c>
      <c r="M651" s="6">
        <v>6109400</v>
      </c>
      <c r="N651" s="6">
        <v>1663300</v>
      </c>
      <c r="O651" s="6">
        <v>2423000</v>
      </c>
      <c r="P651" s="6">
        <f>COUNT(表1_5[[#This Row],[iBAQ 0-20_1]:[iBAQ 0-20_3]])</f>
        <v>3</v>
      </c>
      <c r="Q651" s="6">
        <f>COUNT(表1_5[[#This Row],[iBAQ 30-40_1]:[iBAQ 30-40_3]])</f>
        <v>3</v>
      </c>
      <c r="R651" s="6">
        <f>COUNT(表1_5[[#This Row],[iBAQ 50-60_1]:[iBAQ 50-60_3]])</f>
        <v>3</v>
      </c>
      <c r="S651" s="8">
        <f>AVERAGE(表1_5[[#This Row],[iBAQ 0-20_1]:[iBAQ 0-20_3]])</f>
        <v>5605766.666666667</v>
      </c>
      <c r="T651" s="8">
        <f>AVERAGE(表1_5[[#This Row],[iBAQ 30-40_1]:[iBAQ 30-40_3]])</f>
        <v>4652233.333333333</v>
      </c>
      <c r="U651" s="8">
        <f>AVERAGE(表1_5[[#This Row],[iBAQ 50-60_1]:[iBAQ 50-60_3]])</f>
        <v>3398566.6666666665</v>
      </c>
      <c r="V651" s="8">
        <f>表1_5[[#This Row],[Average 40]]/表1_5[[#This Row],[Average 20]]</f>
        <v>0.82990135158438028</v>
      </c>
      <c r="W651" s="8">
        <f>TTEST(表1_5[[#This Row],[iBAQ 0-20_1]:[iBAQ 0-20_3]],表1_5[[#This Row],[iBAQ 30-40_1]:[iBAQ 30-40_3]],2,2)</f>
        <v>0.39530845454901242</v>
      </c>
      <c r="X651" s="8"/>
      <c r="Y651" s="8">
        <f>表1_5[[#This Row],[Average 60]]/表1_5[[#This Row],[Average 40]]</f>
        <v>0.73052369113042481</v>
      </c>
      <c r="Z651" s="8">
        <f>TTEST(表1_5[[#This Row],[iBAQ 30-40_1]:[iBAQ 30-40_3]],表1_5[[#This Row],[iBAQ 50-60_1]:[iBAQ 50-60_3]],2,2)</f>
        <v>0.47026426026118323</v>
      </c>
      <c r="AA651" s="8"/>
      <c r="AB651" s="8">
        <f>表1_5[[#This Row],[Average 60]]/表1_5[[#This Row],[Average 20]]</f>
        <v>0.60626259863354992</v>
      </c>
      <c r="AC651" s="8">
        <f>TTEST(表1_5[[#This Row],[iBAQ 0-20_1]:[iBAQ 0-20_3]],表1_5[[#This Row],[iBAQ 50-60_1]:[iBAQ 50-60_3]],2,2)</f>
        <v>0.21915445297412917</v>
      </c>
      <c r="AD651" s="8"/>
    </row>
    <row r="652" spans="1:30" ht="15.75">
      <c r="A652" s="6">
        <v>480</v>
      </c>
      <c r="B652" s="7" t="s">
        <v>381</v>
      </c>
      <c r="C652" s="7" t="s">
        <v>2491</v>
      </c>
      <c r="D652" s="7" t="s">
        <v>3574</v>
      </c>
      <c r="E652" s="6">
        <v>2</v>
      </c>
      <c r="F652" s="6">
        <v>2</v>
      </c>
      <c r="G652" s="6">
        <v>3287400</v>
      </c>
      <c r="H652" s="6">
        <v>3924900</v>
      </c>
      <c r="I652" s="6">
        <v>3585200</v>
      </c>
      <c r="J652" s="6">
        <v>3369200</v>
      </c>
      <c r="K652" s="6"/>
      <c r="L652" s="6">
        <v>2104300</v>
      </c>
      <c r="M652" s="6">
        <v>1234200</v>
      </c>
      <c r="N652" s="6"/>
      <c r="O652" s="6">
        <v>2759200</v>
      </c>
      <c r="P652" s="6">
        <f>COUNT(表1_5[[#This Row],[iBAQ 0-20_1]:[iBAQ 0-20_3]])</f>
        <v>3</v>
      </c>
      <c r="Q652" s="6">
        <f>COUNT(表1_5[[#This Row],[iBAQ 30-40_1]:[iBAQ 30-40_3]])</f>
        <v>2</v>
      </c>
      <c r="R652" s="6">
        <f>COUNT(表1_5[[#This Row],[iBAQ 50-60_1]:[iBAQ 50-60_3]])</f>
        <v>2</v>
      </c>
      <c r="S652" s="8">
        <f>AVERAGE(表1_5[[#This Row],[iBAQ 0-20_1]:[iBAQ 0-20_3]])</f>
        <v>3599166.6666666665</v>
      </c>
      <c r="T652" s="8">
        <f>AVERAGE(表1_5[[#This Row],[iBAQ 30-40_1]:[iBAQ 30-40_3]])</f>
        <v>2736750</v>
      </c>
      <c r="U652" s="8">
        <f>AVERAGE(表1_5[[#This Row],[iBAQ 50-60_1]:[iBAQ 50-60_3]])</f>
        <v>1996700</v>
      </c>
      <c r="V652" s="8">
        <f>表1_5[[#This Row],[Average 40]]/表1_5[[#This Row],[Average 20]]</f>
        <v>0.76038434822875667</v>
      </c>
      <c r="W652" s="8">
        <f>TTEST(表1_5[[#This Row],[iBAQ 0-20_1]:[iBAQ 0-20_3]],表1_5[[#This Row],[iBAQ 30-40_1]:[iBAQ 30-40_3]],2,2)</f>
        <v>0.20087607777667665</v>
      </c>
      <c r="X652" s="8"/>
      <c r="Y652" s="8">
        <f>表1_5[[#This Row],[Average 60]]/表1_5[[#This Row],[Average 40]]</f>
        <v>0.72958801498127346</v>
      </c>
      <c r="Z652" s="8">
        <f>TTEST(表1_5[[#This Row],[iBAQ 30-40_1]:[iBAQ 30-40_3]],表1_5[[#This Row],[iBAQ 50-60_1]:[iBAQ 50-60_3]],2,2)</f>
        <v>0.5329285430195404</v>
      </c>
      <c r="AA652" s="8"/>
      <c r="AB652" s="8">
        <f>表1_5[[#This Row],[Average 60]]/表1_5[[#This Row],[Average 20]]</f>
        <v>0.55476730724704792</v>
      </c>
      <c r="AC652" s="8">
        <f>TTEST(表1_5[[#This Row],[iBAQ 0-20_1]:[iBAQ 0-20_3]],表1_5[[#This Row],[iBAQ 50-60_1]:[iBAQ 50-60_3]],2,2)</f>
        <v>8.0295786319647358E-2</v>
      </c>
      <c r="AD652" s="8"/>
    </row>
    <row r="653" spans="1:30" ht="15.75">
      <c r="A653" s="6">
        <v>365</v>
      </c>
      <c r="B653" s="7" t="s">
        <v>447</v>
      </c>
      <c r="C653" s="7" t="s">
        <v>2310</v>
      </c>
      <c r="D653" s="7" t="s">
        <v>3538</v>
      </c>
      <c r="E653" s="6">
        <v>7</v>
      </c>
      <c r="F653" s="6">
        <v>1</v>
      </c>
      <c r="G653" s="6">
        <v>1322200</v>
      </c>
      <c r="H653" s="6">
        <v>1741200</v>
      </c>
      <c r="I653" s="6">
        <v>1404700</v>
      </c>
      <c r="J653" s="6">
        <v>10726000</v>
      </c>
      <c r="K653" s="6">
        <v>10009000</v>
      </c>
      <c r="L653" s="6">
        <v>6434500</v>
      </c>
      <c r="M653" s="6">
        <v>8781300</v>
      </c>
      <c r="N653" s="6">
        <v>8942500</v>
      </c>
      <c r="O653" s="6">
        <v>1971400</v>
      </c>
      <c r="P653" s="6">
        <f>COUNT(表1_5[[#This Row],[iBAQ 0-20_1]:[iBAQ 0-20_3]])</f>
        <v>3</v>
      </c>
      <c r="Q653" s="6">
        <f>COUNT(表1_5[[#This Row],[iBAQ 30-40_1]:[iBAQ 30-40_3]])</f>
        <v>3</v>
      </c>
      <c r="R653" s="6">
        <f>COUNT(表1_5[[#This Row],[iBAQ 50-60_1]:[iBAQ 50-60_3]])</f>
        <v>3</v>
      </c>
      <c r="S653" s="8">
        <f>AVERAGE(表1_5[[#This Row],[iBAQ 0-20_1]:[iBAQ 0-20_3]])</f>
        <v>1489366.6666666667</v>
      </c>
      <c r="T653" s="8">
        <f>AVERAGE(表1_5[[#This Row],[iBAQ 30-40_1]:[iBAQ 30-40_3]])</f>
        <v>9056500</v>
      </c>
      <c r="U653" s="8">
        <f>AVERAGE(表1_5[[#This Row],[iBAQ 50-60_1]:[iBAQ 50-60_3]])</f>
        <v>6565066.666666667</v>
      </c>
      <c r="V653" s="8">
        <f>表1_5[[#This Row],[Average 40]]/表1_5[[#This Row],[Average 20]]</f>
        <v>6.0807725879008974</v>
      </c>
      <c r="W653" s="8">
        <f>TTEST(表1_5[[#This Row],[iBAQ 0-20_1]:[iBAQ 0-20_3]],表1_5[[#This Row],[iBAQ 30-40_1]:[iBAQ 30-40_3]],2,2)</f>
        <v>4.7570061966301907E-3</v>
      </c>
      <c r="X653" s="8" t="s">
        <v>1408</v>
      </c>
      <c r="Y653" s="8">
        <f>表1_5[[#This Row],[Average 60]]/表1_5[[#This Row],[Average 40]]</f>
        <v>0.72490108393603125</v>
      </c>
      <c r="Z653" s="8">
        <f>TTEST(表1_5[[#This Row],[iBAQ 30-40_1]:[iBAQ 30-40_3]],表1_5[[#This Row],[iBAQ 50-60_1]:[iBAQ 50-60_3]],2,2)</f>
        <v>0.40087201607042577</v>
      </c>
      <c r="AA653" s="8"/>
      <c r="AB653" s="8">
        <f>表1_5[[#This Row],[Average 60]]/表1_5[[#This Row],[Average 20]]</f>
        <v>4.4079586401378661</v>
      </c>
      <c r="AC653" s="8">
        <f>TTEST(表1_5[[#This Row],[iBAQ 0-20_1]:[iBAQ 0-20_3]],表1_5[[#This Row],[iBAQ 50-60_1]:[iBAQ 50-60_3]],2,2)</f>
        <v>9.2036665991008917E-2</v>
      </c>
      <c r="AD653" s="8"/>
    </row>
    <row r="654" spans="1:30" ht="15.75">
      <c r="A654" s="6">
        <v>204</v>
      </c>
      <c r="B654" s="7" t="s">
        <v>77</v>
      </c>
      <c r="C654" s="7" t="s">
        <v>2686</v>
      </c>
      <c r="D654" s="7" t="s">
        <v>3658</v>
      </c>
      <c r="E654" s="6">
        <v>5</v>
      </c>
      <c r="F654" s="6">
        <v>5</v>
      </c>
      <c r="G654" s="6">
        <v>44642000</v>
      </c>
      <c r="H654" s="6">
        <v>30287000</v>
      </c>
      <c r="I654" s="6">
        <v>40816000</v>
      </c>
      <c r="J654" s="6">
        <v>59619000</v>
      </c>
      <c r="K654" s="6">
        <v>44044000</v>
      </c>
      <c r="L654" s="6">
        <v>40041000</v>
      </c>
      <c r="M654" s="6">
        <v>48637000</v>
      </c>
      <c r="N654" s="6">
        <v>26714000</v>
      </c>
      <c r="O654" s="6">
        <v>28627000</v>
      </c>
      <c r="P654" s="6">
        <f>COUNT(表1_5[[#This Row],[iBAQ 0-20_1]:[iBAQ 0-20_3]])</f>
        <v>3</v>
      </c>
      <c r="Q654" s="6">
        <f>COUNT(表1_5[[#This Row],[iBAQ 30-40_1]:[iBAQ 30-40_3]])</f>
        <v>3</v>
      </c>
      <c r="R654" s="6">
        <f>COUNT(表1_5[[#This Row],[iBAQ 50-60_1]:[iBAQ 50-60_3]])</f>
        <v>3</v>
      </c>
      <c r="S654" s="8">
        <f>AVERAGE(表1_5[[#This Row],[iBAQ 0-20_1]:[iBAQ 0-20_3]])</f>
        <v>38581666.666666664</v>
      </c>
      <c r="T654" s="8">
        <f>AVERAGE(表1_5[[#This Row],[iBAQ 30-40_1]:[iBAQ 30-40_3]])</f>
        <v>47901333.333333336</v>
      </c>
      <c r="U654" s="8">
        <f>AVERAGE(表1_5[[#This Row],[iBAQ 50-60_1]:[iBAQ 50-60_3]])</f>
        <v>34659333.333333336</v>
      </c>
      <c r="V654" s="8">
        <f>表1_5[[#This Row],[Average 40]]/表1_5[[#This Row],[Average 20]]</f>
        <v>1.241556870707158</v>
      </c>
      <c r="W654" s="8">
        <f>TTEST(表1_5[[#This Row],[iBAQ 0-20_1]:[iBAQ 0-20_3]],表1_5[[#This Row],[iBAQ 30-40_1]:[iBAQ 30-40_3]],2,2)</f>
        <v>0.27380827594705009</v>
      </c>
      <c r="X654" s="8"/>
      <c r="Y654" s="8">
        <f>表1_5[[#This Row],[Average 60]]/表1_5[[#This Row],[Average 40]]</f>
        <v>0.7235567555530813</v>
      </c>
      <c r="Z654" s="8">
        <f>TTEST(表1_5[[#This Row],[iBAQ 30-40_1]:[iBAQ 30-40_3]],表1_5[[#This Row],[iBAQ 50-60_1]:[iBAQ 50-60_3]],2,2)</f>
        <v>0.2238411580794343</v>
      </c>
      <c r="AA654" s="8"/>
      <c r="AB654" s="8">
        <f>表1_5[[#This Row],[Average 60]]/表1_5[[#This Row],[Average 20]]</f>
        <v>0.89833686120350786</v>
      </c>
      <c r="AC654" s="8">
        <f>TTEST(表1_5[[#This Row],[iBAQ 0-20_1]:[iBAQ 0-20_3]],表1_5[[#This Row],[iBAQ 50-60_1]:[iBAQ 50-60_3]],2,2)</f>
        <v>0.65814401480308404</v>
      </c>
      <c r="AD654" s="8"/>
    </row>
    <row r="655" spans="1:30" ht="15.75">
      <c r="A655" s="6">
        <v>214</v>
      </c>
      <c r="B655" s="7" t="s">
        <v>620</v>
      </c>
      <c r="C655" s="7" t="s">
        <v>2309</v>
      </c>
      <c r="D655" s="7" t="s">
        <v>1482</v>
      </c>
      <c r="E655" s="6">
        <v>2</v>
      </c>
      <c r="F655" s="6">
        <v>2</v>
      </c>
      <c r="G655" s="6">
        <v>1149400</v>
      </c>
      <c r="H655" s="6">
        <v>741440</v>
      </c>
      <c r="I655" s="6">
        <v>928940</v>
      </c>
      <c r="J655" s="6">
        <v>777160</v>
      </c>
      <c r="K655" s="6">
        <v>692240</v>
      </c>
      <c r="L655" s="6">
        <v>1402800</v>
      </c>
      <c r="M655" s="6">
        <v>349810</v>
      </c>
      <c r="N655" s="6">
        <v>1077900</v>
      </c>
      <c r="O655" s="6">
        <v>650040</v>
      </c>
      <c r="P655" s="6">
        <f>COUNT(表1_5[[#This Row],[iBAQ 0-20_1]:[iBAQ 0-20_3]])</f>
        <v>3</v>
      </c>
      <c r="Q655" s="6">
        <f>COUNT(表1_5[[#This Row],[iBAQ 30-40_1]:[iBAQ 30-40_3]])</f>
        <v>3</v>
      </c>
      <c r="R655" s="6">
        <f>COUNT(表1_5[[#This Row],[iBAQ 50-60_1]:[iBAQ 50-60_3]])</f>
        <v>3</v>
      </c>
      <c r="S655" s="8">
        <f>AVERAGE(表1_5[[#This Row],[iBAQ 0-20_1]:[iBAQ 0-20_3]])</f>
        <v>939926.66666666663</v>
      </c>
      <c r="T655" s="8">
        <f>AVERAGE(表1_5[[#This Row],[iBAQ 30-40_1]:[iBAQ 30-40_3]])</f>
        <v>957400</v>
      </c>
      <c r="U655" s="8">
        <f>AVERAGE(表1_5[[#This Row],[iBAQ 50-60_1]:[iBAQ 50-60_3]])</f>
        <v>692583.33333333337</v>
      </c>
      <c r="V655" s="8">
        <f>表1_5[[#This Row],[Average 40]]/表1_5[[#This Row],[Average 20]]</f>
        <v>1.0185901027739752</v>
      </c>
      <c r="W655" s="8">
        <f>TTEST(表1_5[[#This Row],[iBAQ 0-20_1]:[iBAQ 0-20_3]],表1_5[[#This Row],[iBAQ 30-40_1]:[iBAQ 30-40_3]],2,2)</f>
        <v>0.94828792996432387</v>
      </c>
      <c r="X655" s="8"/>
      <c r="Y655" s="8">
        <f>表1_5[[#This Row],[Average 60]]/表1_5[[#This Row],[Average 40]]</f>
        <v>0.72340018104588821</v>
      </c>
      <c r="Z655" s="8">
        <f>TTEST(表1_5[[#This Row],[iBAQ 30-40_1]:[iBAQ 30-40_3]],表1_5[[#This Row],[iBAQ 50-60_1]:[iBAQ 50-60_3]],2,2)</f>
        <v>0.43829390985062078</v>
      </c>
      <c r="AA655" s="8"/>
      <c r="AB655" s="8">
        <f>表1_5[[#This Row],[Average 60]]/表1_5[[#This Row],[Average 20]]</f>
        <v>0.73684826475824361</v>
      </c>
      <c r="AC655" s="8">
        <f>TTEST(表1_5[[#This Row],[iBAQ 0-20_1]:[iBAQ 0-20_3]],表1_5[[#This Row],[iBAQ 50-60_1]:[iBAQ 50-60_3]],2,2)</f>
        <v>0.36439462287636748</v>
      </c>
      <c r="AD655" s="8"/>
    </row>
    <row r="656" spans="1:30" ht="15.75">
      <c r="A656" s="6">
        <v>814</v>
      </c>
      <c r="B656" s="7" t="s">
        <v>228</v>
      </c>
      <c r="C656" s="7" t="s">
        <v>3320</v>
      </c>
      <c r="D656" s="7" t="s">
        <v>3978</v>
      </c>
      <c r="E656" s="6">
        <v>7</v>
      </c>
      <c r="F656" s="6">
        <v>1</v>
      </c>
      <c r="G656" s="6">
        <v>2329400</v>
      </c>
      <c r="H656" s="6">
        <v>3899800</v>
      </c>
      <c r="I656" s="6">
        <v>1530800</v>
      </c>
      <c r="J656" s="6">
        <v>33309000</v>
      </c>
      <c r="K656" s="6">
        <v>37187000</v>
      </c>
      <c r="L656" s="6">
        <v>11260000</v>
      </c>
      <c r="M656" s="6">
        <v>23201000</v>
      </c>
      <c r="N656" s="6">
        <v>28964000</v>
      </c>
      <c r="O656" s="6">
        <v>6960000</v>
      </c>
      <c r="P656" s="6">
        <f>COUNT(表1_5[[#This Row],[iBAQ 0-20_1]:[iBAQ 0-20_3]])</f>
        <v>3</v>
      </c>
      <c r="Q656" s="6">
        <f>COUNT(表1_5[[#This Row],[iBAQ 30-40_1]:[iBAQ 30-40_3]])</f>
        <v>3</v>
      </c>
      <c r="R656" s="6">
        <f>COUNT(表1_5[[#This Row],[iBAQ 50-60_1]:[iBAQ 50-60_3]])</f>
        <v>3</v>
      </c>
      <c r="S656" s="8">
        <f>AVERAGE(表1_5[[#This Row],[iBAQ 0-20_1]:[iBAQ 0-20_3]])</f>
        <v>2586666.6666666665</v>
      </c>
      <c r="T656" s="8">
        <f>AVERAGE(表1_5[[#This Row],[iBAQ 30-40_1]:[iBAQ 30-40_3]])</f>
        <v>27252000</v>
      </c>
      <c r="U656" s="8">
        <f>AVERAGE(表1_5[[#This Row],[iBAQ 50-60_1]:[iBAQ 50-60_3]])</f>
        <v>19708333.333333332</v>
      </c>
      <c r="V656" s="8">
        <f>表1_5[[#This Row],[Average 40]]/表1_5[[#This Row],[Average 20]]</f>
        <v>10.535567010309279</v>
      </c>
      <c r="W656" s="8">
        <f>TTEST(表1_5[[#This Row],[iBAQ 0-20_1]:[iBAQ 0-20_3]],表1_5[[#This Row],[iBAQ 30-40_1]:[iBAQ 30-40_3]],2,2)</f>
        <v>3.8265945810378857E-2</v>
      </c>
      <c r="X656" s="8" t="s">
        <v>1408</v>
      </c>
      <c r="Y656" s="8">
        <f>表1_5[[#This Row],[Average 60]]/表1_5[[#This Row],[Average 40]]</f>
        <v>0.72318851215812907</v>
      </c>
      <c r="Z656" s="8">
        <f>TTEST(表1_5[[#This Row],[iBAQ 30-40_1]:[iBAQ 30-40_3]],表1_5[[#This Row],[iBAQ 50-60_1]:[iBAQ 50-60_3]],2,2)</f>
        <v>0.50918422453975387</v>
      </c>
      <c r="AA656" s="8"/>
      <c r="AB656" s="8">
        <f>表1_5[[#This Row],[Average 60]]/表1_5[[#This Row],[Average 20]]</f>
        <v>7.6192010309278349</v>
      </c>
      <c r="AC656" s="8">
        <f>TTEST(表1_5[[#This Row],[iBAQ 0-20_1]:[iBAQ 0-20_3]],表1_5[[#This Row],[iBAQ 50-60_1]:[iBAQ 50-60_3]],2,2)</f>
        <v>6.1026633898008692E-2</v>
      </c>
      <c r="AD656" s="8"/>
    </row>
    <row r="657" spans="1:30" ht="15.75">
      <c r="A657" s="6">
        <v>1102</v>
      </c>
      <c r="B657" s="7" t="s">
        <v>379</v>
      </c>
      <c r="C657" s="7" t="s">
        <v>2993</v>
      </c>
      <c r="D657" s="7" t="s">
        <v>1898</v>
      </c>
      <c r="E657" s="6">
        <v>2</v>
      </c>
      <c r="F657" s="6">
        <v>1</v>
      </c>
      <c r="G657" s="6">
        <v>999490</v>
      </c>
      <c r="H657" s="6">
        <v>1357800</v>
      </c>
      <c r="I657" s="6">
        <v>1404400</v>
      </c>
      <c r="J657" s="6">
        <v>3922200</v>
      </c>
      <c r="K657" s="6">
        <v>2065900</v>
      </c>
      <c r="L657" s="6">
        <v>2316700</v>
      </c>
      <c r="M657" s="6"/>
      <c r="N657" s="6">
        <v>1212800</v>
      </c>
      <c r="O657" s="6">
        <v>2776200</v>
      </c>
      <c r="P657" s="6">
        <f>COUNT(表1_5[[#This Row],[iBAQ 0-20_1]:[iBAQ 0-20_3]])</f>
        <v>3</v>
      </c>
      <c r="Q657" s="6">
        <f>COUNT(表1_5[[#This Row],[iBAQ 30-40_1]:[iBAQ 30-40_3]])</f>
        <v>3</v>
      </c>
      <c r="R657" s="6">
        <f>COUNT(表1_5[[#This Row],[iBAQ 50-60_1]:[iBAQ 50-60_3]])</f>
        <v>2</v>
      </c>
      <c r="S657" s="8">
        <f>AVERAGE(表1_5[[#This Row],[iBAQ 0-20_1]:[iBAQ 0-20_3]])</f>
        <v>1253896.6666666667</v>
      </c>
      <c r="T657" s="8">
        <f>AVERAGE(表1_5[[#This Row],[iBAQ 30-40_1]:[iBAQ 30-40_3]])</f>
        <v>2768266.6666666665</v>
      </c>
      <c r="U657" s="8">
        <f>AVERAGE(表1_5[[#This Row],[iBAQ 50-60_1]:[iBAQ 50-60_3]])</f>
        <v>1994500</v>
      </c>
      <c r="V657" s="8">
        <f>表1_5[[#This Row],[Average 40]]/表1_5[[#This Row],[Average 20]]</f>
        <v>2.2077310995855584</v>
      </c>
      <c r="W657" s="8">
        <f>TTEST(表1_5[[#This Row],[iBAQ 0-20_1]:[iBAQ 0-20_3]],表1_5[[#This Row],[iBAQ 30-40_1]:[iBAQ 30-40_3]],2,2)</f>
        <v>6.3745189917792322E-2</v>
      </c>
      <c r="X657" s="8"/>
      <c r="Y657" s="8">
        <f>表1_5[[#This Row],[Average 60]]/表1_5[[#This Row],[Average 40]]</f>
        <v>0.72048694730758123</v>
      </c>
      <c r="Z657" s="8">
        <f>TTEST(表1_5[[#This Row],[iBAQ 30-40_1]:[iBAQ 30-40_3]],表1_5[[#This Row],[iBAQ 50-60_1]:[iBAQ 50-60_3]],2,2)</f>
        <v>0.4751266640401553</v>
      </c>
      <c r="AA657" s="8"/>
      <c r="AB657" s="8">
        <f>表1_5[[#This Row],[Average 60]]/表1_5[[#This Row],[Average 20]]</f>
        <v>1.5906414404164084</v>
      </c>
      <c r="AC657" s="8">
        <f>TTEST(表1_5[[#This Row],[iBAQ 0-20_1]:[iBAQ 0-20_3]],表1_5[[#This Row],[iBAQ 50-60_1]:[iBAQ 50-60_3]],2,2)</f>
        <v>0.30865937840745805</v>
      </c>
      <c r="AD657" s="8"/>
    </row>
    <row r="658" spans="1:30" ht="15.75">
      <c r="A658" s="6">
        <v>468</v>
      </c>
      <c r="B658" s="7" t="s">
        <v>471</v>
      </c>
      <c r="C658" s="7" t="s">
        <v>2482</v>
      </c>
      <c r="D658" s="7" t="s">
        <v>1574</v>
      </c>
      <c r="E658" s="6">
        <v>5</v>
      </c>
      <c r="F658" s="6">
        <v>2</v>
      </c>
      <c r="G658" s="6">
        <v>1277600</v>
      </c>
      <c r="H658" s="6"/>
      <c r="I658" s="6">
        <v>2094100</v>
      </c>
      <c r="J658" s="6">
        <v>2542300</v>
      </c>
      <c r="K658" s="6">
        <v>3164700</v>
      </c>
      <c r="L658" s="6">
        <v>4266000</v>
      </c>
      <c r="M658" s="6">
        <v>2840200</v>
      </c>
      <c r="N658" s="6">
        <v>2482900</v>
      </c>
      <c r="O658" s="6">
        <v>1759600</v>
      </c>
      <c r="P658" s="6">
        <f>COUNT(表1_5[[#This Row],[iBAQ 0-20_1]:[iBAQ 0-20_3]])</f>
        <v>2</v>
      </c>
      <c r="Q658" s="6">
        <f>COUNT(表1_5[[#This Row],[iBAQ 30-40_1]:[iBAQ 30-40_3]])</f>
        <v>3</v>
      </c>
      <c r="R658" s="6">
        <f>COUNT(表1_5[[#This Row],[iBAQ 50-60_1]:[iBAQ 50-60_3]])</f>
        <v>3</v>
      </c>
      <c r="S658" s="8">
        <f>AVERAGE(表1_5[[#This Row],[iBAQ 0-20_1]:[iBAQ 0-20_3]])</f>
        <v>1685850</v>
      </c>
      <c r="T658" s="8">
        <f>AVERAGE(表1_5[[#This Row],[iBAQ 30-40_1]:[iBAQ 30-40_3]])</f>
        <v>3324333.3333333335</v>
      </c>
      <c r="U658" s="8">
        <f>AVERAGE(表1_5[[#This Row],[iBAQ 50-60_1]:[iBAQ 50-60_3]])</f>
        <v>2360900</v>
      </c>
      <c r="V658" s="8">
        <f>表1_5[[#This Row],[Average 40]]/表1_5[[#This Row],[Average 20]]</f>
        <v>1.9719033919585571</v>
      </c>
      <c r="W658" s="8">
        <f>TTEST(表1_5[[#This Row],[iBAQ 0-20_1]:[iBAQ 0-20_3]],表1_5[[#This Row],[iBAQ 30-40_1]:[iBAQ 30-40_3]],2,2)</f>
        <v>0.10681277580601366</v>
      </c>
      <c r="X658" s="8"/>
      <c r="Y658" s="8">
        <f>表1_5[[#This Row],[Average 60]]/表1_5[[#This Row],[Average 40]]</f>
        <v>0.71018750626692062</v>
      </c>
      <c r="Z658" s="8">
        <f>TTEST(表1_5[[#This Row],[iBAQ 30-40_1]:[iBAQ 30-40_3]],表1_5[[#This Row],[iBAQ 50-60_1]:[iBAQ 50-60_3]],2,2)</f>
        <v>0.18118510363899926</v>
      </c>
      <c r="AA658" s="8"/>
      <c r="AB658" s="8">
        <f>表1_5[[#This Row],[Average 60]]/表1_5[[#This Row],[Average 20]]</f>
        <v>1.40042115253433</v>
      </c>
      <c r="AC658" s="8">
        <f>TTEST(表1_5[[#This Row],[iBAQ 0-20_1]:[iBAQ 0-20_3]],表1_5[[#This Row],[iBAQ 50-60_1]:[iBAQ 50-60_3]],2,2)</f>
        <v>0.27810483951351039</v>
      </c>
      <c r="AD658" s="8"/>
    </row>
    <row r="659" spans="1:30" ht="15.75">
      <c r="A659" s="6">
        <v>1534</v>
      </c>
      <c r="B659" s="7" t="s">
        <v>652</v>
      </c>
      <c r="C659" s="7" t="s">
        <v>3372</v>
      </c>
      <c r="D659" s="7" t="s">
        <v>4015</v>
      </c>
      <c r="E659" s="6">
        <v>4</v>
      </c>
      <c r="F659" s="6">
        <v>4</v>
      </c>
      <c r="G659" s="6">
        <v>688760</v>
      </c>
      <c r="H659" s="6">
        <v>1640700</v>
      </c>
      <c r="I659" s="6">
        <v>640720</v>
      </c>
      <c r="J659" s="6">
        <v>293580</v>
      </c>
      <c r="K659" s="6">
        <v>1258500</v>
      </c>
      <c r="L659" s="6">
        <v>1275200</v>
      </c>
      <c r="M659" s="6">
        <v>739460</v>
      </c>
      <c r="N659" s="6">
        <v>814340</v>
      </c>
      <c r="O659" s="6">
        <v>449950</v>
      </c>
      <c r="P659" s="6">
        <f>COUNT(表1_5[[#This Row],[iBAQ 0-20_1]:[iBAQ 0-20_3]])</f>
        <v>3</v>
      </c>
      <c r="Q659" s="6">
        <f>COUNT(表1_5[[#This Row],[iBAQ 30-40_1]:[iBAQ 30-40_3]])</f>
        <v>3</v>
      </c>
      <c r="R659" s="6">
        <f>COUNT(表1_5[[#This Row],[iBAQ 50-60_1]:[iBAQ 50-60_3]])</f>
        <v>3</v>
      </c>
      <c r="S659" s="8">
        <f>AVERAGE(表1_5[[#This Row],[iBAQ 0-20_1]:[iBAQ 0-20_3]])</f>
        <v>990060</v>
      </c>
      <c r="T659" s="8">
        <f>AVERAGE(表1_5[[#This Row],[iBAQ 30-40_1]:[iBAQ 30-40_3]])</f>
        <v>942426.66666666663</v>
      </c>
      <c r="U659" s="8">
        <f>AVERAGE(表1_5[[#This Row],[iBAQ 50-60_1]:[iBAQ 50-60_3]])</f>
        <v>667916.66666666663</v>
      </c>
      <c r="V659" s="8">
        <f>表1_5[[#This Row],[Average 40]]/表1_5[[#This Row],[Average 20]]</f>
        <v>0.9518884377377802</v>
      </c>
      <c r="W659" s="8">
        <f>TTEST(表1_5[[#This Row],[iBAQ 0-20_1]:[iBAQ 0-20_3]],表1_5[[#This Row],[iBAQ 30-40_1]:[iBAQ 30-40_3]],2,2)</f>
        <v>0.92245506374270536</v>
      </c>
      <c r="X659" s="8"/>
      <c r="Y659" s="8">
        <f>表1_5[[#This Row],[Average 60]]/表1_5[[#This Row],[Average 40]]</f>
        <v>0.70872004187770576</v>
      </c>
      <c r="Z659" s="8">
        <f>TTEST(表1_5[[#This Row],[iBAQ 30-40_1]:[iBAQ 30-40_3]],表1_5[[#This Row],[iBAQ 50-60_1]:[iBAQ 50-60_3]],2,2)</f>
        <v>0.46830726520993965</v>
      </c>
      <c r="AA659" s="8"/>
      <c r="AB659" s="8">
        <f>表1_5[[#This Row],[Average 60]]/表1_5[[#This Row],[Average 20]]</f>
        <v>0.67462241345642349</v>
      </c>
      <c r="AC659" s="8">
        <f>TTEST(表1_5[[#This Row],[iBAQ 0-20_1]:[iBAQ 0-20_3]],表1_5[[#This Row],[iBAQ 50-60_1]:[iBAQ 50-60_3]],2,2)</f>
        <v>0.40211385797342669</v>
      </c>
      <c r="AD659" s="8"/>
    </row>
    <row r="660" spans="1:30" ht="15.75">
      <c r="A660" s="6">
        <v>292</v>
      </c>
      <c r="B660" s="7" t="s">
        <v>121</v>
      </c>
      <c r="C660" s="7" t="s">
        <v>2224</v>
      </c>
      <c r="D660" s="7" t="s">
        <v>3505</v>
      </c>
      <c r="E660" s="6">
        <v>6</v>
      </c>
      <c r="F660" s="6">
        <v>5</v>
      </c>
      <c r="G660" s="6">
        <v>44431000</v>
      </c>
      <c r="H660" s="6">
        <v>39883000</v>
      </c>
      <c r="I660" s="6">
        <v>33539000</v>
      </c>
      <c r="J660" s="6">
        <v>19008000</v>
      </c>
      <c r="K660" s="6">
        <v>40256000</v>
      </c>
      <c r="L660" s="6">
        <v>36432000</v>
      </c>
      <c r="M660" s="6">
        <v>33119000</v>
      </c>
      <c r="N660" s="6">
        <v>19333000</v>
      </c>
      <c r="O660" s="6">
        <v>15312000</v>
      </c>
      <c r="P660" s="6">
        <f>COUNT(表1_5[[#This Row],[iBAQ 0-20_1]:[iBAQ 0-20_3]])</f>
        <v>3</v>
      </c>
      <c r="Q660" s="6">
        <f>COUNT(表1_5[[#This Row],[iBAQ 30-40_1]:[iBAQ 30-40_3]])</f>
        <v>3</v>
      </c>
      <c r="R660" s="6">
        <f>COUNT(表1_5[[#This Row],[iBAQ 50-60_1]:[iBAQ 50-60_3]])</f>
        <v>3</v>
      </c>
      <c r="S660" s="8">
        <f>AVERAGE(表1_5[[#This Row],[iBAQ 0-20_1]:[iBAQ 0-20_3]])</f>
        <v>39284333.333333336</v>
      </c>
      <c r="T660" s="8">
        <f>AVERAGE(表1_5[[#This Row],[iBAQ 30-40_1]:[iBAQ 30-40_3]])</f>
        <v>31898666.666666668</v>
      </c>
      <c r="U660" s="8">
        <f>AVERAGE(表1_5[[#This Row],[iBAQ 50-60_1]:[iBAQ 50-60_3]])</f>
        <v>22588000</v>
      </c>
      <c r="V660" s="8">
        <f>表1_5[[#This Row],[Average 40]]/表1_5[[#This Row],[Average 20]]</f>
        <v>0.81199460344666663</v>
      </c>
      <c r="W660" s="8">
        <f>TTEST(表1_5[[#This Row],[iBAQ 0-20_1]:[iBAQ 0-20_3]],表1_5[[#This Row],[iBAQ 30-40_1]:[iBAQ 30-40_3]],2,2)</f>
        <v>0.36665264625983085</v>
      </c>
      <c r="X660" s="8"/>
      <c r="Y660" s="8">
        <f>表1_5[[#This Row],[Average 60]]/表1_5[[#This Row],[Average 40]]</f>
        <v>0.70811737167697708</v>
      </c>
      <c r="Z660" s="8">
        <f>TTEST(表1_5[[#This Row],[iBAQ 30-40_1]:[iBAQ 30-40_3]],表1_5[[#This Row],[iBAQ 50-60_1]:[iBAQ 50-60_3]],2,2)</f>
        <v>0.33364905148225932</v>
      </c>
      <c r="AA660" s="8"/>
      <c r="AB660" s="8">
        <f>表1_5[[#This Row],[Average 60]]/表1_5[[#This Row],[Average 20]]</f>
        <v>0.57498748440854286</v>
      </c>
      <c r="AC660" s="8">
        <f>TTEST(表1_5[[#This Row],[iBAQ 0-20_1]:[iBAQ 0-20_3]],表1_5[[#This Row],[iBAQ 50-60_1]:[iBAQ 50-60_3]],2,2)</f>
        <v>5.569672907089885E-2</v>
      </c>
      <c r="AD660" s="8"/>
    </row>
    <row r="661" spans="1:30" ht="15.75">
      <c r="A661" s="6">
        <v>1522</v>
      </c>
      <c r="B661" s="7" t="s">
        <v>99</v>
      </c>
      <c r="C661" s="7" t="s">
        <v>3360</v>
      </c>
      <c r="D661" s="7" t="s">
        <v>4007</v>
      </c>
      <c r="E661" s="6">
        <v>2</v>
      </c>
      <c r="F661" s="6">
        <v>2</v>
      </c>
      <c r="G661" s="6">
        <v>11609000</v>
      </c>
      <c r="H661" s="6">
        <v>19223000</v>
      </c>
      <c r="I661" s="6">
        <v>13666000</v>
      </c>
      <c r="J661" s="6">
        <v>36705000</v>
      </c>
      <c r="K661" s="6">
        <v>48946000</v>
      </c>
      <c r="L661" s="6">
        <v>32950000</v>
      </c>
      <c r="M661" s="6">
        <v>41177000</v>
      </c>
      <c r="N661" s="6">
        <v>22369000</v>
      </c>
      <c r="O661" s="6">
        <v>20125000</v>
      </c>
      <c r="P661" s="6">
        <f>COUNT(表1_5[[#This Row],[iBAQ 0-20_1]:[iBAQ 0-20_3]])</f>
        <v>3</v>
      </c>
      <c r="Q661" s="6">
        <f>COUNT(表1_5[[#This Row],[iBAQ 30-40_1]:[iBAQ 30-40_3]])</f>
        <v>3</v>
      </c>
      <c r="R661" s="6">
        <f>COUNT(表1_5[[#This Row],[iBAQ 50-60_1]:[iBAQ 50-60_3]])</f>
        <v>3</v>
      </c>
      <c r="S661" s="8">
        <f>AVERAGE(表1_5[[#This Row],[iBAQ 0-20_1]:[iBAQ 0-20_3]])</f>
        <v>14832666.666666666</v>
      </c>
      <c r="T661" s="8">
        <f>AVERAGE(表1_5[[#This Row],[iBAQ 30-40_1]:[iBAQ 30-40_3]])</f>
        <v>39533666.666666664</v>
      </c>
      <c r="U661" s="8">
        <f>AVERAGE(表1_5[[#This Row],[iBAQ 50-60_1]:[iBAQ 50-60_3]])</f>
        <v>27890333.333333332</v>
      </c>
      <c r="V661" s="8">
        <f>表1_5[[#This Row],[Average 40]]/表1_5[[#This Row],[Average 20]]</f>
        <v>2.6653108004854151</v>
      </c>
      <c r="W661" s="8">
        <f>TTEST(表1_5[[#This Row],[iBAQ 0-20_1]:[iBAQ 0-20_3]],表1_5[[#This Row],[iBAQ 30-40_1]:[iBAQ 30-40_3]],2,2)</f>
        <v>9.8265179663664694E-3</v>
      </c>
      <c r="X661" s="8" t="s">
        <v>1408</v>
      </c>
      <c r="Y661" s="8">
        <f>表1_5[[#This Row],[Average 60]]/表1_5[[#This Row],[Average 40]]</f>
        <v>0.70548309036180135</v>
      </c>
      <c r="Z661" s="8">
        <f>TTEST(表1_5[[#This Row],[iBAQ 30-40_1]:[iBAQ 30-40_3]],表1_5[[#This Row],[iBAQ 50-60_1]:[iBAQ 50-60_3]],2,2)</f>
        <v>0.23046330062541384</v>
      </c>
      <c r="AA661" s="8"/>
      <c r="AB661" s="8">
        <f>表1_5[[#This Row],[Average 60]]/表1_5[[#This Row],[Average 20]]</f>
        <v>1.8803317003011371</v>
      </c>
      <c r="AC661" s="8">
        <f>TTEST(表1_5[[#This Row],[iBAQ 0-20_1]:[iBAQ 0-20_3]],表1_5[[#This Row],[iBAQ 50-60_1]:[iBAQ 50-60_3]],2,2)</f>
        <v>0.13771241114175964</v>
      </c>
      <c r="AD661" s="8"/>
    </row>
    <row r="662" spans="1:30" ht="15.75">
      <c r="A662" s="6">
        <v>1353</v>
      </c>
      <c r="B662" s="7" t="s">
        <v>96</v>
      </c>
      <c r="C662" s="7" t="s">
        <v>3200</v>
      </c>
      <c r="D662" s="7" t="s">
        <v>2059</v>
      </c>
      <c r="E662" s="6">
        <v>3</v>
      </c>
      <c r="F662" s="6">
        <v>3</v>
      </c>
      <c r="G662" s="6">
        <v>19376000</v>
      </c>
      <c r="H662" s="6">
        <v>24114000</v>
      </c>
      <c r="I662" s="6">
        <v>34413000</v>
      </c>
      <c r="J662" s="6">
        <v>35308000</v>
      </c>
      <c r="K662" s="6">
        <v>29324000</v>
      </c>
      <c r="L662" s="6">
        <v>30822000</v>
      </c>
      <c r="M662" s="6">
        <v>35801000</v>
      </c>
      <c r="N662" s="6">
        <v>10841000</v>
      </c>
      <c r="O662" s="6">
        <v>20696000</v>
      </c>
      <c r="P662" s="6">
        <f>COUNT(表1_5[[#This Row],[iBAQ 0-20_1]:[iBAQ 0-20_3]])</f>
        <v>3</v>
      </c>
      <c r="Q662" s="6">
        <f>COUNT(表1_5[[#This Row],[iBAQ 30-40_1]:[iBAQ 30-40_3]])</f>
        <v>3</v>
      </c>
      <c r="R662" s="6">
        <f>COUNT(表1_5[[#This Row],[iBAQ 50-60_1]:[iBAQ 50-60_3]])</f>
        <v>3</v>
      </c>
      <c r="S662" s="8">
        <f>AVERAGE(表1_5[[#This Row],[iBAQ 0-20_1]:[iBAQ 0-20_3]])</f>
        <v>25967666.666666668</v>
      </c>
      <c r="T662" s="8">
        <f>AVERAGE(表1_5[[#This Row],[iBAQ 30-40_1]:[iBAQ 30-40_3]])</f>
        <v>31818000</v>
      </c>
      <c r="U662" s="8">
        <f>AVERAGE(表1_5[[#This Row],[iBAQ 50-60_1]:[iBAQ 50-60_3]])</f>
        <v>22446000</v>
      </c>
      <c r="V662" s="8">
        <f>表1_5[[#This Row],[Average 40]]/表1_5[[#This Row],[Average 20]]</f>
        <v>1.2252929925676803</v>
      </c>
      <c r="W662" s="8">
        <f>TTEST(表1_5[[#This Row],[iBAQ 0-20_1]:[iBAQ 0-20_3]],表1_5[[#This Row],[iBAQ 30-40_1]:[iBAQ 30-40_3]],2,2)</f>
        <v>0.28891567917578692</v>
      </c>
      <c r="X662" s="8"/>
      <c r="Y662" s="8">
        <f>表1_5[[#This Row],[Average 60]]/表1_5[[#This Row],[Average 40]]</f>
        <v>0.70544974542711669</v>
      </c>
      <c r="Z662" s="8">
        <f>TTEST(表1_5[[#This Row],[iBAQ 30-40_1]:[iBAQ 30-40_3]],表1_5[[#This Row],[iBAQ 50-60_1]:[iBAQ 50-60_3]],2,2)</f>
        <v>0.27834197057370946</v>
      </c>
      <c r="AA662" s="8"/>
      <c r="AB662" s="8">
        <f>表1_5[[#This Row],[Average 60]]/表1_5[[#This Row],[Average 20]]</f>
        <v>0.86438262968050006</v>
      </c>
      <c r="AC662" s="8">
        <f>TTEST(表1_5[[#This Row],[iBAQ 0-20_1]:[iBAQ 0-20_3]],表1_5[[#This Row],[iBAQ 50-60_1]:[iBAQ 50-60_3]],2,2)</f>
        <v>0.70015760041759745</v>
      </c>
      <c r="AD662" s="8"/>
    </row>
    <row r="663" spans="1:30" ht="15.75">
      <c r="A663" s="6">
        <v>1238</v>
      </c>
      <c r="B663" s="7" t="s">
        <v>510</v>
      </c>
      <c r="C663" s="7" t="s">
        <v>3103</v>
      </c>
      <c r="D663" s="7" t="s">
        <v>1986</v>
      </c>
      <c r="E663" s="6">
        <v>6</v>
      </c>
      <c r="F663" s="6">
        <v>6</v>
      </c>
      <c r="G663" s="6"/>
      <c r="H663" s="6">
        <v>1278500</v>
      </c>
      <c r="I663" s="6">
        <v>845190</v>
      </c>
      <c r="J663" s="6"/>
      <c r="K663" s="6">
        <v>4086700</v>
      </c>
      <c r="L663" s="6">
        <v>4627000</v>
      </c>
      <c r="M663" s="6">
        <v>4917500</v>
      </c>
      <c r="N663" s="6">
        <v>2883100</v>
      </c>
      <c r="O663" s="6">
        <v>1375200</v>
      </c>
      <c r="P663" s="6">
        <f>COUNT(表1_5[[#This Row],[iBAQ 0-20_1]:[iBAQ 0-20_3]])</f>
        <v>2</v>
      </c>
      <c r="Q663" s="6">
        <f>COUNT(表1_5[[#This Row],[iBAQ 30-40_1]:[iBAQ 30-40_3]])</f>
        <v>2</v>
      </c>
      <c r="R663" s="6">
        <f>COUNT(表1_5[[#This Row],[iBAQ 50-60_1]:[iBAQ 50-60_3]])</f>
        <v>3</v>
      </c>
      <c r="S663" s="8">
        <f>AVERAGE(表1_5[[#This Row],[iBAQ 0-20_1]:[iBAQ 0-20_3]])</f>
        <v>1061845</v>
      </c>
      <c r="T663" s="8">
        <f>AVERAGE(表1_5[[#This Row],[iBAQ 30-40_1]:[iBAQ 30-40_3]])</f>
        <v>4356850</v>
      </c>
      <c r="U663" s="8">
        <f>AVERAGE(表1_5[[#This Row],[iBAQ 50-60_1]:[iBAQ 50-60_3]])</f>
        <v>3058600</v>
      </c>
      <c r="V663" s="8">
        <f>表1_5[[#This Row],[Average 40]]/表1_5[[#This Row],[Average 20]]</f>
        <v>4.1030941427421137</v>
      </c>
      <c r="W663" s="8">
        <f>TTEST(表1_5[[#This Row],[iBAQ 0-20_1]:[iBAQ 0-20_3]],表1_5[[#This Row],[iBAQ 30-40_1]:[iBAQ 30-40_3]],2,2)</f>
        <v>1.0865691575335975E-2</v>
      </c>
      <c r="X663" s="8" t="s">
        <v>1408</v>
      </c>
      <c r="Y663" s="8">
        <f>表1_5[[#This Row],[Average 60]]/表1_5[[#This Row],[Average 40]]</f>
        <v>0.70202095550684551</v>
      </c>
      <c r="Z663" s="8">
        <f>TTEST(表1_5[[#This Row],[iBAQ 30-40_1]:[iBAQ 30-40_3]],表1_5[[#This Row],[iBAQ 50-60_1]:[iBAQ 50-60_3]],2,2)</f>
        <v>0.40414935244444961</v>
      </c>
      <c r="AA663" s="8"/>
      <c r="AB663" s="8">
        <f>表1_5[[#This Row],[Average 60]]/表1_5[[#This Row],[Average 20]]</f>
        <v>2.8804580706223599</v>
      </c>
      <c r="AC663" s="8">
        <f>TTEST(表1_5[[#This Row],[iBAQ 0-20_1]:[iBAQ 0-20_3]],表1_5[[#This Row],[iBAQ 50-60_1]:[iBAQ 50-60_3]],2,2)</f>
        <v>0.23156351585380866</v>
      </c>
      <c r="AD663" s="8"/>
    </row>
    <row r="664" spans="1:30" ht="15.75">
      <c r="A664" s="6">
        <v>852</v>
      </c>
      <c r="B664" s="7" t="s">
        <v>537</v>
      </c>
      <c r="C664" s="7" t="s">
        <v>2798</v>
      </c>
      <c r="D664" s="7" t="s">
        <v>3721</v>
      </c>
      <c r="E664" s="6">
        <v>2</v>
      </c>
      <c r="F664" s="6">
        <v>2</v>
      </c>
      <c r="G664" s="6">
        <v>282240</v>
      </c>
      <c r="H664" s="6">
        <v>1429600</v>
      </c>
      <c r="I664" s="6">
        <v>1763800</v>
      </c>
      <c r="J664" s="6">
        <v>1568100</v>
      </c>
      <c r="K664" s="6">
        <v>1544900</v>
      </c>
      <c r="L664" s="6">
        <v>1621400</v>
      </c>
      <c r="M664" s="6">
        <v>1050600</v>
      </c>
      <c r="N664" s="6"/>
      <c r="O664" s="6">
        <v>1163800</v>
      </c>
      <c r="P664" s="6">
        <f>COUNT(表1_5[[#This Row],[iBAQ 0-20_1]:[iBAQ 0-20_3]])</f>
        <v>3</v>
      </c>
      <c r="Q664" s="6">
        <f>COUNT(表1_5[[#This Row],[iBAQ 30-40_1]:[iBAQ 30-40_3]])</f>
        <v>3</v>
      </c>
      <c r="R664" s="6">
        <f>COUNT(表1_5[[#This Row],[iBAQ 50-60_1]:[iBAQ 50-60_3]])</f>
        <v>2</v>
      </c>
      <c r="S664" s="8">
        <f>AVERAGE(表1_5[[#This Row],[iBAQ 0-20_1]:[iBAQ 0-20_3]])</f>
        <v>1158546.6666666667</v>
      </c>
      <c r="T664" s="8">
        <f>AVERAGE(表1_5[[#This Row],[iBAQ 30-40_1]:[iBAQ 30-40_3]])</f>
        <v>1578133.3333333333</v>
      </c>
      <c r="U664" s="8">
        <f>AVERAGE(表1_5[[#This Row],[iBAQ 50-60_1]:[iBAQ 50-60_3]])</f>
        <v>1107200</v>
      </c>
      <c r="V664" s="8">
        <f>表1_5[[#This Row],[Average 40]]/表1_5[[#This Row],[Average 20]]</f>
        <v>1.3621663923766556</v>
      </c>
      <c r="W664" s="8">
        <f>TTEST(表1_5[[#This Row],[iBAQ 0-20_1]:[iBAQ 0-20_3]],表1_5[[#This Row],[iBAQ 30-40_1]:[iBAQ 30-40_3]],2,2)</f>
        <v>0.40316370376548133</v>
      </c>
      <c r="X664" s="8"/>
      <c r="Y664" s="8">
        <f>表1_5[[#This Row],[Average 60]]/表1_5[[#This Row],[Average 40]]</f>
        <v>0.701588374450828</v>
      </c>
      <c r="Z664" s="8">
        <f>TTEST(表1_5[[#This Row],[iBAQ 30-40_1]:[iBAQ 30-40_3]],表1_5[[#This Row],[iBAQ 50-60_1]:[iBAQ 50-60_3]],2,2)</f>
        <v>2.7376350589276436E-3</v>
      </c>
      <c r="AA664" s="8"/>
      <c r="AB664" s="8">
        <f>表1_5[[#This Row],[Average 60]]/表1_5[[#This Row],[Average 20]]</f>
        <v>0.95568010495908662</v>
      </c>
      <c r="AC664" s="8">
        <f>TTEST(表1_5[[#This Row],[iBAQ 0-20_1]:[iBAQ 0-20_3]],表1_5[[#This Row],[iBAQ 50-60_1]:[iBAQ 50-60_3]],2,2)</f>
        <v>0.93511736427182979</v>
      </c>
      <c r="AD664" s="8"/>
    </row>
    <row r="665" spans="1:30" ht="15.75">
      <c r="A665" s="6">
        <v>1336</v>
      </c>
      <c r="B665" s="7" t="s">
        <v>337</v>
      </c>
      <c r="C665" s="7" t="s">
        <v>3182</v>
      </c>
      <c r="D665" s="7" t="s">
        <v>2046</v>
      </c>
      <c r="E665" s="6">
        <v>5</v>
      </c>
      <c r="F665" s="6">
        <v>5</v>
      </c>
      <c r="G665" s="6">
        <v>4717500</v>
      </c>
      <c r="H665" s="6">
        <v>6592500</v>
      </c>
      <c r="I665" s="6">
        <v>6745100</v>
      </c>
      <c r="J665" s="6">
        <v>8487400</v>
      </c>
      <c r="K665" s="6">
        <v>8939400</v>
      </c>
      <c r="L665" s="6">
        <v>4668300</v>
      </c>
      <c r="M665" s="6">
        <v>6555200</v>
      </c>
      <c r="N665" s="6">
        <v>5401300</v>
      </c>
      <c r="O665" s="6">
        <v>3517900</v>
      </c>
      <c r="P665" s="6">
        <f>COUNT(表1_5[[#This Row],[iBAQ 0-20_1]:[iBAQ 0-20_3]])</f>
        <v>3</v>
      </c>
      <c r="Q665" s="6">
        <f>COUNT(表1_5[[#This Row],[iBAQ 30-40_1]:[iBAQ 30-40_3]])</f>
        <v>3</v>
      </c>
      <c r="R665" s="6">
        <f>COUNT(表1_5[[#This Row],[iBAQ 50-60_1]:[iBAQ 50-60_3]])</f>
        <v>3</v>
      </c>
      <c r="S665" s="8">
        <f>AVERAGE(表1_5[[#This Row],[iBAQ 0-20_1]:[iBAQ 0-20_3]])</f>
        <v>6018366.666666667</v>
      </c>
      <c r="T665" s="8">
        <f>AVERAGE(表1_5[[#This Row],[iBAQ 30-40_1]:[iBAQ 30-40_3]])</f>
        <v>7365033.333333333</v>
      </c>
      <c r="U665" s="8">
        <f>AVERAGE(表1_5[[#This Row],[iBAQ 50-60_1]:[iBAQ 50-60_3]])</f>
        <v>5158133.333333333</v>
      </c>
      <c r="V665" s="8">
        <f>表1_5[[#This Row],[Average 40]]/表1_5[[#This Row],[Average 20]]</f>
        <v>1.2237594917779462</v>
      </c>
      <c r="W665" s="8">
        <f>TTEST(表1_5[[#This Row],[iBAQ 0-20_1]:[iBAQ 0-20_3]],表1_5[[#This Row],[iBAQ 30-40_1]:[iBAQ 30-40_3]],2,2)</f>
        <v>0.42101251545645496</v>
      </c>
      <c r="X665" s="8"/>
      <c r="Y665" s="8">
        <f>表1_5[[#This Row],[Average 60]]/表1_5[[#This Row],[Average 40]]</f>
        <v>0.7003543772148576</v>
      </c>
      <c r="Z665" s="8">
        <f>TTEST(表1_5[[#This Row],[iBAQ 30-40_1]:[iBAQ 30-40_3]],表1_5[[#This Row],[iBAQ 50-60_1]:[iBAQ 50-60_3]],2,2)</f>
        <v>0.24434189246677179</v>
      </c>
      <c r="AA665" s="8"/>
      <c r="AB665" s="8">
        <f>表1_5[[#This Row],[Average 60]]/表1_5[[#This Row],[Average 20]]</f>
        <v>0.85706531672491415</v>
      </c>
      <c r="AC665" s="8">
        <f>TTEST(表1_5[[#This Row],[iBAQ 0-20_1]:[iBAQ 0-20_3]],表1_5[[#This Row],[iBAQ 50-60_1]:[iBAQ 50-60_3]],2,2)</f>
        <v>0.4776526008913064</v>
      </c>
      <c r="AD665" s="8"/>
    </row>
    <row r="666" spans="1:30" ht="15.75">
      <c r="A666" s="6">
        <v>766</v>
      </c>
      <c r="B666" s="7" t="s">
        <v>274</v>
      </c>
      <c r="C666" s="7" t="s">
        <v>2722</v>
      </c>
      <c r="D666" s="7" t="s">
        <v>3677</v>
      </c>
      <c r="E666" s="6">
        <v>6</v>
      </c>
      <c r="F666" s="6">
        <v>3</v>
      </c>
      <c r="G666" s="6">
        <v>14707000</v>
      </c>
      <c r="H666" s="6">
        <v>5759300</v>
      </c>
      <c r="I666" s="6">
        <v>15140000</v>
      </c>
      <c r="J666" s="6">
        <v>19458000</v>
      </c>
      <c r="K666" s="6">
        <v>18106000</v>
      </c>
      <c r="L666" s="6">
        <v>19863000</v>
      </c>
      <c r="M666" s="6">
        <v>27451000</v>
      </c>
      <c r="N666" s="6">
        <v>7339100</v>
      </c>
      <c r="O666" s="6">
        <v>5376800</v>
      </c>
      <c r="P666" s="6">
        <f>COUNT(表1_5[[#This Row],[iBAQ 0-20_1]:[iBAQ 0-20_3]])</f>
        <v>3</v>
      </c>
      <c r="Q666" s="6">
        <f>COUNT(表1_5[[#This Row],[iBAQ 30-40_1]:[iBAQ 30-40_3]])</f>
        <v>3</v>
      </c>
      <c r="R666" s="6">
        <f>COUNT(表1_5[[#This Row],[iBAQ 50-60_1]:[iBAQ 50-60_3]])</f>
        <v>3</v>
      </c>
      <c r="S666" s="8">
        <f>AVERAGE(表1_5[[#This Row],[iBAQ 0-20_1]:[iBAQ 0-20_3]])</f>
        <v>11868766.666666666</v>
      </c>
      <c r="T666" s="8">
        <f>AVERAGE(表1_5[[#This Row],[iBAQ 30-40_1]:[iBAQ 30-40_3]])</f>
        <v>19142333.333333332</v>
      </c>
      <c r="U666" s="8">
        <f>AVERAGE(表1_5[[#This Row],[iBAQ 50-60_1]:[iBAQ 50-60_3]])</f>
        <v>13388966.666666666</v>
      </c>
      <c r="V666" s="8">
        <f>表1_5[[#This Row],[Average 40]]/表1_5[[#This Row],[Average 20]]</f>
        <v>1.6128325605300184</v>
      </c>
      <c r="W666" s="8">
        <f>TTEST(表1_5[[#This Row],[iBAQ 0-20_1]:[iBAQ 0-20_3]],表1_5[[#This Row],[iBAQ 30-40_1]:[iBAQ 30-40_3]],2,2)</f>
        <v>7.9034184831210302E-2</v>
      </c>
      <c r="X666" s="8"/>
      <c r="Y666" s="8">
        <f>表1_5[[#This Row],[Average 60]]/表1_5[[#This Row],[Average 40]]</f>
        <v>0.69944277082208717</v>
      </c>
      <c r="Z666" s="8">
        <f>TTEST(表1_5[[#This Row],[iBAQ 30-40_1]:[iBAQ 30-40_3]],表1_5[[#This Row],[iBAQ 50-60_1]:[iBAQ 50-60_3]],2,2)</f>
        <v>0.46166436289179275</v>
      </c>
      <c r="AA666" s="8"/>
      <c r="AB666" s="8">
        <f>表1_5[[#This Row],[Average 60]]/表1_5[[#This Row],[Average 20]]</f>
        <v>1.1280840750091978</v>
      </c>
      <c r="AC666" s="8">
        <f>TTEST(表1_5[[#This Row],[iBAQ 0-20_1]:[iBAQ 0-20_3]],表1_5[[#This Row],[iBAQ 50-60_1]:[iBAQ 50-60_3]],2,2)</f>
        <v>0.85289047493529091</v>
      </c>
      <c r="AD666" s="8"/>
    </row>
    <row r="667" spans="1:30" ht="15.75">
      <c r="A667" s="6">
        <v>1284</v>
      </c>
      <c r="B667" s="7" t="s">
        <v>330</v>
      </c>
      <c r="C667" s="7" t="s">
        <v>2224</v>
      </c>
      <c r="D667" s="7" t="s">
        <v>3884</v>
      </c>
      <c r="E667" s="6">
        <v>2</v>
      </c>
      <c r="F667" s="6">
        <v>2</v>
      </c>
      <c r="G667" s="6"/>
      <c r="H667" s="6"/>
      <c r="I667" s="6"/>
      <c r="J667" s="6">
        <v>3250400</v>
      </c>
      <c r="K667" s="6">
        <v>3662100</v>
      </c>
      <c r="L667" s="6">
        <v>2643300</v>
      </c>
      <c r="M667" s="6">
        <v>1424700</v>
      </c>
      <c r="N667" s="6">
        <v>1601400</v>
      </c>
      <c r="O667" s="6">
        <v>3636800</v>
      </c>
      <c r="P667" s="6">
        <f>COUNT(表1_5[[#This Row],[iBAQ 0-20_1]:[iBAQ 0-20_3]])</f>
        <v>0</v>
      </c>
      <c r="Q667" s="6">
        <f>COUNT(表1_5[[#This Row],[iBAQ 30-40_1]:[iBAQ 30-40_3]])</f>
        <v>3</v>
      </c>
      <c r="R667" s="6">
        <f>COUNT(表1_5[[#This Row],[iBAQ 50-60_1]:[iBAQ 50-60_3]])</f>
        <v>3</v>
      </c>
      <c r="S667" s="8"/>
      <c r="T667" s="8">
        <f>AVERAGE(表1_5[[#This Row],[iBAQ 30-40_1]:[iBAQ 30-40_3]])</f>
        <v>3185266.6666666665</v>
      </c>
      <c r="U667" s="8">
        <f>AVERAGE(表1_5[[#This Row],[iBAQ 50-60_1]:[iBAQ 50-60_3]])</f>
        <v>2220966.6666666665</v>
      </c>
      <c r="V667" s="8"/>
      <c r="W667" s="8"/>
      <c r="X667" s="8">
        <v>40</v>
      </c>
      <c r="Y667" s="8">
        <f>表1_5[[#This Row],[Average 60]]/表1_5[[#This Row],[Average 40]]</f>
        <v>0.69726239561313541</v>
      </c>
      <c r="Z667" s="8">
        <f>TTEST(表1_5[[#This Row],[iBAQ 30-40_1]:[iBAQ 30-40_3]],表1_5[[#This Row],[iBAQ 50-60_1]:[iBAQ 50-60_3]],2,2)</f>
        <v>0.27811857854594568</v>
      </c>
      <c r="AA667" s="8"/>
      <c r="AB667" s="8"/>
      <c r="AC667" s="8"/>
      <c r="AD667" s="8">
        <v>60</v>
      </c>
    </row>
    <row r="668" spans="1:30" ht="15.75">
      <c r="A668" s="6">
        <v>366</v>
      </c>
      <c r="B668" s="7" t="s">
        <v>254</v>
      </c>
      <c r="C668" s="7" t="s">
        <v>2419</v>
      </c>
      <c r="D668" s="7" t="s">
        <v>3539</v>
      </c>
      <c r="E668" s="6">
        <v>4</v>
      </c>
      <c r="F668" s="6">
        <v>4</v>
      </c>
      <c r="G668" s="6">
        <v>3257400</v>
      </c>
      <c r="H668" s="6">
        <v>6533300</v>
      </c>
      <c r="I668" s="6">
        <v>6328300</v>
      </c>
      <c r="J668" s="6">
        <v>9966900</v>
      </c>
      <c r="K668" s="6">
        <v>13533000</v>
      </c>
      <c r="L668" s="6">
        <v>14459000</v>
      </c>
      <c r="M668" s="6">
        <v>17432000</v>
      </c>
      <c r="N668" s="6">
        <v>3151500</v>
      </c>
      <c r="O668" s="6">
        <v>5878600</v>
      </c>
      <c r="P668" s="6">
        <f>COUNT(表1_5[[#This Row],[iBAQ 0-20_1]:[iBAQ 0-20_3]])</f>
        <v>3</v>
      </c>
      <c r="Q668" s="6">
        <f>COUNT(表1_5[[#This Row],[iBAQ 30-40_1]:[iBAQ 30-40_3]])</f>
        <v>3</v>
      </c>
      <c r="R668" s="6">
        <f>COUNT(表1_5[[#This Row],[iBAQ 50-60_1]:[iBAQ 50-60_3]])</f>
        <v>3</v>
      </c>
      <c r="S668" s="8">
        <f>AVERAGE(表1_5[[#This Row],[iBAQ 0-20_1]:[iBAQ 0-20_3]])</f>
        <v>5373000</v>
      </c>
      <c r="T668" s="8">
        <f>AVERAGE(表1_5[[#This Row],[iBAQ 30-40_1]:[iBAQ 30-40_3]])</f>
        <v>12652966.666666666</v>
      </c>
      <c r="U668" s="8">
        <f>AVERAGE(表1_5[[#This Row],[iBAQ 50-60_1]:[iBAQ 50-60_3]])</f>
        <v>8820700</v>
      </c>
      <c r="V668" s="8">
        <f>表1_5[[#This Row],[Average 40]]/表1_5[[#This Row],[Average 20]]</f>
        <v>2.3549165580991374</v>
      </c>
      <c r="W668" s="8">
        <f>TTEST(表1_5[[#This Row],[iBAQ 0-20_1]:[iBAQ 0-20_3]],表1_5[[#This Row],[iBAQ 30-40_1]:[iBAQ 30-40_3]],2,2)</f>
        <v>1.3643638249703003E-2</v>
      </c>
      <c r="X668" s="8" t="s">
        <v>1408</v>
      </c>
      <c r="Y668" s="8">
        <f>表1_5[[#This Row],[Average 60]]/表1_5[[#This Row],[Average 40]]</f>
        <v>0.69712504840761991</v>
      </c>
      <c r="Z668" s="8">
        <f>TTEST(表1_5[[#This Row],[iBAQ 30-40_1]:[iBAQ 30-40_3]],表1_5[[#This Row],[iBAQ 50-60_1]:[iBAQ 50-60_3]],2,2)</f>
        <v>0.45038591453550508</v>
      </c>
      <c r="AA668" s="8"/>
      <c r="AB668" s="8">
        <f>表1_5[[#This Row],[Average 60]]/表1_5[[#This Row],[Average 20]]</f>
        <v>1.6416713195607668</v>
      </c>
      <c r="AC668" s="8">
        <f>TTEST(表1_5[[#This Row],[iBAQ 0-20_1]:[iBAQ 0-20_3]],表1_5[[#This Row],[iBAQ 50-60_1]:[iBAQ 50-60_3]],2,2)</f>
        <v>0.48660744127473249</v>
      </c>
      <c r="AD668" s="8"/>
    </row>
    <row r="669" spans="1:30" ht="15.75">
      <c r="A669" s="6">
        <v>217</v>
      </c>
      <c r="B669" s="7" t="s">
        <v>78</v>
      </c>
      <c r="C669" s="7" t="s">
        <v>2224</v>
      </c>
      <c r="D669" s="7" t="s">
        <v>3480</v>
      </c>
      <c r="E669" s="6">
        <v>5</v>
      </c>
      <c r="F669" s="6">
        <v>4</v>
      </c>
      <c r="G669" s="6">
        <v>33966000</v>
      </c>
      <c r="H669" s="6">
        <v>20650000</v>
      </c>
      <c r="I669" s="6">
        <v>31801000</v>
      </c>
      <c r="J669" s="6">
        <v>36856000</v>
      </c>
      <c r="K669" s="6">
        <v>27709000</v>
      </c>
      <c r="L669" s="6">
        <v>47431000</v>
      </c>
      <c r="M669" s="6">
        <v>28688000</v>
      </c>
      <c r="N669" s="6">
        <v>20970000</v>
      </c>
      <c r="O669" s="6">
        <v>28127000</v>
      </c>
      <c r="P669" s="6">
        <f>COUNT(表1_5[[#This Row],[iBAQ 0-20_1]:[iBAQ 0-20_3]])</f>
        <v>3</v>
      </c>
      <c r="Q669" s="6">
        <f>COUNT(表1_5[[#This Row],[iBAQ 30-40_1]:[iBAQ 30-40_3]])</f>
        <v>3</v>
      </c>
      <c r="R669" s="6">
        <f>COUNT(表1_5[[#This Row],[iBAQ 50-60_1]:[iBAQ 50-60_3]])</f>
        <v>3</v>
      </c>
      <c r="S669" s="8">
        <f>AVERAGE(表1_5[[#This Row],[iBAQ 0-20_1]:[iBAQ 0-20_3]])</f>
        <v>28805666.666666668</v>
      </c>
      <c r="T669" s="8">
        <f>AVERAGE(表1_5[[#This Row],[iBAQ 30-40_1]:[iBAQ 30-40_3]])</f>
        <v>37332000</v>
      </c>
      <c r="U669" s="8">
        <f>AVERAGE(表1_5[[#This Row],[iBAQ 50-60_1]:[iBAQ 50-60_3]])</f>
        <v>25928333.333333332</v>
      </c>
      <c r="V669" s="8">
        <f>表1_5[[#This Row],[Average 40]]/表1_5[[#This Row],[Average 20]]</f>
        <v>1.2959950009836028</v>
      </c>
      <c r="W669" s="8">
        <f>TTEST(表1_5[[#This Row],[iBAQ 0-20_1]:[iBAQ 0-20_3]],表1_5[[#This Row],[iBAQ 30-40_1]:[iBAQ 30-40_3]],2,2)</f>
        <v>0.29220164275924571</v>
      </c>
      <c r="X669" s="8"/>
      <c r="Y669" s="8">
        <f>表1_5[[#This Row],[Average 60]]/表1_5[[#This Row],[Average 40]]</f>
        <v>0.69453373334761948</v>
      </c>
      <c r="Z669" s="8">
        <f>TTEST(表1_5[[#This Row],[iBAQ 30-40_1]:[iBAQ 30-40_3]],表1_5[[#This Row],[iBAQ 50-60_1]:[iBAQ 50-60_3]],2,2)</f>
        <v>0.14049495915438234</v>
      </c>
      <c r="AA669" s="8"/>
      <c r="AB669" s="8">
        <f>表1_5[[#This Row],[Average 60]]/表1_5[[#This Row],[Average 20]]</f>
        <v>0.90011224643299348</v>
      </c>
      <c r="AC669" s="8">
        <f>TTEST(表1_5[[#This Row],[iBAQ 0-20_1]:[iBAQ 0-20_3]],表1_5[[#This Row],[iBAQ 50-60_1]:[iBAQ 50-60_3]],2,2)</f>
        <v>0.58236668047289042</v>
      </c>
      <c r="AD669" s="8"/>
    </row>
    <row r="670" spans="1:30" ht="15.75">
      <c r="A670" s="6">
        <v>265</v>
      </c>
      <c r="B670" s="7" t="s">
        <v>348</v>
      </c>
      <c r="C670" s="7" t="s">
        <v>2252</v>
      </c>
      <c r="D670" s="7" t="s">
        <v>3865</v>
      </c>
      <c r="E670" s="6">
        <v>4</v>
      </c>
      <c r="F670" s="6">
        <v>4</v>
      </c>
      <c r="G670" s="6"/>
      <c r="H670" s="6">
        <v>3632700</v>
      </c>
      <c r="I670" s="6"/>
      <c r="J670" s="6"/>
      <c r="K670" s="6">
        <v>2971900</v>
      </c>
      <c r="L670" s="6">
        <v>4840700</v>
      </c>
      <c r="M670" s="6">
        <v>2054600</v>
      </c>
      <c r="N670" s="6"/>
      <c r="O670" s="6">
        <v>3369100</v>
      </c>
      <c r="P670" s="6">
        <f>COUNT(表1_5[[#This Row],[iBAQ 0-20_1]:[iBAQ 0-20_3]])</f>
        <v>1</v>
      </c>
      <c r="Q670" s="6">
        <f>COUNT(表1_5[[#This Row],[iBAQ 30-40_1]:[iBAQ 30-40_3]])</f>
        <v>2</v>
      </c>
      <c r="R670" s="6">
        <f>COUNT(表1_5[[#This Row],[iBAQ 50-60_1]:[iBAQ 50-60_3]])</f>
        <v>2</v>
      </c>
      <c r="S670" s="8"/>
      <c r="T670" s="8">
        <f>AVERAGE(表1_5[[#This Row],[iBAQ 30-40_1]:[iBAQ 30-40_3]])</f>
        <v>3906300</v>
      </c>
      <c r="U670" s="8">
        <f>AVERAGE(表1_5[[#This Row],[iBAQ 50-60_1]:[iBAQ 50-60_3]])</f>
        <v>2711850</v>
      </c>
      <c r="V670" s="8"/>
      <c r="W670" s="8"/>
      <c r="X670" s="8"/>
      <c r="Y670" s="8">
        <f>表1_5[[#This Row],[Average 60]]/表1_5[[#This Row],[Average 40]]</f>
        <v>0.69422471392366181</v>
      </c>
      <c r="Z670" s="8">
        <f>TTEST(表1_5[[#This Row],[iBAQ 30-40_1]:[iBAQ 30-40_3]],表1_5[[#This Row],[iBAQ 50-60_1]:[iBAQ 50-60_3]],2,2)</f>
        <v>0.40550877254677509</v>
      </c>
      <c r="AA670" s="8"/>
      <c r="AB670" s="8"/>
      <c r="AC670" s="8"/>
      <c r="AD670" s="8"/>
    </row>
    <row r="671" spans="1:30" ht="15.75">
      <c r="A671" s="6">
        <v>335</v>
      </c>
      <c r="B671" s="7" t="s">
        <v>441</v>
      </c>
      <c r="C671" s="7" t="s">
        <v>3038</v>
      </c>
      <c r="D671" s="7" t="s">
        <v>3835</v>
      </c>
      <c r="E671" s="6">
        <v>6</v>
      </c>
      <c r="F671" s="6">
        <v>6</v>
      </c>
      <c r="G671" s="6">
        <v>2741700</v>
      </c>
      <c r="H671" s="6">
        <v>3715000</v>
      </c>
      <c r="I671" s="6"/>
      <c r="J671" s="6">
        <v>3384400</v>
      </c>
      <c r="K671" s="6"/>
      <c r="L671" s="6">
        <v>3030500</v>
      </c>
      <c r="M671" s="6">
        <v>1360500</v>
      </c>
      <c r="N671" s="6">
        <v>3254600</v>
      </c>
      <c r="O671" s="6">
        <v>2061100</v>
      </c>
      <c r="P671" s="6">
        <f>COUNT(表1_5[[#This Row],[iBAQ 0-20_1]:[iBAQ 0-20_3]])</f>
        <v>2</v>
      </c>
      <c r="Q671" s="6">
        <f>COUNT(表1_5[[#This Row],[iBAQ 30-40_1]:[iBAQ 30-40_3]])</f>
        <v>2</v>
      </c>
      <c r="R671" s="6">
        <f>COUNT(表1_5[[#This Row],[iBAQ 50-60_1]:[iBAQ 50-60_3]])</f>
        <v>3</v>
      </c>
      <c r="S671" s="8">
        <f>AVERAGE(表1_5[[#This Row],[iBAQ 0-20_1]:[iBAQ 0-20_3]])</f>
        <v>3228350</v>
      </c>
      <c r="T671" s="8">
        <f>AVERAGE(表1_5[[#This Row],[iBAQ 30-40_1]:[iBAQ 30-40_3]])</f>
        <v>3207450</v>
      </c>
      <c r="U671" s="8">
        <f>AVERAGE(表1_5[[#This Row],[iBAQ 50-60_1]:[iBAQ 50-60_3]])</f>
        <v>2225400</v>
      </c>
      <c r="V671" s="8">
        <f>表1_5[[#This Row],[Average 40]]/表1_5[[#This Row],[Average 20]]</f>
        <v>0.99352610466647051</v>
      </c>
      <c r="W671" s="8">
        <f>TTEST(表1_5[[#This Row],[iBAQ 0-20_1]:[iBAQ 0-20_3]],表1_5[[#This Row],[iBAQ 30-40_1]:[iBAQ 30-40_3]],2,2)</f>
        <v>0.97147181963148577</v>
      </c>
      <c r="X671" s="8"/>
      <c r="Y671" s="8">
        <f>表1_5[[#This Row],[Average 60]]/表1_5[[#This Row],[Average 40]]</f>
        <v>0.69382219520179578</v>
      </c>
      <c r="Z671" s="8">
        <f>TTEST(表1_5[[#This Row],[iBAQ 30-40_1]:[iBAQ 30-40_3]],表1_5[[#This Row],[iBAQ 50-60_1]:[iBAQ 50-60_3]],2,2)</f>
        <v>0.26902049692938185</v>
      </c>
      <c r="AA671" s="8"/>
      <c r="AB671" s="8">
        <f>表1_5[[#This Row],[Average 60]]/表1_5[[#This Row],[Average 20]]</f>
        <v>0.68933046292997968</v>
      </c>
      <c r="AC671" s="8">
        <f>TTEST(表1_5[[#This Row],[iBAQ 0-20_1]:[iBAQ 0-20_3]],表1_5[[#This Row],[iBAQ 50-60_1]:[iBAQ 50-60_3]],2,2)</f>
        <v>0.29910027882100343</v>
      </c>
      <c r="AD671" s="8"/>
    </row>
    <row r="672" spans="1:30" ht="15.75">
      <c r="A672" s="6">
        <v>1100</v>
      </c>
      <c r="B672" s="7" t="s">
        <v>190</v>
      </c>
      <c r="C672" s="7" t="s">
        <v>2992</v>
      </c>
      <c r="D672" s="7" t="s">
        <v>1897</v>
      </c>
      <c r="E672" s="6">
        <v>2</v>
      </c>
      <c r="F672" s="6">
        <v>2</v>
      </c>
      <c r="G672" s="6">
        <v>9036600</v>
      </c>
      <c r="H672" s="6">
        <v>6802700</v>
      </c>
      <c r="I672" s="6">
        <v>10030000</v>
      </c>
      <c r="J672" s="6">
        <v>13321000</v>
      </c>
      <c r="K672" s="6">
        <v>9793700</v>
      </c>
      <c r="L672" s="6">
        <v>11628000</v>
      </c>
      <c r="M672" s="6">
        <v>7284200</v>
      </c>
      <c r="N672" s="6"/>
      <c r="O672" s="6">
        <v>8769600</v>
      </c>
      <c r="P672" s="6">
        <f>COUNT(表1_5[[#This Row],[iBAQ 0-20_1]:[iBAQ 0-20_3]])</f>
        <v>3</v>
      </c>
      <c r="Q672" s="6">
        <f>COUNT(表1_5[[#This Row],[iBAQ 30-40_1]:[iBAQ 30-40_3]])</f>
        <v>3</v>
      </c>
      <c r="R672" s="6">
        <f>COUNT(表1_5[[#This Row],[iBAQ 50-60_1]:[iBAQ 50-60_3]])</f>
        <v>2</v>
      </c>
      <c r="S672" s="8">
        <f>AVERAGE(表1_5[[#This Row],[iBAQ 0-20_1]:[iBAQ 0-20_3]])</f>
        <v>8623100</v>
      </c>
      <c r="T672" s="8">
        <f>AVERAGE(表1_5[[#This Row],[iBAQ 30-40_1]:[iBAQ 30-40_3]])</f>
        <v>11580900</v>
      </c>
      <c r="U672" s="8">
        <f>AVERAGE(表1_5[[#This Row],[iBAQ 50-60_1]:[iBAQ 50-60_3]])</f>
        <v>8026900</v>
      </c>
      <c r="V672" s="8">
        <f>表1_5[[#This Row],[Average 40]]/表1_5[[#This Row],[Average 20]]</f>
        <v>1.3430088947130383</v>
      </c>
      <c r="W672" s="8">
        <f>TTEST(表1_5[[#This Row],[iBAQ 0-20_1]:[iBAQ 0-20_3]],表1_5[[#This Row],[iBAQ 30-40_1]:[iBAQ 30-40_3]],2,2)</f>
        <v>0.10143680923168508</v>
      </c>
      <c r="X672" s="8"/>
      <c r="Y672" s="8">
        <f>表1_5[[#This Row],[Average 60]]/表1_5[[#This Row],[Average 40]]</f>
        <v>0.69311538826861474</v>
      </c>
      <c r="Z672" s="8">
        <f>TTEST(表1_5[[#This Row],[iBAQ 30-40_1]:[iBAQ 30-40_3]],表1_5[[#This Row],[iBAQ 50-60_1]:[iBAQ 50-60_3]],2,2)</f>
        <v>8.8397751164174143E-2</v>
      </c>
      <c r="AA672" s="8"/>
      <c r="AB672" s="8">
        <f>表1_5[[#This Row],[Average 60]]/表1_5[[#This Row],[Average 20]]</f>
        <v>0.93086013150723057</v>
      </c>
      <c r="AC672" s="8">
        <f>TTEST(表1_5[[#This Row],[iBAQ 0-20_1]:[iBAQ 0-20_3]],表1_5[[#This Row],[iBAQ 50-60_1]:[iBAQ 50-60_3]],2,2)</f>
        <v>0.68879077347104878</v>
      </c>
      <c r="AD672" s="8"/>
    </row>
    <row r="673" spans="1:30" ht="15.75">
      <c r="A673" s="6">
        <v>1420</v>
      </c>
      <c r="B673" s="7" t="s">
        <v>151</v>
      </c>
      <c r="C673" s="7" t="s">
        <v>2292</v>
      </c>
      <c r="D673" s="7" t="s">
        <v>3945</v>
      </c>
      <c r="E673" s="6">
        <v>4</v>
      </c>
      <c r="F673" s="6">
        <v>1</v>
      </c>
      <c r="G673" s="6">
        <v>9405200</v>
      </c>
      <c r="H673" s="6">
        <v>9676700</v>
      </c>
      <c r="I673" s="6">
        <v>8937800</v>
      </c>
      <c r="J673" s="6">
        <v>20576000</v>
      </c>
      <c r="K673" s="6">
        <v>21202000</v>
      </c>
      <c r="L673" s="6">
        <v>14459000</v>
      </c>
      <c r="M673" s="6">
        <v>8339300</v>
      </c>
      <c r="N673" s="6">
        <v>18613000</v>
      </c>
      <c r="O673" s="6">
        <v>12015000</v>
      </c>
      <c r="P673" s="6">
        <f>COUNT(表1_5[[#This Row],[iBAQ 0-20_1]:[iBAQ 0-20_3]])</f>
        <v>3</v>
      </c>
      <c r="Q673" s="6">
        <f>COUNT(表1_5[[#This Row],[iBAQ 30-40_1]:[iBAQ 30-40_3]])</f>
        <v>3</v>
      </c>
      <c r="R673" s="6">
        <f>COUNT(表1_5[[#This Row],[iBAQ 50-60_1]:[iBAQ 50-60_3]])</f>
        <v>3</v>
      </c>
      <c r="S673" s="8">
        <f>AVERAGE(表1_5[[#This Row],[iBAQ 0-20_1]:[iBAQ 0-20_3]])</f>
        <v>9339900</v>
      </c>
      <c r="T673" s="8">
        <f>AVERAGE(表1_5[[#This Row],[iBAQ 30-40_1]:[iBAQ 30-40_3]])</f>
        <v>18745666.666666668</v>
      </c>
      <c r="U673" s="8">
        <f>AVERAGE(表1_5[[#This Row],[iBAQ 50-60_1]:[iBAQ 50-60_3]])</f>
        <v>12989100</v>
      </c>
      <c r="V673" s="8">
        <f>表1_5[[#This Row],[Average 40]]/表1_5[[#This Row],[Average 20]]</f>
        <v>2.007052181143981</v>
      </c>
      <c r="W673" s="8">
        <f>TTEST(表1_5[[#This Row],[iBAQ 0-20_1]:[iBAQ 0-20_3]],表1_5[[#This Row],[iBAQ 30-40_1]:[iBAQ 30-40_3]],2,2)</f>
        <v>1.214729327519682E-2</v>
      </c>
      <c r="X673" s="8" t="s">
        <v>1408</v>
      </c>
      <c r="Y673" s="8">
        <f>表1_5[[#This Row],[Average 60]]/表1_5[[#This Row],[Average 40]]</f>
        <v>0.69291213969450716</v>
      </c>
      <c r="Z673" s="8">
        <f>TTEST(表1_5[[#This Row],[iBAQ 30-40_1]:[iBAQ 30-40_3]],表1_5[[#This Row],[iBAQ 50-60_1]:[iBAQ 50-60_3]],2,2)</f>
        <v>0.19433195643329221</v>
      </c>
      <c r="AA673" s="8"/>
      <c r="AB673" s="8">
        <f>表1_5[[#This Row],[Average 60]]/表1_5[[#This Row],[Average 20]]</f>
        <v>1.3907108213150035</v>
      </c>
      <c r="AC673" s="8">
        <f>TTEST(表1_5[[#This Row],[iBAQ 0-20_1]:[iBAQ 0-20_3]],表1_5[[#This Row],[iBAQ 50-60_1]:[iBAQ 50-60_3]],2,2)</f>
        <v>0.29252869996191766</v>
      </c>
      <c r="AD673" s="8"/>
    </row>
    <row r="674" spans="1:30" ht="15.75">
      <c r="A674" s="6">
        <v>1204</v>
      </c>
      <c r="B674" s="7" t="s">
        <v>123</v>
      </c>
      <c r="C674" s="7" t="s">
        <v>2498</v>
      </c>
      <c r="D674" s="7" t="s">
        <v>3852</v>
      </c>
      <c r="E674" s="6">
        <v>7</v>
      </c>
      <c r="F674" s="6">
        <v>6</v>
      </c>
      <c r="G674" s="6">
        <v>11430000</v>
      </c>
      <c r="H674" s="6">
        <v>33826000</v>
      </c>
      <c r="I674" s="6">
        <v>28924000</v>
      </c>
      <c r="J674" s="6">
        <v>36981000</v>
      </c>
      <c r="K674" s="6">
        <v>38494000</v>
      </c>
      <c r="L674" s="6">
        <v>37665000</v>
      </c>
      <c r="M674" s="6">
        <v>28019000</v>
      </c>
      <c r="N674" s="6">
        <v>34910000</v>
      </c>
      <c r="O674" s="6">
        <v>14963000</v>
      </c>
      <c r="P674" s="6">
        <f>COUNT(表1_5[[#This Row],[iBAQ 0-20_1]:[iBAQ 0-20_3]])</f>
        <v>3</v>
      </c>
      <c r="Q674" s="6">
        <f>COUNT(表1_5[[#This Row],[iBAQ 30-40_1]:[iBAQ 30-40_3]])</f>
        <v>3</v>
      </c>
      <c r="R674" s="6">
        <f>COUNT(表1_5[[#This Row],[iBAQ 50-60_1]:[iBAQ 50-60_3]])</f>
        <v>3</v>
      </c>
      <c r="S674" s="8">
        <f>AVERAGE(表1_5[[#This Row],[iBAQ 0-20_1]:[iBAQ 0-20_3]])</f>
        <v>24726666.666666668</v>
      </c>
      <c r="T674" s="8">
        <f>AVERAGE(表1_5[[#This Row],[iBAQ 30-40_1]:[iBAQ 30-40_3]])</f>
        <v>37713333.333333336</v>
      </c>
      <c r="U674" s="8">
        <f>AVERAGE(表1_5[[#This Row],[iBAQ 50-60_1]:[iBAQ 50-60_3]])</f>
        <v>25964000</v>
      </c>
      <c r="V674" s="8">
        <f>表1_5[[#This Row],[Average 40]]/表1_5[[#This Row],[Average 20]]</f>
        <v>1.5252089511997844</v>
      </c>
      <c r="W674" s="8">
        <f>TTEST(表1_5[[#This Row],[iBAQ 0-20_1]:[iBAQ 0-20_3]],表1_5[[#This Row],[iBAQ 30-40_1]:[iBAQ 30-40_3]],2,2)</f>
        <v>0.12924718097264928</v>
      </c>
      <c r="X674" s="8"/>
      <c r="Y674" s="8">
        <f>表1_5[[#This Row],[Average 60]]/表1_5[[#This Row],[Average 40]]</f>
        <v>0.6884567792115962</v>
      </c>
      <c r="Z674" s="8">
        <f>TTEST(表1_5[[#This Row],[iBAQ 30-40_1]:[iBAQ 30-40_3]],表1_5[[#This Row],[iBAQ 50-60_1]:[iBAQ 50-60_3]],2,2)</f>
        <v>0.11570260188565409</v>
      </c>
      <c r="AA674" s="8"/>
      <c r="AB674" s="8">
        <f>表1_5[[#This Row],[Average 60]]/表1_5[[#This Row],[Average 20]]</f>
        <v>1.0500404421677001</v>
      </c>
      <c r="AC674" s="8">
        <f>TTEST(表1_5[[#This Row],[iBAQ 0-20_1]:[iBAQ 0-20_3]],表1_5[[#This Row],[iBAQ 50-60_1]:[iBAQ 50-60_3]],2,2)</f>
        <v>0.89692322925942447</v>
      </c>
      <c r="AD674" s="8"/>
    </row>
    <row r="675" spans="1:30" ht="15.75">
      <c r="A675" s="6">
        <v>1497</v>
      </c>
      <c r="B675" s="7" t="s">
        <v>684</v>
      </c>
      <c r="C675" s="7" t="s">
        <v>3335</v>
      </c>
      <c r="D675" s="7" t="s">
        <v>2140</v>
      </c>
      <c r="E675" s="6">
        <v>1</v>
      </c>
      <c r="F675" s="6">
        <v>1</v>
      </c>
      <c r="G675" s="6"/>
      <c r="H675" s="6">
        <v>364210</v>
      </c>
      <c r="I675" s="6">
        <v>309420</v>
      </c>
      <c r="J675" s="6">
        <v>377870</v>
      </c>
      <c r="K675" s="6">
        <v>585900</v>
      </c>
      <c r="L675" s="6">
        <v>480080</v>
      </c>
      <c r="M675" s="6"/>
      <c r="N675" s="6">
        <v>462810</v>
      </c>
      <c r="O675" s="6">
        <v>188640</v>
      </c>
      <c r="P675" s="6">
        <f>COUNT(表1_5[[#This Row],[iBAQ 0-20_1]:[iBAQ 0-20_3]])</f>
        <v>2</v>
      </c>
      <c r="Q675" s="6">
        <f>COUNT(表1_5[[#This Row],[iBAQ 30-40_1]:[iBAQ 30-40_3]])</f>
        <v>3</v>
      </c>
      <c r="R675" s="6">
        <f>COUNT(表1_5[[#This Row],[iBAQ 50-60_1]:[iBAQ 50-60_3]])</f>
        <v>2</v>
      </c>
      <c r="S675" s="8">
        <f>AVERAGE(表1_5[[#This Row],[iBAQ 0-20_1]:[iBAQ 0-20_3]])</f>
        <v>336815</v>
      </c>
      <c r="T675" s="8">
        <f>AVERAGE(表1_5[[#This Row],[iBAQ 30-40_1]:[iBAQ 30-40_3]])</f>
        <v>481283.33333333331</v>
      </c>
      <c r="U675" s="8">
        <f>AVERAGE(表1_5[[#This Row],[iBAQ 50-60_1]:[iBAQ 50-60_3]])</f>
        <v>325725</v>
      </c>
      <c r="V675" s="8">
        <f>表1_5[[#This Row],[Average 40]]/表1_5[[#This Row],[Average 20]]</f>
        <v>1.4289248796322411</v>
      </c>
      <c r="W675" s="8">
        <f>TTEST(表1_5[[#This Row],[iBAQ 0-20_1]:[iBAQ 0-20_3]],表1_5[[#This Row],[iBAQ 30-40_1]:[iBAQ 30-40_3]],2,2)</f>
        <v>0.16935846472292942</v>
      </c>
      <c r="X675" s="8"/>
      <c r="Y675" s="8">
        <f>表1_5[[#This Row],[Average 60]]/表1_5[[#This Row],[Average 40]]</f>
        <v>0.67678429199709111</v>
      </c>
      <c r="Z675" s="8">
        <f>TTEST(表1_5[[#This Row],[iBAQ 30-40_1]:[iBAQ 30-40_3]],表1_5[[#This Row],[iBAQ 50-60_1]:[iBAQ 50-60_3]],2,2)</f>
        <v>0.31199344288321279</v>
      </c>
      <c r="AA675" s="8"/>
      <c r="AB675" s="8">
        <f>表1_5[[#This Row],[Average 60]]/表1_5[[#This Row],[Average 20]]</f>
        <v>0.96707391297893497</v>
      </c>
      <c r="AC675" s="8">
        <f>TTEST(表1_5[[#This Row],[iBAQ 0-20_1]:[iBAQ 0-20_3]],表1_5[[#This Row],[iBAQ 50-60_1]:[iBAQ 50-60_3]],2,2)</f>
        <v>0.94399315224696956</v>
      </c>
      <c r="AD675" s="8"/>
    </row>
    <row r="676" spans="1:30" ht="15.75">
      <c r="A676" s="6">
        <v>1545</v>
      </c>
      <c r="B676" s="7" t="s">
        <v>695</v>
      </c>
      <c r="C676" s="7" t="s">
        <v>3382</v>
      </c>
      <c r="D676" s="7" t="s">
        <v>2165</v>
      </c>
      <c r="E676" s="6">
        <v>1</v>
      </c>
      <c r="F676" s="6">
        <v>1</v>
      </c>
      <c r="G676" s="6">
        <v>5129800</v>
      </c>
      <c r="H676" s="6">
        <v>16508000</v>
      </c>
      <c r="I676" s="6">
        <v>15012000</v>
      </c>
      <c r="J676" s="6">
        <v>33440000</v>
      </c>
      <c r="K676" s="6">
        <v>21559000</v>
      </c>
      <c r="L676" s="6">
        <v>33482000</v>
      </c>
      <c r="M676" s="6">
        <v>23440000</v>
      </c>
      <c r="N676" s="6">
        <v>16199000</v>
      </c>
      <c r="O676" s="6"/>
      <c r="P676" s="6">
        <f>COUNT(表1_5[[#This Row],[iBAQ 0-20_1]:[iBAQ 0-20_3]])</f>
        <v>3</v>
      </c>
      <c r="Q676" s="6">
        <f>COUNT(表1_5[[#This Row],[iBAQ 30-40_1]:[iBAQ 30-40_3]])</f>
        <v>3</v>
      </c>
      <c r="R676" s="6">
        <f>COUNT(表1_5[[#This Row],[iBAQ 50-60_1]:[iBAQ 50-60_3]])</f>
        <v>2</v>
      </c>
      <c r="S676" s="8">
        <f>AVERAGE(表1_5[[#This Row],[iBAQ 0-20_1]:[iBAQ 0-20_3]])</f>
        <v>12216600</v>
      </c>
      <c r="T676" s="8">
        <f>AVERAGE(表1_5[[#This Row],[iBAQ 30-40_1]:[iBAQ 30-40_3]])</f>
        <v>29493666.666666668</v>
      </c>
      <c r="U676" s="8">
        <f>AVERAGE(表1_5[[#This Row],[iBAQ 50-60_1]:[iBAQ 50-60_3]])</f>
        <v>19819500</v>
      </c>
      <c r="V676" s="8">
        <f>表1_5[[#This Row],[Average 40]]/表1_5[[#This Row],[Average 20]]</f>
        <v>2.4142287270326168</v>
      </c>
      <c r="W676" s="8">
        <f>TTEST(表1_5[[#This Row],[iBAQ 0-20_1]:[iBAQ 0-20_3]],表1_5[[#This Row],[iBAQ 30-40_1]:[iBAQ 30-40_3]],2,2)</f>
        <v>3.1754760118868824E-2</v>
      </c>
      <c r="X676" s="8" t="s">
        <v>1408</v>
      </c>
      <c r="Y676" s="8">
        <f>表1_5[[#This Row],[Average 60]]/表1_5[[#This Row],[Average 40]]</f>
        <v>0.67199172703744303</v>
      </c>
      <c r="Z676" s="8">
        <f>TTEST(表1_5[[#This Row],[iBAQ 30-40_1]:[iBAQ 30-40_3]],表1_5[[#This Row],[iBAQ 50-60_1]:[iBAQ 50-60_3]],2,2)</f>
        <v>0.19330321761244726</v>
      </c>
      <c r="AA676" s="8"/>
      <c r="AB676" s="8">
        <f>表1_5[[#This Row],[Average 60]]/表1_5[[#This Row],[Average 20]]</f>
        <v>1.6223417317420559</v>
      </c>
      <c r="AC676" s="8">
        <f>TTEST(表1_5[[#This Row],[iBAQ 0-20_1]:[iBAQ 0-20_3]],表1_5[[#This Row],[iBAQ 50-60_1]:[iBAQ 50-60_3]],2,2)</f>
        <v>0.24972526967601269</v>
      </c>
      <c r="AD676" s="8"/>
    </row>
    <row r="677" spans="1:30" ht="15.75">
      <c r="A677" s="6">
        <v>112</v>
      </c>
      <c r="B677" s="7" t="s">
        <v>174</v>
      </c>
      <c r="C677" s="7" t="s">
        <v>2241</v>
      </c>
      <c r="D677" s="7" t="s">
        <v>1446</v>
      </c>
      <c r="E677" s="6">
        <v>12</v>
      </c>
      <c r="F677" s="6">
        <v>12</v>
      </c>
      <c r="G677" s="6">
        <v>1377000</v>
      </c>
      <c r="H677" s="6"/>
      <c r="I677" s="6">
        <v>6150200</v>
      </c>
      <c r="J677" s="6">
        <v>7957100</v>
      </c>
      <c r="K677" s="6">
        <v>18441000</v>
      </c>
      <c r="L677" s="6">
        <v>23786000</v>
      </c>
      <c r="M677" s="6">
        <v>21947000</v>
      </c>
      <c r="N677" s="6">
        <v>1810800</v>
      </c>
      <c r="O677" s="6">
        <v>9914300</v>
      </c>
      <c r="P677" s="6">
        <f>COUNT(表1_5[[#This Row],[iBAQ 0-20_1]:[iBAQ 0-20_3]])</f>
        <v>2</v>
      </c>
      <c r="Q677" s="6">
        <f>COUNT(表1_5[[#This Row],[iBAQ 30-40_1]:[iBAQ 30-40_3]])</f>
        <v>3</v>
      </c>
      <c r="R677" s="6">
        <f>COUNT(表1_5[[#This Row],[iBAQ 50-60_1]:[iBAQ 50-60_3]])</f>
        <v>3</v>
      </c>
      <c r="S677" s="8">
        <f>AVERAGE(表1_5[[#This Row],[iBAQ 0-20_1]:[iBAQ 0-20_3]])</f>
        <v>3763600</v>
      </c>
      <c r="T677" s="8">
        <f>AVERAGE(表1_5[[#This Row],[iBAQ 30-40_1]:[iBAQ 30-40_3]])</f>
        <v>16728033.333333334</v>
      </c>
      <c r="U677" s="8">
        <f>AVERAGE(表1_5[[#This Row],[iBAQ 50-60_1]:[iBAQ 50-60_3]])</f>
        <v>11224033.333333334</v>
      </c>
      <c r="V677" s="8">
        <f>表1_5[[#This Row],[Average 40]]/表1_5[[#This Row],[Average 20]]</f>
        <v>4.4446894817019169</v>
      </c>
      <c r="W677" s="8">
        <f>TTEST(表1_5[[#This Row],[iBAQ 0-20_1]:[iBAQ 0-20_3]],表1_5[[#This Row],[iBAQ 30-40_1]:[iBAQ 30-40_3]],2,2)</f>
        <v>0.13011332897139571</v>
      </c>
      <c r="X677" s="8"/>
      <c r="Y677" s="8">
        <f>表1_5[[#This Row],[Average 60]]/表1_5[[#This Row],[Average 40]]</f>
        <v>0.67097148299959553</v>
      </c>
      <c r="Z677" s="8">
        <f>TTEST(表1_5[[#This Row],[iBAQ 30-40_1]:[iBAQ 30-40_3]],表1_5[[#This Row],[iBAQ 50-60_1]:[iBAQ 50-60_3]],2,2)</f>
        <v>0.502223010511745</v>
      </c>
      <c r="AA677" s="8"/>
      <c r="AB677" s="8">
        <f>表1_5[[#This Row],[Average 60]]/表1_5[[#This Row],[Average 20]]</f>
        <v>2.9822598930102386</v>
      </c>
      <c r="AC677" s="8">
        <f>TTEST(表1_5[[#This Row],[iBAQ 0-20_1]:[iBAQ 0-20_3]],表1_5[[#This Row],[iBAQ 50-60_1]:[iBAQ 50-60_3]],2,2)</f>
        <v>0.40719361772628127</v>
      </c>
      <c r="AD677" s="8"/>
    </row>
    <row r="678" spans="1:30" ht="15.75">
      <c r="A678" s="6">
        <v>1350</v>
      </c>
      <c r="B678" s="7" t="s">
        <v>421</v>
      </c>
      <c r="C678" s="7" t="s">
        <v>2707</v>
      </c>
      <c r="D678" s="7" t="s">
        <v>3914</v>
      </c>
      <c r="E678" s="6">
        <v>20</v>
      </c>
      <c r="F678" s="6">
        <v>2</v>
      </c>
      <c r="G678" s="6">
        <v>2088800</v>
      </c>
      <c r="H678" s="6">
        <v>3282600</v>
      </c>
      <c r="I678" s="6">
        <v>4540700</v>
      </c>
      <c r="J678" s="6">
        <v>4553900</v>
      </c>
      <c r="K678" s="6">
        <v>5883100</v>
      </c>
      <c r="L678" s="6">
        <v>4680600</v>
      </c>
      <c r="M678" s="6">
        <v>4608400</v>
      </c>
      <c r="N678" s="6">
        <v>3207900</v>
      </c>
      <c r="O678" s="6">
        <v>2275300</v>
      </c>
      <c r="P678" s="6">
        <f>COUNT(表1_5[[#This Row],[iBAQ 0-20_1]:[iBAQ 0-20_3]])</f>
        <v>3</v>
      </c>
      <c r="Q678" s="6">
        <f>COUNT(表1_5[[#This Row],[iBAQ 30-40_1]:[iBAQ 30-40_3]])</f>
        <v>3</v>
      </c>
      <c r="R678" s="6">
        <f>COUNT(表1_5[[#This Row],[iBAQ 50-60_1]:[iBAQ 50-60_3]])</f>
        <v>3</v>
      </c>
      <c r="S678" s="8">
        <f>AVERAGE(表1_5[[#This Row],[iBAQ 0-20_1]:[iBAQ 0-20_3]])</f>
        <v>3304033.3333333335</v>
      </c>
      <c r="T678" s="8">
        <f>AVERAGE(表1_5[[#This Row],[iBAQ 30-40_1]:[iBAQ 30-40_3]])</f>
        <v>5039200</v>
      </c>
      <c r="U678" s="8">
        <f>AVERAGE(表1_5[[#This Row],[iBAQ 50-60_1]:[iBAQ 50-60_3]])</f>
        <v>3363866.6666666665</v>
      </c>
      <c r="V678" s="8">
        <f>表1_5[[#This Row],[Average 40]]/表1_5[[#This Row],[Average 20]]</f>
        <v>1.5251662109946429</v>
      </c>
      <c r="W678" s="8">
        <f>TTEST(表1_5[[#This Row],[iBAQ 0-20_1]:[iBAQ 0-20_3]],表1_5[[#This Row],[iBAQ 30-40_1]:[iBAQ 30-40_3]],2,2)</f>
        <v>0.10324952084801996</v>
      </c>
      <c r="X678" s="8"/>
      <c r="Y678" s="8">
        <f>表1_5[[#This Row],[Average 60]]/表1_5[[#This Row],[Average 40]]</f>
        <v>0.66753982113562993</v>
      </c>
      <c r="Z678" s="8">
        <f>TTEST(表1_5[[#This Row],[iBAQ 30-40_1]:[iBAQ 30-40_3]],表1_5[[#This Row],[iBAQ 50-60_1]:[iBAQ 50-60_3]],2,2)</f>
        <v>0.10415972648211327</v>
      </c>
      <c r="AA678" s="8"/>
      <c r="AB678" s="8">
        <f>表1_5[[#This Row],[Average 60]]/表1_5[[#This Row],[Average 20]]</f>
        <v>1.0181091796894703</v>
      </c>
      <c r="AC678" s="8">
        <f>TTEST(表1_5[[#This Row],[iBAQ 0-20_1]:[iBAQ 0-20_3]],表1_5[[#This Row],[iBAQ 50-60_1]:[iBAQ 50-60_3]],2,2)</f>
        <v>0.95425407016605213</v>
      </c>
      <c r="AD678" s="8"/>
    </row>
    <row r="679" spans="1:30" ht="15.75">
      <c r="A679" s="6">
        <v>397</v>
      </c>
      <c r="B679" s="7" t="s">
        <v>454</v>
      </c>
      <c r="C679" s="7" t="s">
        <v>2436</v>
      </c>
      <c r="D679" s="7" t="s">
        <v>3550</v>
      </c>
      <c r="E679" s="6">
        <v>2</v>
      </c>
      <c r="F679" s="6">
        <v>2</v>
      </c>
      <c r="G679" s="6">
        <v>13270000</v>
      </c>
      <c r="H679" s="6">
        <v>13597000</v>
      </c>
      <c r="I679" s="6">
        <v>6068600</v>
      </c>
      <c r="J679" s="6">
        <v>5468600</v>
      </c>
      <c r="K679" s="6">
        <v>5809900</v>
      </c>
      <c r="L679" s="6">
        <v>4464600</v>
      </c>
      <c r="M679" s="6"/>
      <c r="N679" s="6">
        <v>5107300</v>
      </c>
      <c r="O679" s="6">
        <v>1891000</v>
      </c>
      <c r="P679" s="6">
        <f>COUNT(表1_5[[#This Row],[iBAQ 0-20_1]:[iBAQ 0-20_3]])</f>
        <v>3</v>
      </c>
      <c r="Q679" s="6">
        <f>COUNT(表1_5[[#This Row],[iBAQ 30-40_1]:[iBAQ 30-40_3]])</f>
        <v>3</v>
      </c>
      <c r="R679" s="6">
        <f>COUNT(表1_5[[#This Row],[iBAQ 50-60_1]:[iBAQ 50-60_3]])</f>
        <v>2</v>
      </c>
      <c r="S679" s="8">
        <f>AVERAGE(表1_5[[#This Row],[iBAQ 0-20_1]:[iBAQ 0-20_3]])</f>
        <v>10978533.333333334</v>
      </c>
      <c r="T679" s="8">
        <f>AVERAGE(表1_5[[#This Row],[iBAQ 30-40_1]:[iBAQ 30-40_3]])</f>
        <v>5247700</v>
      </c>
      <c r="U679" s="8">
        <f>AVERAGE(表1_5[[#This Row],[iBAQ 50-60_1]:[iBAQ 50-60_3]])</f>
        <v>3499150</v>
      </c>
      <c r="V679" s="8">
        <f>表1_5[[#This Row],[Average 40]]/表1_5[[#This Row],[Average 20]]</f>
        <v>0.47799645368537386</v>
      </c>
      <c r="W679" s="8">
        <f>TTEST(表1_5[[#This Row],[iBAQ 0-20_1]:[iBAQ 0-20_3]],表1_5[[#This Row],[iBAQ 30-40_1]:[iBAQ 30-40_3]],2,2)</f>
        <v>8.2776581001067509E-2</v>
      </c>
      <c r="X679" s="8"/>
      <c r="Y679" s="8">
        <f>表1_5[[#This Row],[Average 60]]/表1_5[[#This Row],[Average 40]]</f>
        <v>0.66679688244373725</v>
      </c>
      <c r="Z679" s="8">
        <f>TTEST(表1_5[[#This Row],[iBAQ 30-40_1]:[iBAQ 30-40_3]],表1_5[[#This Row],[iBAQ 50-60_1]:[iBAQ 50-60_3]],2,2)</f>
        <v>0.27334583622427511</v>
      </c>
      <c r="AA679" s="8"/>
      <c r="AB679" s="8">
        <f>表1_5[[#This Row],[Average 60]]/表1_5[[#This Row],[Average 20]]</f>
        <v>0.31872654513656951</v>
      </c>
      <c r="AC679" s="8">
        <f>TTEST(表1_5[[#This Row],[iBAQ 0-20_1]:[iBAQ 0-20_3]],表1_5[[#This Row],[iBAQ 50-60_1]:[iBAQ 50-60_3]],2,2)</f>
        <v>0.11453918938665923</v>
      </c>
      <c r="AD679" s="8"/>
    </row>
    <row r="680" spans="1:30" ht="15.75">
      <c r="A680" s="6">
        <v>164</v>
      </c>
      <c r="B680" s="7" t="s">
        <v>282</v>
      </c>
      <c r="C680" s="7" t="s">
        <v>2277</v>
      </c>
      <c r="D680" s="7" t="s">
        <v>1464</v>
      </c>
      <c r="E680" s="6">
        <v>4</v>
      </c>
      <c r="F680" s="6">
        <v>2</v>
      </c>
      <c r="G680" s="6"/>
      <c r="H680" s="6">
        <v>38551000</v>
      </c>
      <c r="I680" s="6">
        <v>18656000</v>
      </c>
      <c r="J680" s="6">
        <v>18399000</v>
      </c>
      <c r="K680" s="6">
        <v>25819000</v>
      </c>
      <c r="L680" s="6">
        <v>19418000</v>
      </c>
      <c r="M680" s="6">
        <v>14847000</v>
      </c>
      <c r="N680" s="6">
        <v>22431000</v>
      </c>
      <c r="O680" s="6">
        <v>5061700</v>
      </c>
      <c r="P680" s="6">
        <f>COUNT(表1_5[[#This Row],[iBAQ 0-20_1]:[iBAQ 0-20_3]])</f>
        <v>2</v>
      </c>
      <c r="Q680" s="6">
        <f>COUNT(表1_5[[#This Row],[iBAQ 30-40_1]:[iBAQ 30-40_3]])</f>
        <v>3</v>
      </c>
      <c r="R680" s="6">
        <f>COUNT(表1_5[[#This Row],[iBAQ 50-60_1]:[iBAQ 50-60_3]])</f>
        <v>3</v>
      </c>
      <c r="S680" s="8">
        <f>AVERAGE(表1_5[[#This Row],[iBAQ 0-20_1]:[iBAQ 0-20_3]])</f>
        <v>28603500</v>
      </c>
      <c r="T680" s="8">
        <f>AVERAGE(表1_5[[#This Row],[iBAQ 30-40_1]:[iBAQ 30-40_3]])</f>
        <v>21212000</v>
      </c>
      <c r="U680" s="8">
        <f>AVERAGE(表1_5[[#This Row],[iBAQ 50-60_1]:[iBAQ 50-60_3]])</f>
        <v>14113233.333333334</v>
      </c>
      <c r="V680" s="8">
        <f>表1_5[[#This Row],[Average 40]]/表1_5[[#This Row],[Average 20]]</f>
        <v>0.74158756795497049</v>
      </c>
      <c r="W680" s="8">
        <f>TTEST(表1_5[[#This Row],[iBAQ 0-20_1]:[iBAQ 0-20_3]],表1_5[[#This Row],[iBAQ 30-40_1]:[iBAQ 30-40_3]],2,2)</f>
        <v>0.42354032359284571</v>
      </c>
      <c r="X680" s="8"/>
      <c r="Y680" s="8">
        <f>表1_5[[#This Row],[Average 60]]/表1_5[[#This Row],[Average 40]]</f>
        <v>0.6653419448111132</v>
      </c>
      <c r="Z680" s="8">
        <f>TTEST(表1_5[[#This Row],[iBAQ 30-40_1]:[iBAQ 30-40_3]],表1_5[[#This Row],[iBAQ 50-60_1]:[iBAQ 50-60_3]],2,2)</f>
        <v>0.26914990064051592</v>
      </c>
      <c r="AA680" s="8"/>
      <c r="AB680" s="8">
        <f>表1_5[[#This Row],[Average 60]]/表1_5[[#This Row],[Average 20]]</f>
        <v>0.49340931471090371</v>
      </c>
      <c r="AC680" s="8">
        <f>TTEST(表1_5[[#This Row],[iBAQ 0-20_1]:[iBAQ 0-20_3]],表1_5[[#This Row],[iBAQ 50-60_1]:[iBAQ 50-60_3]],2,2)</f>
        <v>0.23778371955909491</v>
      </c>
      <c r="AD680" s="8"/>
    </row>
    <row r="681" spans="1:30" ht="15.75">
      <c r="A681" s="6">
        <v>1567</v>
      </c>
      <c r="B681" s="7" t="s">
        <v>256</v>
      </c>
      <c r="C681" s="7" t="s">
        <v>3400</v>
      </c>
      <c r="D681" s="7" t="s">
        <v>4033</v>
      </c>
      <c r="E681" s="6">
        <v>15</v>
      </c>
      <c r="F681" s="6">
        <v>15</v>
      </c>
      <c r="G681" s="6">
        <v>13415000</v>
      </c>
      <c r="H681" s="6">
        <v>11532000</v>
      </c>
      <c r="I681" s="6">
        <v>16624000</v>
      </c>
      <c r="J681" s="6">
        <v>9170000</v>
      </c>
      <c r="K681" s="6">
        <v>7798200</v>
      </c>
      <c r="L681" s="6">
        <v>12404000</v>
      </c>
      <c r="M681" s="6">
        <v>8244200</v>
      </c>
      <c r="N681" s="6">
        <v>5416600</v>
      </c>
      <c r="O681" s="6">
        <v>5801300</v>
      </c>
      <c r="P681" s="6">
        <f>COUNT(表1_5[[#This Row],[iBAQ 0-20_1]:[iBAQ 0-20_3]])</f>
        <v>3</v>
      </c>
      <c r="Q681" s="6">
        <f>COUNT(表1_5[[#This Row],[iBAQ 30-40_1]:[iBAQ 30-40_3]])</f>
        <v>3</v>
      </c>
      <c r="R681" s="6">
        <f>COUNT(表1_5[[#This Row],[iBAQ 50-60_1]:[iBAQ 50-60_3]])</f>
        <v>3</v>
      </c>
      <c r="S681" s="8">
        <f>AVERAGE(表1_5[[#This Row],[iBAQ 0-20_1]:[iBAQ 0-20_3]])</f>
        <v>13857000</v>
      </c>
      <c r="T681" s="8">
        <f>AVERAGE(表1_5[[#This Row],[iBAQ 30-40_1]:[iBAQ 30-40_3]])</f>
        <v>9790733.333333334</v>
      </c>
      <c r="U681" s="8">
        <f>AVERAGE(表1_5[[#This Row],[iBAQ 50-60_1]:[iBAQ 50-60_3]])</f>
        <v>6487366.666666667</v>
      </c>
      <c r="V681" s="8">
        <f>表1_5[[#This Row],[Average 40]]/表1_5[[#This Row],[Average 20]]</f>
        <v>0.70655505039570854</v>
      </c>
      <c r="W681" s="8">
        <f>TTEST(表1_5[[#This Row],[iBAQ 0-20_1]:[iBAQ 0-20_3]],表1_5[[#This Row],[iBAQ 30-40_1]:[iBAQ 30-40_3]],2,2)</f>
        <v>0.11418942635341806</v>
      </c>
      <c r="X681" s="8"/>
      <c r="Y681" s="8">
        <f>表1_5[[#This Row],[Average 60]]/表1_5[[#This Row],[Average 40]]</f>
        <v>0.66260273319669616</v>
      </c>
      <c r="Z681" s="8">
        <f>TTEST(表1_5[[#This Row],[iBAQ 30-40_1]:[iBAQ 30-40_3]],表1_5[[#This Row],[iBAQ 50-60_1]:[iBAQ 50-60_3]],2,2)</f>
        <v>0.1122145394243423</v>
      </c>
      <c r="AA681" s="8"/>
      <c r="AB681" s="8">
        <f>表1_5[[#This Row],[Average 60]]/表1_5[[#This Row],[Average 20]]</f>
        <v>0.46816530754612595</v>
      </c>
      <c r="AC681" s="8">
        <f>TTEST(表1_5[[#This Row],[iBAQ 0-20_1]:[iBAQ 0-20_3]],表1_5[[#This Row],[iBAQ 50-60_1]:[iBAQ 50-60_3]],2,2)</f>
        <v>1.3059008903460279E-2</v>
      </c>
      <c r="AD681" s="8" t="s">
        <v>1408</v>
      </c>
    </row>
    <row r="682" spans="1:30" ht="15.75">
      <c r="A682" s="6">
        <v>81</v>
      </c>
      <c r="B682" s="7" t="s">
        <v>186</v>
      </c>
      <c r="C682" s="7" t="s">
        <v>2217</v>
      </c>
      <c r="D682" s="7" t="s">
        <v>3432</v>
      </c>
      <c r="E682" s="6">
        <v>3</v>
      </c>
      <c r="F682" s="6">
        <v>2</v>
      </c>
      <c r="G682" s="6">
        <v>11264000</v>
      </c>
      <c r="H682" s="6">
        <v>12347000</v>
      </c>
      <c r="I682" s="6">
        <v>9528800</v>
      </c>
      <c r="J682" s="6">
        <v>10452000</v>
      </c>
      <c r="K682" s="6">
        <v>15546000</v>
      </c>
      <c r="L682" s="6">
        <v>11912000</v>
      </c>
      <c r="M682" s="6">
        <v>7395900</v>
      </c>
      <c r="N682" s="6">
        <v>8504400</v>
      </c>
      <c r="O682" s="6">
        <v>9190300</v>
      </c>
      <c r="P682" s="6">
        <f>COUNT(表1_5[[#This Row],[iBAQ 0-20_1]:[iBAQ 0-20_3]])</f>
        <v>3</v>
      </c>
      <c r="Q682" s="6">
        <f>COUNT(表1_5[[#This Row],[iBAQ 30-40_1]:[iBAQ 30-40_3]])</f>
        <v>3</v>
      </c>
      <c r="R682" s="6">
        <f>COUNT(表1_5[[#This Row],[iBAQ 50-60_1]:[iBAQ 50-60_3]])</f>
        <v>3</v>
      </c>
      <c r="S682" s="8">
        <f>AVERAGE(表1_5[[#This Row],[iBAQ 0-20_1]:[iBAQ 0-20_3]])</f>
        <v>11046600</v>
      </c>
      <c r="T682" s="8">
        <f>AVERAGE(表1_5[[#This Row],[iBAQ 30-40_1]:[iBAQ 30-40_3]])</f>
        <v>12636666.666666666</v>
      </c>
      <c r="U682" s="8">
        <f>AVERAGE(表1_5[[#This Row],[iBAQ 50-60_1]:[iBAQ 50-60_3]])</f>
        <v>8363533.333333333</v>
      </c>
      <c r="V682" s="8">
        <f>表1_5[[#This Row],[Average 40]]/表1_5[[#This Row],[Average 20]]</f>
        <v>1.1439417256591771</v>
      </c>
      <c r="W682" s="8">
        <f>TTEST(表1_5[[#This Row],[iBAQ 0-20_1]:[iBAQ 0-20_3]],表1_5[[#This Row],[iBAQ 30-40_1]:[iBAQ 30-40_3]],2,2)</f>
        <v>0.40821552510666209</v>
      </c>
      <c r="X682" s="8"/>
      <c r="Y682" s="8">
        <f>表1_5[[#This Row],[Average 60]]/表1_5[[#This Row],[Average 40]]</f>
        <v>0.66184647850171463</v>
      </c>
      <c r="Z682" s="8">
        <f>TTEST(表1_5[[#This Row],[iBAQ 30-40_1]:[iBAQ 30-40_3]],表1_5[[#This Row],[iBAQ 50-60_1]:[iBAQ 50-60_3]],2,2)</f>
        <v>5.5975956519904127E-2</v>
      </c>
      <c r="AA682" s="8"/>
      <c r="AB682" s="8">
        <f>表1_5[[#This Row],[Average 60]]/表1_5[[#This Row],[Average 20]]</f>
        <v>0.75711380273870088</v>
      </c>
      <c r="AC682" s="8">
        <f>TTEST(表1_5[[#This Row],[iBAQ 0-20_1]:[iBAQ 0-20_3]],表1_5[[#This Row],[iBAQ 50-60_1]:[iBAQ 50-60_3]],2,2)</f>
        <v>5.0996309574008372E-2</v>
      </c>
      <c r="AD682" s="8"/>
    </row>
    <row r="683" spans="1:30" ht="15.75">
      <c r="A683" s="6">
        <v>140</v>
      </c>
      <c r="B683" s="7" t="s">
        <v>539</v>
      </c>
      <c r="C683" s="7" t="s">
        <v>2260</v>
      </c>
      <c r="D683" s="7" t="s">
        <v>1458</v>
      </c>
      <c r="E683" s="6">
        <v>1</v>
      </c>
      <c r="F683" s="6">
        <v>1</v>
      </c>
      <c r="G683" s="6"/>
      <c r="H683" s="6">
        <v>1252200</v>
      </c>
      <c r="I683" s="6">
        <v>3097500</v>
      </c>
      <c r="J683" s="6">
        <v>3815600</v>
      </c>
      <c r="K683" s="6">
        <v>2279900</v>
      </c>
      <c r="L683" s="6">
        <v>4120600</v>
      </c>
      <c r="M683" s="6">
        <v>3832200</v>
      </c>
      <c r="N683" s="6">
        <v>1751100</v>
      </c>
      <c r="O683" s="6">
        <v>1155700</v>
      </c>
      <c r="P683" s="6">
        <f>COUNT(表1_5[[#This Row],[iBAQ 0-20_1]:[iBAQ 0-20_3]])</f>
        <v>2</v>
      </c>
      <c r="Q683" s="6">
        <f>COUNT(表1_5[[#This Row],[iBAQ 30-40_1]:[iBAQ 30-40_3]])</f>
        <v>3</v>
      </c>
      <c r="R683" s="6">
        <f>COUNT(表1_5[[#This Row],[iBAQ 50-60_1]:[iBAQ 50-60_3]])</f>
        <v>3</v>
      </c>
      <c r="S683" s="8">
        <f>AVERAGE(表1_5[[#This Row],[iBAQ 0-20_1]:[iBAQ 0-20_3]])</f>
        <v>2174850</v>
      </c>
      <c r="T683" s="8">
        <f>AVERAGE(表1_5[[#This Row],[iBAQ 30-40_1]:[iBAQ 30-40_3]])</f>
        <v>3405366.6666666665</v>
      </c>
      <c r="U683" s="8">
        <f>AVERAGE(表1_5[[#This Row],[iBAQ 50-60_1]:[iBAQ 50-60_3]])</f>
        <v>2246333.3333333335</v>
      </c>
      <c r="V683" s="8">
        <f>表1_5[[#This Row],[Average 40]]/表1_5[[#This Row],[Average 20]]</f>
        <v>1.5657938095347572</v>
      </c>
      <c r="W683" s="8">
        <f>TTEST(表1_5[[#This Row],[iBAQ 0-20_1]:[iBAQ 0-20_3]],表1_5[[#This Row],[iBAQ 30-40_1]:[iBAQ 30-40_3]],2,2)</f>
        <v>0.30889682312390687</v>
      </c>
      <c r="X683" s="8"/>
      <c r="Y683" s="8">
        <f>表1_5[[#This Row],[Average 60]]/表1_5[[#This Row],[Average 40]]</f>
        <v>0.65964507003651107</v>
      </c>
      <c r="Z683" s="8">
        <f>TTEST(表1_5[[#This Row],[iBAQ 30-40_1]:[iBAQ 30-40_3]],表1_5[[#This Row],[iBAQ 50-60_1]:[iBAQ 50-60_3]],2,2)</f>
        <v>0.3072485191990601</v>
      </c>
      <c r="AA683" s="8"/>
      <c r="AB683" s="8">
        <f>表1_5[[#This Row],[Average 60]]/表1_5[[#This Row],[Average 20]]</f>
        <v>1.0328681671532904</v>
      </c>
      <c r="AC683" s="8">
        <f>TTEST(表1_5[[#This Row],[iBAQ 0-20_1]:[iBAQ 0-20_3]],表1_5[[#This Row],[iBAQ 50-60_1]:[iBAQ 50-60_3]],2,2)</f>
        <v>0.9580936393709969</v>
      </c>
      <c r="AD683" s="8"/>
    </row>
    <row r="684" spans="1:30" ht="15.75">
      <c r="A684" s="6">
        <v>1299</v>
      </c>
      <c r="B684" s="7" t="s">
        <v>633</v>
      </c>
      <c r="C684" s="7" t="s">
        <v>2538</v>
      </c>
      <c r="D684" s="7" t="s">
        <v>3892</v>
      </c>
      <c r="E684" s="6">
        <v>9</v>
      </c>
      <c r="F684" s="6">
        <v>5</v>
      </c>
      <c r="G684" s="6">
        <v>3102600</v>
      </c>
      <c r="H684" s="6">
        <v>4383300</v>
      </c>
      <c r="I684" s="6">
        <v>4716100</v>
      </c>
      <c r="J684" s="6">
        <v>939350</v>
      </c>
      <c r="K684" s="6">
        <v>2419800</v>
      </c>
      <c r="L684" s="6">
        <v>2030100</v>
      </c>
      <c r="M684" s="6">
        <v>1421600</v>
      </c>
      <c r="N684" s="6">
        <v>1533100</v>
      </c>
      <c r="O684" s="6">
        <v>596260</v>
      </c>
      <c r="P684" s="6">
        <f>COUNT(表1_5[[#This Row],[iBAQ 0-20_1]:[iBAQ 0-20_3]])</f>
        <v>3</v>
      </c>
      <c r="Q684" s="6">
        <f>COUNT(表1_5[[#This Row],[iBAQ 30-40_1]:[iBAQ 30-40_3]])</f>
        <v>3</v>
      </c>
      <c r="R684" s="6">
        <f>COUNT(表1_5[[#This Row],[iBAQ 50-60_1]:[iBAQ 50-60_3]])</f>
        <v>3</v>
      </c>
      <c r="S684" s="8">
        <f>AVERAGE(表1_5[[#This Row],[iBAQ 0-20_1]:[iBAQ 0-20_3]])</f>
        <v>4067333.3333333335</v>
      </c>
      <c r="T684" s="8">
        <f>AVERAGE(表1_5[[#This Row],[iBAQ 30-40_1]:[iBAQ 30-40_3]])</f>
        <v>1796416.6666666667</v>
      </c>
      <c r="U684" s="8">
        <f>AVERAGE(表1_5[[#This Row],[iBAQ 50-60_1]:[iBAQ 50-60_3]])</f>
        <v>1183653.3333333333</v>
      </c>
      <c r="V684" s="8">
        <f>表1_5[[#This Row],[Average 40]]/表1_5[[#This Row],[Average 20]]</f>
        <v>0.44166939845926895</v>
      </c>
      <c r="W684" s="8">
        <f>TTEST(表1_5[[#This Row],[iBAQ 0-20_1]:[iBAQ 0-20_3]],表1_5[[#This Row],[iBAQ 30-40_1]:[iBAQ 30-40_3]],2,2)</f>
        <v>2.6522364704248288E-2</v>
      </c>
      <c r="X684" s="8" t="s">
        <v>1408</v>
      </c>
      <c r="Y684" s="8">
        <f>表1_5[[#This Row],[Average 60]]/表1_5[[#This Row],[Average 40]]</f>
        <v>0.65889687804425467</v>
      </c>
      <c r="Z684" s="8">
        <f>TTEST(表1_5[[#This Row],[iBAQ 30-40_1]:[iBAQ 30-40_3]],表1_5[[#This Row],[iBAQ 50-60_1]:[iBAQ 50-60_3]],2,2)</f>
        <v>0.31397922894376146</v>
      </c>
      <c r="AA684" s="8"/>
      <c r="AB684" s="8">
        <f>表1_5[[#This Row],[Average 60]]/表1_5[[#This Row],[Average 20]]</f>
        <v>0.29101458777249628</v>
      </c>
      <c r="AC684" s="8">
        <f>TTEST(表1_5[[#This Row],[iBAQ 0-20_1]:[iBAQ 0-20_3]],表1_5[[#This Row],[iBAQ 50-60_1]:[iBAQ 50-60_3]],2,2)</f>
        <v>7.3545431489145611E-3</v>
      </c>
      <c r="AD684" s="8" t="s">
        <v>1408</v>
      </c>
    </row>
    <row r="685" spans="1:30" ht="15.75">
      <c r="A685" s="6">
        <v>117</v>
      </c>
      <c r="B685" s="7" t="s">
        <v>803</v>
      </c>
      <c r="C685" s="7" t="s">
        <v>2754</v>
      </c>
      <c r="D685" s="7" t="s">
        <v>1748</v>
      </c>
      <c r="E685" s="6">
        <v>7</v>
      </c>
      <c r="F685" s="6">
        <v>6</v>
      </c>
      <c r="G685" s="6">
        <v>14145000</v>
      </c>
      <c r="H685" s="6">
        <v>862950</v>
      </c>
      <c r="I685" s="6">
        <v>936540</v>
      </c>
      <c r="J685" s="6">
        <v>967970</v>
      </c>
      <c r="K685" s="6">
        <v>682860</v>
      </c>
      <c r="L685" s="6">
        <v>1024000</v>
      </c>
      <c r="M685" s="6">
        <v>473520</v>
      </c>
      <c r="N685" s="6">
        <v>700120</v>
      </c>
      <c r="O685" s="6"/>
      <c r="P685" s="6">
        <f>COUNT(表1_5[[#This Row],[iBAQ 0-20_1]:[iBAQ 0-20_3]])</f>
        <v>3</v>
      </c>
      <c r="Q685" s="6">
        <f>COUNT(表1_5[[#This Row],[iBAQ 30-40_1]:[iBAQ 30-40_3]])</f>
        <v>3</v>
      </c>
      <c r="R685" s="6">
        <f>COUNT(表1_5[[#This Row],[iBAQ 50-60_1]:[iBAQ 50-60_3]])</f>
        <v>2</v>
      </c>
      <c r="S685" s="8">
        <f>AVERAGE(表1_5[[#This Row],[iBAQ 0-20_1]:[iBAQ 0-20_3]])</f>
        <v>5314830</v>
      </c>
      <c r="T685" s="8">
        <f>AVERAGE(表1_5[[#This Row],[iBAQ 30-40_1]:[iBAQ 30-40_3]])</f>
        <v>891610</v>
      </c>
      <c r="U685" s="8">
        <f>AVERAGE(表1_5[[#This Row],[iBAQ 50-60_1]:[iBAQ 50-60_3]])</f>
        <v>586820</v>
      </c>
      <c r="V685" s="8">
        <f>表1_5[[#This Row],[Average 40]]/表1_5[[#This Row],[Average 20]]</f>
        <v>0.16775889351117534</v>
      </c>
      <c r="W685" s="8">
        <f>TTEST(表1_5[[#This Row],[iBAQ 0-20_1]:[iBAQ 0-20_3]],表1_5[[#This Row],[iBAQ 30-40_1]:[iBAQ 30-40_3]],2,2)</f>
        <v>0.37323842541022917</v>
      </c>
      <c r="X685" s="8"/>
      <c r="Y685" s="8">
        <f>表1_5[[#This Row],[Average 60]]/表1_5[[#This Row],[Average 40]]</f>
        <v>0.65815771469588724</v>
      </c>
      <c r="Z685" s="8">
        <f>TTEST(表1_5[[#This Row],[iBAQ 30-40_1]:[iBAQ 30-40_3]],表1_5[[#This Row],[iBAQ 50-60_1]:[iBAQ 50-60_3]],2,2)</f>
        <v>0.15358292539669419</v>
      </c>
      <c r="AA685" s="8"/>
      <c r="AB685" s="8">
        <f>表1_5[[#This Row],[Average 60]]/表1_5[[#This Row],[Average 20]]</f>
        <v>0.11041180997322586</v>
      </c>
      <c r="AC685" s="8">
        <f>TTEST(表1_5[[#This Row],[iBAQ 0-20_1]:[iBAQ 0-20_3]],表1_5[[#This Row],[iBAQ 50-60_1]:[iBAQ 50-60_3]],2,2)</f>
        <v>0.46770979875914848</v>
      </c>
      <c r="AD685" s="8"/>
    </row>
    <row r="686" spans="1:30" ht="15.75">
      <c r="A686" s="6">
        <v>266</v>
      </c>
      <c r="B686" s="7" t="s">
        <v>160</v>
      </c>
      <c r="C686" s="7" t="s">
        <v>2343</v>
      </c>
      <c r="D686" s="7" t="s">
        <v>3494</v>
      </c>
      <c r="E686" s="6">
        <v>7</v>
      </c>
      <c r="F686" s="6">
        <v>2</v>
      </c>
      <c r="G686" s="6">
        <v>27159000</v>
      </c>
      <c r="H686" s="6">
        <v>16306000</v>
      </c>
      <c r="I686" s="6">
        <v>34367000</v>
      </c>
      <c r="J686" s="6">
        <v>35503000</v>
      </c>
      <c r="K686" s="6">
        <v>35724000</v>
      </c>
      <c r="L686" s="6">
        <v>35721000</v>
      </c>
      <c r="M686" s="6">
        <v>35125000</v>
      </c>
      <c r="N686" s="6">
        <v>23927000</v>
      </c>
      <c r="O686" s="6">
        <v>11105000</v>
      </c>
      <c r="P686" s="6">
        <f>COUNT(表1_5[[#This Row],[iBAQ 0-20_1]:[iBAQ 0-20_3]])</f>
        <v>3</v>
      </c>
      <c r="Q686" s="6">
        <f>COUNT(表1_5[[#This Row],[iBAQ 30-40_1]:[iBAQ 30-40_3]])</f>
        <v>3</v>
      </c>
      <c r="R686" s="6">
        <f>COUNT(表1_5[[#This Row],[iBAQ 50-60_1]:[iBAQ 50-60_3]])</f>
        <v>3</v>
      </c>
      <c r="S686" s="8">
        <f>AVERAGE(表1_5[[#This Row],[iBAQ 0-20_1]:[iBAQ 0-20_3]])</f>
        <v>25944000</v>
      </c>
      <c r="T686" s="8">
        <f>AVERAGE(表1_5[[#This Row],[iBAQ 30-40_1]:[iBAQ 30-40_3]])</f>
        <v>35649333.333333336</v>
      </c>
      <c r="U686" s="8">
        <f>AVERAGE(表1_5[[#This Row],[iBAQ 50-60_1]:[iBAQ 50-60_3]])</f>
        <v>23385666.666666668</v>
      </c>
      <c r="V686" s="8">
        <f>表1_5[[#This Row],[Average 40]]/表1_5[[#This Row],[Average 20]]</f>
        <v>1.3740877788056327</v>
      </c>
      <c r="W686" s="8">
        <f>TTEST(表1_5[[#This Row],[iBAQ 0-20_1]:[iBAQ 0-20_3]],表1_5[[#This Row],[iBAQ 30-40_1]:[iBAQ 30-40_3]],2,2)</f>
        <v>0.13818226422414986</v>
      </c>
      <c r="X686" s="8"/>
      <c r="Y686" s="8">
        <f>表1_5[[#This Row],[Average 60]]/表1_5[[#This Row],[Average 40]]</f>
        <v>0.65599169689942771</v>
      </c>
      <c r="Z686" s="8">
        <f>TTEST(表1_5[[#This Row],[iBAQ 30-40_1]:[iBAQ 30-40_3]],表1_5[[#This Row],[iBAQ 50-60_1]:[iBAQ 50-60_3]],2,2)</f>
        <v>0.15193680163651338</v>
      </c>
      <c r="AA686" s="8"/>
      <c r="AB686" s="8">
        <f>表1_5[[#This Row],[Average 60]]/表1_5[[#This Row],[Average 20]]</f>
        <v>0.90139017370747254</v>
      </c>
      <c r="AC686" s="8">
        <f>TTEST(表1_5[[#This Row],[iBAQ 0-20_1]:[iBAQ 0-20_3]],表1_5[[#This Row],[iBAQ 50-60_1]:[iBAQ 50-60_3]],2,2)</f>
        <v>0.78336064097973312</v>
      </c>
      <c r="AD686" s="8"/>
    </row>
    <row r="687" spans="1:30" ht="15.75">
      <c r="A687" s="6">
        <v>957</v>
      </c>
      <c r="B687" s="7" t="s">
        <v>60</v>
      </c>
      <c r="C687" s="7" t="s">
        <v>2871</v>
      </c>
      <c r="D687" s="7" t="s">
        <v>3763</v>
      </c>
      <c r="E687" s="6">
        <v>5</v>
      </c>
      <c r="F687" s="6">
        <v>5</v>
      </c>
      <c r="G687" s="6">
        <v>21166000</v>
      </c>
      <c r="H687" s="6">
        <v>23692000</v>
      </c>
      <c r="I687" s="6">
        <v>26769000</v>
      </c>
      <c r="J687" s="6">
        <v>48278000</v>
      </c>
      <c r="K687" s="6">
        <v>36680000</v>
      </c>
      <c r="L687" s="6">
        <v>32972000</v>
      </c>
      <c r="M687" s="6">
        <v>35318000</v>
      </c>
      <c r="N687" s="6">
        <v>5533100</v>
      </c>
      <c r="O687" s="6">
        <v>35986000</v>
      </c>
      <c r="P687" s="6">
        <f>COUNT(表1_5[[#This Row],[iBAQ 0-20_1]:[iBAQ 0-20_3]])</f>
        <v>3</v>
      </c>
      <c r="Q687" s="6">
        <f>COUNT(表1_5[[#This Row],[iBAQ 30-40_1]:[iBAQ 30-40_3]])</f>
        <v>3</v>
      </c>
      <c r="R687" s="6">
        <f>COUNT(表1_5[[#This Row],[iBAQ 50-60_1]:[iBAQ 50-60_3]])</f>
        <v>3</v>
      </c>
      <c r="S687" s="8">
        <f>AVERAGE(表1_5[[#This Row],[iBAQ 0-20_1]:[iBAQ 0-20_3]])</f>
        <v>23875666.666666668</v>
      </c>
      <c r="T687" s="8">
        <f>AVERAGE(表1_5[[#This Row],[iBAQ 30-40_1]:[iBAQ 30-40_3]])</f>
        <v>39310000</v>
      </c>
      <c r="U687" s="8">
        <f>AVERAGE(表1_5[[#This Row],[iBAQ 50-60_1]:[iBAQ 50-60_3]])</f>
        <v>25612366.666666668</v>
      </c>
      <c r="V687" s="8">
        <f>表1_5[[#This Row],[Average 40]]/表1_5[[#This Row],[Average 20]]</f>
        <v>1.646446172532704</v>
      </c>
      <c r="W687" s="8">
        <f>TTEST(表1_5[[#This Row],[iBAQ 0-20_1]:[iBAQ 0-20_3]],表1_5[[#This Row],[iBAQ 30-40_1]:[iBAQ 30-40_3]],2,2)</f>
        <v>3.4228344630021917E-2</v>
      </c>
      <c r="X687" s="8"/>
      <c r="Y687" s="8">
        <f>表1_5[[#This Row],[Average 60]]/表1_5[[#This Row],[Average 40]]</f>
        <v>0.65154837615534644</v>
      </c>
      <c r="Z687" s="8">
        <f>TTEST(表1_5[[#This Row],[iBAQ 30-40_1]:[iBAQ 30-40_3]],表1_5[[#This Row],[iBAQ 50-60_1]:[iBAQ 50-60_3]],2,2)</f>
        <v>0.28284624075894138</v>
      </c>
      <c r="AA687" s="8"/>
      <c r="AB687" s="8">
        <f>表1_5[[#This Row],[Average 60]]/表1_5[[#This Row],[Average 20]]</f>
        <v>1.0727393301408688</v>
      </c>
      <c r="AC687" s="8">
        <f>TTEST(表1_5[[#This Row],[iBAQ 0-20_1]:[iBAQ 0-20_3]],表1_5[[#This Row],[iBAQ 50-60_1]:[iBAQ 50-60_3]],2,2)</f>
        <v>0.87271342964924803</v>
      </c>
      <c r="AD687" s="8"/>
    </row>
    <row r="688" spans="1:30" ht="15.75">
      <c r="A688" s="6">
        <v>967</v>
      </c>
      <c r="B688" s="7" t="s">
        <v>135</v>
      </c>
      <c r="C688" s="7" t="s">
        <v>3311</v>
      </c>
      <c r="D688" s="7" t="s">
        <v>3975</v>
      </c>
      <c r="E688" s="6">
        <v>4</v>
      </c>
      <c r="F688" s="6">
        <v>3</v>
      </c>
      <c r="G688" s="6">
        <v>26783000</v>
      </c>
      <c r="H688" s="6">
        <v>37197000</v>
      </c>
      <c r="I688" s="6">
        <v>32019000</v>
      </c>
      <c r="J688" s="6">
        <v>32489000</v>
      </c>
      <c r="K688" s="6">
        <v>35510000</v>
      </c>
      <c r="L688" s="6">
        <v>34043000</v>
      </c>
      <c r="M688" s="6">
        <v>14684000</v>
      </c>
      <c r="N688" s="6">
        <v>38032000</v>
      </c>
      <c r="O688" s="6">
        <v>13626000</v>
      </c>
      <c r="P688" s="6">
        <f>COUNT(表1_5[[#This Row],[iBAQ 0-20_1]:[iBAQ 0-20_3]])</f>
        <v>3</v>
      </c>
      <c r="Q688" s="6">
        <f>COUNT(表1_5[[#This Row],[iBAQ 30-40_1]:[iBAQ 30-40_3]])</f>
        <v>3</v>
      </c>
      <c r="R688" s="6">
        <f>COUNT(表1_5[[#This Row],[iBAQ 50-60_1]:[iBAQ 50-60_3]])</f>
        <v>3</v>
      </c>
      <c r="S688" s="8">
        <f>AVERAGE(表1_5[[#This Row],[iBAQ 0-20_1]:[iBAQ 0-20_3]])</f>
        <v>31999666.666666668</v>
      </c>
      <c r="T688" s="8">
        <f>AVERAGE(表1_5[[#This Row],[iBAQ 30-40_1]:[iBAQ 30-40_3]])</f>
        <v>34014000</v>
      </c>
      <c r="U688" s="8">
        <f>AVERAGE(表1_5[[#This Row],[iBAQ 50-60_1]:[iBAQ 50-60_3]])</f>
        <v>22114000</v>
      </c>
      <c r="V688" s="8">
        <f>表1_5[[#This Row],[Average 40]]/表1_5[[#This Row],[Average 20]]</f>
        <v>1.0629485723809622</v>
      </c>
      <c r="W688" s="8">
        <f>TTEST(表1_5[[#This Row],[iBAQ 0-20_1]:[iBAQ 0-20_3]],表1_5[[#This Row],[iBAQ 30-40_1]:[iBAQ 30-40_3]],2,2)</f>
        <v>0.55493341259878037</v>
      </c>
      <c r="X688" s="8"/>
      <c r="Y688" s="8">
        <f>表1_5[[#This Row],[Average 60]]/表1_5[[#This Row],[Average 40]]</f>
        <v>0.65014405832892341</v>
      </c>
      <c r="Z688" s="8">
        <f>TTEST(表1_5[[#This Row],[iBAQ 30-40_1]:[iBAQ 30-40_3]],表1_5[[#This Row],[iBAQ 50-60_1]:[iBAQ 50-60_3]],2,2)</f>
        <v>0.21167356380317856</v>
      </c>
      <c r="AA688" s="8"/>
      <c r="AB688" s="8">
        <f>表1_5[[#This Row],[Average 60]]/表1_5[[#This Row],[Average 20]]</f>
        <v>0.69106969864269419</v>
      </c>
      <c r="AC688" s="8">
        <f>TTEST(表1_5[[#This Row],[iBAQ 0-20_1]:[iBAQ 0-20_3]],表1_5[[#This Row],[iBAQ 50-60_1]:[iBAQ 50-60_3]],2,2)</f>
        <v>0.31013391267575996</v>
      </c>
      <c r="AD688" s="8"/>
    </row>
    <row r="689" spans="1:30" ht="15.75">
      <c r="A689" s="6">
        <v>482</v>
      </c>
      <c r="B689" s="7" t="s">
        <v>305</v>
      </c>
      <c r="C689" s="7" t="s">
        <v>2492</v>
      </c>
      <c r="D689" s="7" t="s">
        <v>1583</v>
      </c>
      <c r="E689" s="6">
        <v>11</v>
      </c>
      <c r="F689" s="6">
        <v>10</v>
      </c>
      <c r="G689" s="6">
        <v>3700200</v>
      </c>
      <c r="H689" s="6">
        <v>7417100</v>
      </c>
      <c r="I689" s="6">
        <v>2851800</v>
      </c>
      <c r="J689" s="6">
        <v>4468600</v>
      </c>
      <c r="K689" s="6">
        <v>7732400</v>
      </c>
      <c r="L689" s="6">
        <v>9446800</v>
      </c>
      <c r="M689" s="6">
        <v>8603400</v>
      </c>
      <c r="N689" s="6">
        <v>1027900</v>
      </c>
      <c r="O689" s="6">
        <v>4337200</v>
      </c>
      <c r="P689" s="6">
        <f>COUNT(表1_5[[#This Row],[iBAQ 0-20_1]:[iBAQ 0-20_3]])</f>
        <v>3</v>
      </c>
      <c r="Q689" s="6">
        <f>COUNT(表1_5[[#This Row],[iBAQ 30-40_1]:[iBAQ 30-40_3]])</f>
        <v>3</v>
      </c>
      <c r="R689" s="6">
        <f>COUNT(表1_5[[#This Row],[iBAQ 50-60_1]:[iBAQ 50-60_3]])</f>
        <v>3</v>
      </c>
      <c r="S689" s="8">
        <f>AVERAGE(表1_5[[#This Row],[iBAQ 0-20_1]:[iBAQ 0-20_3]])</f>
        <v>4656366.666666667</v>
      </c>
      <c r="T689" s="8">
        <f>AVERAGE(表1_5[[#This Row],[iBAQ 30-40_1]:[iBAQ 30-40_3]])</f>
        <v>7215933.333333333</v>
      </c>
      <c r="U689" s="8">
        <f>AVERAGE(表1_5[[#This Row],[iBAQ 50-60_1]:[iBAQ 50-60_3]])</f>
        <v>4656166.666666667</v>
      </c>
      <c r="V689" s="8">
        <f>表1_5[[#This Row],[Average 40]]/表1_5[[#This Row],[Average 20]]</f>
        <v>1.5496918198022778</v>
      </c>
      <c r="W689" s="8">
        <f>TTEST(表1_5[[#This Row],[iBAQ 0-20_1]:[iBAQ 0-20_3]],表1_5[[#This Row],[iBAQ 30-40_1]:[iBAQ 30-40_3]],2,2)</f>
        <v>0.27471003274447342</v>
      </c>
      <c r="X689" s="8"/>
      <c r="Y689" s="8">
        <f>表1_5[[#This Row],[Average 60]]/表1_5[[#This Row],[Average 40]]</f>
        <v>0.64526187418582959</v>
      </c>
      <c r="Z689" s="8">
        <f>TTEST(表1_5[[#This Row],[iBAQ 30-40_1]:[iBAQ 30-40_3]],表1_5[[#This Row],[iBAQ 50-60_1]:[iBAQ 50-60_3]],2,2)</f>
        <v>0.38622480896012107</v>
      </c>
      <c r="AA689" s="8"/>
      <c r="AB689" s="8">
        <f>表1_5[[#This Row],[Average 60]]/表1_5[[#This Row],[Average 20]]</f>
        <v>0.99995704805606656</v>
      </c>
      <c r="AC689" s="8">
        <f>TTEST(表1_5[[#This Row],[iBAQ 0-20_1]:[iBAQ 0-20_3]],表1_5[[#This Row],[iBAQ 50-60_1]:[iBAQ 50-60_3]],2,2)</f>
        <v>0.99994236384614821</v>
      </c>
      <c r="AD689" s="8"/>
    </row>
    <row r="690" spans="1:30" ht="15.75">
      <c r="A690" s="6">
        <v>1231</v>
      </c>
      <c r="B690" s="7" t="s">
        <v>637</v>
      </c>
      <c r="C690" s="7" t="s">
        <v>2310</v>
      </c>
      <c r="D690" s="7" t="s">
        <v>3863</v>
      </c>
      <c r="E690" s="6">
        <v>7</v>
      </c>
      <c r="F690" s="6">
        <v>1</v>
      </c>
      <c r="G690" s="6"/>
      <c r="H690" s="6"/>
      <c r="I690" s="6"/>
      <c r="J690" s="6">
        <v>4824800</v>
      </c>
      <c r="K690" s="6">
        <v>4365200</v>
      </c>
      <c r="L690" s="6">
        <v>1214700</v>
      </c>
      <c r="M690" s="6">
        <v>2964500</v>
      </c>
      <c r="N690" s="6">
        <v>3160600</v>
      </c>
      <c r="O690" s="6">
        <v>584630</v>
      </c>
      <c r="P690" s="6">
        <f>COUNT(表1_5[[#This Row],[iBAQ 0-20_1]:[iBAQ 0-20_3]])</f>
        <v>0</v>
      </c>
      <c r="Q690" s="6">
        <f>COUNT(表1_5[[#This Row],[iBAQ 30-40_1]:[iBAQ 30-40_3]])</f>
        <v>3</v>
      </c>
      <c r="R690" s="6">
        <f>COUNT(表1_5[[#This Row],[iBAQ 50-60_1]:[iBAQ 50-60_3]])</f>
        <v>3</v>
      </c>
      <c r="S690" s="8"/>
      <c r="T690" s="8">
        <f>AVERAGE(表1_5[[#This Row],[iBAQ 30-40_1]:[iBAQ 30-40_3]])</f>
        <v>3468233.3333333335</v>
      </c>
      <c r="U690" s="8">
        <f>AVERAGE(表1_5[[#This Row],[iBAQ 50-60_1]:[iBAQ 50-60_3]])</f>
        <v>2236576.6666666665</v>
      </c>
      <c r="V690" s="8"/>
      <c r="W690" s="8"/>
      <c r="X690" s="8">
        <v>40</v>
      </c>
      <c r="Y690" s="8">
        <f>表1_5[[#This Row],[Average 60]]/表1_5[[#This Row],[Average 40]]</f>
        <v>0.64487491229924931</v>
      </c>
      <c r="Z690" s="8">
        <f>TTEST(表1_5[[#This Row],[iBAQ 30-40_1]:[iBAQ 30-40_3]],表1_5[[#This Row],[iBAQ 50-60_1]:[iBAQ 50-60_3]],2,2)</f>
        <v>0.43003469237096587</v>
      </c>
      <c r="AA690" s="8"/>
      <c r="AB690" s="8"/>
      <c r="AC690" s="8"/>
      <c r="AD690" s="8">
        <v>60</v>
      </c>
    </row>
    <row r="691" spans="1:30" ht="15.75">
      <c r="A691" s="6">
        <v>352</v>
      </c>
      <c r="B691" s="7" t="s">
        <v>204</v>
      </c>
      <c r="C691" s="7" t="s">
        <v>2409</v>
      </c>
      <c r="D691" s="7" t="s">
        <v>3529</v>
      </c>
      <c r="E691" s="6">
        <v>3</v>
      </c>
      <c r="F691" s="6">
        <v>3</v>
      </c>
      <c r="G691" s="6">
        <v>67584000</v>
      </c>
      <c r="H691" s="6">
        <v>103340000</v>
      </c>
      <c r="I691" s="6">
        <v>88953000</v>
      </c>
      <c r="J691" s="6">
        <v>36075000</v>
      </c>
      <c r="K691" s="6">
        <v>75796000</v>
      </c>
      <c r="L691" s="6">
        <v>76244000</v>
      </c>
      <c r="M691" s="6">
        <v>59918000</v>
      </c>
      <c r="N691" s="6">
        <v>53416000</v>
      </c>
      <c r="O691" s="6">
        <v>7954500</v>
      </c>
      <c r="P691" s="6">
        <f>COUNT(表1_5[[#This Row],[iBAQ 0-20_1]:[iBAQ 0-20_3]])</f>
        <v>3</v>
      </c>
      <c r="Q691" s="6">
        <f>COUNT(表1_5[[#This Row],[iBAQ 30-40_1]:[iBAQ 30-40_3]])</f>
        <v>3</v>
      </c>
      <c r="R691" s="6">
        <f>COUNT(表1_5[[#This Row],[iBAQ 50-60_1]:[iBAQ 50-60_3]])</f>
        <v>3</v>
      </c>
      <c r="S691" s="8">
        <f>AVERAGE(表1_5[[#This Row],[iBAQ 0-20_1]:[iBAQ 0-20_3]])</f>
        <v>86625666.666666672</v>
      </c>
      <c r="T691" s="8">
        <f>AVERAGE(表1_5[[#This Row],[iBAQ 30-40_1]:[iBAQ 30-40_3]])</f>
        <v>62705000</v>
      </c>
      <c r="U691" s="8">
        <f>AVERAGE(表1_5[[#This Row],[iBAQ 50-60_1]:[iBAQ 50-60_3]])</f>
        <v>40429500</v>
      </c>
      <c r="V691" s="8">
        <f>表1_5[[#This Row],[Average 40]]/表1_5[[#This Row],[Average 20]]</f>
        <v>0.72386167302223736</v>
      </c>
      <c r="W691" s="8">
        <f>TTEST(表1_5[[#This Row],[iBAQ 0-20_1]:[iBAQ 0-20_3]],表1_5[[#This Row],[iBAQ 30-40_1]:[iBAQ 30-40_3]],2,2)</f>
        <v>0.22959487397771974</v>
      </c>
      <c r="X691" s="8"/>
      <c r="Y691" s="8">
        <f>表1_5[[#This Row],[Average 60]]/表1_5[[#This Row],[Average 40]]</f>
        <v>0.64475719639582174</v>
      </c>
      <c r="Z691" s="8">
        <f>TTEST(表1_5[[#This Row],[iBAQ 30-40_1]:[iBAQ 30-40_3]],表1_5[[#This Row],[iBAQ 50-60_1]:[iBAQ 50-60_3]],2,2)</f>
        <v>0.35029507506596308</v>
      </c>
      <c r="AA691" s="8"/>
      <c r="AB691" s="8">
        <f>表1_5[[#This Row],[Average 60]]/表1_5[[#This Row],[Average 20]]</f>
        <v>0.46671502287620681</v>
      </c>
      <c r="AC691" s="8">
        <f>TTEST(表1_5[[#This Row],[iBAQ 0-20_1]:[iBAQ 0-20_3]],表1_5[[#This Row],[iBAQ 50-60_1]:[iBAQ 50-60_3]],2,2)</f>
        <v>7.5550735691821705E-2</v>
      </c>
      <c r="AD691" s="8"/>
    </row>
    <row r="692" spans="1:30" ht="15.75">
      <c r="A692" s="6">
        <v>1028</v>
      </c>
      <c r="B692" s="7" t="s">
        <v>685</v>
      </c>
      <c r="C692" s="7" t="s">
        <v>2929</v>
      </c>
      <c r="D692" s="7" t="s">
        <v>1858</v>
      </c>
      <c r="E692" s="6">
        <v>6</v>
      </c>
      <c r="F692" s="6">
        <v>6</v>
      </c>
      <c r="G692" s="6">
        <v>416650</v>
      </c>
      <c r="H692" s="6">
        <v>553340</v>
      </c>
      <c r="I692" s="6">
        <v>183070</v>
      </c>
      <c r="J692" s="6">
        <v>306280</v>
      </c>
      <c r="K692" s="6">
        <v>561580</v>
      </c>
      <c r="L692" s="6">
        <v>746530</v>
      </c>
      <c r="M692" s="6">
        <v>734360</v>
      </c>
      <c r="N692" s="6">
        <v>136570</v>
      </c>
      <c r="O692" s="6">
        <v>167970</v>
      </c>
      <c r="P692" s="6">
        <f>COUNT(表1_5[[#This Row],[iBAQ 0-20_1]:[iBAQ 0-20_3]])</f>
        <v>3</v>
      </c>
      <c r="Q692" s="6">
        <f>COUNT(表1_5[[#This Row],[iBAQ 30-40_1]:[iBAQ 30-40_3]])</f>
        <v>3</v>
      </c>
      <c r="R692" s="6">
        <f>COUNT(表1_5[[#This Row],[iBAQ 50-60_1]:[iBAQ 50-60_3]])</f>
        <v>3</v>
      </c>
      <c r="S692" s="8">
        <f>AVERAGE(表1_5[[#This Row],[iBAQ 0-20_1]:[iBAQ 0-20_3]])</f>
        <v>384353.33333333331</v>
      </c>
      <c r="T692" s="8">
        <f>AVERAGE(表1_5[[#This Row],[iBAQ 30-40_1]:[iBAQ 30-40_3]])</f>
        <v>538130</v>
      </c>
      <c r="U692" s="8">
        <f>AVERAGE(表1_5[[#This Row],[iBAQ 50-60_1]:[iBAQ 50-60_3]])</f>
        <v>346300</v>
      </c>
      <c r="V692" s="8">
        <f>表1_5[[#This Row],[Average 40]]/表1_5[[#This Row],[Average 20]]</f>
        <v>1.400091929301164</v>
      </c>
      <c r="W692" s="8">
        <f>TTEST(表1_5[[#This Row],[iBAQ 0-20_1]:[iBAQ 0-20_3]],表1_5[[#This Row],[iBAQ 30-40_1]:[iBAQ 30-40_3]],2,2)</f>
        <v>0.40991114161288139</v>
      </c>
      <c r="X692" s="8"/>
      <c r="Y692" s="8">
        <f>表1_5[[#This Row],[Average 60]]/表1_5[[#This Row],[Average 40]]</f>
        <v>0.6435247988404289</v>
      </c>
      <c r="Z692" s="8">
        <f>TTEST(表1_5[[#This Row],[iBAQ 30-40_1]:[iBAQ 30-40_3]],表1_5[[#This Row],[iBAQ 50-60_1]:[iBAQ 50-60_3]],2,2)</f>
        <v>0.45554661501806237</v>
      </c>
      <c r="AA692" s="8"/>
      <c r="AB692" s="8">
        <f>表1_5[[#This Row],[Average 60]]/表1_5[[#This Row],[Average 20]]</f>
        <v>0.90099387716163948</v>
      </c>
      <c r="AC692" s="8">
        <f>TTEST(表1_5[[#This Row],[iBAQ 0-20_1]:[iBAQ 0-20_3]],表1_5[[#This Row],[iBAQ 50-60_1]:[iBAQ 50-60_3]],2,2)</f>
        <v>0.87239050338013402</v>
      </c>
      <c r="AD692" s="8"/>
    </row>
    <row r="693" spans="1:30" ht="15.75">
      <c r="A693" s="6">
        <v>951</v>
      </c>
      <c r="B693" s="7" t="s">
        <v>745</v>
      </c>
      <c r="C693" s="7" t="s">
        <v>2867</v>
      </c>
      <c r="D693" s="7" t="s">
        <v>3759</v>
      </c>
      <c r="E693" s="6">
        <v>3</v>
      </c>
      <c r="F693" s="6">
        <v>3</v>
      </c>
      <c r="G693" s="6"/>
      <c r="H693" s="6"/>
      <c r="I693" s="6"/>
      <c r="J693" s="6"/>
      <c r="K693" s="6">
        <v>3430100</v>
      </c>
      <c r="L693" s="6">
        <v>2965200</v>
      </c>
      <c r="M693" s="6">
        <v>1898700</v>
      </c>
      <c r="N693" s="6">
        <v>2187700</v>
      </c>
      <c r="O693" s="6"/>
      <c r="P693" s="6">
        <f>COUNT(表1_5[[#This Row],[iBAQ 0-20_1]:[iBAQ 0-20_3]])</f>
        <v>0</v>
      </c>
      <c r="Q693" s="6">
        <f>COUNT(表1_5[[#This Row],[iBAQ 30-40_1]:[iBAQ 30-40_3]])</f>
        <v>2</v>
      </c>
      <c r="R693" s="6">
        <f>COUNT(表1_5[[#This Row],[iBAQ 50-60_1]:[iBAQ 50-60_3]])</f>
        <v>2</v>
      </c>
      <c r="S693" s="8"/>
      <c r="T693" s="8">
        <f>AVERAGE(表1_5[[#This Row],[iBAQ 30-40_1]:[iBAQ 30-40_3]])</f>
        <v>3197650</v>
      </c>
      <c r="U693" s="8">
        <f>AVERAGE(表1_5[[#This Row],[iBAQ 50-60_1]:[iBAQ 50-60_3]])</f>
        <v>2043200</v>
      </c>
      <c r="V693" s="8"/>
      <c r="W693" s="8"/>
      <c r="X693" s="8">
        <v>40</v>
      </c>
      <c r="Y693" s="8">
        <f>表1_5[[#This Row],[Average 60]]/表1_5[[#This Row],[Average 40]]</f>
        <v>0.63896924303785596</v>
      </c>
      <c r="Z693" s="8">
        <f>TTEST(表1_5[[#This Row],[iBAQ 30-40_1]:[iBAQ 30-40_3]],表1_5[[#This Row],[iBAQ 50-60_1]:[iBAQ 50-60_3]],2,2)</f>
        <v>5.1874410890904388E-2</v>
      </c>
      <c r="AA693" s="8"/>
      <c r="AB693" s="8"/>
      <c r="AC693" s="8"/>
      <c r="AD693" s="8">
        <v>60</v>
      </c>
    </row>
    <row r="694" spans="1:30" ht="15.75">
      <c r="A694" s="6">
        <v>864</v>
      </c>
      <c r="B694" s="7" t="s">
        <v>443</v>
      </c>
      <c r="C694" s="7" t="s">
        <v>3270</v>
      </c>
      <c r="D694" s="7" t="s">
        <v>2106</v>
      </c>
      <c r="E694" s="6">
        <v>2</v>
      </c>
      <c r="F694" s="6">
        <v>2</v>
      </c>
      <c r="G694" s="6">
        <v>2734800</v>
      </c>
      <c r="H694" s="6">
        <v>2641100</v>
      </c>
      <c r="I694" s="6">
        <v>3855800</v>
      </c>
      <c r="J694" s="6">
        <v>4182100</v>
      </c>
      <c r="K694" s="6">
        <v>2974300</v>
      </c>
      <c r="L694" s="6">
        <v>3322900</v>
      </c>
      <c r="M694" s="6">
        <v>1988700</v>
      </c>
      <c r="N694" s="6">
        <v>2652600</v>
      </c>
      <c r="O694" s="6">
        <v>2042500</v>
      </c>
      <c r="P694" s="6">
        <f>COUNT(表1_5[[#This Row],[iBAQ 0-20_1]:[iBAQ 0-20_3]])</f>
        <v>3</v>
      </c>
      <c r="Q694" s="6">
        <f>COUNT(表1_5[[#This Row],[iBAQ 30-40_1]:[iBAQ 30-40_3]])</f>
        <v>3</v>
      </c>
      <c r="R694" s="6">
        <f>COUNT(表1_5[[#This Row],[iBAQ 50-60_1]:[iBAQ 50-60_3]])</f>
        <v>3</v>
      </c>
      <c r="S694" s="8">
        <f>AVERAGE(表1_5[[#This Row],[iBAQ 0-20_1]:[iBAQ 0-20_3]])</f>
        <v>3077233.3333333335</v>
      </c>
      <c r="T694" s="8">
        <f>AVERAGE(表1_5[[#This Row],[iBAQ 30-40_1]:[iBAQ 30-40_3]])</f>
        <v>3493100</v>
      </c>
      <c r="U694" s="8">
        <f>AVERAGE(表1_5[[#This Row],[iBAQ 50-60_1]:[iBAQ 50-60_3]])</f>
        <v>2227933.3333333335</v>
      </c>
      <c r="V694" s="8">
        <f>表1_5[[#This Row],[Average 40]]/表1_5[[#This Row],[Average 20]]</f>
        <v>1.1351430397434925</v>
      </c>
      <c r="W694" s="8">
        <f>TTEST(表1_5[[#This Row],[iBAQ 0-20_1]:[iBAQ 0-20_3]],表1_5[[#This Row],[iBAQ 30-40_1]:[iBAQ 30-40_3]],2,2)</f>
        <v>0.47665321509798886</v>
      </c>
      <c r="X694" s="8"/>
      <c r="Y694" s="8">
        <f>表1_5[[#This Row],[Average 60]]/表1_5[[#This Row],[Average 40]]</f>
        <v>0.63780977737062594</v>
      </c>
      <c r="Z694" s="8">
        <f>TTEST(表1_5[[#This Row],[iBAQ 30-40_1]:[iBAQ 30-40_3]],表1_5[[#This Row],[iBAQ 50-60_1]:[iBAQ 50-60_3]],2,2)</f>
        <v>3.8710608839284011E-2</v>
      </c>
      <c r="AA694" s="8"/>
      <c r="AB694" s="8">
        <f>表1_5[[#This Row],[Average 60]]/表1_5[[#This Row],[Average 20]]</f>
        <v>0.72400532946261253</v>
      </c>
      <c r="AC694" s="8">
        <f>TTEST(表1_5[[#This Row],[iBAQ 0-20_1]:[iBAQ 0-20_3]],表1_5[[#This Row],[iBAQ 50-60_1]:[iBAQ 50-60_3]],2,2)</f>
        <v>0.12865817196257415</v>
      </c>
      <c r="AD694" s="8"/>
    </row>
    <row r="695" spans="1:30" ht="15.75">
      <c r="A695" s="6">
        <v>1363</v>
      </c>
      <c r="B695" s="7" t="s">
        <v>309</v>
      </c>
      <c r="C695" s="7" t="s">
        <v>2451</v>
      </c>
      <c r="D695" s="7" t="s">
        <v>3920</v>
      </c>
      <c r="E695" s="6">
        <v>4</v>
      </c>
      <c r="F695" s="6">
        <v>4</v>
      </c>
      <c r="G695" s="6">
        <v>1870300</v>
      </c>
      <c r="H695" s="6"/>
      <c r="I695" s="6">
        <v>894700</v>
      </c>
      <c r="J695" s="6">
        <v>9658200</v>
      </c>
      <c r="K695" s="6">
        <v>8091300</v>
      </c>
      <c r="L695" s="6">
        <v>16413000</v>
      </c>
      <c r="M695" s="6">
        <v>10289000</v>
      </c>
      <c r="N695" s="6"/>
      <c r="O695" s="6">
        <v>4224000</v>
      </c>
      <c r="P695" s="6">
        <f>COUNT(表1_5[[#This Row],[iBAQ 0-20_1]:[iBAQ 0-20_3]])</f>
        <v>2</v>
      </c>
      <c r="Q695" s="6">
        <f>COUNT(表1_5[[#This Row],[iBAQ 30-40_1]:[iBAQ 30-40_3]])</f>
        <v>3</v>
      </c>
      <c r="R695" s="6">
        <f>COUNT(表1_5[[#This Row],[iBAQ 50-60_1]:[iBAQ 50-60_3]])</f>
        <v>2</v>
      </c>
      <c r="S695" s="8">
        <f>AVERAGE(表1_5[[#This Row],[iBAQ 0-20_1]:[iBAQ 0-20_3]])</f>
        <v>1382500</v>
      </c>
      <c r="T695" s="8">
        <f>AVERAGE(表1_5[[#This Row],[iBAQ 30-40_1]:[iBAQ 30-40_3]])</f>
        <v>11387500</v>
      </c>
      <c r="U695" s="8">
        <f>AVERAGE(表1_5[[#This Row],[iBAQ 50-60_1]:[iBAQ 50-60_3]])</f>
        <v>7256500</v>
      </c>
      <c r="V695" s="8">
        <f>表1_5[[#This Row],[Average 40]]/表1_5[[#This Row],[Average 20]]</f>
        <v>8.2368896925858959</v>
      </c>
      <c r="W695" s="8">
        <f>TTEST(表1_5[[#This Row],[iBAQ 0-20_1]:[iBAQ 0-20_3]],表1_5[[#This Row],[iBAQ 30-40_1]:[iBAQ 30-40_3]],2,2)</f>
        <v>5.6889112249973152E-2</v>
      </c>
      <c r="X695" s="8"/>
      <c r="Y695" s="8">
        <f>表1_5[[#This Row],[Average 60]]/表1_5[[#This Row],[Average 40]]</f>
        <v>0.63723380900109772</v>
      </c>
      <c r="Z695" s="8">
        <f>TTEST(表1_5[[#This Row],[iBAQ 30-40_1]:[iBAQ 30-40_3]],表1_5[[#This Row],[iBAQ 50-60_1]:[iBAQ 50-60_3]],2,2)</f>
        <v>0.37733316327977062</v>
      </c>
      <c r="AA695" s="8"/>
      <c r="AB695" s="8">
        <f>表1_5[[#This Row],[Average 60]]/表1_5[[#This Row],[Average 20]]</f>
        <v>5.2488245931283908</v>
      </c>
      <c r="AC695" s="8">
        <f>TTEST(表1_5[[#This Row],[iBAQ 0-20_1]:[iBAQ 0-20_3]],表1_5[[#This Row],[iBAQ 50-60_1]:[iBAQ 50-60_3]],2,2)</f>
        <v>0.1959599783521393</v>
      </c>
      <c r="AD695" s="8"/>
    </row>
    <row r="696" spans="1:30" ht="15.75">
      <c r="A696" s="6">
        <v>1328</v>
      </c>
      <c r="B696" s="7" t="s">
        <v>318</v>
      </c>
      <c r="C696" s="7" t="s">
        <v>3176</v>
      </c>
      <c r="D696" s="7" t="s">
        <v>2043</v>
      </c>
      <c r="E696" s="6">
        <v>2</v>
      </c>
      <c r="F696" s="6">
        <v>2</v>
      </c>
      <c r="G696" s="6">
        <v>9038500</v>
      </c>
      <c r="H696" s="6">
        <v>12767000</v>
      </c>
      <c r="I696" s="6">
        <v>11295000</v>
      </c>
      <c r="J696" s="6">
        <v>3408400</v>
      </c>
      <c r="K696" s="6"/>
      <c r="L696" s="6">
        <v>10945000</v>
      </c>
      <c r="M696" s="6">
        <v>5416700</v>
      </c>
      <c r="N696" s="6">
        <v>4373500</v>
      </c>
      <c r="O696" s="6">
        <v>3865300</v>
      </c>
      <c r="P696" s="6">
        <f>COUNT(表1_5[[#This Row],[iBAQ 0-20_1]:[iBAQ 0-20_3]])</f>
        <v>3</v>
      </c>
      <c r="Q696" s="6">
        <f>COUNT(表1_5[[#This Row],[iBAQ 30-40_1]:[iBAQ 30-40_3]])</f>
        <v>2</v>
      </c>
      <c r="R696" s="6">
        <f>COUNT(表1_5[[#This Row],[iBAQ 50-60_1]:[iBAQ 50-60_3]])</f>
        <v>3</v>
      </c>
      <c r="S696" s="8">
        <f>AVERAGE(表1_5[[#This Row],[iBAQ 0-20_1]:[iBAQ 0-20_3]])</f>
        <v>11033500</v>
      </c>
      <c r="T696" s="8">
        <f>AVERAGE(表1_5[[#This Row],[iBAQ 30-40_1]:[iBAQ 30-40_3]])</f>
        <v>7176700</v>
      </c>
      <c r="U696" s="8">
        <f>AVERAGE(表1_5[[#This Row],[iBAQ 50-60_1]:[iBAQ 50-60_3]])</f>
        <v>4551833.333333333</v>
      </c>
      <c r="V696" s="8">
        <f>表1_5[[#This Row],[Average 40]]/表1_5[[#This Row],[Average 20]]</f>
        <v>0.65044636787963928</v>
      </c>
      <c r="W696" s="8">
        <f>TTEST(表1_5[[#This Row],[iBAQ 0-20_1]:[iBAQ 0-20_3]],表1_5[[#This Row],[iBAQ 30-40_1]:[iBAQ 30-40_3]],2,2)</f>
        <v>0.30668440443682871</v>
      </c>
      <c r="X696" s="8"/>
      <c r="Y696" s="8">
        <f>表1_5[[#This Row],[Average 60]]/表1_5[[#This Row],[Average 40]]</f>
        <v>0.63425158266798576</v>
      </c>
      <c r="Z696" s="8">
        <f>TTEST(表1_5[[#This Row],[iBAQ 30-40_1]:[iBAQ 30-40_3]],表1_5[[#This Row],[iBAQ 50-60_1]:[iBAQ 50-60_3]],2,2)</f>
        <v>0.42783749815271893</v>
      </c>
      <c r="AA696" s="8"/>
      <c r="AB696" s="8">
        <f>表1_5[[#This Row],[Average 60]]/表1_5[[#This Row],[Average 20]]</f>
        <v>0.41254663826830407</v>
      </c>
      <c r="AC696" s="8">
        <f>TTEST(表1_5[[#This Row],[iBAQ 0-20_1]:[iBAQ 0-20_3]],表1_5[[#This Row],[iBAQ 50-60_1]:[iBAQ 50-60_3]],2,2)</f>
        <v>5.2953976068073529E-3</v>
      </c>
      <c r="AD696" s="8" t="s">
        <v>1408</v>
      </c>
    </row>
    <row r="697" spans="1:30" ht="15.75">
      <c r="A697" s="6">
        <v>153</v>
      </c>
      <c r="B697" s="7" t="s">
        <v>130</v>
      </c>
      <c r="C697" s="7" t="s">
        <v>2268</v>
      </c>
      <c r="D697" s="7" t="s">
        <v>3458</v>
      </c>
      <c r="E697" s="6">
        <v>4</v>
      </c>
      <c r="F697" s="6">
        <v>4</v>
      </c>
      <c r="G697" s="6">
        <v>65829000</v>
      </c>
      <c r="H697" s="6">
        <v>31236000</v>
      </c>
      <c r="I697" s="6">
        <v>61837000</v>
      </c>
      <c r="J697" s="6">
        <v>20775000</v>
      </c>
      <c r="K697" s="6">
        <v>31888000</v>
      </c>
      <c r="L697" s="6">
        <v>32678000</v>
      </c>
      <c r="M697" s="6">
        <v>26091000</v>
      </c>
      <c r="N697" s="6">
        <v>13815000</v>
      </c>
      <c r="O697" s="6">
        <v>14119000</v>
      </c>
      <c r="P697" s="6">
        <f>COUNT(表1_5[[#This Row],[iBAQ 0-20_1]:[iBAQ 0-20_3]])</f>
        <v>3</v>
      </c>
      <c r="Q697" s="6">
        <f>COUNT(表1_5[[#This Row],[iBAQ 30-40_1]:[iBAQ 30-40_3]])</f>
        <v>3</v>
      </c>
      <c r="R697" s="6">
        <f>COUNT(表1_5[[#This Row],[iBAQ 50-60_1]:[iBAQ 50-60_3]])</f>
        <v>3</v>
      </c>
      <c r="S697" s="8">
        <f>AVERAGE(表1_5[[#This Row],[iBAQ 0-20_1]:[iBAQ 0-20_3]])</f>
        <v>52967333.333333336</v>
      </c>
      <c r="T697" s="8">
        <f>AVERAGE(表1_5[[#This Row],[iBAQ 30-40_1]:[iBAQ 30-40_3]])</f>
        <v>28447000</v>
      </c>
      <c r="U697" s="8">
        <f>AVERAGE(表1_5[[#This Row],[iBAQ 50-60_1]:[iBAQ 50-60_3]])</f>
        <v>18008333.333333332</v>
      </c>
      <c r="V697" s="8">
        <f>表1_5[[#This Row],[Average 40]]/表1_5[[#This Row],[Average 20]]</f>
        <v>0.53706687140501685</v>
      </c>
      <c r="W697" s="8">
        <f>TTEST(表1_5[[#This Row],[iBAQ 0-20_1]:[iBAQ 0-20_3]],表1_5[[#This Row],[iBAQ 30-40_1]:[iBAQ 30-40_3]],2,2)</f>
        <v>0.10168629075671122</v>
      </c>
      <c r="X697" s="8"/>
      <c r="Y697" s="8">
        <f>表1_5[[#This Row],[Average 60]]/表1_5[[#This Row],[Average 40]]</f>
        <v>0.63304859329044649</v>
      </c>
      <c r="Z697" s="8">
        <f>TTEST(表1_5[[#This Row],[iBAQ 30-40_1]:[iBAQ 30-40_3]],表1_5[[#This Row],[iBAQ 50-60_1]:[iBAQ 50-60_3]],2,2)</f>
        <v>0.13457977176164235</v>
      </c>
      <c r="AA697" s="8"/>
      <c r="AB697" s="8">
        <f>表1_5[[#This Row],[Average 60]]/表1_5[[#This Row],[Average 20]]</f>
        <v>0.33998942744584709</v>
      </c>
      <c r="AC697" s="8">
        <f>TTEST(表1_5[[#This Row],[iBAQ 0-20_1]:[iBAQ 0-20_3]],表1_5[[#This Row],[iBAQ 50-60_1]:[iBAQ 50-60_3]],2,2)</f>
        <v>3.9915162003756811E-2</v>
      </c>
      <c r="AD697" s="8" t="s">
        <v>1408</v>
      </c>
    </row>
    <row r="698" spans="1:30" ht="15.75">
      <c r="A698" s="6">
        <v>1339</v>
      </c>
      <c r="B698" s="7" t="s">
        <v>207</v>
      </c>
      <c r="C698" s="7" t="s">
        <v>2292</v>
      </c>
      <c r="D698" s="7" t="s">
        <v>3908</v>
      </c>
      <c r="E698" s="6">
        <v>4</v>
      </c>
      <c r="F698" s="6">
        <v>1</v>
      </c>
      <c r="G698" s="6">
        <v>5010600</v>
      </c>
      <c r="H698" s="6">
        <v>1089000</v>
      </c>
      <c r="I698" s="6">
        <v>1874400</v>
      </c>
      <c r="J698" s="6">
        <v>10445000</v>
      </c>
      <c r="K698" s="6">
        <v>9353100</v>
      </c>
      <c r="L698" s="6">
        <v>11197000</v>
      </c>
      <c r="M698" s="6">
        <v>4587900</v>
      </c>
      <c r="N698" s="6">
        <v>7100800</v>
      </c>
      <c r="O698" s="6">
        <v>7883600</v>
      </c>
      <c r="P698" s="6">
        <f>COUNT(表1_5[[#This Row],[iBAQ 0-20_1]:[iBAQ 0-20_3]])</f>
        <v>3</v>
      </c>
      <c r="Q698" s="6">
        <f>COUNT(表1_5[[#This Row],[iBAQ 30-40_1]:[iBAQ 30-40_3]])</f>
        <v>3</v>
      </c>
      <c r="R698" s="6">
        <f>COUNT(表1_5[[#This Row],[iBAQ 50-60_1]:[iBAQ 50-60_3]])</f>
        <v>3</v>
      </c>
      <c r="S698" s="8">
        <f>AVERAGE(表1_5[[#This Row],[iBAQ 0-20_1]:[iBAQ 0-20_3]])</f>
        <v>2658000</v>
      </c>
      <c r="T698" s="8">
        <f>AVERAGE(表1_5[[#This Row],[iBAQ 30-40_1]:[iBAQ 30-40_3]])</f>
        <v>10331700</v>
      </c>
      <c r="U698" s="8">
        <f>AVERAGE(表1_5[[#This Row],[iBAQ 50-60_1]:[iBAQ 50-60_3]])</f>
        <v>6524100</v>
      </c>
      <c r="V698" s="8">
        <f>表1_5[[#This Row],[Average 40]]/表1_5[[#This Row],[Average 20]]</f>
        <v>3.8870203160270882</v>
      </c>
      <c r="W698" s="8">
        <f>TTEST(表1_5[[#This Row],[iBAQ 0-20_1]:[iBAQ 0-20_3]],表1_5[[#This Row],[iBAQ 30-40_1]:[iBAQ 30-40_3]],2,2)</f>
        <v>4.2635362326557394E-3</v>
      </c>
      <c r="X698" s="8" t="s">
        <v>1408</v>
      </c>
      <c r="Y698" s="8">
        <f>表1_5[[#This Row],[Average 60]]/表1_5[[#This Row],[Average 40]]</f>
        <v>0.63146432823252707</v>
      </c>
      <c r="Z698" s="8">
        <f>TTEST(表1_5[[#This Row],[iBAQ 30-40_1]:[iBAQ 30-40_3]],表1_5[[#This Row],[iBAQ 50-60_1]:[iBAQ 50-60_3]],2,2)</f>
        <v>2.7984006727788998E-2</v>
      </c>
      <c r="AA698" s="8"/>
      <c r="AB698" s="8">
        <f>表1_5[[#This Row],[Average 60]]/表1_5[[#This Row],[Average 20]]</f>
        <v>2.4545146726862304</v>
      </c>
      <c r="AC698" s="8">
        <f>TTEST(表1_5[[#This Row],[iBAQ 0-20_1]:[iBAQ 0-20_3]],表1_5[[#This Row],[iBAQ 50-60_1]:[iBAQ 50-60_3]],2,2)</f>
        <v>6.7956103781163943E-2</v>
      </c>
      <c r="AD698" s="8"/>
    </row>
    <row r="699" spans="1:30" ht="15.75">
      <c r="A699" s="6">
        <v>947</v>
      </c>
      <c r="B699" s="7" t="s">
        <v>386</v>
      </c>
      <c r="C699" s="7" t="s">
        <v>2864</v>
      </c>
      <c r="D699" s="7" t="s">
        <v>1816</v>
      </c>
      <c r="E699" s="6">
        <v>2</v>
      </c>
      <c r="F699" s="6">
        <v>2</v>
      </c>
      <c r="G699" s="6">
        <v>6823300</v>
      </c>
      <c r="H699" s="6"/>
      <c r="I699" s="6">
        <v>4718000</v>
      </c>
      <c r="J699" s="6">
        <v>1658100</v>
      </c>
      <c r="K699" s="6">
        <v>2547600</v>
      </c>
      <c r="L699" s="6">
        <v>4818000</v>
      </c>
      <c r="M699" s="6">
        <v>1063500</v>
      </c>
      <c r="N699" s="6"/>
      <c r="O699" s="6">
        <v>2733700</v>
      </c>
      <c r="P699" s="6">
        <f>COUNT(表1_5[[#This Row],[iBAQ 0-20_1]:[iBAQ 0-20_3]])</f>
        <v>2</v>
      </c>
      <c r="Q699" s="6">
        <f>COUNT(表1_5[[#This Row],[iBAQ 30-40_1]:[iBAQ 30-40_3]])</f>
        <v>3</v>
      </c>
      <c r="R699" s="6">
        <f>COUNT(表1_5[[#This Row],[iBAQ 50-60_1]:[iBAQ 50-60_3]])</f>
        <v>2</v>
      </c>
      <c r="S699" s="8">
        <f>AVERAGE(表1_5[[#This Row],[iBAQ 0-20_1]:[iBAQ 0-20_3]])</f>
        <v>5770650</v>
      </c>
      <c r="T699" s="8">
        <f>AVERAGE(表1_5[[#This Row],[iBAQ 30-40_1]:[iBAQ 30-40_3]])</f>
        <v>3007900</v>
      </c>
      <c r="U699" s="8">
        <f>AVERAGE(表1_5[[#This Row],[iBAQ 50-60_1]:[iBAQ 50-60_3]])</f>
        <v>1898600</v>
      </c>
      <c r="V699" s="8">
        <f>表1_5[[#This Row],[Average 40]]/表1_5[[#This Row],[Average 20]]</f>
        <v>0.52124110802076018</v>
      </c>
      <c r="W699" s="8">
        <f>TTEST(表1_5[[#This Row],[iBAQ 0-20_1]:[iBAQ 0-20_3]],表1_5[[#This Row],[iBAQ 30-40_1]:[iBAQ 30-40_3]],2,2)</f>
        <v>0.15201765236121881</v>
      </c>
      <c r="X699" s="8"/>
      <c r="Y699" s="8">
        <f>表1_5[[#This Row],[Average 60]]/表1_5[[#This Row],[Average 40]]</f>
        <v>0.63120449483028029</v>
      </c>
      <c r="Z699" s="8">
        <f>TTEST(表1_5[[#This Row],[iBAQ 30-40_1]:[iBAQ 30-40_3]],表1_5[[#This Row],[iBAQ 50-60_1]:[iBAQ 50-60_3]],2,2)</f>
        <v>0.47583003996157491</v>
      </c>
      <c r="AA699" s="8"/>
      <c r="AB699" s="8">
        <f>表1_5[[#This Row],[Average 60]]/表1_5[[#This Row],[Average 20]]</f>
        <v>0.3290097302730195</v>
      </c>
      <c r="AC699" s="8">
        <f>TTEST(表1_5[[#This Row],[iBAQ 0-20_1]:[iBAQ 0-20_3]],表1_5[[#This Row],[iBAQ 50-60_1]:[iBAQ 50-60_3]],2,2)</f>
        <v>0.1022791716579825</v>
      </c>
      <c r="AD699" s="8"/>
    </row>
    <row r="700" spans="1:30" ht="15.75">
      <c r="A700" s="6">
        <v>135</v>
      </c>
      <c r="B700" s="7" t="s">
        <v>419</v>
      </c>
      <c r="C700" s="7" t="s">
        <v>2256</v>
      </c>
      <c r="D700" s="7" t="s">
        <v>3451</v>
      </c>
      <c r="E700" s="6">
        <v>2</v>
      </c>
      <c r="F700" s="6">
        <v>2</v>
      </c>
      <c r="G700" s="6">
        <v>2598800</v>
      </c>
      <c r="H700" s="6">
        <v>2302100</v>
      </c>
      <c r="I700" s="6">
        <v>2699000</v>
      </c>
      <c r="J700" s="6">
        <v>3885100</v>
      </c>
      <c r="K700" s="6">
        <v>2672400</v>
      </c>
      <c r="L700" s="6">
        <v>2841500</v>
      </c>
      <c r="M700" s="6">
        <v>1633100</v>
      </c>
      <c r="N700" s="6"/>
      <c r="O700" s="6">
        <v>2306900</v>
      </c>
      <c r="P700" s="6">
        <f>COUNT(表1_5[[#This Row],[iBAQ 0-20_1]:[iBAQ 0-20_3]])</f>
        <v>3</v>
      </c>
      <c r="Q700" s="6">
        <f>COUNT(表1_5[[#This Row],[iBAQ 30-40_1]:[iBAQ 30-40_3]])</f>
        <v>3</v>
      </c>
      <c r="R700" s="6">
        <f>COUNT(表1_5[[#This Row],[iBAQ 50-60_1]:[iBAQ 50-60_3]])</f>
        <v>2</v>
      </c>
      <c r="S700" s="8">
        <f>AVERAGE(表1_5[[#This Row],[iBAQ 0-20_1]:[iBAQ 0-20_3]])</f>
        <v>2533300</v>
      </c>
      <c r="T700" s="8">
        <f>AVERAGE(表1_5[[#This Row],[iBAQ 30-40_1]:[iBAQ 30-40_3]])</f>
        <v>3133000</v>
      </c>
      <c r="U700" s="8">
        <f>AVERAGE(表1_5[[#This Row],[iBAQ 50-60_1]:[iBAQ 50-60_3]])</f>
        <v>1970000</v>
      </c>
      <c r="V700" s="8">
        <f>表1_5[[#This Row],[Average 40]]/表1_5[[#This Row],[Average 20]]</f>
        <v>1.2367267990368294</v>
      </c>
      <c r="W700" s="8">
        <f>TTEST(表1_5[[#This Row],[iBAQ 0-20_1]:[iBAQ 0-20_3]],表1_5[[#This Row],[iBAQ 30-40_1]:[iBAQ 30-40_3]],2,2)</f>
        <v>0.20586678147219931</v>
      </c>
      <c r="X700" s="8"/>
      <c r="Y700" s="8">
        <f>表1_5[[#This Row],[Average 60]]/表1_5[[#This Row],[Average 40]]</f>
        <v>0.62879029684008936</v>
      </c>
      <c r="Z700" s="8">
        <f>TTEST(表1_5[[#This Row],[iBAQ 30-40_1]:[iBAQ 30-40_3]],表1_5[[#This Row],[iBAQ 50-60_1]:[iBAQ 50-60_3]],2,2)</f>
        <v>0.12491696777340368</v>
      </c>
      <c r="AA700" s="8"/>
      <c r="AB700" s="8">
        <f>表1_5[[#This Row],[Average 60]]/表1_5[[#This Row],[Average 20]]</f>
        <v>0.77764181107646158</v>
      </c>
      <c r="AC700" s="8">
        <f>TTEST(表1_5[[#This Row],[iBAQ 0-20_1]:[iBAQ 0-20_3]],表1_5[[#This Row],[iBAQ 50-60_1]:[iBAQ 50-60_3]],2,2)</f>
        <v>0.15170580626309843</v>
      </c>
      <c r="AD700" s="8"/>
    </row>
    <row r="701" spans="1:30" ht="15.75">
      <c r="A701" s="6">
        <v>565</v>
      </c>
      <c r="B701" s="7" t="s">
        <v>76</v>
      </c>
      <c r="C701" s="7" t="s">
        <v>2750</v>
      </c>
      <c r="D701" s="7" t="s">
        <v>3696</v>
      </c>
      <c r="E701" s="6">
        <v>4</v>
      </c>
      <c r="F701" s="6">
        <v>4</v>
      </c>
      <c r="G701" s="6">
        <v>40949000</v>
      </c>
      <c r="H701" s="6">
        <v>67212000</v>
      </c>
      <c r="I701" s="6">
        <v>46607000</v>
      </c>
      <c r="J701" s="6">
        <v>88833000</v>
      </c>
      <c r="K701" s="6">
        <v>76924000</v>
      </c>
      <c r="L701" s="6">
        <v>52199000</v>
      </c>
      <c r="M701" s="6">
        <v>58859000</v>
      </c>
      <c r="N701" s="6">
        <v>49187000</v>
      </c>
      <c r="O701" s="6">
        <v>28732000</v>
      </c>
      <c r="P701" s="6">
        <f>COUNT(表1_5[[#This Row],[iBAQ 0-20_1]:[iBAQ 0-20_3]])</f>
        <v>3</v>
      </c>
      <c r="Q701" s="6">
        <f>COUNT(表1_5[[#This Row],[iBAQ 30-40_1]:[iBAQ 30-40_3]])</f>
        <v>3</v>
      </c>
      <c r="R701" s="6">
        <f>COUNT(表1_5[[#This Row],[iBAQ 50-60_1]:[iBAQ 50-60_3]])</f>
        <v>3</v>
      </c>
      <c r="S701" s="8">
        <f>AVERAGE(表1_5[[#This Row],[iBAQ 0-20_1]:[iBAQ 0-20_3]])</f>
        <v>51589333.333333336</v>
      </c>
      <c r="T701" s="8">
        <f>AVERAGE(表1_5[[#This Row],[iBAQ 30-40_1]:[iBAQ 30-40_3]])</f>
        <v>72652000</v>
      </c>
      <c r="U701" s="8">
        <f>AVERAGE(表1_5[[#This Row],[iBAQ 50-60_1]:[iBAQ 50-60_3]])</f>
        <v>45592666.666666664</v>
      </c>
      <c r="V701" s="8">
        <f>表1_5[[#This Row],[Average 40]]/表1_5[[#This Row],[Average 20]]</f>
        <v>1.4082756125297218</v>
      </c>
      <c r="W701" s="8">
        <f>TTEST(表1_5[[#This Row],[iBAQ 0-20_1]:[iBAQ 0-20_3]],表1_5[[#This Row],[iBAQ 30-40_1]:[iBAQ 30-40_3]],2,2)</f>
        <v>0.19160413642324839</v>
      </c>
      <c r="X701" s="8"/>
      <c r="Y701" s="8">
        <f>表1_5[[#This Row],[Average 60]]/表1_5[[#This Row],[Average 40]]</f>
        <v>0.62754867955000093</v>
      </c>
      <c r="Z701" s="8">
        <f>TTEST(表1_5[[#This Row],[iBAQ 30-40_1]:[iBAQ 30-40_3]],表1_5[[#This Row],[iBAQ 50-60_1]:[iBAQ 50-60_3]],2,2)</f>
        <v>0.12488751682569016</v>
      </c>
      <c r="AA701" s="8"/>
      <c r="AB701" s="8">
        <f>表1_5[[#This Row],[Average 60]]/表1_5[[#This Row],[Average 20]]</f>
        <v>0.88376150108549567</v>
      </c>
      <c r="AC701" s="8">
        <f>TTEST(表1_5[[#This Row],[iBAQ 0-20_1]:[iBAQ 0-20_3]],表1_5[[#This Row],[iBAQ 50-60_1]:[iBAQ 50-60_3]],2,2)</f>
        <v>0.64187695503654507</v>
      </c>
      <c r="AD701" s="8"/>
    </row>
    <row r="702" spans="1:30" ht="15.75">
      <c r="A702" s="6">
        <v>548</v>
      </c>
      <c r="B702" s="7" t="s">
        <v>466</v>
      </c>
      <c r="C702" s="7" t="s">
        <v>2541</v>
      </c>
      <c r="D702" s="7" t="s">
        <v>1610</v>
      </c>
      <c r="E702" s="6">
        <v>2</v>
      </c>
      <c r="F702" s="6">
        <v>2</v>
      </c>
      <c r="G702" s="6">
        <v>387600</v>
      </c>
      <c r="H702" s="6">
        <v>1175600</v>
      </c>
      <c r="I702" s="6">
        <v>1447900</v>
      </c>
      <c r="J702" s="6">
        <v>2211000</v>
      </c>
      <c r="K702" s="6">
        <v>1632100</v>
      </c>
      <c r="L702" s="6">
        <v>1651300</v>
      </c>
      <c r="M702" s="6"/>
      <c r="N702" s="6">
        <v>475240</v>
      </c>
      <c r="O702" s="6">
        <v>1821300</v>
      </c>
      <c r="P702" s="6">
        <f>COUNT(表1_5[[#This Row],[iBAQ 0-20_1]:[iBAQ 0-20_3]])</f>
        <v>3</v>
      </c>
      <c r="Q702" s="6">
        <f>COUNT(表1_5[[#This Row],[iBAQ 30-40_1]:[iBAQ 30-40_3]])</f>
        <v>3</v>
      </c>
      <c r="R702" s="6">
        <f>COUNT(表1_5[[#This Row],[iBAQ 50-60_1]:[iBAQ 50-60_3]])</f>
        <v>2</v>
      </c>
      <c r="S702" s="8">
        <f>AVERAGE(表1_5[[#This Row],[iBAQ 0-20_1]:[iBAQ 0-20_3]])</f>
        <v>1003700</v>
      </c>
      <c r="T702" s="8">
        <f>AVERAGE(表1_5[[#This Row],[iBAQ 30-40_1]:[iBAQ 30-40_3]])</f>
        <v>1831466.6666666667</v>
      </c>
      <c r="U702" s="8">
        <f>AVERAGE(表1_5[[#This Row],[iBAQ 50-60_1]:[iBAQ 50-60_3]])</f>
        <v>1148270</v>
      </c>
      <c r="V702" s="8">
        <f>表1_5[[#This Row],[Average 40]]/表1_5[[#This Row],[Average 20]]</f>
        <v>1.8247152203513668</v>
      </c>
      <c r="W702" s="8">
        <f>TTEST(表1_5[[#This Row],[iBAQ 0-20_1]:[iBAQ 0-20_3]],表1_5[[#This Row],[iBAQ 30-40_1]:[iBAQ 30-40_3]],2,2)</f>
        <v>8.9070837568523617E-2</v>
      </c>
      <c r="X702" s="8"/>
      <c r="Y702" s="8">
        <f>表1_5[[#This Row],[Average 60]]/表1_5[[#This Row],[Average 40]]</f>
        <v>0.62696745777518925</v>
      </c>
      <c r="Z702" s="8">
        <f>TTEST(表1_5[[#This Row],[iBAQ 30-40_1]:[iBAQ 30-40_3]],表1_5[[#This Row],[iBAQ 50-60_1]:[iBAQ 50-60_3]],2,2)</f>
        <v>0.3084201208970232</v>
      </c>
      <c r="AA702" s="8"/>
      <c r="AB702" s="8">
        <f>表1_5[[#This Row],[Average 60]]/表1_5[[#This Row],[Average 20]]</f>
        <v>1.1440370628673906</v>
      </c>
      <c r="AC702" s="8">
        <f>TTEST(表1_5[[#This Row],[iBAQ 0-20_1]:[iBAQ 0-20_3]],表1_5[[#This Row],[iBAQ 50-60_1]:[iBAQ 50-60_3]],2,2)</f>
        <v>0.8378221793379379</v>
      </c>
      <c r="AD702" s="8"/>
    </row>
    <row r="703" spans="1:30" ht="15.75">
      <c r="A703" s="6">
        <v>1441</v>
      </c>
      <c r="B703" s="7" t="s">
        <v>106</v>
      </c>
      <c r="C703" s="7" t="s">
        <v>3282</v>
      </c>
      <c r="D703" s="7" t="s">
        <v>3959</v>
      </c>
      <c r="E703" s="6">
        <v>7</v>
      </c>
      <c r="F703" s="6">
        <v>7</v>
      </c>
      <c r="G703" s="6">
        <v>34207000</v>
      </c>
      <c r="H703" s="6">
        <v>34400000</v>
      </c>
      <c r="I703" s="6">
        <v>27784000</v>
      </c>
      <c r="J703" s="6">
        <v>33368000</v>
      </c>
      <c r="K703" s="6">
        <v>39574000</v>
      </c>
      <c r="L703" s="6">
        <v>14326000</v>
      </c>
      <c r="M703" s="6">
        <v>26430000</v>
      </c>
      <c r="N703" s="6">
        <v>9850800</v>
      </c>
      <c r="O703" s="6">
        <v>18325000</v>
      </c>
      <c r="P703" s="6">
        <f>COUNT(表1_5[[#This Row],[iBAQ 0-20_1]:[iBAQ 0-20_3]])</f>
        <v>3</v>
      </c>
      <c r="Q703" s="6">
        <f>COUNT(表1_5[[#This Row],[iBAQ 30-40_1]:[iBAQ 30-40_3]])</f>
        <v>3</v>
      </c>
      <c r="R703" s="6">
        <f>COUNT(表1_5[[#This Row],[iBAQ 50-60_1]:[iBAQ 50-60_3]])</f>
        <v>3</v>
      </c>
      <c r="S703" s="8">
        <f>AVERAGE(表1_5[[#This Row],[iBAQ 0-20_1]:[iBAQ 0-20_3]])</f>
        <v>32130333.333333332</v>
      </c>
      <c r="T703" s="8">
        <f>AVERAGE(表1_5[[#This Row],[iBAQ 30-40_1]:[iBAQ 30-40_3]])</f>
        <v>29089333.333333332</v>
      </c>
      <c r="U703" s="8">
        <f>AVERAGE(表1_5[[#This Row],[iBAQ 50-60_1]:[iBAQ 50-60_3]])</f>
        <v>18201933.333333332</v>
      </c>
      <c r="V703" s="8">
        <f>表1_5[[#This Row],[Average 40]]/表1_5[[#This Row],[Average 20]]</f>
        <v>0.90535423431648188</v>
      </c>
      <c r="W703" s="8">
        <f>TTEST(表1_5[[#This Row],[iBAQ 0-20_1]:[iBAQ 0-20_3]],表1_5[[#This Row],[iBAQ 30-40_1]:[iBAQ 30-40_3]],2,2)</f>
        <v>0.71990650025427927</v>
      </c>
      <c r="X703" s="8"/>
      <c r="Y703" s="8">
        <f>表1_5[[#This Row],[Average 60]]/表1_5[[#This Row],[Average 40]]</f>
        <v>0.62572535178988864</v>
      </c>
      <c r="Z703" s="8">
        <f>TTEST(表1_5[[#This Row],[iBAQ 30-40_1]:[iBAQ 30-40_3]],表1_5[[#This Row],[iBAQ 50-60_1]:[iBAQ 50-60_3]],2,2)</f>
        <v>0.29198421777289951</v>
      </c>
      <c r="AA703" s="8"/>
      <c r="AB703" s="8">
        <f>表1_5[[#This Row],[Average 60]]/表1_5[[#This Row],[Average 20]]</f>
        <v>0.56650309676214583</v>
      </c>
      <c r="AC703" s="8">
        <f>TTEST(表1_5[[#This Row],[iBAQ 0-20_1]:[iBAQ 0-20_3]],表1_5[[#This Row],[iBAQ 50-60_1]:[iBAQ 50-60_3]],2,2)</f>
        <v>5.7009845173033431E-2</v>
      </c>
      <c r="AD703" s="8"/>
    </row>
    <row r="704" spans="1:30" ht="15.75">
      <c r="A704" s="6">
        <v>100</v>
      </c>
      <c r="B704" s="7" t="s">
        <v>509</v>
      </c>
      <c r="C704" s="7" t="s">
        <v>2231</v>
      </c>
      <c r="D704" s="7" t="s">
        <v>1439</v>
      </c>
      <c r="E704" s="6">
        <v>5</v>
      </c>
      <c r="F704" s="6">
        <v>5</v>
      </c>
      <c r="G704" s="6"/>
      <c r="H704" s="6">
        <v>2637900</v>
      </c>
      <c r="I704" s="6">
        <v>1834600</v>
      </c>
      <c r="J704" s="6">
        <v>2812900</v>
      </c>
      <c r="K704" s="6">
        <v>3134800</v>
      </c>
      <c r="L704" s="6">
        <v>1835000</v>
      </c>
      <c r="M704" s="6">
        <v>2787700</v>
      </c>
      <c r="N704" s="6">
        <v>672430</v>
      </c>
      <c r="O704" s="6">
        <v>1379000</v>
      </c>
      <c r="P704" s="6">
        <f>COUNT(表1_5[[#This Row],[iBAQ 0-20_1]:[iBAQ 0-20_3]])</f>
        <v>2</v>
      </c>
      <c r="Q704" s="6">
        <f>COUNT(表1_5[[#This Row],[iBAQ 30-40_1]:[iBAQ 30-40_3]])</f>
        <v>3</v>
      </c>
      <c r="R704" s="6">
        <f>COUNT(表1_5[[#This Row],[iBAQ 50-60_1]:[iBAQ 50-60_3]])</f>
        <v>3</v>
      </c>
      <c r="S704" s="8">
        <f>AVERAGE(表1_5[[#This Row],[iBAQ 0-20_1]:[iBAQ 0-20_3]])</f>
        <v>2236250</v>
      </c>
      <c r="T704" s="8">
        <f>AVERAGE(表1_5[[#This Row],[iBAQ 30-40_1]:[iBAQ 30-40_3]])</f>
        <v>2594233.3333333335</v>
      </c>
      <c r="U704" s="8">
        <f>AVERAGE(表1_5[[#This Row],[iBAQ 50-60_1]:[iBAQ 50-60_3]])</f>
        <v>1613043.3333333333</v>
      </c>
      <c r="V704" s="8">
        <f>表1_5[[#This Row],[Average 40]]/表1_5[[#This Row],[Average 20]]</f>
        <v>1.1600819824855599</v>
      </c>
      <c r="W704" s="8">
        <f>TTEST(表1_5[[#This Row],[iBAQ 0-20_1]:[iBAQ 0-20_3]],表1_5[[#This Row],[iBAQ 30-40_1]:[iBAQ 30-40_3]],2,2)</f>
        <v>0.58485602877118836</v>
      </c>
      <c r="X704" s="8"/>
      <c r="Y704" s="8">
        <f>表1_5[[#This Row],[Average 60]]/表1_5[[#This Row],[Average 40]]</f>
        <v>0.62178035900137474</v>
      </c>
      <c r="Z704" s="8">
        <f>TTEST(表1_5[[#This Row],[iBAQ 30-40_1]:[iBAQ 30-40_3]],表1_5[[#This Row],[iBAQ 50-60_1]:[iBAQ 50-60_3]],2,2)</f>
        <v>0.25246365232064227</v>
      </c>
      <c r="AA704" s="8"/>
      <c r="AB704" s="8">
        <f>表1_5[[#This Row],[Average 60]]/表1_5[[#This Row],[Average 20]]</f>
        <v>0.7213161915408981</v>
      </c>
      <c r="AC704" s="8">
        <f>TTEST(表1_5[[#This Row],[iBAQ 0-20_1]:[iBAQ 0-20_3]],表1_5[[#This Row],[iBAQ 50-60_1]:[iBAQ 50-60_3]],2,2)</f>
        <v>0.51956854102596761</v>
      </c>
      <c r="AD704" s="8"/>
    </row>
    <row r="705" spans="1:30" ht="15.75">
      <c r="A705" s="6">
        <v>1147</v>
      </c>
      <c r="B705" s="7" t="s">
        <v>743</v>
      </c>
      <c r="C705" s="7" t="s">
        <v>3026</v>
      </c>
      <c r="D705" s="7" t="s">
        <v>3829</v>
      </c>
      <c r="E705" s="6">
        <v>2</v>
      </c>
      <c r="F705" s="6">
        <v>2</v>
      </c>
      <c r="G705" s="6">
        <v>4982100</v>
      </c>
      <c r="H705" s="6">
        <v>2166300</v>
      </c>
      <c r="I705" s="6">
        <v>6933900</v>
      </c>
      <c r="J705" s="6">
        <v>3054000</v>
      </c>
      <c r="K705" s="6"/>
      <c r="L705" s="6">
        <v>5036100</v>
      </c>
      <c r="M705" s="6">
        <v>2770300</v>
      </c>
      <c r="N705" s="6">
        <v>2218400</v>
      </c>
      <c r="O705" s="6"/>
      <c r="P705" s="6">
        <f>COUNT(表1_5[[#This Row],[iBAQ 0-20_1]:[iBAQ 0-20_3]])</f>
        <v>3</v>
      </c>
      <c r="Q705" s="6">
        <f>COUNT(表1_5[[#This Row],[iBAQ 30-40_1]:[iBAQ 30-40_3]])</f>
        <v>2</v>
      </c>
      <c r="R705" s="6">
        <f>COUNT(表1_5[[#This Row],[iBAQ 50-60_1]:[iBAQ 50-60_3]])</f>
        <v>2</v>
      </c>
      <c r="S705" s="8">
        <f>AVERAGE(表1_5[[#This Row],[iBAQ 0-20_1]:[iBAQ 0-20_3]])</f>
        <v>4694100</v>
      </c>
      <c r="T705" s="8">
        <f>AVERAGE(表1_5[[#This Row],[iBAQ 30-40_1]:[iBAQ 30-40_3]])</f>
        <v>4045050</v>
      </c>
      <c r="U705" s="8">
        <f>AVERAGE(表1_5[[#This Row],[iBAQ 50-60_1]:[iBAQ 50-60_3]])</f>
        <v>2494350</v>
      </c>
      <c r="V705" s="8">
        <f>表1_5[[#This Row],[Average 40]]/表1_5[[#This Row],[Average 20]]</f>
        <v>0.86173068319805712</v>
      </c>
      <c r="W705" s="8">
        <f>TTEST(表1_5[[#This Row],[iBAQ 0-20_1]:[iBAQ 0-20_3]],表1_5[[#This Row],[iBAQ 30-40_1]:[iBAQ 30-40_3]],2,2)</f>
        <v>0.75917399832764065</v>
      </c>
      <c r="X705" s="8"/>
      <c r="Y705" s="8">
        <f>表1_5[[#This Row],[Average 60]]/表1_5[[#This Row],[Average 40]]</f>
        <v>0.61664256313271781</v>
      </c>
      <c r="Z705" s="8">
        <f>TTEST(表1_5[[#This Row],[iBAQ 30-40_1]:[iBAQ 30-40_3]],表1_5[[#This Row],[iBAQ 50-60_1]:[iBAQ 50-60_3]],2,2)</f>
        <v>0.270719159792015</v>
      </c>
      <c r="AA705" s="8"/>
      <c r="AB705" s="8">
        <f>表1_5[[#This Row],[Average 60]]/表1_5[[#This Row],[Average 20]]</f>
        <v>0.53137981721735794</v>
      </c>
      <c r="AC705" s="8">
        <f>TTEST(表1_5[[#This Row],[iBAQ 0-20_1]:[iBAQ 0-20_3]],表1_5[[#This Row],[iBAQ 50-60_1]:[iBAQ 50-60_3]],2,2)</f>
        <v>0.30855604492906752</v>
      </c>
      <c r="AD705" s="8"/>
    </row>
    <row r="706" spans="1:30" ht="15.75">
      <c r="A706" s="6">
        <v>450</v>
      </c>
      <c r="B706" s="7" t="s">
        <v>55</v>
      </c>
      <c r="C706" s="7" t="s">
        <v>2471</v>
      </c>
      <c r="D706" s="7" t="s">
        <v>1566</v>
      </c>
      <c r="E706" s="6">
        <v>6</v>
      </c>
      <c r="F706" s="6">
        <v>3</v>
      </c>
      <c r="G706" s="6">
        <v>5846400</v>
      </c>
      <c r="H706" s="6">
        <v>30082000</v>
      </c>
      <c r="I706" s="6">
        <v>14018000</v>
      </c>
      <c r="J706" s="6">
        <v>28195000</v>
      </c>
      <c r="K706" s="6">
        <v>39722000</v>
      </c>
      <c r="L706" s="6">
        <v>20922000</v>
      </c>
      <c r="M706" s="6">
        <v>10088000</v>
      </c>
      <c r="N706" s="6">
        <v>3501800</v>
      </c>
      <c r="O706" s="6">
        <v>40919000</v>
      </c>
      <c r="P706" s="6">
        <f>COUNT(表1_5[[#This Row],[iBAQ 0-20_1]:[iBAQ 0-20_3]])</f>
        <v>3</v>
      </c>
      <c r="Q706" s="6">
        <f>COUNT(表1_5[[#This Row],[iBAQ 30-40_1]:[iBAQ 30-40_3]])</f>
        <v>3</v>
      </c>
      <c r="R706" s="6">
        <f>COUNT(表1_5[[#This Row],[iBAQ 50-60_1]:[iBAQ 50-60_3]])</f>
        <v>3</v>
      </c>
      <c r="S706" s="8">
        <f>AVERAGE(表1_5[[#This Row],[iBAQ 0-20_1]:[iBAQ 0-20_3]])</f>
        <v>16648800</v>
      </c>
      <c r="T706" s="8">
        <f>AVERAGE(表1_5[[#This Row],[iBAQ 30-40_1]:[iBAQ 30-40_3]])</f>
        <v>29613000</v>
      </c>
      <c r="U706" s="8">
        <f>AVERAGE(表1_5[[#This Row],[iBAQ 50-60_1]:[iBAQ 50-60_3]])</f>
        <v>18169600</v>
      </c>
      <c r="V706" s="8">
        <f>表1_5[[#This Row],[Average 40]]/表1_5[[#This Row],[Average 20]]</f>
        <v>1.7786867521983567</v>
      </c>
      <c r="W706" s="8">
        <f>TTEST(表1_5[[#This Row],[iBAQ 0-20_1]:[iBAQ 0-20_3]],表1_5[[#This Row],[iBAQ 30-40_1]:[iBAQ 30-40_3]],2,2)</f>
        <v>0.22230254511464514</v>
      </c>
      <c r="X706" s="8"/>
      <c r="Y706" s="8">
        <f>表1_5[[#This Row],[Average 60]]/表1_5[[#This Row],[Average 40]]</f>
        <v>0.61356836524499381</v>
      </c>
      <c r="Z706" s="8">
        <f>TTEST(表1_5[[#This Row],[iBAQ 30-40_1]:[iBAQ 30-40_3]],表1_5[[#This Row],[iBAQ 50-60_1]:[iBAQ 50-60_3]],2,2)</f>
        <v>0.42069169216661678</v>
      </c>
      <c r="AA706" s="8"/>
      <c r="AB706" s="8">
        <f>表1_5[[#This Row],[Average 60]]/表1_5[[#This Row],[Average 20]]</f>
        <v>1.091345922829273</v>
      </c>
      <c r="AC706" s="8">
        <f>TTEST(表1_5[[#This Row],[iBAQ 0-20_1]:[iBAQ 0-20_3]],表1_5[[#This Row],[iBAQ 50-60_1]:[iBAQ 50-60_3]],2,2)</f>
        <v>0.91605975986766153</v>
      </c>
      <c r="AD706" s="8"/>
    </row>
    <row r="707" spans="1:30" ht="15.75">
      <c r="A707" s="6">
        <v>1389</v>
      </c>
      <c r="B707" s="7" t="s">
        <v>300</v>
      </c>
      <c r="C707" s="7" t="s">
        <v>3234</v>
      </c>
      <c r="D707" s="7" t="s">
        <v>2079</v>
      </c>
      <c r="E707" s="6">
        <v>10</v>
      </c>
      <c r="F707" s="6">
        <v>1</v>
      </c>
      <c r="G707" s="6">
        <v>18652000</v>
      </c>
      <c r="H707" s="6">
        <v>20327000</v>
      </c>
      <c r="I707" s="6">
        <v>5781000</v>
      </c>
      <c r="J707" s="6">
        <v>6594300</v>
      </c>
      <c r="K707" s="6">
        <v>10858000</v>
      </c>
      <c r="L707" s="6">
        <v>13586000</v>
      </c>
      <c r="M707" s="6">
        <v>8015100</v>
      </c>
      <c r="N707" s="6">
        <v>6366900</v>
      </c>
      <c r="O707" s="6">
        <v>4609900</v>
      </c>
      <c r="P707" s="6">
        <f>COUNT(表1_5[[#This Row],[iBAQ 0-20_1]:[iBAQ 0-20_3]])</f>
        <v>3</v>
      </c>
      <c r="Q707" s="6">
        <f>COUNT(表1_5[[#This Row],[iBAQ 30-40_1]:[iBAQ 30-40_3]])</f>
        <v>3</v>
      </c>
      <c r="R707" s="6">
        <f>COUNT(表1_5[[#This Row],[iBAQ 50-60_1]:[iBAQ 50-60_3]])</f>
        <v>3</v>
      </c>
      <c r="S707" s="8">
        <f>AVERAGE(表1_5[[#This Row],[iBAQ 0-20_1]:[iBAQ 0-20_3]])</f>
        <v>14920000</v>
      </c>
      <c r="T707" s="8">
        <f>AVERAGE(表1_5[[#This Row],[iBAQ 30-40_1]:[iBAQ 30-40_3]])</f>
        <v>10346100</v>
      </c>
      <c r="U707" s="8">
        <f>AVERAGE(表1_5[[#This Row],[iBAQ 50-60_1]:[iBAQ 50-60_3]])</f>
        <v>6330633.333333333</v>
      </c>
      <c r="V707" s="8">
        <f>表1_5[[#This Row],[Average 40]]/表1_5[[#This Row],[Average 20]]</f>
        <v>0.69343833780160857</v>
      </c>
      <c r="W707" s="8">
        <f>TTEST(表1_5[[#This Row],[iBAQ 0-20_1]:[iBAQ 0-20_3]],表1_5[[#This Row],[iBAQ 30-40_1]:[iBAQ 30-40_3]],2,2)</f>
        <v>0.41421311638358249</v>
      </c>
      <c r="X707" s="8"/>
      <c r="Y707" s="8">
        <f>表1_5[[#This Row],[Average 60]]/表1_5[[#This Row],[Average 40]]</f>
        <v>0.61188596024911157</v>
      </c>
      <c r="Z707" s="8">
        <f>TTEST(表1_5[[#This Row],[iBAQ 30-40_1]:[iBAQ 30-40_3]],表1_5[[#This Row],[iBAQ 50-60_1]:[iBAQ 50-60_3]],2,2)</f>
        <v>0.15019593052331043</v>
      </c>
      <c r="AA707" s="8"/>
      <c r="AB707" s="8">
        <f>表1_5[[#This Row],[Average 60]]/表1_5[[#This Row],[Average 20]]</f>
        <v>0.42430518319928506</v>
      </c>
      <c r="AC707" s="8">
        <f>TTEST(表1_5[[#This Row],[iBAQ 0-20_1]:[iBAQ 0-20_3]],表1_5[[#This Row],[iBAQ 50-60_1]:[iBAQ 50-60_3]],2,2)</f>
        <v>0.14157097340729274</v>
      </c>
      <c r="AD707" s="8"/>
    </row>
    <row r="708" spans="1:30" ht="15.75">
      <c r="A708" s="6">
        <v>745</v>
      </c>
      <c r="B708" s="7" t="s">
        <v>202</v>
      </c>
      <c r="C708" s="7" t="s">
        <v>2704</v>
      </c>
      <c r="D708" s="7" t="s">
        <v>1727</v>
      </c>
      <c r="E708" s="6">
        <v>5</v>
      </c>
      <c r="F708" s="6">
        <v>2</v>
      </c>
      <c r="G708" s="6">
        <v>13004000</v>
      </c>
      <c r="H708" s="6">
        <v>20591000</v>
      </c>
      <c r="I708" s="6">
        <v>18157000</v>
      </c>
      <c r="J708" s="6">
        <v>27497000</v>
      </c>
      <c r="K708" s="6">
        <v>23868000</v>
      </c>
      <c r="L708" s="6">
        <v>20758000</v>
      </c>
      <c r="M708" s="6">
        <v>22029000</v>
      </c>
      <c r="N708" s="6">
        <v>13909000</v>
      </c>
      <c r="O708" s="6">
        <v>8011500</v>
      </c>
      <c r="P708" s="6">
        <f>COUNT(表1_5[[#This Row],[iBAQ 0-20_1]:[iBAQ 0-20_3]])</f>
        <v>3</v>
      </c>
      <c r="Q708" s="6">
        <f>COUNT(表1_5[[#This Row],[iBAQ 30-40_1]:[iBAQ 30-40_3]])</f>
        <v>3</v>
      </c>
      <c r="R708" s="6">
        <f>COUNT(表1_5[[#This Row],[iBAQ 50-60_1]:[iBAQ 50-60_3]])</f>
        <v>3</v>
      </c>
      <c r="S708" s="8">
        <f>AVERAGE(表1_5[[#This Row],[iBAQ 0-20_1]:[iBAQ 0-20_3]])</f>
        <v>17250666.666666668</v>
      </c>
      <c r="T708" s="8">
        <f>AVERAGE(表1_5[[#This Row],[iBAQ 30-40_1]:[iBAQ 30-40_3]])</f>
        <v>24041000</v>
      </c>
      <c r="U708" s="8">
        <f>AVERAGE(表1_5[[#This Row],[iBAQ 50-60_1]:[iBAQ 50-60_3]])</f>
        <v>14649833.333333334</v>
      </c>
      <c r="V708" s="8">
        <f>表1_5[[#This Row],[Average 40]]/表1_5[[#This Row],[Average 20]]</f>
        <v>1.3936272994280414</v>
      </c>
      <c r="W708" s="8">
        <f>TTEST(表1_5[[#This Row],[iBAQ 0-20_1]:[iBAQ 0-20_3]],表1_5[[#This Row],[iBAQ 30-40_1]:[iBAQ 30-40_3]],2,2)</f>
        <v>8.3878209774625401E-2</v>
      </c>
      <c r="X708" s="8"/>
      <c r="Y708" s="8">
        <f>表1_5[[#This Row],[Average 60]]/表1_5[[#This Row],[Average 40]]</f>
        <v>0.60936871733011666</v>
      </c>
      <c r="Z708" s="8">
        <f>TTEST(表1_5[[#This Row],[iBAQ 30-40_1]:[iBAQ 30-40_3]],表1_5[[#This Row],[iBAQ 50-60_1]:[iBAQ 50-60_3]],2,2)</f>
        <v>0.10552277361547775</v>
      </c>
      <c r="AA708" s="8"/>
      <c r="AB708" s="8">
        <f>表1_5[[#This Row],[Average 60]]/表1_5[[#This Row],[Average 20]]</f>
        <v>0.84923287988869989</v>
      </c>
      <c r="AC708" s="8">
        <f>TTEST(表1_5[[#This Row],[iBAQ 0-20_1]:[iBAQ 0-20_3]],表1_5[[#This Row],[iBAQ 50-60_1]:[iBAQ 50-60_3]],2,2)</f>
        <v>0.60490153992986251</v>
      </c>
      <c r="AD708" s="8"/>
    </row>
    <row r="709" spans="1:30" ht="15.75">
      <c r="A709" s="6">
        <v>1168</v>
      </c>
      <c r="B709" s="7" t="s">
        <v>403</v>
      </c>
      <c r="C709" s="7" t="s">
        <v>3044</v>
      </c>
      <c r="D709" s="7" t="s">
        <v>1940</v>
      </c>
      <c r="E709" s="6">
        <v>3</v>
      </c>
      <c r="F709" s="6">
        <v>2</v>
      </c>
      <c r="G709" s="6">
        <v>20190000</v>
      </c>
      <c r="H709" s="6">
        <v>14496000</v>
      </c>
      <c r="I709" s="6">
        <v>20739000</v>
      </c>
      <c r="J709" s="6">
        <v>3038100</v>
      </c>
      <c r="K709" s="6">
        <v>8210000</v>
      </c>
      <c r="L709" s="6">
        <v>26488000</v>
      </c>
      <c r="M709" s="6">
        <v>10363000</v>
      </c>
      <c r="N709" s="6">
        <v>10090000</v>
      </c>
      <c r="O709" s="6">
        <v>2513300</v>
      </c>
      <c r="P709" s="6">
        <f>COUNT(表1_5[[#This Row],[iBAQ 0-20_1]:[iBAQ 0-20_3]])</f>
        <v>3</v>
      </c>
      <c r="Q709" s="6">
        <f>COUNT(表1_5[[#This Row],[iBAQ 30-40_1]:[iBAQ 30-40_3]])</f>
        <v>3</v>
      </c>
      <c r="R709" s="6">
        <f>COUNT(表1_5[[#This Row],[iBAQ 50-60_1]:[iBAQ 50-60_3]])</f>
        <v>3</v>
      </c>
      <c r="S709" s="8">
        <f>AVERAGE(表1_5[[#This Row],[iBAQ 0-20_1]:[iBAQ 0-20_3]])</f>
        <v>18475000</v>
      </c>
      <c r="T709" s="8">
        <f>AVERAGE(表1_5[[#This Row],[iBAQ 30-40_1]:[iBAQ 30-40_3]])</f>
        <v>12578700</v>
      </c>
      <c r="U709" s="8">
        <f>AVERAGE(表1_5[[#This Row],[iBAQ 50-60_1]:[iBAQ 50-60_3]])</f>
        <v>7655433.333333333</v>
      </c>
      <c r="V709" s="8">
        <f>表1_5[[#This Row],[Average 40]]/表1_5[[#This Row],[Average 20]]</f>
        <v>0.68084979702300408</v>
      </c>
      <c r="W709" s="8">
        <f>TTEST(表1_5[[#This Row],[iBAQ 0-20_1]:[iBAQ 0-20_3]],表1_5[[#This Row],[iBAQ 30-40_1]:[iBAQ 30-40_3]],2,2)</f>
        <v>0.46950380686405835</v>
      </c>
      <c r="X709" s="8"/>
      <c r="Y709" s="8">
        <f>表1_5[[#This Row],[Average 60]]/表1_5[[#This Row],[Average 40]]</f>
        <v>0.6086029027906964</v>
      </c>
      <c r="Z709" s="8">
        <f>TTEST(表1_5[[#This Row],[iBAQ 30-40_1]:[iBAQ 30-40_3]],表1_5[[#This Row],[iBAQ 50-60_1]:[iBAQ 50-60_3]],2,2)</f>
        <v>0.55061661557567143</v>
      </c>
      <c r="AA709" s="8"/>
      <c r="AB709" s="8">
        <f>表1_5[[#This Row],[Average 60]]/表1_5[[#This Row],[Average 20]]</f>
        <v>0.41436716283265673</v>
      </c>
      <c r="AC709" s="8">
        <f>TTEST(表1_5[[#This Row],[iBAQ 0-20_1]:[iBAQ 0-20_3]],表1_5[[#This Row],[iBAQ 50-60_1]:[iBAQ 50-60_3]],2,2)</f>
        <v>2.9290023320135111E-2</v>
      </c>
      <c r="AD709" s="8" t="s">
        <v>1408</v>
      </c>
    </row>
    <row r="710" spans="1:30" ht="15.75">
      <c r="A710" s="6">
        <v>1397</v>
      </c>
      <c r="B710" s="7" t="s">
        <v>668</v>
      </c>
      <c r="C710" s="7" t="s">
        <v>3239</v>
      </c>
      <c r="D710" s="7" t="s">
        <v>2084</v>
      </c>
      <c r="E710" s="6">
        <v>3</v>
      </c>
      <c r="F710" s="6">
        <v>2</v>
      </c>
      <c r="G710" s="6">
        <v>728990</v>
      </c>
      <c r="H710" s="6">
        <v>803410</v>
      </c>
      <c r="I710" s="6">
        <v>692070</v>
      </c>
      <c r="J710" s="6">
        <v>814970</v>
      </c>
      <c r="K710" s="6">
        <v>978780</v>
      </c>
      <c r="L710" s="6">
        <v>803880</v>
      </c>
      <c r="M710" s="6">
        <v>555070</v>
      </c>
      <c r="N710" s="6">
        <v>676970</v>
      </c>
      <c r="O710" s="6">
        <v>345840</v>
      </c>
      <c r="P710" s="6">
        <f>COUNT(表1_5[[#This Row],[iBAQ 0-20_1]:[iBAQ 0-20_3]])</f>
        <v>3</v>
      </c>
      <c r="Q710" s="6">
        <f>COUNT(表1_5[[#This Row],[iBAQ 30-40_1]:[iBAQ 30-40_3]])</f>
        <v>3</v>
      </c>
      <c r="R710" s="6">
        <f>COUNT(表1_5[[#This Row],[iBAQ 50-60_1]:[iBAQ 50-60_3]])</f>
        <v>3</v>
      </c>
      <c r="S710" s="8">
        <f>AVERAGE(表1_5[[#This Row],[iBAQ 0-20_1]:[iBAQ 0-20_3]])</f>
        <v>741490</v>
      </c>
      <c r="T710" s="8">
        <f>AVERAGE(表1_5[[#This Row],[iBAQ 30-40_1]:[iBAQ 30-40_3]])</f>
        <v>865876.66666666663</v>
      </c>
      <c r="U710" s="8">
        <f>AVERAGE(表1_5[[#This Row],[iBAQ 50-60_1]:[iBAQ 50-60_3]])</f>
        <v>525960</v>
      </c>
      <c r="V710" s="8">
        <f>表1_5[[#This Row],[Average 40]]/表1_5[[#This Row],[Average 20]]</f>
        <v>1.1677523185298071</v>
      </c>
      <c r="W710" s="8">
        <f>TTEST(表1_5[[#This Row],[iBAQ 0-20_1]:[iBAQ 0-20_3]],表1_5[[#This Row],[iBAQ 30-40_1]:[iBAQ 30-40_3]],2,2)</f>
        <v>0.12968132971384858</v>
      </c>
      <c r="X710" s="8"/>
      <c r="Y710" s="8">
        <f>表1_5[[#This Row],[Average 60]]/表1_5[[#This Row],[Average 40]]</f>
        <v>0.60743061944926724</v>
      </c>
      <c r="Z710" s="8">
        <f>TTEST(表1_5[[#This Row],[iBAQ 30-40_1]:[iBAQ 30-40_3]],表1_5[[#This Row],[iBAQ 50-60_1]:[iBAQ 50-60_3]],2,2)</f>
        <v>3.8601786965327532E-2</v>
      </c>
      <c r="AA710" s="8"/>
      <c r="AB710" s="8">
        <f>表1_5[[#This Row],[Average 60]]/表1_5[[#This Row],[Average 20]]</f>
        <v>0.70932851420787868</v>
      </c>
      <c r="AC710" s="8">
        <f>TTEST(表1_5[[#This Row],[iBAQ 0-20_1]:[iBAQ 0-20_3]],表1_5[[#This Row],[iBAQ 50-60_1]:[iBAQ 50-60_3]],2,2)</f>
        <v>0.10234116272802739</v>
      </c>
      <c r="AD710" s="8"/>
    </row>
    <row r="711" spans="1:30" ht="15.75">
      <c r="A711" s="6">
        <v>1103</v>
      </c>
      <c r="B711" s="7" t="s">
        <v>842</v>
      </c>
      <c r="C711" s="7" t="s">
        <v>2994</v>
      </c>
      <c r="D711" s="7" t="s">
        <v>1899</v>
      </c>
      <c r="E711" s="6">
        <v>7</v>
      </c>
      <c r="F711" s="6">
        <v>7</v>
      </c>
      <c r="G711" s="6">
        <v>2658500</v>
      </c>
      <c r="H711" s="6">
        <v>3497900</v>
      </c>
      <c r="I711" s="6">
        <v>926900</v>
      </c>
      <c r="J711" s="6">
        <v>3507700</v>
      </c>
      <c r="K711" s="6">
        <v>2678600</v>
      </c>
      <c r="L711" s="6">
        <v>5942800</v>
      </c>
      <c r="M711" s="6">
        <v>4547100</v>
      </c>
      <c r="N711" s="6">
        <v>362000</v>
      </c>
      <c r="O711" s="6"/>
      <c r="P711" s="6">
        <f>COUNT(表1_5[[#This Row],[iBAQ 0-20_1]:[iBAQ 0-20_3]])</f>
        <v>3</v>
      </c>
      <c r="Q711" s="6">
        <f>COUNT(表1_5[[#This Row],[iBAQ 30-40_1]:[iBAQ 30-40_3]])</f>
        <v>3</v>
      </c>
      <c r="R711" s="6">
        <f>COUNT(表1_5[[#This Row],[iBAQ 50-60_1]:[iBAQ 50-60_3]])</f>
        <v>2</v>
      </c>
      <c r="S711" s="8">
        <f>AVERAGE(表1_5[[#This Row],[iBAQ 0-20_1]:[iBAQ 0-20_3]])</f>
        <v>2361100</v>
      </c>
      <c r="T711" s="8">
        <f>AVERAGE(表1_5[[#This Row],[iBAQ 30-40_1]:[iBAQ 30-40_3]])</f>
        <v>4043033.3333333335</v>
      </c>
      <c r="U711" s="8">
        <f>AVERAGE(表1_5[[#This Row],[iBAQ 50-60_1]:[iBAQ 50-60_3]])</f>
        <v>2454550</v>
      </c>
      <c r="V711" s="8">
        <f>表1_5[[#This Row],[Average 40]]/表1_5[[#This Row],[Average 20]]</f>
        <v>1.7123515875368827</v>
      </c>
      <c r="W711" s="8">
        <f>TTEST(表1_5[[#This Row],[iBAQ 0-20_1]:[iBAQ 0-20_3]],表1_5[[#This Row],[iBAQ 30-40_1]:[iBAQ 30-40_3]],2,2)</f>
        <v>0.24582641510020281</v>
      </c>
      <c r="X711" s="8"/>
      <c r="Y711" s="8">
        <f>表1_5[[#This Row],[Average 60]]/表1_5[[#This Row],[Average 40]]</f>
        <v>0.60710605073748258</v>
      </c>
      <c r="Z711" s="8">
        <f>TTEST(表1_5[[#This Row],[iBAQ 30-40_1]:[iBAQ 30-40_3]],表1_5[[#This Row],[iBAQ 50-60_1]:[iBAQ 50-60_3]],2,2)</f>
        <v>0.4866645763741847</v>
      </c>
      <c r="AA711" s="8"/>
      <c r="AB711" s="8">
        <f>表1_5[[#This Row],[Average 60]]/表1_5[[#This Row],[Average 20]]</f>
        <v>1.0395790097835755</v>
      </c>
      <c r="AC711" s="8">
        <f>TTEST(表1_5[[#This Row],[iBAQ 0-20_1]:[iBAQ 0-20_3]],表1_5[[#This Row],[iBAQ 50-60_1]:[iBAQ 50-60_3]],2,2)</f>
        <v>0.9626976215755928</v>
      </c>
      <c r="AD711" s="8"/>
    </row>
    <row r="712" spans="1:30" ht="15.75">
      <c r="A712" s="6">
        <v>242</v>
      </c>
      <c r="B712" s="7" t="s">
        <v>573</v>
      </c>
      <c r="C712" s="7" t="s">
        <v>2611</v>
      </c>
      <c r="D712" s="7" t="s">
        <v>1660</v>
      </c>
      <c r="E712" s="6">
        <v>6</v>
      </c>
      <c r="F712" s="6">
        <v>6</v>
      </c>
      <c r="G712" s="6">
        <v>1588900</v>
      </c>
      <c r="H712" s="6">
        <v>1865800</v>
      </c>
      <c r="I712" s="6">
        <v>1503400</v>
      </c>
      <c r="J712" s="6">
        <v>2520600</v>
      </c>
      <c r="K712" s="6">
        <v>4399800</v>
      </c>
      <c r="L712" s="6">
        <v>3191400</v>
      </c>
      <c r="M712" s="6">
        <v>3193700</v>
      </c>
      <c r="N712" s="6">
        <v>2004700</v>
      </c>
      <c r="O712" s="6">
        <v>923640</v>
      </c>
      <c r="P712" s="6">
        <f>COUNT(表1_5[[#This Row],[iBAQ 0-20_1]:[iBAQ 0-20_3]])</f>
        <v>3</v>
      </c>
      <c r="Q712" s="6">
        <f>COUNT(表1_5[[#This Row],[iBAQ 30-40_1]:[iBAQ 30-40_3]])</f>
        <v>3</v>
      </c>
      <c r="R712" s="6">
        <f>COUNT(表1_5[[#This Row],[iBAQ 50-60_1]:[iBAQ 50-60_3]])</f>
        <v>3</v>
      </c>
      <c r="S712" s="8">
        <f>AVERAGE(表1_5[[#This Row],[iBAQ 0-20_1]:[iBAQ 0-20_3]])</f>
        <v>1652700</v>
      </c>
      <c r="T712" s="8">
        <f>AVERAGE(表1_5[[#This Row],[iBAQ 30-40_1]:[iBAQ 30-40_3]])</f>
        <v>3370600</v>
      </c>
      <c r="U712" s="8">
        <f>AVERAGE(表1_5[[#This Row],[iBAQ 50-60_1]:[iBAQ 50-60_3]])</f>
        <v>2040680</v>
      </c>
      <c r="V712" s="8">
        <f>表1_5[[#This Row],[Average 40]]/表1_5[[#This Row],[Average 20]]</f>
        <v>2.0394505959944333</v>
      </c>
      <c r="W712" s="8">
        <f>TTEST(表1_5[[#This Row],[iBAQ 0-20_1]:[iBAQ 0-20_3]],表1_5[[#This Row],[iBAQ 30-40_1]:[iBAQ 30-40_3]],2,2)</f>
        <v>3.7497430155361562E-2</v>
      </c>
      <c r="X712" s="8" t="s">
        <v>1408</v>
      </c>
      <c r="Y712" s="8">
        <f>表1_5[[#This Row],[Average 60]]/表1_5[[#This Row],[Average 40]]</f>
        <v>0.60543523408295263</v>
      </c>
      <c r="Z712" s="8">
        <f>TTEST(表1_5[[#This Row],[iBAQ 30-40_1]:[iBAQ 30-40_3]],表1_5[[#This Row],[iBAQ 50-60_1]:[iBAQ 50-60_3]],2,2)</f>
        <v>0.19506914149778343</v>
      </c>
      <c r="AA712" s="8"/>
      <c r="AB712" s="8">
        <f>表1_5[[#This Row],[Average 60]]/表1_5[[#This Row],[Average 20]]</f>
        <v>1.234755248986507</v>
      </c>
      <c r="AC712" s="8">
        <f>TTEST(表1_5[[#This Row],[iBAQ 0-20_1]:[iBAQ 0-20_3]],表1_5[[#This Row],[iBAQ 50-60_1]:[iBAQ 50-60_3]],2,2)</f>
        <v>0.59071259974666712</v>
      </c>
      <c r="AD712" s="8"/>
    </row>
    <row r="713" spans="1:30" ht="15.75">
      <c r="A713" s="6">
        <v>970</v>
      </c>
      <c r="B713" s="7" t="s">
        <v>149</v>
      </c>
      <c r="C713" s="7" t="s">
        <v>2880</v>
      </c>
      <c r="D713" s="7" t="s">
        <v>1823</v>
      </c>
      <c r="E713" s="6">
        <v>4</v>
      </c>
      <c r="F713" s="6">
        <v>4</v>
      </c>
      <c r="G713" s="6">
        <v>7602200</v>
      </c>
      <c r="H713" s="6">
        <v>47545000</v>
      </c>
      <c r="I713" s="6">
        <v>53711000</v>
      </c>
      <c r="J713" s="6">
        <v>55516000</v>
      </c>
      <c r="K713" s="6">
        <v>40984000</v>
      </c>
      <c r="L713" s="6">
        <v>52515000</v>
      </c>
      <c r="M713" s="6">
        <v>58587000</v>
      </c>
      <c r="N713" s="6">
        <v>19095000</v>
      </c>
      <c r="O713" s="6">
        <v>12391000</v>
      </c>
      <c r="P713" s="6">
        <f>COUNT(表1_5[[#This Row],[iBAQ 0-20_1]:[iBAQ 0-20_3]])</f>
        <v>3</v>
      </c>
      <c r="Q713" s="6">
        <f>COUNT(表1_5[[#This Row],[iBAQ 30-40_1]:[iBAQ 30-40_3]])</f>
        <v>3</v>
      </c>
      <c r="R713" s="6">
        <f>COUNT(表1_5[[#This Row],[iBAQ 50-60_1]:[iBAQ 50-60_3]])</f>
        <v>3</v>
      </c>
      <c r="S713" s="8">
        <f>AVERAGE(表1_5[[#This Row],[iBAQ 0-20_1]:[iBAQ 0-20_3]])</f>
        <v>36286066.666666664</v>
      </c>
      <c r="T713" s="8">
        <f>AVERAGE(表1_5[[#This Row],[iBAQ 30-40_1]:[iBAQ 30-40_3]])</f>
        <v>49671666.666666664</v>
      </c>
      <c r="U713" s="8">
        <f>AVERAGE(表1_5[[#This Row],[iBAQ 50-60_1]:[iBAQ 50-60_3]])</f>
        <v>30024333.333333332</v>
      </c>
      <c r="V713" s="8">
        <f>表1_5[[#This Row],[Average 40]]/表1_5[[#This Row],[Average 20]]</f>
        <v>1.3688909057838545</v>
      </c>
      <c r="W713" s="8">
        <f>TTEST(表1_5[[#This Row],[iBAQ 0-20_1]:[iBAQ 0-20_3]],表1_5[[#This Row],[iBAQ 30-40_1]:[iBAQ 30-40_3]],2,2)</f>
        <v>0.42588459165862719</v>
      </c>
      <c r="X713" s="8"/>
      <c r="Y713" s="8">
        <f>表1_5[[#This Row],[Average 60]]/表1_5[[#This Row],[Average 40]]</f>
        <v>0.60445592725564545</v>
      </c>
      <c r="Z713" s="8">
        <f>TTEST(表1_5[[#This Row],[iBAQ 30-40_1]:[iBAQ 30-40_3]],表1_5[[#This Row],[iBAQ 50-60_1]:[iBAQ 50-60_3]],2,2)</f>
        <v>0.26248442646702286</v>
      </c>
      <c r="AA713" s="8"/>
      <c r="AB713" s="8">
        <f>表1_5[[#This Row],[Average 60]]/表1_5[[#This Row],[Average 20]]</f>
        <v>0.82743422176740022</v>
      </c>
      <c r="AC713" s="8">
        <f>TTEST(表1_5[[#This Row],[iBAQ 0-20_1]:[iBAQ 0-20_3]],表1_5[[#This Row],[iBAQ 50-60_1]:[iBAQ 50-60_3]],2,2)</f>
        <v>0.77430351037702183</v>
      </c>
      <c r="AD713" s="8"/>
    </row>
    <row r="714" spans="1:30" ht="15.75">
      <c r="A714" s="6">
        <v>427</v>
      </c>
      <c r="B714" s="7" t="s">
        <v>125</v>
      </c>
      <c r="C714" s="7" t="s">
        <v>2456</v>
      </c>
      <c r="D714" s="7" t="s">
        <v>3564</v>
      </c>
      <c r="E714" s="6">
        <v>15</v>
      </c>
      <c r="F714" s="6">
        <v>1</v>
      </c>
      <c r="G714" s="6">
        <v>5286100</v>
      </c>
      <c r="H714" s="6">
        <v>12233000</v>
      </c>
      <c r="I714" s="6">
        <v>16538000</v>
      </c>
      <c r="J714" s="6">
        <v>19436000</v>
      </c>
      <c r="K714" s="6">
        <v>21931000</v>
      </c>
      <c r="L714" s="6">
        <v>22362000</v>
      </c>
      <c r="M714" s="6">
        <v>14044000</v>
      </c>
      <c r="N714" s="6">
        <v>9810600</v>
      </c>
      <c r="O714" s="6">
        <v>14601000</v>
      </c>
      <c r="P714" s="6">
        <f>COUNT(表1_5[[#This Row],[iBAQ 0-20_1]:[iBAQ 0-20_3]])</f>
        <v>3</v>
      </c>
      <c r="Q714" s="6">
        <f>COUNT(表1_5[[#This Row],[iBAQ 30-40_1]:[iBAQ 30-40_3]])</f>
        <v>3</v>
      </c>
      <c r="R714" s="6">
        <f>COUNT(表1_5[[#This Row],[iBAQ 50-60_1]:[iBAQ 50-60_3]])</f>
        <v>3</v>
      </c>
      <c r="S714" s="8">
        <f>AVERAGE(表1_5[[#This Row],[iBAQ 0-20_1]:[iBAQ 0-20_3]])</f>
        <v>11352366.666666666</v>
      </c>
      <c r="T714" s="8">
        <f>AVERAGE(表1_5[[#This Row],[iBAQ 30-40_1]:[iBAQ 30-40_3]])</f>
        <v>21243000</v>
      </c>
      <c r="U714" s="8">
        <f>AVERAGE(表1_5[[#This Row],[iBAQ 50-60_1]:[iBAQ 50-60_3]])</f>
        <v>12818533.333333334</v>
      </c>
      <c r="V714" s="8">
        <f>表1_5[[#This Row],[Average 40]]/表1_5[[#This Row],[Average 20]]</f>
        <v>1.8712397708554165</v>
      </c>
      <c r="W714" s="8">
        <f>TTEST(表1_5[[#This Row],[iBAQ 0-20_1]:[iBAQ 0-20_3]],表1_5[[#This Row],[iBAQ 30-40_1]:[iBAQ 30-40_3]],2,2)</f>
        <v>4.3810211346594172E-2</v>
      </c>
      <c r="X714" s="8"/>
      <c r="Y714" s="8">
        <f>表1_5[[#This Row],[Average 60]]/表1_5[[#This Row],[Average 40]]</f>
        <v>0.60342387296207378</v>
      </c>
      <c r="Z714" s="8">
        <f>TTEST(表1_5[[#This Row],[iBAQ 30-40_1]:[iBAQ 30-40_3]],表1_5[[#This Row],[iBAQ 50-60_1]:[iBAQ 50-60_3]],2,2)</f>
        <v>8.8416986195676405E-3</v>
      </c>
      <c r="AA714" s="8"/>
      <c r="AB714" s="8">
        <f>表1_5[[#This Row],[Average 60]]/表1_5[[#This Row],[Average 20]]</f>
        <v>1.1291507497702389</v>
      </c>
      <c r="AC714" s="8">
        <f>TTEST(表1_5[[#This Row],[iBAQ 0-20_1]:[iBAQ 0-20_3]],表1_5[[#This Row],[iBAQ 50-60_1]:[iBAQ 50-60_3]],2,2)</f>
        <v>0.70542816267977093</v>
      </c>
      <c r="AD714" s="8"/>
    </row>
    <row r="715" spans="1:30" ht="15.75">
      <c r="A715" s="6">
        <v>318</v>
      </c>
      <c r="B715" s="7" t="s">
        <v>507</v>
      </c>
      <c r="C715" s="7" t="s">
        <v>2383</v>
      </c>
      <c r="D715" s="7" t="s">
        <v>3515</v>
      </c>
      <c r="E715" s="6">
        <v>10</v>
      </c>
      <c r="F715" s="6">
        <v>0</v>
      </c>
      <c r="G715" s="6">
        <v>5773100</v>
      </c>
      <c r="H715" s="6">
        <v>3941900</v>
      </c>
      <c r="I715" s="6">
        <v>5024200</v>
      </c>
      <c r="J715" s="6">
        <v>4810500</v>
      </c>
      <c r="K715" s="6">
        <v>7905200</v>
      </c>
      <c r="L715" s="6">
        <v>3109500</v>
      </c>
      <c r="M715" s="6">
        <v>4296600</v>
      </c>
      <c r="N715" s="6">
        <v>3841700</v>
      </c>
      <c r="O715" s="6">
        <v>1385800</v>
      </c>
      <c r="P715" s="6">
        <f>COUNT(表1_5[[#This Row],[iBAQ 0-20_1]:[iBAQ 0-20_3]])</f>
        <v>3</v>
      </c>
      <c r="Q715" s="6">
        <f>COUNT(表1_5[[#This Row],[iBAQ 30-40_1]:[iBAQ 30-40_3]])</f>
        <v>3</v>
      </c>
      <c r="R715" s="6">
        <f>COUNT(表1_5[[#This Row],[iBAQ 50-60_1]:[iBAQ 50-60_3]])</f>
        <v>3</v>
      </c>
      <c r="S715" s="8">
        <f>AVERAGE(表1_5[[#This Row],[iBAQ 0-20_1]:[iBAQ 0-20_3]])</f>
        <v>4913066.666666667</v>
      </c>
      <c r="T715" s="8">
        <f>AVERAGE(表1_5[[#This Row],[iBAQ 30-40_1]:[iBAQ 30-40_3]])</f>
        <v>5275066.666666667</v>
      </c>
      <c r="U715" s="8">
        <f>AVERAGE(表1_5[[#This Row],[iBAQ 50-60_1]:[iBAQ 50-60_3]])</f>
        <v>3174700</v>
      </c>
      <c r="V715" s="8">
        <f>表1_5[[#This Row],[Average 40]]/表1_5[[#This Row],[Average 20]]</f>
        <v>1.0736810681719495</v>
      </c>
      <c r="W715" s="8">
        <f>TTEST(表1_5[[#This Row],[iBAQ 0-20_1]:[iBAQ 0-20_3]],表1_5[[#This Row],[iBAQ 30-40_1]:[iBAQ 30-40_3]],2,2)</f>
        <v>0.82128118563868835</v>
      </c>
      <c r="X715" s="8"/>
      <c r="Y715" s="8">
        <f>表1_5[[#This Row],[Average 60]]/表1_5[[#This Row],[Average 40]]</f>
        <v>0.6018312564770113</v>
      </c>
      <c r="Z715" s="8">
        <f>TTEST(表1_5[[#This Row],[iBAQ 30-40_1]:[iBAQ 30-40_3]],表1_5[[#This Row],[iBAQ 50-60_1]:[iBAQ 50-60_3]],2,2)</f>
        <v>0.27683600552690046</v>
      </c>
      <c r="AA715" s="8"/>
      <c r="AB715" s="8">
        <f>表1_5[[#This Row],[Average 60]]/表1_5[[#This Row],[Average 20]]</f>
        <v>0.64617482631350409</v>
      </c>
      <c r="AC715" s="8">
        <f>TTEST(表1_5[[#This Row],[iBAQ 0-20_1]:[iBAQ 0-20_3]],表1_5[[#This Row],[iBAQ 50-60_1]:[iBAQ 50-60_3]],2,2)</f>
        <v>0.17273679868110489</v>
      </c>
      <c r="AD715" s="8"/>
    </row>
    <row r="716" spans="1:30" ht="15.75">
      <c r="A716" s="6">
        <v>663</v>
      </c>
      <c r="B716" s="7" t="s">
        <v>213</v>
      </c>
      <c r="C716" s="7" t="s">
        <v>2633</v>
      </c>
      <c r="D716" s="7" t="s">
        <v>3636</v>
      </c>
      <c r="E716" s="6">
        <v>4</v>
      </c>
      <c r="F716" s="6">
        <v>3</v>
      </c>
      <c r="G716" s="6">
        <v>5184300</v>
      </c>
      <c r="H716" s="6">
        <v>4720500</v>
      </c>
      <c r="I716" s="6">
        <v>5924300</v>
      </c>
      <c r="J716" s="6">
        <v>4746500</v>
      </c>
      <c r="K716" s="6">
        <v>16770000</v>
      </c>
      <c r="L716" s="6">
        <v>6383200</v>
      </c>
      <c r="M716" s="6"/>
      <c r="N716" s="6">
        <v>3554600</v>
      </c>
      <c r="O716" s="6">
        <v>7625500</v>
      </c>
      <c r="P716" s="6">
        <f>COUNT(表1_5[[#This Row],[iBAQ 0-20_1]:[iBAQ 0-20_3]])</f>
        <v>3</v>
      </c>
      <c r="Q716" s="6">
        <f>COUNT(表1_5[[#This Row],[iBAQ 30-40_1]:[iBAQ 30-40_3]])</f>
        <v>3</v>
      </c>
      <c r="R716" s="6">
        <f>COUNT(表1_5[[#This Row],[iBAQ 50-60_1]:[iBAQ 50-60_3]])</f>
        <v>2</v>
      </c>
      <c r="S716" s="8">
        <f>AVERAGE(表1_5[[#This Row],[iBAQ 0-20_1]:[iBAQ 0-20_3]])</f>
        <v>5276366.666666667</v>
      </c>
      <c r="T716" s="8">
        <f>AVERAGE(表1_5[[#This Row],[iBAQ 30-40_1]:[iBAQ 30-40_3]])</f>
        <v>9299900</v>
      </c>
      <c r="U716" s="8">
        <f>AVERAGE(表1_5[[#This Row],[iBAQ 50-60_1]:[iBAQ 50-60_3]])</f>
        <v>5590050</v>
      </c>
      <c r="V716" s="8">
        <f>表1_5[[#This Row],[Average 40]]/表1_5[[#This Row],[Average 20]]</f>
        <v>1.7625575680234504</v>
      </c>
      <c r="W716" s="8">
        <f>TTEST(表1_5[[#This Row],[iBAQ 0-20_1]:[iBAQ 0-20_3]],表1_5[[#This Row],[iBAQ 30-40_1]:[iBAQ 30-40_3]],2,2)</f>
        <v>0.34724822530176752</v>
      </c>
      <c r="X716" s="8"/>
      <c r="Y716" s="8">
        <f>表1_5[[#This Row],[Average 60]]/表1_5[[#This Row],[Average 40]]</f>
        <v>0.60108710846353186</v>
      </c>
      <c r="Z716" s="8">
        <f>TTEST(表1_5[[#This Row],[iBAQ 30-40_1]:[iBAQ 30-40_3]],表1_5[[#This Row],[iBAQ 50-60_1]:[iBAQ 50-60_3]],2,2)</f>
        <v>0.5189619020585563</v>
      </c>
      <c r="AA716" s="8"/>
      <c r="AB716" s="8">
        <f>表1_5[[#This Row],[Average 60]]/表1_5[[#This Row],[Average 20]]</f>
        <v>1.0594506320637307</v>
      </c>
      <c r="AC716" s="8">
        <f>TTEST(表1_5[[#This Row],[iBAQ 0-20_1]:[iBAQ 0-20_3]],表1_5[[#This Row],[iBAQ 50-60_1]:[iBAQ 50-60_3]],2,2)</f>
        <v>0.85560692664177718</v>
      </c>
      <c r="AD716" s="8"/>
    </row>
    <row r="717" spans="1:30" ht="15.75">
      <c r="A717" s="6">
        <v>557</v>
      </c>
      <c r="B717" s="7" t="s">
        <v>369</v>
      </c>
      <c r="C717" s="7" t="s">
        <v>2546</v>
      </c>
      <c r="D717" s="7" t="s">
        <v>1613</v>
      </c>
      <c r="E717" s="6">
        <v>7</v>
      </c>
      <c r="F717" s="6">
        <v>1</v>
      </c>
      <c r="G717" s="6">
        <v>4704900</v>
      </c>
      <c r="H717" s="6">
        <v>2012300</v>
      </c>
      <c r="I717" s="6">
        <v>2847100</v>
      </c>
      <c r="J717" s="6">
        <v>3270400</v>
      </c>
      <c r="K717" s="6">
        <v>5450400</v>
      </c>
      <c r="L717" s="6"/>
      <c r="M717" s="6">
        <v>2284200</v>
      </c>
      <c r="N717" s="6"/>
      <c r="O717" s="6">
        <v>2922900</v>
      </c>
      <c r="P717" s="6">
        <f>COUNT(表1_5[[#This Row],[iBAQ 0-20_1]:[iBAQ 0-20_3]])</f>
        <v>3</v>
      </c>
      <c r="Q717" s="6">
        <f>COUNT(表1_5[[#This Row],[iBAQ 30-40_1]:[iBAQ 30-40_3]])</f>
        <v>2</v>
      </c>
      <c r="R717" s="6">
        <f>COUNT(表1_5[[#This Row],[iBAQ 50-60_1]:[iBAQ 50-60_3]])</f>
        <v>2</v>
      </c>
      <c r="S717" s="8">
        <f>AVERAGE(表1_5[[#This Row],[iBAQ 0-20_1]:[iBAQ 0-20_3]])</f>
        <v>3188100</v>
      </c>
      <c r="T717" s="8">
        <f>AVERAGE(表1_5[[#This Row],[iBAQ 30-40_1]:[iBAQ 30-40_3]])</f>
        <v>4360400</v>
      </c>
      <c r="U717" s="8">
        <f>AVERAGE(表1_5[[#This Row],[iBAQ 50-60_1]:[iBAQ 50-60_3]])</f>
        <v>2603550</v>
      </c>
      <c r="V717" s="8">
        <f>表1_5[[#This Row],[Average 40]]/表1_5[[#This Row],[Average 20]]</f>
        <v>1.3677111759355103</v>
      </c>
      <c r="W717" s="8">
        <f>TTEST(表1_5[[#This Row],[iBAQ 0-20_1]:[iBAQ 0-20_3]],表1_5[[#This Row],[iBAQ 30-40_1]:[iBAQ 30-40_3]],2,2)</f>
        <v>0.4367116764895288</v>
      </c>
      <c r="X717" s="8"/>
      <c r="Y717" s="8">
        <f>表1_5[[#This Row],[Average 60]]/表1_5[[#This Row],[Average 40]]</f>
        <v>0.59708971653976695</v>
      </c>
      <c r="Z717" s="8">
        <f>TTEST(表1_5[[#This Row],[iBAQ 30-40_1]:[iBAQ 30-40_3]],表1_5[[#This Row],[iBAQ 50-60_1]:[iBAQ 50-60_3]],2,2)</f>
        <v>0.26197694974952479</v>
      </c>
      <c r="AA717" s="8"/>
      <c r="AB717" s="8">
        <f>表1_5[[#This Row],[Average 60]]/表1_5[[#This Row],[Average 20]]</f>
        <v>0.81664627834760517</v>
      </c>
      <c r="AC717" s="8">
        <f>TTEST(表1_5[[#This Row],[iBAQ 0-20_1]:[iBAQ 0-20_3]],表1_5[[#This Row],[iBAQ 50-60_1]:[iBAQ 50-60_3]],2,2)</f>
        <v>0.61800635773861146</v>
      </c>
      <c r="AD717" s="8"/>
    </row>
    <row r="718" spans="1:30" ht="15.75">
      <c r="A718" s="6">
        <v>1381</v>
      </c>
      <c r="B718" s="7" t="s">
        <v>429</v>
      </c>
      <c r="C718" s="7" t="s">
        <v>3227</v>
      </c>
      <c r="D718" s="7" t="s">
        <v>2076</v>
      </c>
      <c r="E718" s="6">
        <v>3</v>
      </c>
      <c r="F718" s="6">
        <v>3</v>
      </c>
      <c r="G718" s="6">
        <v>7055000</v>
      </c>
      <c r="H718" s="6">
        <v>4371000</v>
      </c>
      <c r="I718" s="6">
        <v>6839000</v>
      </c>
      <c r="J718" s="6">
        <v>4694100</v>
      </c>
      <c r="K718" s="6">
        <v>6064100</v>
      </c>
      <c r="L718" s="6">
        <v>4065700</v>
      </c>
      <c r="M718" s="6">
        <v>4621200</v>
      </c>
      <c r="N718" s="6">
        <v>1990200</v>
      </c>
      <c r="O718" s="6">
        <v>2149100</v>
      </c>
      <c r="P718" s="6">
        <f>COUNT(表1_5[[#This Row],[iBAQ 0-20_1]:[iBAQ 0-20_3]])</f>
        <v>3</v>
      </c>
      <c r="Q718" s="6">
        <f>COUNT(表1_5[[#This Row],[iBAQ 30-40_1]:[iBAQ 30-40_3]])</f>
        <v>3</v>
      </c>
      <c r="R718" s="6">
        <f>COUNT(表1_5[[#This Row],[iBAQ 50-60_1]:[iBAQ 50-60_3]])</f>
        <v>3</v>
      </c>
      <c r="S718" s="8">
        <f>AVERAGE(表1_5[[#This Row],[iBAQ 0-20_1]:[iBAQ 0-20_3]])</f>
        <v>6088333.333333333</v>
      </c>
      <c r="T718" s="8">
        <f>AVERAGE(表1_5[[#This Row],[iBAQ 30-40_1]:[iBAQ 30-40_3]])</f>
        <v>4941300</v>
      </c>
      <c r="U718" s="8">
        <f>AVERAGE(表1_5[[#This Row],[iBAQ 50-60_1]:[iBAQ 50-60_3]])</f>
        <v>2920166.6666666665</v>
      </c>
      <c r="V718" s="8">
        <f>表1_5[[#This Row],[Average 40]]/表1_5[[#This Row],[Average 20]]</f>
        <v>0.81160142348754449</v>
      </c>
      <c r="W718" s="8">
        <f>TTEST(表1_5[[#This Row],[iBAQ 0-20_1]:[iBAQ 0-20_3]],表1_5[[#This Row],[iBAQ 30-40_1]:[iBAQ 30-40_3]],2,2)</f>
        <v>0.33346154665910765</v>
      </c>
      <c r="X718" s="8"/>
      <c r="Y718" s="8">
        <f>表1_5[[#This Row],[Average 60]]/表1_5[[#This Row],[Average 40]]</f>
        <v>0.59097133682769043</v>
      </c>
      <c r="Z718" s="8">
        <f>TTEST(表1_5[[#This Row],[iBAQ 30-40_1]:[iBAQ 30-40_3]],表1_5[[#This Row],[iBAQ 50-60_1]:[iBAQ 50-60_3]],2,2)</f>
        <v>0.12286391454735131</v>
      </c>
      <c r="AA718" s="8"/>
      <c r="AB718" s="8">
        <f>表1_5[[#This Row],[Average 60]]/表1_5[[#This Row],[Average 20]]</f>
        <v>0.47963317820969065</v>
      </c>
      <c r="AC718" s="8">
        <f>TTEST(表1_5[[#This Row],[iBAQ 0-20_1]:[iBAQ 0-20_3]],表1_5[[#This Row],[iBAQ 50-60_1]:[iBAQ 50-60_3]],2,2)</f>
        <v>5.9045705599670407E-2</v>
      </c>
      <c r="AD718" s="8"/>
    </row>
    <row r="719" spans="1:30" ht="15.75">
      <c r="A719" s="6">
        <v>1577</v>
      </c>
      <c r="B719" s="7" t="s">
        <v>288</v>
      </c>
      <c r="C719" s="7" t="s">
        <v>3408</v>
      </c>
      <c r="D719" s="7" t="s">
        <v>2181</v>
      </c>
      <c r="E719" s="6">
        <v>7</v>
      </c>
      <c r="F719" s="6">
        <v>7</v>
      </c>
      <c r="G719" s="6">
        <v>2342800</v>
      </c>
      <c r="H719" s="6">
        <v>1602900</v>
      </c>
      <c r="I719" s="6">
        <v>1946800</v>
      </c>
      <c r="J719" s="6">
        <v>6065400</v>
      </c>
      <c r="K719" s="6">
        <v>2342700</v>
      </c>
      <c r="L719" s="6">
        <v>10941000</v>
      </c>
      <c r="M719" s="6">
        <v>3634300</v>
      </c>
      <c r="N719" s="6">
        <v>2912100</v>
      </c>
      <c r="O719" s="6">
        <v>4883800</v>
      </c>
      <c r="P719" s="6">
        <f>COUNT(表1_5[[#This Row],[iBAQ 0-20_1]:[iBAQ 0-20_3]])</f>
        <v>3</v>
      </c>
      <c r="Q719" s="6">
        <f>COUNT(表1_5[[#This Row],[iBAQ 30-40_1]:[iBAQ 30-40_3]])</f>
        <v>3</v>
      </c>
      <c r="R719" s="6">
        <f>COUNT(表1_5[[#This Row],[iBAQ 50-60_1]:[iBAQ 50-60_3]])</f>
        <v>3</v>
      </c>
      <c r="S719" s="8">
        <f>AVERAGE(表1_5[[#This Row],[iBAQ 0-20_1]:[iBAQ 0-20_3]])</f>
        <v>1964166.6666666667</v>
      </c>
      <c r="T719" s="8">
        <f>AVERAGE(表1_5[[#This Row],[iBAQ 30-40_1]:[iBAQ 30-40_3]])</f>
        <v>6449700</v>
      </c>
      <c r="U719" s="8">
        <f>AVERAGE(表1_5[[#This Row],[iBAQ 50-60_1]:[iBAQ 50-60_3]])</f>
        <v>3810066.6666666665</v>
      </c>
      <c r="V719" s="8">
        <f>表1_5[[#This Row],[Average 40]]/表1_5[[#This Row],[Average 20]]</f>
        <v>3.2836826474331775</v>
      </c>
      <c r="W719" s="8">
        <f>TTEST(表1_5[[#This Row],[iBAQ 0-20_1]:[iBAQ 0-20_3]],表1_5[[#This Row],[iBAQ 30-40_1]:[iBAQ 30-40_3]],2,2)</f>
        <v>0.14706703579684202</v>
      </c>
      <c r="X719" s="8"/>
      <c r="Y719" s="8">
        <f>表1_5[[#This Row],[Average 60]]/表1_5[[#This Row],[Average 40]]</f>
        <v>0.59073548640505236</v>
      </c>
      <c r="Z719" s="8">
        <f>TTEST(表1_5[[#This Row],[iBAQ 30-40_1]:[iBAQ 30-40_3]],表1_5[[#This Row],[iBAQ 50-60_1]:[iBAQ 50-60_3]],2,2)</f>
        <v>0.35996295248026378</v>
      </c>
      <c r="AA719" s="8"/>
      <c r="AB719" s="8">
        <f>表1_5[[#This Row],[Average 60]]/表1_5[[#This Row],[Average 20]]</f>
        <v>1.9397878659312684</v>
      </c>
      <c r="AC719" s="8">
        <f>TTEST(表1_5[[#This Row],[iBAQ 0-20_1]:[iBAQ 0-20_3]],表1_5[[#This Row],[iBAQ 50-60_1]:[iBAQ 50-60_3]],2,2)</f>
        <v>3.9753609466575392E-2</v>
      </c>
      <c r="AD719" s="8"/>
    </row>
    <row r="720" spans="1:30" ht="15.75">
      <c r="A720" s="6">
        <v>1575</v>
      </c>
      <c r="B720" s="7" t="s">
        <v>486</v>
      </c>
      <c r="C720" s="7" t="s">
        <v>2512</v>
      </c>
      <c r="D720" s="7" t="s">
        <v>4035</v>
      </c>
      <c r="E720" s="6">
        <v>7</v>
      </c>
      <c r="F720" s="6">
        <v>5</v>
      </c>
      <c r="G720" s="6">
        <v>1381700</v>
      </c>
      <c r="H720" s="6">
        <v>178330</v>
      </c>
      <c r="I720" s="6">
        <v>1904200</v>
      </c>
      <c r="J720" s="6">
        <v>9749400</v>
      </c>
      <c r="K720" s="6">
        <v>3642200</v>
      </c>
      <c r="L720" s="6">
        <v>3301900</v>
      </c>
      <c r="M720" s="6">
        <v>4944600</v>
      </c>
      <c r="N720" s="6"/>
      <c r="O720" s="6">
        <v>1603500</v>
      </c>
      <c r="P720" s="6">
        <f>COUNT(表1_5[[#This Row],[iBAQ 0-20_1]:[iBAQ 0-20_3]])</f>
        <v>3</v>
      </c>
      <c r="Q720" s="6">
        <f>COUNT(表1_5[[#This Row],[iBAQ 30-40_1]:[iBAQ 30-40_3]])</f>
        <v>3</v>
      </c>
      <c r="R720" s="6">
        <f>COUNT(表1_5[[#This Row],[iBAQ 50-60_1]:[iBAQ 50-60_3]])</f>
        <v>2</v>
      </c>
      <c r="S720" s="8">
        <f>AVERAGE(表1_5[[#This Row],[iBAQ 0-20_1]:[iBAQ 0-20_3]])</f>
        <v>1154743.3333333333</v>
      </c>
      <c r="T720" s="8">
        <f>AVERAGE(表1_5[[#This Row],[iBAQ 30-40_1]:[iBAQ 30-40_3]])</f>
        <v>5564500</v>
      </c>
      <c r="U720" s="8">
        <f>AVERAGE(表1_5[[#This Row],[iBAQ 50-60_1]:[iBAQ 50-60_3]])</f>
        <v>3274050</v>
      </c>
      <c r="V720" s="8">
        <f>表1_5[[#This Row],[Average 40]]/表1_5[[#This Row],[Average 20]]</f>
        <v>4.8188197665859374</v>
      </c>
      <c r="W720" s="8">
        <f>TTEST(表1_5[[#This Row],[iBAQ 0-20_1]:[iBAQ 0-20_3]],表1_5[[#This Row],[iBAQ 30-40_1]:[iBAQ 30-40_3]],2,2)</f>
        <v>0.11029306737442225</v>
      </c>
      <c r="X720" s="8"/>
      <c r="Y720" s="8">
        <f>表1_5[[#This Row],[Average 60]]/表1_5[[#This Row],[Average 40]]</f>
        <v>0.58838170545421875</v>
      </c>
      <c r="Z720" s="8">
        <f>TTEST(表1_5[[#This Row],[iBAQ 30-40_1]:[iBAQ 30-40_3]],表1_5[[#This Row],[iBAQ 50-60_1]:[iBAQ 50-60_3]],2,2)</f>
        <v>0.49772031091753893</v>
      </c>
      <c r="AA720" s="8"/>
      <c r="AB720" s="8">
        <f>表1_5[[#This Row],[Average 60]]/表1_5[[#This Row],[Average 20]]</f>
        <v>2.835305392540334</v>
      </c>
      <c r="AC720" s="8">
        <f>TTEST(表1_5[[#This Row],[iBAQ 0-20_1]:[iBAQ 0-20_3]],表1_5[[#This Row],[iBAQ 50-60_1]:[iBAQ 50-60_3]],2,2)</f>
        <v>0.22962313915652133</v>
      </c>
      <c r="AD720" s="8"/>
    </row>
    <row r="721" spans="1:30" ht="15.75">
      <c r="A721" s="6">
        <v>409</v>
      </c>
      <c r="B721" s="7" t="s">
        <v>759</v>
      </c>
      <c r="C721" s="7" t="s">
        <v>2443</v>
      </c>
      <c r="D721" s="7" t="s">
        <v>3555</v>
      </c>
      <c r="E721" s="6">
        <v>1</v>
      </c>
      <c r="F721" s="6">
        <v>1</v>
      </c>
      <c r="G721" s="6">
        <v>6847800</v>
      </c>
      <c r="H721" s="6">
        <v>2248200</v>
      </c>
      <c r="I721" s="6">
        <v>4546500</v>
      </c>
      <c r="J721" s="6">
        <v>1643700</v>
      </c>
      <c r="K721" s="6">
        <v>2508600</v>
      </c>
      <c r="L721" s="6">
        <v>3692600</v>
      </c>
      <c r="M721" s="6">
        <v>1515100</v>
      </c>
      <c r="N721" s="6">
        <v>1556500</v>
      </c>
      <c r="O721" s="6"/>
      <c r="P721" s="6">
        <f>COUNT(表1_5[[#This Row],[iBAQ 0-20_1]:[iBAQ 0-20_3]])</f>
        <v>3</v>
      </c>
      <c r="Q721" s="6">
        <f>COUNT(表1_5[[#This Row],[iBAQ 30-40_1]:[iBAQ 30-40_3]])</f>
        <v>3</v>
      </c>
      <c r="R721" s="6">
        <f>COUNT(表1_5[[#This Row],[iBAQ 50-60_1]:[iBAQ 50-60_3]])</f>
        <v>2</v>
      </c>
      <c r="S721" s="8">
        <f>AVERAGE(表1_5[[#This Row],[iBAQ 0-20_1]:[iBAQ 0-20_3]])</f>
        <v>4547500</v>
      </c>
      <c r="T721" s="8">
        <f>AVERAGE(表1_5[[#This Row],[iBAQ 30-40_1]:[iBAQ 30-40_3]])</f>
        <v>2614966.6666666665</v>
      </c>
      <c r="U721" s="8">
        <f>AVERAGE(表1_5[[#This Row],[iBAQ 50-60_1]:[iBAQ 50-60_3]])</f>
        <v>1535800</v>
      </c>
      <c r="V721" s="8">
        <f>表1_5[[#This Row],[Average 40]]/表1_5[[#This Row],[Average 20]]</f>
        <v>0.57503390141103172</v>
      </c>
      <c r="W721" s="8">
        <f>TTEST(表1_5[[#This Row],[iBAQ 0-20_1]:[iBAQ 0-20_3]],表1_5[[#This Row],[iBAQ 30-40_1]:[iBAQ 30-40_3]],2,2)</f>
        <v>0.25470140543227254</v>
      </c>
      <c r="X721" s="8"/>
      <c r="Y721" s="8">
        <f>表1_5[[#This Row],[Average 60]]/表1_5[[#This Row],[Average 40]]</f>
        <v>0.58731150173998392</v>
      </c>
      <c r="Z721" s="8">
        <f>TTEST(表1_5[[#This Row],[iBAQ 30-40_1]:[iBAQ 30-40_3]],表1_5[[#This Row],[iBAQ 50-60_1]:[iBAQ 50-60_3]],2,2)</f>
        <v>0.25404294807422234</v>
      </c>
      <c r="AA721" s="8"/>
      <c r="AB721" s="8">
        <f>表1_5[[#This Row],[Average 60]]/表1_5[[#This Row],[Average 20]]</f>
        <v>0.3377240241891149</v>
      </c>
      <c r="AC721" s="8">
        <f>TTEST(表1_5[[#This Row],[iBAQ 0-20_1]:[iBAQ 0-20_3]],表1_5[[#This Row],[iBAQ 50-60_1]:[iBAQ 50-60_3]],2,2)</f>
        <v>0.17719320790263712</v>
      </c>
      <c r="AD721" s="8"/>
    </row>
    <row r="722" spans="1:30" ht="15.75">
      <c r="A722" s="6">
        <v>1098</v>
      </c>
      <c r="B722" s="7" t="s">
        <v>409</v>
      </c>
      <c r="C722" s="7" t="s">
        <v>2991</v>
      </c>
      <c r="D722" s="7" t="s">
        <v>1896</v>
      </c>
      <c r="E722" s="6">
        <v>4</v>
      </c>
      <c r="F722" s="6">
        <v>4</v>
      </c>
      <c r="G722" s="6">
        <v>4993000</v>
      </c>
      <c r="H722" s="6">
        <v>3924500</v>
      </c>
      <c r="I722" s="6">
        <v>3948100</v>
      </c>
      <c r="J722" s="6">
        <v>6090100</v>
      </c>
      <c r="K722" s="6">
        <v>4955800</v>
      </c>
      <c r="L722" s="6">
        <v>6698800</v>
      </c>
      <c r="M722" s="6">
        <v>4689500</v>
      </c>
      <c r="N722" s="6">
        <v>3244600</v>
      </c>
      <c r="O722" s="6">
        <v>2449200</v>
      </c>
      <c r="P722" s="6">
        <f>COUNT(表1_5[[#This Row],[iBAQ 0-20_1]:[iBAQ 0-20_3]])</f>
        <v>3</v>
      </c>
      <c r="Q722" s="6">
        <f>COUNT(表1_5[[#This Row],[iBAQ 30-40_1]:[iBAQ 30-40_3]])</f>
        <v>3</v>
      </c>
      <c r="R722" s="6">
        <f>COUNT(表1_5[[#This Row],[iBAQ 50-60_1]:[iBAQ 50-60_3]])</f>
        <v>3</v>
      </c>
      <c r="S722" s="8">
        <f>AVERAGE(表1_5[[#This Row],[iBAQ 0-20_1]:[iBAQ 0-20_3]])</f>
        <v>4288533.333333333</v>
      </c>
      <c r="T722" s="8">
        <f>AVERAGE(表1_5[[#This Row],[iBAQ 30-40_1]:[iBAQ 30-40_3]])</f>
        <v>5914900</v>
      </c>
      <c r="U722" s="8">
        <f>AVERAGE(表1_5[[#This Row],[iBAQ 50-60_1]:[iBAQ 50-60_3]])</f>
        <v>3461100</v>
      </c>
      <c r="V722" s="8">
        <f>表1_5[[#This Row],[Average 40]]/表1_5[[#This Row],[Average 20]]</f>
        <v>1.3792361024748168</v>
      </c>
      <c r="W722" s="8">
        <f>TTEST(表1_5[[#This Row],[iBAQ 0-20_1]:[iBAQ 0-20_3]],表1_5[[#This Row],[iBAQ 30-40_1]:[iBAQ 30-40_3]],2,2)</f>
        <v>5.8721341718128955E-2</v>
      </c>
      <c r="X722" s="8"/>
      <c r="Y722" s="8">
        <f>表1_5[[#This Row],[Average 60]]/表1_5[[#This Row],[Average 40]]</f>
        <v>0.58514936854384692</v>
      </c>
      <c r="Z722" s="8">
        <f>TTEST(表1_5[[#This Row],[iBAQ 30-40_1]:[iBAQ 30-40_3]],表1_5[[#This Row],[iBAQ 50-60_1]:[iBAQ 50-60_3]],2,2)</f>
        <v>4.1873494314255612E-2</v>
      </c>
      <c r="AA722" s="8"/>
      <c r="AB722" s="8">
        <f>表1_5[[#This Row],[Average 60]]/表1_5[[#This Row],[Average 20]]</f>
        <v>0.80705913443601551</v>
      </c>
      <c r="AC722" s="8">
        <f>TTEST(表1_5[[#This Row],[iBAQ 0-20_1]:[iBAQ 0-20_3]],表1_5[[#This Row],[iBAQ 50-60_1]:[iBAQ 50-60_3]],2,2)</f>
        <v>0.32861871418686989</v>
      </c>
      <c r="AD722" s="8"/>
    </row>
    <row r="723" spans="1:30" ht="15.75">
      <c r="A723" s="6">
        <v>550</v>
      </c>
      <c r="B723" s="7" t="s">
        <v>587</v>
      </c>
      <c r="C723" s="7" t="s">
        <v>2457</v>
      </c>
      <c r="D723" s="7" t="s">
        <v>3602</v>
      </c>
      <c r="E723" s="6">
        <v>2</v>
      </c>
      <c r="F723" s="6">
        <v>2</v>
      </c>
      <c r="G723" s="6">
        <v>1378400</v>
      </c>
      <c r="H723" s="6">
        <v>1370100</v>
      </c>
      <c r="I723" s="6">
        <v>882120</v>
      </c>
      <c r="J723" s="6">
        <v>1944700</v>
      </c>
      <c r="K723" s="6">
        <v>1030900</v>
      </c>
      <c r="L723" s="6">
        <v>2118900</v>
      </c>
      <c r="M723" s="6"/>
      <c r="N723" s="6">
        <v>1136100</v>
      </c>
      <c r="O723" s="6">
        <v>849210</v>
      </c>
      <c r="P723" s="6">
        <f>COUNT(表1_5[[#This Row],[iBAQ 0-20_1]:[iBAQ 0-20_3]])</f>
        <v>3</v>
      </c>
      <c r="Q723" s="6">
        <f>COUNT(表1_5[[#This Row],[iBAQ 30-40_1]:[iBAQ 30-40_3]])</f>
        <v>3</v>
      </c>
      <c r="R723" s="6">
        <f>COUNT(表1_5[[#This Row],[iBAQ 50-60_1]:[iBAQ 50-60_3]])</f>
        <v>2</v>
      </c>
      <c r="S723" s="8">
        <f>AVERAGE(表1_5[[#This Row],[iBAQ 0-20_1]:[iBAQ 0-20_3]])</f>
        <v>1210206.6666666667</v>
      </c>
      <c r="T723" s="8">
        <f>AVERAGE(表1_5[[#This Row],[iBAQ 30-40_1]:[iBAQ 30-40_3]])</f>
        <v>1698166.6666666667</v>
      </c>
      <c r="U723" s="8">
        <f>AVERAGE(表1_5[[#This Row],[iBAQ 50-60_1]:[iBAQ 50-60_3]])</f>
        <v>992655</v>
      </c>
      <c r="V723" s="8">
        <f>表1_5[[#This Row],[Average 40]]/表1_5[[#This Row],[Average 20]]</f>
        <v>1.403203860497656</v>
      </c>
      <c r="W723" s="8">
        <f>TTEST(表1_5[[#This Row],[iBAQ 0-20_1]:[iBAQ 0-20_3]],表1_5[[#This Row],[iBAQ 30-40_1]:[iBAQ 30-40_3]],2,2)</f>
        <v>0.2632586215611637</v>
      </c>
      <c r="X723" s="8"/>
      <c r="Y723" s="8">
        <f>表1_5[[#This Row],[Average 60]]/表1_5[[#This Row],[Average 40]]</f>
        <v>0.58454509765433305</v>
      </c>
      <c r="Z723" s="8">
        <f>TTEST(表1_5[[#This Row],[iBAQ 30-40_1]:[iBAQ 30-40_3]],表1_5[[#This Row],[iBAQ 50-60_1]:[iBAQ 50-60_3]],2,2)</f>
        <v>0.21377417017786177</v>
      </c>
      <c r="AA723" s="8"/>
      <c r="AB723" s="8">
        <f>表1_5[[#This Row],[Average 60]]/表1_5[[#This Row],[Average 20]]</f>
        <v>0.82023593766353953</v>
      </c>
      <c r="AC723" s="8">
        <f>TTEST(表1_5[[#This Row],[iBAQ 0-20_1]:[iBAQ 0-20_3]],表1_5[[#This Row],[iBAQ 50-60_1]:[iBAQ 50-60_3]],2,2)</f>
        <v>0.42679121472738413</v>
      </c>
      <c r="AD723" s="8"/>
    </row>
    <row r="724" spans="1:30" ht="15.75">
      <c r="A724" s="6">
        <v>1134</v>
      </c>
      <c r="B724" s="7" t="s">
        <v>455</v>
      </c>
      <c r="C724" s="7" t="s">
        <v>3015</v>
      </c>
      <c r="D724" s="7" t="s">
        <v>3825</v>
      </c>
      <c r="E724" s="6">
        <v>2</v>
      </c>
      <c r="F724" s="6">
        <v>1</v>
      </c>
      <c r="G724" s="6">
        <v>1385400</v>
      </c>
      <c r="H724" s="6">
        <v>1747600</v>
      </c>
      <c r="I724" s="6">
        <v>1061400</v>
      </c>
      <c r="J724" s="6">
        <v>2417300</v>
      </c>
      <c r="K724" s="6">
        <v>3525100</v>
      </c>
      <c r="L724" s="6">
        <v>3782500</v>
      </c>
      <c r="M724" s="6">
        <v>2099400</v>
      </c>
      <c r="N724" s="6">
        <v>1674600</v>
      </c>
      <c r="O724" s="6">
        <v>1885500</v>
      </c>
      <c r="P724" s="6">
        <f>COUNT(表1_5[[#This Row],[iBAQ 0-20_1]:[iBAQ 0-20_3]])</f>
        <v>3</v>
      </c>
      <c r="Q724" s="6">
        <f>COUNT(表1_5[[#This Row],[iBAQ 30-40_1]:[iBAQ 30-40_3]])</f>
        <v>3</v>
      </c>
      <c r="R724" s="6">
        <f>COUNT(表1_5[[#This Row],[iBAQ 50-60_1]:[iBAQ 50-60_3]])</f>
        <v>3</v>
      </c>
      <c r="S724" s="8">
        <f>AVERAGE(表1_5[[#This Row],[iBAQ 0-20_1]:[iBAQ 0-20_3]])</f>
        <v>1398133.3333333333</v>
      </c>
      <c r="T724" s="8">
        <f>AVERAGE(表1_5[[#This Row],[iBAQ 30-40_1]:[iBAQ 30-40_3]])</f>
        <v>3241633.3333333335</v>
      </c>
      <c r="U724" s="8">
        <f>AVERAGE(表1_5[[#This Row],[iBAQ 50-60_1]:[iBAQ 50-60_3]])</f>
        <v>1886500</v>
      </c>
      <c r="V724" s="8">
        <f>表1_5[[#This Row],[Average 40]]/表1_5[[#This Row],[Average 20]]</f>
        <v>2.3185437726492468</v>
      </c>
      <c r="W724" s="8">
        <f>TTEST(表1_5[[#This Row],[iBAQ 0-20_1]:[iBAQ 0-20_3]],表1_5[[#This Row],[iBAQ 30-40_1]:[iBAQ 30-40_3]],2,2)</f>
        <v>1.6418450839303812E-2</v>
      </c>
      <c r="X724" s="8" t="s">
        <v>1408</v>
      </c>
      <c r="Y724" s="8">
        <f>表1_5[[#This Row],[Average 60]]/表1_5[[#This Row],[Average 40]]</f>
        <v>0.58195971166798632</v>
      </c>
      <c r="Z724" s="8">
        <f>TTEST(表1_5[[#This Row],[iBAQ 30-40_1]:[iBAQ 30-40_3]],表1_5[[#This Row],[iBAQ 50-60_1]:[iBAQ 50-60_3]],2,2)</f>
        <v>3.6035902439115641E-2</v>
      </c>
      <c r="AA724" s="8"/>
      <c r="AB724" s="8">
        <f>表1_5[[#This Row],[Average 60]]/表1_5[[#This Row],[Average 20]]</f>
        <v>1.3492990654205608</v>
      </c>
      <c r="AC724" s="8">
        <f>TTEST(表1_5[[#This Row],[iBAQ 0-20_1]:[iBAQ 0-20_3]],表1_5[[#This Row],[iBAQ 50-60_1]:[iBAQ 50-60_3]],2,2)</f>
        <v>0.10418878776986185</v>
      </c>
      <c r="AD724" s="8"/>
    </row>
    <row r="725" spans="1:30" ht="15.75">
      <c r="A725" s="6">
        <v>642</v>
      </c>
      <c r="B725" s="7" t="s">
        <v>643</v>
      </c>
      <c r="C725" s="7" t="s">
        <v>2614</v>
      </c>
      <c r="D725" s="7" t="s">
        <v>1663</v>
      </c>
      <c r="E725" s="6">
        <v>4</v>
      </c>
      <c r="F725" s="6">
        <v>3</v>
      </c>
      <c r="G725" s="6"/>
      <c r="H725" s="6">
        <v>1210300</v>
      </c>
      <c r="I725" s="6">
        <v>892740</v>
      </c>
      <c r="J725" s="6">
        <v>3467300</v>
      </c>
      <c r="K725" s="6">
        <v>4055300</v>
      </c>
      <c r="L725" s="6">
        <v>2697800</v>
      </c>
      <c r="M725" s="6">
        <v>3465100</v>
      </c>
      <c r="N725" s="6"/>
      <c r="O725" s="6">
        <v>499310</v>
      </c>
      <c r="P725" s="6">
        <f>COUNT(表1_5[[#This Row],[iBAQ 0-20_1]:[iBAQ 0-20_3]])</f>
        <v>2</v>
      </c>
      <c r="Q725" s="6">
        <f>COUNT(表1_5[[#This Row],[iBAQ 30-40_1]:[iBAQ 30-40_3]])</f>
        <v>3</v>
      </c>
      <c r="R725" s="6">
        <f>COUNT(表1_5[[#This Row],[iBAQ 50-60_1]:[iBAQ 50-60_3]])</f>
        <v>2</v>
      </c>
      <c r="S725" s="8">
        <f>AVERAGE(表1_5[[#This Row],[iBAQ 0-20_1]:[iBAQ 0-20_3]])</f>
        <v>1051520</v>
      </c>
      <c r="T725" s="8">
        <f>AVERAGE(表1_5[[#This Row],[iBAQ 30-40_1]:[iBAQ 30-40_3]])</f>
        <v>3406800</v>
      </c>
      <c r="U725" s="8">
        <f>AVERAGE(表1_5[[#This Row],[iBAQ 50-60_1]:[iBAQ 50-60_3]])</f>
        <v>1982205</v>
      </c>
      <c r="V725" s="8">
        <f>表1_5[[#This Row],[Average 40]]/表1_5[[#This Row],[Average 20]]</f>
        <v>3.2398813146682897</v>
      </c>
      <c r="W725" s="8">
        <f>TTEST(表1_5[[#This Row],[iBAQ 0-20_1]:[iBAQ 0-20_3]],表1_5[[#This Row],[iBAQ 30-40_1]:[iBAQ 30-40_3]],2,2)</f>
        <v>2.0242758996524019E-2</v>
      </c>
      <c r="X725" s="8" t="s">
        <v>1408</v>
      </c>
      <c r="Y725" s="8">
        <f>表1_5[[#This Row],[Average 60]]/表1_5[[#This Row],[Average 40]]</f>
        <v>0.58183779499823884</v>
      </c>
      <c r="Z725" s="8">
        <f>TTEST(表1_5[[#This Row],[iBAQ 30-40_1]:[iBAQ 30-40_3]],表1_5[[#This Row],[iBAQ 50-60_1]:[iBAQ 50-60_3]],2,2)</f>
        <v>0.32602497037139649</v>
      </c>
      <c r="AA725" s="8"/>
      <c r="AB725" s="8">
        <f>表1_5[[#This Row],[Average 60]]/表1_5[[#This Row],[Average 20]]</f>
        <v>1.8850854001825927</v>
      </c>
      <c r="AC725" s="8">
        <f>TTEST(表1_5[[#This Row],[iBAQ 0-20_1]:[iBAQ 0-20_3]],表1_5[[#This Row],[iBAQ 50-60_1]:[iBAQ 50-60_3]],2,2)</f>
        <v>0.59629011096382478</v>
      </c>
      <c r="AD725" s="8"/>
    </row>
    <row r="726" spans="1:30" ht="15.75">
      <c r="A726" s="6">
        <v>297</v>
      </c>
      <c r="B726" s="7" t="s">
        <v>699</v>
      </c>
      <c r="C726" s="7" t="s">
        <v>2368</v>
      </c>
      <c r="D726" s="7" t="s">
        <v>1518</v>
      </c>
      <c r="E726" s="6">
        <v>3</v>
      </c>
      <c r="F726" s="6">
        <v>2</v>
      </c>
      <c r="G726" s="6"/>
      <c r="H726" s="6">
        <v>7653700</v>
      </c>
      <c r="I726" s="6">
        <v>9188900</v>
      </c>
      <c r="J726" s="6">
        <v>17485000</v>
      </c>
      <c r="K726" s="6">
        <v>21444000</v>
      </c>
      <c r="L726" s="6">
        <v>23601000</v>
      </c>
      <c r="M726" s="6">
        <v>12921000</v>
      </c>
      <c r="N726" s="6">
        <v>11172000</v>
      </c>
      <c r="O726" s="6"/>
      <c r="P726" s="6">
        <f>COUNT(表1_5[[#This Row],[iBAQ 0-20_1]:[iBAQ 0-20_3]])</f>
        <v>2</v>
      </c>
      <c r="Q726" s="6">
        <f>COUNT(表1_5[[#This Row],[iBAQ 30-40_1]:[iBAQ 30-40_3]])</f>
        <v>3</v>
      </c>
      <c r="R726" s="6">
        <f>COUNT(表1_5[[#This Row],[iBAQ 50-60_1]:[iBAQ 50-60_3]])</f>
        <v>2</v>
      </c>
      <c r="S726" s="8">
        <f>AVERAGE(表1_5[[#This Row],[iBAQ 0-20_1]:[iBAQ 0-20_3]])</f>
        <v>8421300</v>
      </c>
      <c r="T726" s="8">
        <f>AVERAGE(表1_5[[#This Row],[iBAQ 30-40_1]:[iBAQ 30-40_3]])</f>
        <v>20843333.333333332</v>
      </c>
      <c r="U726" s="8">
        <f>AVERAGE(表1_5[[#This Row],[iBAQ 50-60_1]:[iBAQ 50-60_3]])</f>
        <v>12046500</v>
      </c>
      <c r="V726" s="8">
        <f>表1_5[[#This Row],[Average 40]]/表1_5[[#This Row],[Average 20]]</f>
        <v>2.4750731280601963</v>
      </c>
      <c r="W726" s="8">
        <f>TTEST(表1_5[[#This Row],[iBAQ 0-20_1]:[iBAQ 0-20_3]],表1_5[[#This Row],[iBAQ 30-40_1]:[iBAQ 30-40_3]],2,2)</f>
        <v>1.3705978211573582E-2</v>
      </c>
      <c r="X726" s="8" t="s">
        <v>1408</v>
      </c>
      <c r="Y726" s="8">
        <f>表1_5[[#This Row],[Average 60]]/表1_5[[#This Row],[Average 40]]</f>
        <v>0.57795458180073567</v>
      </c>
      <c r="Z726" s="8">
        <f>TTEST(表1_5[[#This Row],[iBAQ 30-40_1]:[iBAQ 30-40_3]],表1_5[[#This Row],[iBAQ 50-60_1]:[iBAQ 50-60_3]],2,2)</f>
        <v>3.5194852379735263E-2</v>
      </c>
      <c r="AA726" s="8"/>
      <c r="AB726" s="8">
        <f>表1_5[[#This Row],[Average 60]]/表1_5[[#This Row],[Average 20]]</f>
        <v>1.4304798546542696</v>
      </c>
      <c r="AC726" s="8">
        <f>TTEST(表1_5[[#This Row],[iBAQ 0-20_1]:[iBAQ 0-20_3]],表1_5[[#This Row],[iBAQ 50-60_1]:[iBAQ 50-60_3]],2,2)</f>
        <v>8.9421470825894911E-2</v>
      </c>
      <c r="AD726" s="8"/>
    </row>
    <row r="727" spans="1:30" ht="15.75">
      <c r="A727" s="6">
        <v>1046</v>
      </c>
      <c r="B727" s="7" t="s">
        <v>651</v>
      </c>
      <c r="C727" s="7" t="s">
        <v>2947</v>
      </c>
      <c r="D727" s="7" t="s">
        <v>1871</v>
      </c>
      <c r="E727" s="6">
        <v>13</v>
      </c>
      <c r="F727" s="6">
        <v>3</v>
      </c>
      <c r="G727" s="6">
        <v>648210</v>
      </c>
      <c r="H727" s="6">
        <v>1200300</v>
      </c>
      <c r="I727" s="6">
        <v>984930</v>
      </c>
      <c r="J727" s="6">
        <v>3941100</v>
      </c>
      <c r="K727" s="6">
        <v>6797000</v>
      </c>
      <c r="L727" s="6">
        <v>2946100</v>
      </c>
      <c r="M727" s="6">
        <v>4815500</v>
      </c>
      <c r="N727" s="6">
        <v>2603500</v>
      </c>
      <c r="O727" s="6">
        <v>456530</v>
      </c>
      <c r="P727" s="6">
        <f>COUNT(表1_5[[#This Row],[iBAQ 0-20_1]:[iBAQ 0-20_3]])</f>
        <v>3</v>
      </c>
      <c r="Q727" s="6">
        <f>COUNT(表1_5[[#This Row],[iBAQ 30-40_1]:[iBAQ 30-40_3]])</f>
        <v>3</v>
      </c>
      <c r="R727" s="6">
        <f>COUNT(表1_5[[#This Row],[iBAQ 50-60_1]:[iBAQ 50-60_3]])</f>
        <v>3</v>
      </c>
      <c r="S727" s="8">
        <f>AVERAGE(表1_5[[#This Row],[iBAQ 0-20_1]:[iBAQ 0-20_3]])</f>
        <v>944480</v>
      </c>
      <c r="T727" s="8">
        <f>AVERAGE(表1_5[[#This Row],[iBAQ 30-40_1]:[iBAQ 30-40_3]])</f>
        <v>4561400</v>
      </c>
      <c r="U727" s="8">
        <f>AVERAGE(表1_5[[#This Row],[iBAQ 50-60_1]:[iBAQ 50-60_3]])</f>
        <v>2625176.6666666665</v>
      </c>
      <c r="V727" s="8">
        <f>表1_5[[#This Row],[Average 40]]/表1_5[[#This Row],[Average 20]]</f>
        <v>4.8295358292393695</v>
      </c>
      <c r="W727" s="8">
        <f>TTEST(表1_5[[#This Row],[iBAQ 0-20_1]:[iBAQ 0-20_3]],表1_5[[#This Row],[iBAQ 30-40_1]:[iBAQ 30-40_3]],2,2)</f>
        <v>3.6080655264324406E-2</v>
      </c>
      <c r="X727" s="8" t="s">
        <v>1408</v>
      </c>
      <c r="Y727" s="8">
        <f>表1_5[[#This Row],[Average 60]]/表1_5[[#This Row],[Average 40]]</f>
        <v>0.57551994270764817</v>
      </c>
      <c r="Z727" s="8">
        <f>TTEST(表1_5[[#This Row],[iBAQ 30-40_1]:[iBAQ 30-40_3]],表1_5[[#This Row],[iBAQ 50-60_1]:[iBAQ 50-60_3]],2,2)</f>
        <v>0.3201605776824476</v>
      </c>
      <c r="AA727" s="8"/>
      <c r="AB727" s="8">
        <f>表1_5[[#This Row],[Average 60]]/表1_5[[#This Row],[Average 20]]</f>
        <v>2.7794941837483762</v>
      </c>
      <c r="AC727" s="8">
        <f>TTEST(表1_5[[#This Row],[iBAQ 0-20_1]:[iBAQ 0-20_3]],表1_5[[#This Row],[iBAQ 50-60_1]:[iBAQ 50-60_3]],2,2)</f>
        <v>0.25583563128047476</v>
      </c>
      <c r="AD727" s="8"/>
    </row>
    <row r="728" spans="1:30" ht="15.75">
      <c r="A728" s="6">
        <v>764</v>
      </c>
      <c r="B728" s="7" t="s">
        <v>763</v>
      </c>
      <c r="C728" s="7" t="s">
        <v>2720</v>
      </c>
      <c r="D728" s="7" t="s">
        <v>1733</v>
      </c>
      <c r="E728" s="6">
        <v>12</v>
      </c>
      <c r="F728" s="6">
        <v>12</v>
      </c>
      <c r="G728" s="6"/>
      <c r="H728" s="6">
        <v>179960</v>
      </c>
      <c r="I728" s="6"/>
      <c r="J728" s="6">
        <v>1717300</v>
      </c>
      <c r="K728" s="6">
        <v>1786200</v>
      </c>
      <c r="L728" s="6">
        <v>1784100</v>
      </c>
      <c r="M728" s="6">
        <v>534610</v>
      </c>
      <c r="N728" s="6">
        <v>1488900</v>
      </c>
      <c r="O728" s="6"/>
      <c r="P728" s="6">
        <f>COUNT(表1_5[[#This Row],[iBAQ 0-20_1]:[iBAQ 0-20_3]])</f>
        <v>1</v>
      </c>
      <c r="Q728" s="6">
        <f>COUNT(表1_5[[#This Row],[iBAQ 30-40_1]:[iBAQ 30-40_3]])</f>
        <v>3</v>
      </c>
      <c r="R728" s="6">
        <f>COUNT(表1_5[[#This Row],[iBAQ 50-60_1]:[iBAQ 50-60_3]])</f>
        <v>2</v>
      </c>
      <c r="S728" s="8"/>
      <c r="T728" s="8">
        <f>AVERAGE(表1_5[[#This Row],[iBAQ 30-40_1]:[iBAQ 30-40_3]])</f>
        <v>1762533.3333333333</v>
      </c>
      <c r="U728" s="8">
        <f>AVERAGE(表1_5[[#This Row],[iBAQ 50-60_1]:[iBAQ 50-60_3]])</f>
        <v>1011755</v>
      </c>
      <c r="V728" s="8"/>
      <c r="W728" s="8"/>
      <c r="X728" s="8"/>
      <c r="Y728" s="8">
        <f>表1_5[[#This Row],[Average 60]]/表1_5[[#This Row],[Average 40]]</f>
        <v>0.57403453362584167</v>
      </c>
      <c r="Z728" s="8">
        <f>TTEST(表1_5[[#This Row],[iBAQ 30-40_1]:[iBAQ 30-40_3]],表1_5[[#This Row],[iBAQ 50-60_1]:[iBAQ 50-60_3]],2,2)</f>
        <v>0.12608891656305868</v>
      </c>
      <c r="AA728" s="8"/>
      <c r="AB728" s="8"/>
      <c r="AC728" s="8"/>
      <c r="AD728" s="8"/>
    </row>
    <row r="729" spans="1:30" ht="15.75">
      <c r="A729" s="6">
        <v>802</v>
      </c>
      <c r="B729" s="7" t="s">
        <v>361</v>
      </c>
      <c r="C729" s="7" t="s">
        <v>2556</v>
      </c>
      <c r="D729" s="7" t="s">
        <v>3699</v>
      </c>
      <c r="E729" s="6">
        <v>4</v>
      </c>
      <c r="F729" s="6">
        <v>2</v>
      </c>
      <c r="G729" s="6"/>
      <c r="H729" s="6">
        <v>7482300</v>
      </c>
      <c r="I729" s="6">
        <v>7098600</v>
      </c>
      <c r="J729" s="6">
        <v>8558200</v>
      </c>
      <c r="K729" s="6">
        <v>12144000</v>
      </c>
      <c r="L729" s="6">
        <v>17573000</v>
      </c>
      <c r="M729" s="6">
        <v>11565000</v>
      </c>
      <c r="N729" s="6"/>
      <c r="O729" s="6">
        <v>3080800</v>
      </c>
      <c r="P729" s="6">
        <f>COUNT(表1_5[[#This Row],[iBAQ 0-20_1]:[iBAQ 0-20_3]])</f>
        <v>2</v>
      </c>
      <c r="Q729" s="6">
        <f>COUNT(表1_5[[#This Row],[iBAQ 30-40_1]:[iBAQ 30-40_3]])</f>
        <v>3</v>
      </c>
      <c r="R729" s="6">
        <f>COUNT(表1_5[[#This Row],[iBAQ 50-60_1]:[iBAQ 50-60_3]])</f>
        <v>2</v>
      </c>
      <c r="S729" s="8">
        <f>AVERAGE(表1_5[[#This Row],[iBAQ 0-20_1]:[iBAQ 0-20_3]])</f>
        <v>7290450</v>
      </c>
      <c r="T729" s="8">
        <f>AVERAGE(表1_5[[#This Row],[iBAQ 30-40_1]:[iBAQ 30-40_3]])</f>
        <v>12758400</v>
      </c>
      <c r="U729" s="8">
        <f>AVERAGE(表1_5[[#This Row],[iBAQ 50-60_1]:[iBAQ 50-60_3]])</f>
        <v>7322900</v>
      </c>
      <c r="V729" s="8">
        <f>表1_5[[#This Row],[Average 40]]/表1_5[[#This Row],[Average 20]]</f>
        <v>1.7500154311462255</v>
      </c>
      <c r="W729" s="8">
        <f>TTEST(表1_5[[#This Row],[iBAQ 0-20_1]:[iBAQ 0-20_3]],表1_5[[#This Row],[iBAQ 30-40_1]:[iBAQ 30-40_3]],2,2)</f>
        <v>0.20474602472928716</v>
      </c>
      <c r="X729" s="8"/>
      <c r="Y729" s="8">
        <f>表1_5[[#This Row],[Average 60]]/表1_5[[#This Row],[Average 40]]</f>
        <v>0.57396695510408824</v>
      </c>
      <c r="Z729" s="8">
        <f>TTEST(表1_5[[#This Row],[iBAQ 30-40_1]:[iBAQ 30-40_3]],表1_5[[#This Row],[iBAQ 50-60_1]:[iBAQ 50-60_3]],2,2)</f>
        <v>0.32516621055810391</v>
      </c>
      <c r="AA729" s="8"/>
      <c r="AB729" s="8">
        <f>表1_5[[#This Row],[Average 60]]/表1_5[[#This Row],[Average 20]]</f>
        <v>1.0044510284001673</v>
      </c>
      <c r="AC729" s="8">
        <f>TTEST(表1_5[[#This Row],[iBAQ 0-20_1]:[iBAQ 0-20_3]],表1_5[[#This Row],[iBAQ 50-60_1]:[iBAQ 50-60_3]],2,2)</f>
        <v>0.99459657934487677</v>
      </c>
      <c r="AD729" s="8"/>
    </row>
    <row r="730" spans="1:30" ht="15.75">
      <c r="A730" s="6">
        <v>506</v>
      </c>
      <c r="B730" s="7" t="s">
        <v>133</v>
      </c>
      <c r="C730" s="7" t="s">
        <v>3000</v>
      </c>
      <c r="D730" s="7" t="s">
        <v>1905</v>
      </c>
      <c r="E730" s="6">
        <v>7</v>
      </c>
      <c r="F730" s="6">
        <v>1</v>
      </c>
      <c r="G730" s="6">
        <v>23481000</v>
      </c>
      <c r="H730" s="6">
        <v>20135000</v>
      </c>
      <c r="I730" s="6">
        <v>20486000</v>
      </c>
      <c r="J730" s="6">
        <v>23163000</v>
      </c>
      <c r="K730" s="6">
        <v>19746000</v>
      </c>
      <c r="L730" s="6">
        <v>27295000</v>
      </c>
      <c r="M730" s="6">
        <v>13430000</v>
      </c>
      <c r="N730" s="6">
        <v>13012000</v>
      </c>
      <c r="O730" s="6">
        <v>13779000</v>
      </c>
      <c r="P730" s="6">
        <f>COUNT(表1_5[[#This Row],[iBAQ 0-20_1]:[iBAQ 0-20_3]])</f>
        <v>3</v>
      </c>
      <c r="Q730" s="6">
        <f>COUNT(表1_5[[#This Row],[iBAQ 30-40_1]:[iBAQ 30-40_3]])</f>
        <v>3</v>
      </c>
      <c r="R730" s="6">
        <f>COUNT(表1_5[[#This Row],[iBAQ 50-60_1]:[iBAQ 50-60_3]])</f>
        <v>3</v>
      </c>
      <c r="S730" s="8">
        <f>AVERAGE(表1_5[[#This Row],[iBAQ 0-20_1]:[iBAQ 0-20_3]])</f>
        <v>21367333.333333332</v>
      </c>
      <c r="T730" s="8">
        <f>AVERAGE(表1_5[[#This Row],[iBAQ 30-40_1]:[iBAQ 30-40_3]])</f>
        <v>23401333.333333332</v>
      </c>
      <c r="U730" s="8">
        <f>AVERAGE(表1_5[[#This Row],[iBAQ 50-60_1]:[iBAQ 50-60_3]])</f>
        <v>13407000</v>
      </c>
      <c r="V730" s="8">
        <f>表1_5[[#This Row],[Average 40]]/表1_5[[#This Row],[Average 20]]</f>
        <v>1.0951920376899318</v>
      </c>
      <c r="W730" s="8">
        <f>TTEST(表1_5[[#This Row],[iBAQ 0-20_1]:[iBAQ 0-20_3]],表1_5[[#This Row],[iBAQ 30-40_1]:[iBAQ 30-40_3]],2,2)</f>
        <v>0.44914763350301407</v>
      </c>
      <c r="X730" s="8"/>
      <c r="Y730" s="8">
        <f>表1_5[[#This Row],[Average 60]]/表1_5[[#This Row],[Average 40]]</f>
        <v>0.57291607315822468</v>
      </c>
      <c r="Z730" s="8">
        <f>TTEST(表1_5[[#This Row],[iBAQ 30-40_1]:[iBAQ 30-40_3]],表1_5[[#This Row],[iBAQ 50-60_1]:[iBAQ 50-60_3]],2,2)</f>
        <v>1.0370801531644188E-2</v>
      </c>
      <c r="AA730" s="8"/>
      <c r="AB730" s="8">
        <f>表1_5[[#This Row],[Average 60]]/表1_5[[#This Row],[Average 20]]</f>
        <v>0.62745312158747002</v>
      </c>
      <c r="AC730" s="8">
        <f>TTEST(表1_5[[#This Row],[iBAQ 0-20_1]:[iBAQ 0-20_3]],表1_5[[#This Row],[iBAQ 50-60_1]:[iBAQ 50-60_3]],2,2)</f>
        <v>1.8346537462673972E-3</v>
      </c>
      <c r="AD730" s="8"/>
    </row>
    <row r="731" spans="1:30" ht="15.75">
      <c r="A731" s="6">
        <v>558</v>
      </c>
      <c r="B731" s="7" t="s">
        <v>514</v>
      </c>
      <c r="C731" s="7" t="s">
        <v>2547</v>
      </c>
      <c r="D731" s="7" t="s">
        <v>1614</v>
      </c>
      <c r="E731" s="6">
        <v>7</v>
      </c>
      <c r="F731" s="6">
        <v>6</v>
      </c>
      <c r="G731" s="6">
        <v>2478000</v>
      </c>
      <c r="H731" s="6">
        <v>2740800</v>
      </c>
      <c r="I731" s="6">
        <v>2679500</v>
      </c>
      <c r="J731" s="6">
        <v>3918000</v>
      </c>
      <c r="K731" s="6">
        <v>3882200</v>
      </c>
      <c r="L731" s="6">
        <v>3046600</v>
      </c>
      <c r="M731" s="6">
        <v>3383300</v>
      </c>
      <c r="N731" s="6">
        <v>1469600</v>
      </c>
      <c r="O731" s="6">
        <v>1341500</v>
      </c>
      <c r="P731" s="6">
        <f>COUNT(表1_5[[#This Row],[iBAQ 0-20_1]:[iBAQ 0-20_3]])</f>
        <v>3</v>
      </c>
      <c r="Q731" s="6">
        <f>COUNT(表1_5[[#This Row],[iBAQ 30-40_1]:[iBAQ 30-40_3]])</f>
        <v>3</v>
      </c>
      <c r="R731" s="6">
        <f>COUNT(表1_5[[#This Row],[iBAQ 50-60_1]:[iBAQ 50-60_3]])</f>
        <v>3</v>
      </c>
      <c r="S731" s="8">
        <f>AVERAGE(表1_5[[#This Row],[iBAQ 0-20_1]:[iBAQ 0-20_3]])</f>
        <v>2632766.6666666665</v>
      </c>
      <c r="T731" s="8">
        <f>AVERAGE(表1_5[[#This Row],[iBAQ 30-40_1]:[iBAQ 30-40_3]])</f>
        <v>3615600</v>
      </c>
      <c r="U731" s="8">
        <f>AVERAGE(表1_5[[#This Row],[iBAQ 50-60_1]:[iBAQ 50-60_3]])</f>
        <v>2064800</v>
      </c>
      <c r="V731" s="8">
        <f>表1_5[[#This Row],[Average 40]]/表1_5[[#This Row],[Average 20]]</f>
        <v>1.3733081802413178</v>
      </c>
      <c r="W731" s="8">
        <f>TTEST(表1_5[[#This Row],[iBAQ 0-20_1]:[iBAQ 0-20_3]],表1_5[[#This Row],[iBAQ 30-40_1]:[iBAQ 30-40_3]],2,2)</f>
        <v>2.922901432303945E-2</v>
      </c>
      <c r="X731" s="8"/>
      <c r="Y731" s="8">
        <f>表1_5[[#This Row],[Average 60]]/表1_5[[#This Row],[Average 40]]</f>
        <v>0.5710808717778515</v>
      </c>
      <c r="Z731" s="8">
        <f>TTEST(表1_5[[#This Row],[iBAQ 30-40_1]:[iBAQ 30-40_3]],表1_5[[#This Row],[iBAQ 50-60_1]:[iBAQ 50-60_3]],2,2)</f>
        <v>9.7242571692058355E-2</v>
      </c>
      <c r="AA731" s="8"/>
      <c r="AB731" s="8">
        <f>表1_5[[#This Row],[Average 60]]/表1_5[[#This Row],[Average 20]]</f>
        <v>0.78427003279186669</v>
      </c>
      <c r="AC731" s="8">
        <f>TTEST(表1_5[[#This Row],[iBAQ 0-20_1]:[iBAQ 0-20_3]],表1_5[[#This Row],[iBAQ 50-60_1]:[iBAQ 50-60_3]],2,2)</f>
        <v>0.44121614942794535</v>
      </c>
      <c r="AD731" s="8"/>
    </row>
    <row r="732" spans="1:30" ht="15.75">
      <c r="A732" s="6">
        <v>850</v>
      </c>
      <c r="B732" s="7" t="s">
        <v>324</v>
      </c>
      <c r="C732" s="7" t="s">
        <v>2796</v>
      </c>
      <c r="D732" s="7" t="s">
        <v>1774</v>
      </c>
      <c r="E732" s="6">
        <v>12</v>
      </c>
      <c r="F732" s="6">
        <v>11</v>
      </c>
      <c r="G732" s="6">
        <v>4759900</v>
      </c>
      <c r="H732" s="6">
        <v>4490300</v>
      </c>
      <c r="I732" s="6">
        <v>5474100</v>
      </c>
      <c r="J732" s="6">
        <v>7244400</v>
      </c>
      <c r="K732" s="6">
        <v>6110000</v>
      </c>
      <c r="L732" s="6">
        <v>9227200</v>
      </c>
      <c r="M732" s="6">
        <v>5107200</v>
      </c>
      <c r="N732" s="6">
        <v>4012300</v>
      </c>
      <c r="O732" s="6">
        <v>3768000</v>
      </c>
      <c r="P732" s="6">
        <f>COUNT(表1_5[[#This Row],[iBAQ 0-20_1]:[iBAQ 0-20_3]])</f>
        <v>3</v>
      </c>
      <c r="Q732" s="6">
        <f>COUNT(表1_5[[#This Row],[iBAQ 30-40_1]:[iBAQ 30-40_3]])</f>
        <v>3</v>
      </c>
      <c r="R732" s="6">
        <f>COUNT(表1_5[[#This Row],[iBAQ 50-60_1]:[iBAQ 50-60_3]])</f>
        <v>3</v>
      </c>
      <c r="S732" s="8">
        <f>AVERAGE(表1_5[[#This Row],[iBAQ 0-20_1]:[iBAQ 0-20_3]])</f>
        <v>4908100</v>
      </c>
      <c r="T732" s="8">
        <f>AVERAGE(表1_5[[#This Row],[iBAQ 30-40_1]:[iBAQ 30-40_3]])</f>
        <v>7527200</v>
      </c>
      <c r="U732" s="8">
        <f>AVERAGE(表1_5[[#This Row],[iBAQ 50-60_1]:[iBAQ 50-60_3]])</f>
        <v>4295833.333333333</v>
      </c>
      <c r="V732" s="8">
        <f>表1_5[[#This Row],[Average 40]]/表1_5[[#This Row],[Average 20]]</f>
        <v>1.5336280841873637</v>
      </c>
      <c r="W732" s="8">
        <f>TTEST(表1_5[[#This Row],[iBAQ 0-20_1]:[iBAQ 0-20_3]],表1_5[[#This Row],[iBAQ 30-40_1]:[iBAQ 30-40_3]],2,2)</f>
        <v>5.2080649424884363E-2</v>
      </c>
      <c r="X732" s="8"/>
      <c r="Y732" s="8">
        <f>表1_5[[#This Row],[Average 60]]/表1_5[[#This Row],[Average 40]]</f>
        <v>0.5707080100612888</v>
      </c>
      <c r="Z732" s="8">
        <f>TTEST(表1_5[[#This Row],[iBAQ 30-40_1]:[iBAQ 30-40_3]],表1_5[[#This Row],[iBAQ 50-60_1]:[iBAQ 50-60_3]],2,2)</f>
        <v>3.1899448423821822E-2</v>
      </c>
      <c r="AA732" s="8"/>
      <c r="AB732" s="8">
        <f>表1_5[[#This Row],[Average 60]]/表1_5[[#This Row],[Average 20]]</f>
        <v>0.87525383210067709</v>
      </c>
      <c r="AC732" s="8">
        <f>TTEST(表1_5[[#This Row],[iBAQ 0-20_1]:[iBAQ 0-20_3]],表1_5[[#This Row],[iBAQ 50-60_1]:[iBAQ 50-60_3]],2,2)</f>
        <v>0.29261453808795757</v>
      </c>
      <c r="AD732" s="8"/>
    </row>
    <row r="733" spans="1:30" ht="15.75">
      <c r="A733" s="6">
        <v>1403</v>
      </c>
      <c r="B733" s="7" t="s">
        <v>161</v>
      </c>
      <c r="C733" s="7" t="s">
        <v>2842</v>
      </c>
      <c r="D733" s="7" t="s">
        <v>3939</v>
      </c>
      <c r="E733" s="6">
        <v>20</v>
      </c>
      <c r="F733" s="6">
        <v>15</v>
      </c>
      <c r="G733" s="6">
        <v>25071000</v>
      </c>
      <c r="H733" s="6">
        <v>43437000</v>
      </c>
      <c r="I733" s="6">
        <v>25216000</v>
      </c>
      <c r="J733" s="6">
        <v>27406000</v>
      </c>
      <c r="K733" s="6">
        <v>9274300</v>
      </c>
      <c r="L733" s="6">
        <v>29897000</v>
      </c>
      <c r="M733" s="6">
        <v>9699300</v>
      </c>
      <c r="N733" s="6">
        <v>17088000</v>
      </c>
      <c r="O733" s="6">
        <v>11034000</v>
      </c>
      <c r="P733" s="6">
        <f>COUNT(表1_5[[#This Row],[iBAQ 0-20_1]:[iBAQ 0-20_3]])</f>
        <v>3</v>
      </c>
      <c r="Q733" s="6">
        <f>COUNT(表1_5[[#This Row],[iBAQ 30-40_1]:[iBAQ 30-40_3]])</f>
        <v>3</v>
      </c>
      <c r="R733" s="6">
        <f>COUNT(表1_5[[#This Row],[iBAQ 50-60_1]:[iBAQ 50-60_3]])</f>
        <v>3</v>
      </c>
      <c r="S733" s="8">
        <f>AVERAGE(表1_5[[#This Row],[iBAQ 0-20_1]:[iBAQ 0-20_3]])</f>
        <v>31241333.333333332</v>
      </c>
      <c r="T733" s="8">
        <f>AVERAGE(表1_5[[#This Row],[iBAQ 30-40_1]:[iBAQ 30-40_3]])</f>
        <v>22192433.333333332</v>
      </c>
      <c r="U733" s="8">
        <f>AVERAGE(表1_5[[#This Row],[iBAQ 50-60_1]:[iBAQ 50-60_3]])</f>
        <v>12607100</v>
      </c>
      <c r="V733" s="8">
        <f>表1_5[[#This Row],[Average 40]]/表1_5[[#This Row],[Average 20]]</f>
        <v>0.71035487175109902</v>
      </c>
      <c r="W733" s="8">
        <f>TTEST(表1_5[[#This Row],[iBAQ 0-20_1]:[iBAQ 0-20_3]],表1_5[[#This Row],[iBAQ 30-40_1]:[iBAQ 30-40_3]],2,2)</f>
        <v>0.3673516869274091</v>
      </c>
      <c r="X733" s="8"/>
      <c r="Y733" s="8">
        <f>表1_5[[#This Row],[Average 60]]/表1_5[[#This Row],[Average 40]]</f>
        <v>0.56808101259738686</v>
      </c>
      <c r="Z733" s="8">
        <f>TTEST(表1_5[[#This Row],[iBAQ 30-40_1]:[iBAQ 30-40_3]],表1_5[[#This Row],[iBAQ 50-60_1]:[iBAQ 50-60_3]],2,2)</f>
        <v>0.23627380641777257</v>
      </c>
      <c r="AA733" s="8"/>
      <c r="AB733" s="8">
        <f>表1_5[[#This Row],[Average 60]]/表1_5[[#This Row],[Average 20]]</f>
        <v>0.40353911484785115</v>
      </c>
      <c r="AC733" s="8">
        <f>TTEST(表1_5[[#This Row],[iBAQ 0-20_1]:[iBAQ 0-20_3]],表1_5[[#This Row],[iBAQ 50-60_1]:[iBAQ 50-60_3]],2,2)</f>
        <v>4.5776621477182949E-2</v>
      </c>
      <c r="AD733" s="8" t="s">
        <v>1408</v>
      </c>
    </row>
    <row r="734" spans="1:30" ht="15.75">
      <c r="A734" s="6">
        <v>1470</v>
      </c>
      <c r="B734" s="7" t="s">
        <v>181</v>
      </c>
      <c r="C734" s="7" t="s">
        <v>3312</v>
      </c>
      <c r="D734" s="7" t="s">
        <v>2127</v>
      </c>
      <c r="E734" s="6">
        <v>3</v>
      </c>
      <c r="F734" s="6">
        <v>1</v>
      </c>
      <c r="G734" s="6">
        <v>7314500</v>
      </c>
      <c r="H734" s="6">
        <v>6249600</v>
      </c>
      <c r="I734" s="6">
        <v>7806800</v>
      </c>
      <c r="J734" s="6">
        <v>18252000</v>
      </c>
      <c r="K734" s="6">
        <v>18378000</v>
      </c>
      <c r="L734" s="6">
        <v>9827900</v>
      </c>
      <c r="M734" s="6">
        <v>6534200</v>
      </c>
      <c r="N734" s="6">
        <v>10072000</v>
      </c>
      <c r="O734" s="6">
        <v>9486900</v>
      </c>
      <c r="P734" s="6">
        <f>COUNT(表1_5[[#This Row],[iBAQ 0-20_1]:[iBAQ 0-20_3]])</f>
        <v>3</v>
      </c>
      <c r="Q734" s="6">
        <f>COUNT(表1_5[[#This Row],[iBAQ 30-40_1]:[iBAQ 30-40_3]])</f>
        <v>3</v>
      </c>
      <c r="R734" s="6">
        <f>COUNT(表1_5[[#This Row],[iBAQ 50-60_1]:[iBAQ 50-60_3]])</f>
        <v>3</v>
      </c>
      <c r="S734" s="8">
        <f>AVERAGE(表1_5[[#This Row],[iBAQ 0-20_1]:[iBAQ 0-20_3]])</f>
        <v>7123633.333333333</v>
      </c>
      <c r="T734" s="8">
        <f>AVERAGE(表1_5[[#This Row],[iBAQ 30-40_1]:[iBAQ 30-40_3]])</f>
        <v>15485966.666666666</v>
      </c>
      <c r="U734" s="8">
        <f>AVERAGE(表1_5[[#This Row],[iBAQ 50-60_1]:[iBAQ 50-60_3]])</f>
        <v>8697700</v>
      </c>
      <c r="V734" s="8">
        <f>表1_5[[#This Row],[Average 40]]/表1_5[[#This Row],[Average 20]]</f>
        <v>2.1738859851480283</v>
      </c>
      <c r="W734" s="8">
        <f>TTEST(表1_5[[#This Row],[iBAQ 0-20_1]:[iBAQ 0-20_3]],表1_5[[#This Row],[iBAQ 30-40_1]:[iBAQ 30-40_3]],2,2)</f>
        <v>4.3355108364945931E-2</v>
      </c>
      <c r="X734" s="8" t="s">
        <v>1408</v>
      </c>
      <c r="Y734" s="8">
        <f>表1_5[[#This Row],[Average 60]]/表1_5[[#This Row],[Average 40]]</f>
        <v>0.56165044050635093</v>
      </c>
      <c r="Z734" s="8">
        <f>TTEST(表1_5[[#This Row],[iBAQ 30-40_1]:[iBAQ 30-40_3]],表1_5[[#This Row],[iBAQ 50-60_1]:[iBAQ 50-60_3]],2,2)</f>
        <v>8.8857780183751345E-2</v>
      </c>
      <c r="AA734" s="8"/>
      <c r="AB734" s="8">
        <f>表1_5[[#This Row],[Average 60]]/表1_5[[#This Row],[Average 20]]</f>
        <v>1.2209640211689727</v>
      </c>
      <c r="AC734" s="8">
        <f>TTEST(表1_5[[#This Row],[iBAQ 0-20_1]:[iBAQ 0-20_3]],表1_5[[#This Row],[iBAQ 50-60_1]:[iBAQ 50-60_3]],2,2)</f>
        <v>0.25559519742457526</v>
      </c>
      <c r="AD734" s="8"/>
    </row>
    <row r="735" spans="1:30" ht="15.75">
      <c r="A735" s="6">
        <v>1095</v>
      </c>
      <c r="B735" s="7" t="s">
        <v>225</v>
      </c>
      <c r="C735" s="7" t="s">
        <v>2988</v>
      </c>
      <c r="D735" s="7" t="s">
        <v>3819</v>
      </c>
      <c r="E735" s="6">
        <v>7</v>
      </c>
      <c r="F735" s="6">
        <v>7</v>
      </c>
      <c r="G735" s="6">
        <v>10047000</v>
      </c>
      <c r="H735" s="6">
        <v>11789000</v>
      </c>
      <c r="I735" s="6">
        <v>13186000</v>
      </c>
      <c r="J735" s="6">
        <v>20386000</v>
      </c>
      <c r="K735" s="6">
        <v>29156000</v>
      </c>
      <c r="L735" s="6">
        <v>25744000</v>
      </c>
      <c r="M735" s="6">
        <v>31355000</v>
      </c>
      <c r="N735" s="6">
        <v>3798600</v>
      </c>
      <c r="O735" s="6">
        <v>7062100</v>
      </c>
      <c r="P735" s="6">
        <f>COUNT(表1_5[[#This Row],[iBAQ 0-20_1]:[iBAQ 0-20_3]])</f>
        <v>3</v>
      </c>
      <c r="Q735" s="6">
        <f>COUNT(表1_5[[#This Row],[iBAQ 30-40_1]:[iBAQ 30-40_3]])</f>
        <v>3</v>
      </c>
      <c r="R735" s="6">
        <f>COUNT(表1_5[[#This Row],[iBAQ 50-60_1]:[iBAQ 50-60_3]])</f>
        <v>3</v>
      </c>
      <c r="S735" s="8">
        <f>AVERAGE(表1_5[[#This Row],[iBAQ 0-20_1]:[iBAQ 0-20_3]])</f>
        <v>11674000</v>
      </c>
      <c r="T735" s="8">
        <f>AVERAGE(表1_5[[#This Row],[iBAQ 30-40_1]:[iBAQ 30-40_3]])</f>
        <v>25095333.333333332</v>
      </c>
      <c r="U735" s="8">
        <f>AVERAGE(表1_5[[#This Row],[iBAQ 50-60_1]:[iBAQ 50-60_3]])</f>
        <v>14071900</v>
      </c>
      <c r="V735" s="8">
        <f>表1_5[[#This Row],[Average 40]]/表1_5[[#This Row],[Average 20]]</f>
        <v>2.149677345668437</v>
      </c>
      <c r="W735" s="8">
        <f>TTEST(表1_5[[#This Row],[iBAQ 0-20_1]:[iBAQ 0-20_3]],表1_5[[#This Row],[iBAQ 30-40_1]:[iBAQ 30-40_3]],2,2)</f>
        <v>7.7378060819690677E-3</v>
      </c>
      <c r="X735" s="8" t="s">
        <v>1408</v>
      </c>
      <c r="Y735" s="8">
        <f>表1_5[[#This Row],[Average 60]]/表1_5[[#This Row],[Average 40]]</f>
        <v>0.56073772016045487</v>
      </c>
      <c r="Z735" s="8">
        <f>TTEST(表1_5[[#This Row],[iBAQ 30-40_1]:[iBAQ 30-40_3]],表1_5[[#This Row],[iBAQ 50-60_1]:[iBAQ 50-60_3]],2,2)</f>
        <v>0.29058015124036751</v>
      </c>
      <c r="AA735" s="8"/>
      <c r="AB735" s="8">
        <f>表1_5[[#This Row],[Average 60]]/表1_5[[#This Row],[Average 20]]</f>
        <v>1.2054051738906972</v>
      </c>
      <c r="AC735" s="8">
        <f>TTEST(表1_5[[#This Row],[iBAQ 0-20_1]:[iBAQ 0-20_3]],表1_5[[#This Row],[iBAQ 50-60_1]:[iBAQ 50-60_3]],2,2)</f>
        <v>0.79739585034169802</v>
      </c>
      <c r="AD735" s="8"/>
    </row>
    <row r="736" spans="1:30" ht="15.75">
      <c r="A736" s="6">
        <v>871</v>
      </c>
      <c r="B736" s="7" t="s">
        <v>315</v>
      </c>
      <c r="C736" s="7" t="s">
        <v>2812</v>
      </c>
      <c r="D736" s="7" t="s">
        <v>1782</v>
      </c>
      <c r="E736" s="6">
        <v>3</v>
      </c>
      <c r="F736" s="6">
        <v>3</v>
      </c>
      <c r="G736" s="6"/>
      <c r="H736" s="6"/>
      <c r="I736" s="6">
        <v>2654700</v>
      </c>
      <c r="J736" s="6">
        <v>6004900</v>
      </c>
      <c r="K736" s="6">
        <v>4491000</v>
      </c>
      <c r="L736" s="6">
        <v>10645000</v>
      </c>
      <c r="M736" s="6">
        <v>7485400</v>
      </c>
      <c r="N736" s="6">
        <v>350870</v>
      </c>
      <c r="O736" s="6">
        <v>3956400</v>
      </c>
      <c r="P736" s="6">
        <f>COUNT(表1_5[[#This Row],[iBAQ 0-20_1]:[iBAQ 0-20_3]])</f>
        <v>1</v>
      </c>
      <c r="Q736" s="6">
        <f>COUNT(表1_5[[#This Row],[iBAQ 30-40_1]:[iBAQ 30-40_3]])</f>
        <v>3</v>
      </c>
      <c r="R736" s="6">
        <f>COUNT(表1_5[[#This Row],[iBAQ 50-60_1]:[iBAQ 50-60_3]])</f>
        <v>3</v>
      </c>
      <c r="S736" s="8"/>
      <c r="T736" s="8">
        <f>AVERAGE(表1_5[[#This Row],[iBAQ 30-40_1]:[iBAQ 30-40_3]])</f>
        <v>7046966.666666667</v>
      </c>
      <c r="U736" s="8">
        <f>AVERAGE(表1_5[[#This Row],[iBAQ 50-60_1]:[iBAQ 50-60_3]])</f>
        <v>3930890</v>
      </c>
      <c r="V736" s="8"/>
      <c r="W736" s="8"/>
      <c r="X736" s="8"/>
      <c r="Y736" s="8">
        <f>表1_5[[#This Row],[Average 60]]/表1_5[[#This Row],[Average 40]]</f>
        <v>0.5578130543165144</v>
      </c>
      <c r="Z736" s="8">
        <f>TTEST(表1_5[[#This Row],[iBAQ 30-40_1]:[iBAQ 30-40_3]],表1_5[[#This Row],[iBAQ 50-60_1]:[iBAQ 50-60_3]],2,2)</f>
        <v>0.32345379307041811</v>
      </c>
      <c r="AA736" s="8"/>
      <c r="AB736" s="8"/>
      <c r="AC736" s="8"/>
      <c r="AD736" s="8"/>
    </row>
    <row r="737" spans="1:30" ht="15.75">
      <c r="A737" s="6">
        <v>414</v>
      </c>
      <c r="B737" s="7" t="s">
        <v>504</v>
      </c>
      <c r="C737" s="7" t="s">
        <v>2447</v>
      </c>
      <c r="D737" s="7" t="s">
        <v>3559</v>
      </c>
      <c r="E737" s="6">
        <v>16</v>
      </c>
      <c r="F737" s="6">
        <v>1</v>
      </c>
      <c r="G737" s="6">
        <v>5828600</v>
      </c>
      <c r="H737" s="6">
        <v>1140300</v>
      </c>
      <c r="I737" s="6">
        <v>5596500</v>
      </c>
      <c r="J737" s="6">
        <v>2060500</v>
      </c>
      <c r="K737" s="6">
        <v>5644200</v>
      </c>
      <c r="L737" s="6">
        <v>4785800</v>
      </c>
      <c r="M737" s="6">
        <v>3759400</v>
      </c>
      <c r="N737" s="6">
        <v>1787500</v>
      </c>
      <c r="O737" s="6">
        <v>1408000</v>
      </c>
      <c r="P737" s="6">
        <f>COUNT(表1_5[[#This Row],[iBAQ 0-20_1]:[iBAQ 0-20_3]])</f>
        <v>3</v>
      </c>
      <c r="Q737" s="6">
        <f>COUNT(表1_5[[#This Row],[iBAQ 30-40_1]:[iBAQ 30-40_3]])</f>
        <v>3</v>
      </c>
      <c r="R737" s="6">
        <f>COUNT(表1_5[[#This Row],[iBAQ 50-60_1]:[iBAQ 50-60_3]])</f>
        <v>3</v>
      </c>
      <c r="S737" s="8">
        <f>AVERAGE(表1_5[[#This Row],[iBAQ 0-20_1]:[iBAQ 0-20_3]])</f>
        <v>4188466.6666666665</v>
      </c>
      <c r="T737" s="8">
        <f>AVERAGE(表1_5[[#This Row],[iBAQ 30-40_1]:[iBAQ 30-40_3]])</f>
        <v>4163500</v>
      </c>
      <c r="U737" s="8">
        <f>AVERAGE(表1_5[[#This Row],[iBAQ 50-60_1]:[iBAQ 50-60_3]])</f>
        <v>2318300</v>
      </c>
      <c r="V737" s="8">
        <f>表1_5[[#This Row],[Average 40]]/表1_5[[#This Row],[Average 20]]</f>
        <v>0.99403918697375337</v>
      </c>
      <c r="W737" s="8">
        <f>TTEST(表1_5[[#This Row],[iBAQ 0-20_1]:[iBAQ 0-20_3]],表1_5[[#This Row],[iBAQ 30-40_1]:[iBAQ 30-40_3]],2,2)</f>
        <v>0.98998338709511791</v>
      </c>
      <c r="X737" s="8"/>
      <c r="Y737" s="8">
        <f>表1_5[[#This Row],[Average 60]]/表1_5[[#This Row],[Average 40]]</f>
        <v>0.55681517953644766</v>
      </c>
      <c r="Z737" s="8">
        <f>TTEST(表1_5[[#This Row],[iBAQ 30-40_1]:[iBAQ 30-40_3]],表1_5[[#This Row],[iBAQ 50-60_1]:[iBAQ 50-60_3]],2,2)</f>
        <v>0.22973225603556138</v>
      </c>
      <c r="AA737" s="8"/>
      <c r="AB737" s="8">
        <f>表1_5[[#This Row],[Average 60]]/表1_5[[#This Row],[Average 20]]</f>
        <v>0.55349610836105501</v>
      </c>
      <c r="AC737" s="8">
        <f>TTEST(表1_5[[#This Row],[iBAQ 0-20_1]:[iBAQ 0-20_3]],表1_5[[#This Row],[iBAQ 50-60_1]:[iBAQ 50-60_3]],2,2)</f>
        <v>0.33071283501683535</v>
      </c>
      <c r="AD737" s="8"/>
    </row>
    <row r="738" spans="1:30" ht="15.75">
      <c r="A738" s="6">
        <v>890</v>
      </c>
      <c r="B738" s="7" t="s">
        <v>610</v>
      </c>
      <c r="C738" s="7" t="s">
        <v>2829</v>
      </c>
      <c r="D738" s="7" t="s">
        <v>1791</v>
      </c>
      <c r="E738" s="6">
        <v>5</v>
      </c>
      <c r="F738" s="6">
        <v>3</v>
      </c>
      <c r="G738" s="6">
        <v>2282900</v>
      </c>
      <c r="H738" s="6">
        <v>3436400</v>
      </c>
      <c r="I738" s="6">
        <v>2480700</v>
      </c>
      <c r="J738" s="6">
        <v>1866900</v>
      </c>
      <c r="K738" s="6">
        <v>5101500</v>
      </c>
      <c r="L738" s="6">
        <v>2881100</v>
      </c>
      <c r="M738" s="6">
        <v>2996800</v>
      </c>
      <c r="N738" s="6">
        <v>1789900</v>
      </c>
      <c r="O738" s="6">
        <v>690710</v>
      </c>
      <c r="P738" s="6">
        <f>COUNT(表1_5[[#This Row],[iBAQ 0-20_1]:[iBAQ 0-20_3]])</f>
        <v>3</v>
      </c>
      <c r="Q738" s="6">
        <f>COUNT(表1_5[[#This Row],[iBAQ 30-40_1]:[iBAQ 30-40_3]])</f>
        <v>3</v>
      </c>
      <c r="R738" s="6">
        <f>COUNT(表1_5[[#This Row],[iBAQ 50-60_1]:[iBAQ 50-60_3]])</f>
        <v>3</v>
      </c>
      <c r="S738" s="8">
        <f>AVERAGE(表1_5[[#This Row],[iBAQ 0-20_1]:[iBAQ 0-20_3]])</f>
        <v>2733333.3333333335</v>
      </c>
      <c r="T738" s="8">
        <f>AVERAGE(表1_5[[#This Row],[iBAQ 30-40_1]:[iBAQ 30-40_3]])</f>
        <v>3283166.6666666665</v>
      </c>
      <c r="U738" s="8">
        <f>AVERAGE(表1_5[[#This Row],[iBAQ 50-60_1]:[iBAQ 50-60_3]])</f>
        <v>1825803.3333333333</v>
      </c>
      <c r="V738" s="8">
        <f>表1_5[[#This Row],[Average 40]]/表1_5[[#This Row],[Average 20]]</f>
        <v>1.2011585365853656</v>
      </c>
      <c r="W738" s="8">
        <f>TTEST(表1_5[[#This Row],[iBAQ 0-20_1]:[iBAQ 0-20_3]],表1_5[[#This Row],[iBAQ 30-40_1]:[iBAQ 30-40_3]],2,2)</f>
        <v>0.61824710532319471</v>
      </c>
      <c r="X738" s="8"/>
      <c r="Y738" s="8">
        <f>表1_5[[#This Row],[Average 60]]/表1_5[[#This Row],[Average 40]]</f>
        <v>0.55611046246002338</v>
      </c>
      <c r="Z738" s="8">
        <f>TTEST(表1_5[[#This Row],[iBAQ 30-40_1]:[iBAQ 30-40_3]],表1_5[[#This Row],[iBAQ 50-60_1]:[iBAQ 50-60_3]],2,2)</f>
        <v>0.27890877471529985</v>
      </c>
      <c r="AA738" s="8"/>
      <c r="AB738" s="8">
        <f>表1_5[[#This Row],[Average 60]]/表1_5[[#This Row],[Average 20]]</f>
        <v>0.6679768292682926</v>
      </c>
      <c r="AC738" s="8">
        <f>TTEST(表1_5[[#This Row],[iBAQ 0-20_1]:[iBAQ 0-20_3]],表1_5[[#This Row],[iBAQ 50-60_1]:[iBAQ 50-60_3]],2,2)</f>
        <v>0.29575883060031455</v>
      </c>
      <c r="AD738" s="8"/>
    </row>
    <row r="739" spans="1:30" ht="15.75">
      <c r="A739" s="6">
        <v>155</v>
      </c>
      <c r="B739" s="7" t="s">
        <v>341</v>
      </c>
      <c r="C739" s="7" t="s">
        <v>2270</v>
      </c>
      <c r="D739" s="7" t="s">
        <v>3460</v>
      </c>
      <c r="E739" s="6">
        <v>8</v>
      </c>
      <c r="F739" s="6">
        <v>4</v>
      </c>
      <c r="G739" s="6">
        <v>5986900</v>
      </c>
      <c r="H739" s="6">
        <v>8426200</v>
      </c>
      <c r="I739" s="6">
        <v>7927100</v>
      </c>
      <c r="J739" s="6">
        <v>10601000</v>
      </c>
      <c r="K739" s="6">
        <v>9046600</v>
      </c>
      <c r="L739" s="6">
        <v>11115000</v>
      </c>
      <c r="M739" s="6">
        <v>9055500</v>
      </c>
      <c r="N739" s="6">
        <v>4548600</v>
      </c>
      <c r="O739" s="6">
        <v>3467900</v>
      </c>
      <c r="P739" s="6">
        <f>COUNT(表1_5[[#This Row],[iBAQ 0-20_1]:[iBAQ 0-20_3]])</f>
        <v>3</v>
      </c>
      <c r="Q739" s="6">
        <f>COUNT(表1_5[[#This Row],[iBAQ 30-40_1]:[iBAQ 30-40_3]])</f>
        <v>3</v>
      </c>
      <c r="R739" s="6">
        <f>COUNT(表1_5[[#This Row],[iBAQ 50-60_1]:[iBAQ 50-60_3]])</f>
        <v>3</v>
      </c>
      <c r="S739" s="8">
        <f>AVERAGE(表1_5[[#This Row],[iBAQ 0-20_1]:[iBAQ 0-20_3]])</f>
        <v>7446733.333333333</v>
      </c>
      <c r="T739" s="8">
        <f>AVERAGE(表1_5[[#This Row],[iBAQ 30-40_1]:[iBAQ 30-40_3]])</f>
        <v>10254200</v>
      </c>
      <c r="U739" s="8">
        <f>AVERAGE(表1_5[[#This Row],[iBAQ 50-60_1]:[iBAQ 50-60_3]])</f>
        <v>5690666.666666667</v>
      </c>
      <c r="V739" s="8">
        <f>表1_5[[#This Row],[Average 40]]/表1_5[[#This Row],[Average 20]]</f>
        <v>1.3770064726367715</v>
      </c>
      <c r="W739" s="8">
        <f>TTEST(表1_5[[#This Row],[iBAQ 0-20_1]:[iBAQ 0-20_3]],表1_5[[#This Row],[iBAQ 30-40_1]:[iBAQ 30-40_3]],2,2)</f>
        <v>4.4318233177445328E-2</v>
      </c>
      <c r="X739" s="8"/>
      <c r="Y739" s="8">
        <f>表1_5[[#This Row],[Average 60]]/表1_5[[#This Row],[Average 40]]</f>
        <v>0.55495959379246229</v>
      </c>
      <c r="Z739" s="8">
        <f>TTEST(表1_5[[#This Row],[iBAQ 30-40_1]:[iBAQ 30-40_3]],表1_5[[#This Row],[iBAQ 50-60_1]:[iBAQ 50-60_3]],2,2)</f>
        <v>6.6293048452951128E-2</v>
      </c>
      <c r="AA739" s="8"/>
      <c r="AB739" s="8">
        <f>表1_5[[#This Row],[Average 60]]/表1_5[[#This Row],[Average 20]]</f>
        <v>0.76418295270409409</v>
      </c>
      <c r="AC739" s="8">
        <f>TTEST(表1_5[[#This Row],[iBAQ 0-20_1]:[iBAQ 0-20_3]],表1_5[[#This Row],[iBAQ 50-60_1]:[iBAQ 50-60_3]],2,2)</f>
        <v>0.39990983494179927</v>
      </c>
      <c r="AD739" s="8"/>
    </row>
    <row r="740" spans="1:30" ht="15.75">
      <c r="A740" s="6">
        <v>961</v>
      </c>
      <c r="B740" s="7" t="s">
        <v>600</v>
      </c>
      <c r="C740" s="7" t="s">
        <v>2875</v>
      </c>
      <c r="D740" s="7" t="s">
        <v>1820</v>
      </c>
      <c r="E740" s="6">
        <v>25</v>
      </c>
      <c r="F740" s="6">
        <v>3</v>
      </c>
      <c r="G740" s="6">
        <v>9963500</v>
      </c>
      <c r="H740" s="6">
        <v>5361600</v>
      </c>
      <c r="I740" s="6">
        <v>8400400</v>
      </c>
      <c r="J740" s="6">
        <v>7050900</v>
      </c>
      <c r="K740" s="6">
        <v>11013000</v>
      </c>
      <c r="L740" s="6">
        <v>13574000</v>
      </c>
      <c r="M740" s="6">
        <v>9956100</v>
      </c>
      <c r="N740" s="6">
        <v>6599200</v>
      </c>
      <c r="O740" s="6">
        <v>773430</v>
      </c>
      <c r="P740" s="6">
        <f>COUNT(表1_5[[#This Row],[iBAQ 0-20_1]:[iBAQ 0-20_3]])</f>
        <v>3</v>
      </c>
      <c r="Q740" s="6">
        <f>COUNT(表1_5[[#This Row],[iBAQ 30-40_1]:[iBAQ 30-40_3]])</f>
        <v>3</v>
      </c>
      <c r="R740" s="6">
        <f>COUNT(表1_5[[#This Row],[iBAQ 50-60_1]:[iBAQ 50-60_3]])</f>
        <v>3</v>
      </c>
      <c r="S740" s="8">
        <f>AVERAGE(表1_5[[#This Row],[iBAQ 0-20_1]:[iBAQ 0-20_3]])</f>
        <v>7908500</v>
      </c>
      <c r="T740" s="8">
        <f>AVERAGE(表1_5[[#This Row],[iBAQ 30-40_1]:[iBAQ 30-40_3]])</f>
        <v>10545966.666666666</v>
      </c>
      <c r="U740" s="8">
        <f>AVERAGE(表1_5[[#This Row],[iBAQ 50-60_1]:[iBAQ 50-60_3]])</f>
        <v>5776243.333333333</v>
      </c>
      <c r="V740" s="8">
        <f>表1_5[[#This Row],[Average 40]]/表1_5[[#This Row],[Average 20]]</f>
        <v>1.3334977134306969</v>
      </c>
      <c r="W740" s="8">
        <f>TTEST(表1_5[[#This Row],[iBAQ 0-20_1]:[iBAQ 0-20_3]],表1_5[[#This Row],[iBAQ 30-40_1]:[iBAQ 30-40_3]],2,2)</f>
        <v>0.32078676916737286</v>
      </c>
      <c r="X740" s="8"/>
      <c r="Y740" s="8">
        <f>表1_5[[#This Row],[Average 60]]/表1_5[[#This Row],[Average 40]]</f>
        <v>0.54772061356790436</v>
      </c>
      <c r="Z740" s="8">
        <f>TTEST(表1_5[[#This Row],[iBAQ 30-40_1]:[iBAQ 30-40_3]],表1_5[[#This Row],[iBAQ 50-60_1]:[iBAQ 50-60_3]],2,2)</f>
        <v>0.22024232816449327</v>
      </c>
      <c r="AA740" s="8"/>
      <c r="AB740" s="8">
        <f>表1_5[[#This Row],[Average 60]]/表1_5[[#This Row],[Average 20]]</f>
        <v>0.73038418579165876</v>
      </c>
      <c r="AC740" s="8">
        <f>TTEST(表1_5[[#This Row],[iBAQ 0-20_1]:[iBAQ 0-20_3]],表1_5[[#This Row],[iBAQ 50-60_1]:[iBAQ 50-60_3]],2,2)</f>
        <v>0.51695439500343265</v>
      </c>
      <c r="AD740" s="8"/>
    </row>
    <row r="741" spans="1:30" ht="15.75">
      <c r="A741" s="6">
        <v>945</v>
      </c>
      <c r="B741" s="7" t="s">
        <v>662</v>
      </c>
      <c r="C741" s="7" t="s">
        <v>2863</v>
      </c>
      <c r="D741" s="7" t="s">
        <v>1815</v>
      </c>
      <c r="E741" s="6">
        <v>8</v>
      </c>
      <c r="F741" s="6">
        <v>8</v>
      </c>
      <c r="G741" s="6">
        <v>945060</v>
      </c>
      <c r="H741" s="6">
        <v>2458000</v>
      </c>
      <c r="I741" s="6">
        <v>1671600</v>
      </c>
      <c r="J741" s="6">
        <v>3835200</v>
      </c>
      <c r="K741" s="6">
        <v>3466200</v>
      </c>
      <c r="L741" s="6">
        <v>5218000</v>
      </c>
      <c r="M741" s="6">
        <v>4593200</v>
      </c>
      <c r="N741" s="6">
        <v>1867100</v>
      </c>
      <c r="O741" s="6">
        <v>377330</v>
      </c>
      <c r="P741" s="6">
        <f>COUNT(表1_5[[#This Row],[iBAQ 0-20_1]:[iBAQ 0-20_3]])</f>
        <v>3</v>
      </c>
      <c r="Q741" s="6">
        <f>COUNT(表1_5[[#This Row],[iBAQ 30-40_1]:[iBAQ 30-40_3]])</f>
        <v>3</v>
      </c>
      <c r="R741" s="6">
        <f>COUNT(表1_5[[#This Row],[iBAQ 50-60_1]:[iBAQ 50-60_3]])</f>
        <v>3</v>
      </c>
      <c r="S741" s="8">
        <f>AVERAGE(表1_5[[#This Row],[iBAQ 0-20_1]:[iBAQ 0-20_3]])</f>
        <v>1691553.3333333333</v>
      </c>
      <c r="T741" s="8">
        <f>AVERAGE(表1_5[[#This Row],[iBAQ 30-40_1]:[iBAQ 30-40_3]])</f>
        <v>4173133.3333333335</v>
      </c>
      <c r="U741" s="8">
        <f>AVERAGE(表1_5[[#This Row],[iBAQ 50-60_1]:[iBAQ 50-60_3]])</f>
        <v>2279210</v>
      </c>
      <c r="V741" s="8">
        <f>表1_5[[#This Row],[Average 40]]/表1_5[[#This Row],[Average 20]]</f>
        <v>2.4670421269602301</v>
      </c>
      <c r="W741" s="8">
        <f>TTEST(表1_5[[#This Row],[iBAQ 0-20_1]:[iBAQ 0-20_3]],表1_5[[#This Row],[iBAQ 30-40_1]:[iBAQ 30-40_3]],2,2)</f>
        <v>2.2754995889655984E-2</v>
      </c>
      <c r="X741" s="8" t="s">
        <v>1408</v>
      </c>
      <c r="Y741" s="8">
        <f>表1_5[[#This Row],[Average 60]]/表1_5[[#This Row],[Average 40]]</f>
        <v>0.54616275540361359</v>
      </c>
      <c r="Z741" s="8">
        <f>TTEST(表1_5[[#This Row],[iBAQ 30-40_1]:[iBAQ 30-40_3]],表1_5[[#This Row],[iBAQ 50-60_1]:[iBAQ 50-60_3]],2,2)</f>
        <v>0.23174063256158423</v>
      </c>
      <c r="AA741" s="8"/>
      <c r="AB741" s="8">
        <f>表1_5[[#This Row],[Average 60]]/表1_5[[#This Row],[Average 20]]</f>
        <v>1.3474065257573906</v>
      </c>
      <c r="AC741" s="8">
        <f>TTEST(表1_5[[#This Row],[iBAQ 0-20_1]:[iBAQ 0-20_3]],表1_5[[#This Row],[iBAQ 50-60_1]:[iBAQ 50-60_3]],2,2)</f>
        <v>0.67680921584254938</v>
      </c>
      <c r="AD741" s="8"/>
    </row>
    <row r="742" spans="1:30" ht="15.75">
      <c r="A742" s="6">
        <v>1226</v>
      </c>
      <c r="B742" s="7" t="s">
        <v>316</v>
      </c>
      <c r="C742" s="7" t="s">
        <v>3094</v>
      </c>
      <c r="D742" s="7" t="s">
        <v>3861</v>
      </c>
      <c r="E742" s="6">
        <v>4</v>
      </c>
      <c r="F742" s="6">
        <v>4</v>
      </c>
      <c r="G742" s="6">
        <v>855870</v>
      </c>
      <c r="H742" s="6">
        <v>5472700</v>
      </c>
      <c r="I742" s="6">
        <v>5414800</v>
      </c>
      <c r="J742" s="6">
        <v>5513400</v>
      </c>
      <c r="K742" s="6">
        <v>7680100</v>
      </c>
      <c r="L742" s="6">
        <v>6425000</v>
      </c>
      <c r="M742" s="6">
        <v>2547000</v>
      </c>
      <c r="N742" s="6">
        <v>4233700</v>
      </c>
      <c r="O742" s="6">
        <v>3932300</v>
      </c>
      <c r="P742" s="6">
        <f>COUNT(表1_5[[#This Row],[iBAQ 0-20_1]:[iBAQ 0-20_3]])</f>
        <v>3</v>
      </c>
      <c r="Q742" s="6">
        <f>COUNT(表1_5[[#This Row],[iBAQ 30-40_1]:[iBAQ 30-40_3]])</f>
        <v>3</v>
      </c>
      <c r="R742" s="6">
        <f>COUNT(表1_5[[#This Row],[iBAQ 50-60_1]:[iBAQ 50-60_3]])</f>
        <v>3</v>
      </c>
      <c r="S742" s="8">
        <f>AVERAGE(表1_5[[#This Row],[iBAQ 0-20_1]:[iBAQ 0-20_3]])</f>
        <v>3914456.6666666665</v>
      </c>
      <c r="T742" s="8">
        <f>AVERAGE(表1_5[[#This Row],[iBAQ 30-40_1]:[iBAQ 30-40_3]])</f>
        <v>6539500</v>
      </c>
      <c r="U742" s="8">
        <f>AVERAGE(表1_5[[#This Row],[iBAQ 50-60_1]:[iBAQ 50-60_3]])</f>
        <v>3571000</v>
      </c>
      <c r="V742" s="8">
        <f>表1_5[[#This Row],[Average 40]]/表1_5[[#This Row],[Average 20]]</f>
        <v>1.670602220657273</v>
      </c>
      <c r="W742" s="8">
        <f>TTEST(表1_5[[#This Row],[iBAQ 0-20_1]:[iBAQ 0-20_3]],表1_5[[#This Row],[iBAQ 30-40_1]:[iBAQ 30-40_3]],2,2)</f>
        <v>0.18754143492793013</v>
      </c>
      <c r="X742" s="8"/>
      <c r="Y742" s="8">
        <f>表1_5[[#This Row],[Average 60]]/表1_5[[#This Row],[Average 40]]</f>
        <v>0.54606621301322733</v>
      </c>
      <c r="Z742" s="8">
        <f>TTEST(表1_5[[#This Row],[iBAQ 30-40_1]:[iBAQ 30-40_3]],表1_5[[#This Row],[iBAQ 50-60_1]:[iBAQ 50-60_3]],2,2)</f>
        <v>2.1918503945496225E-2</v>
      </c>
      <c r="AA742" s="8"/>
      <c r="AB742" s="8">
        <f>表1_5[[#This Row],[Average 60]]/表1_5[[#This Row],[Average 20]]</f>
        <v>0.91225942808580507</v>
      </c>
      <c r="AC742" s="8">
        <f>TTEST(表1_5[[#This Row],[iBAQ 0-20_1]:[iBAQ 0-20_3]],表1_5[[#This Row],[iBAQ 50-60_1]:[iBAQ 50-60_3]],2,2)</f>
        <v>0.84200029004582744</v>
      </c>
      <c r="AD742" s="8"/>
    </row>
    <row r="743" spans="1:30" ht="15.75">
      <c r="A743" s="6">
        <v>1565</v>
      </c>
      <c r="B743" s="7" t="s">
        <v>593</v>
      </c>
      <c r="C743" s="7" t="s">
        <v>3399</v>
      </c>
      <c r="D743" s="7" t="s">
        <v>4032</v>
      </c>
      <c r="E743" s="6">
        <v>3</v>
      </c>
      <c r="F743" s="6">
        <v>2</v>
      </c>
      <c r="G743" s="6">
        <v>683850</v>
      </c>
      <c r="H743" s="6">
        <v>832430</v>
      </c>
      <c r="I743" s="6">
        <v>812870</v>
      </c>
      <c r="J743" s="6">
        <v>1650300</v>
      </c>
      <c r="K743" s="6">
        <v>1950000</v>
      </c>
      <c r="L743" s="6">
        <v>1646000</v>
      </c>
      <c r="M743" s="6"/>
      <c r="N743" s="6">
        <v>1070800</v>
      </c>
      <c r="O743" s="6">
        <v>833910</v>
      </c>
      <c r="P743" s="6">
        <f>COUNT(表1_5[[#This Row],[iBAQ 0-20_1]:[iBAQ 0-20_3]])</f>
        <v>3</v>
      </c>
      <c r="Q743" s="6">
        <f>COUNT(表1_5[[#This Row],[iBAQ 30-40_1]:[iBAQ 30-40_3]])</f>
        <v>3</v>
      </c>
      <c r="R743" s="6">
        <f>COUNT(表1_5[[#This Row],[iBAQ 50-60_1]:[iBAQ 50-60_3]])</f>
        <v>2</v>
      </c>
      <c r="S743" s="8">
        <f>AVERAGE(表1_5[[#This Row],[iBAQ 0-20_1]:[iBAQ 0-20_3]])</f>
        <v>776383.33333333337</v>
      </c>
      <c r="T743" s="8">
        <f>AVERAGE(表1_5[[#This Row],[iBAQ 30-40_1]:[iBAQ 30-40_3]])</f>
        <v>1748766.6666666667</v>
      </c>
      <c r="U743" s="8">
        <f>AVERAGE(表1_5[[#This Row],[iBAQ 50-60_1]:[iBAQ 50-60_3]])</f>
        <v>952355</v>
      </c>
      <c r="V743" s="8">
        <f>表1_5[[#This Row],[Average 40]]/表1_5[[#This Row],[Average 20]]</f>
        <v>2.2524526114677026</v>
      </c>
      <c r="W743" s="8">
        <f>TTEST(表1_5[[#This Row],[iBAQ 0-20_1]:[iBAQ 0-20_3]],表1_5[[#This Row],[iBAQ 30-40_1]:[iBAQ 30-40_3]],2,2)</f>
        <v>9.3261656946757037E-4</v>
      </c>
      <c r="X743" s="8" t="s">
        <v>1408</v>
      </c>
      <c r="Y743" s="8">
        <f>表1_5[[#This Row],[Average 60]]/表1_5[[#This Row],[Average 40]]</f>
        <v>0.54458666107542453</v>
      </c>
      <c r="Z743" s="8">
        <f>TTEST(表1_5[[#This Row],[iBAQ 30-40_1]:[iBAQ 30-40_3]],表1_5[[#This Row],[iBAQ 50-60_1]:[iBAQ 50-60_3]],2,2)</f>
        <v>1.4811509521915248E-2</v>
      </c>
      <c r="AA743" s="8"/>
      <c r="AB743" s="8">
        <f>表1_5[[#This Row],[Average 60]]/表1_5[[#This Row],[Average 20]]</f>
        <v>1.2266556469098169</v>
      </c>
      <c r="AC743" s="8">
        <f>TTEST(表1_5[[#This Row],[iBAQ 0-20_1]:[iBAQ 0-20_3]],表1_5[[#This Row],[iBAQ 50-60_1]:[iBAQ 50-60_3]],2,2)</f>
        <v>0.19810232678318176</v>
      </c>
      <c r="AD743" s="8"/>
    </row>
    <row r="744" spans="1:30" ht="15.75">
      <c r="A744" s="6">
        <v>674</v>
      </c>
      <c r="B744" s="7" t="s">
        <v>212</v>
      </c>
      <c r="C744" s="7" t="s">
        <v>2643</v>
      </c>
      <c r="D744" s="7" t="s">
        <v>3642</v>
      </c>
      <c r="E744" s="6">
        <v>3</v>
      </c>
      <c r="F744" s="6">
        <v>3</v>
      </c>
      <c r="G744" s="6">
        <v>13356000</v>
      </c>
      <c r="H744" s="6">
        <v>1817100</v>
      </c>
      <c r="I744" s="6">
        <v>14913000</v>
      </c>
      <c r="J744" s="6">
        <v>16042000</v>
      </c>
      <c r="K744" s="6">
        <v>5617300</v>
      </c>
      <c r="L744" s="6">
        <v>13040000</v>
      </c>
      <c r="M744" s="6">
        <v>5702800</v>
      </c>
      <c r="N744" s="6">
        <v>5422800</v>
      </c>
      <c r="O744" s="6">
        <v>7662900</v>
      </c>
      <c r="P744" s="6">
        <f>COUNT(表1_5[[#This Row],[iBAQ 0-20_1]:[iBAQ 0-20_3]])</f>
        <v>3</v>
      </c>
      <c r="Q744" s="6">
        <f>COUNT(表1_5[[#This Row],[iBAQ 30-40_1]:[iBAQ 30-40_3]])</f>
        <v>3</v>
      </c>
      <c r="R744" s="6">
        <f>COUNT(表1_5[[#This Row],[iBAQ 50-60_1]:[iBAQ 50-60_3]])</f>
        <v>3</v>
      </c>
      <c r="S744" s="8">
        <f>AVERAGE(表1_5[[#This Row],[iBAQ 0-20_1]:[iBAQ 0-20_3]])</f>
        <v>10028700</v>
      </c>
      <c r="T744" s="8">
        <f>AVERAGE(表1_5[[#This Row],[iBAQ 30-40_1]:[iBAQ 30-40_3]])</f>
        <v>11566433.333333334</v>
      </c>
      <c r="U744" s="8">
        <f>AVERAGE(表1_5[[#This Row],[iBAQ 50-60_1]:[iBAQ 50-60_3]])</f>
        <v>6262833.333333333</v>
      </c>
      <c r="V744" s="8">
        <f>表1_5[[#This Row],[Average 40]]/表1_5[[#This Row],[Average 20]]</f>
        <v>1.1533332668574525</v>
      </c>
      <c r="W744" s="8">
        <f>TTEST(表1_5[[#This Row],[iBAQ 0-20_1]:[iBAQ 0-20_3]],表1_5[[#This Row],[iBAQ 30-40_1]:[iBAQ 30-40_3]],2,2)</f>
        <v>0.78066468485786478</v>
      </c>
      <c r="X744" s="8"/>
      <c r="Y744" s="8">
        <f>表1_5[[#This Row],[Average 60]]/表1_5[[#This Row],[Average 40]]</f>
        <v>0.54146625436247986</v>
      </c>
      <c r="Z744" s="8">
        <f>TTEST(表1_5[[#This Row],[iBAQ 30-40_1]:[iBAQ 30-40_3]],表1_5[[#This Row],[iBAQ 50-60_1]:[iBAQ 50-60_3]],2,2)</f>
        <v>0.17040442342452117</v>
      </c>
      <c r="AA744" s="8"/>
      <c r="AB744" s="8">
        <f>表1_5[[#This Row],[Average 60]]/表1_5[[#This Row],[Average 20]]</f>
        <v>0.62449104403694722</v>
      </c>
      <c r="AC744" s="8">
        <f>TTEST(表1_5[[#This Row],[iBAQ 0-20_1]:[iBAQ 0-20_3]],表1_5[[#This Row],[iBAQ 50-60_1]:[iBAQ 50-60_3]],2,2)</f>
        <v>0.41958646949084583</v>
      </c>
      <c r="AD744" s="8"/>
    </row>
    <row r="745" spans="1:30" ht="15.75">
      <c r="A745" s="6">
        <v>467</v>
      </c>
      <c r="B745" s="7" t="s">
        <v>580</v>
      </c>
      <c r="C745" s="7" t="s">
        <v>2926</v>
      </c>
      <c r="D745" s="7" t="s">
        <v>1855</v>
      </c>
      <c r="E745" s="6">
        <v>5</v>
      </c>
      <c r="F745" s="6">
        <v>5</v>
      </c>
      <c r="G745" s="6">
        <v>2356000</v>
      </c>
      <c r="H745" s="6">
        <v>3937200</v>
      </c>
      <c r="I745" s="6">
        <v>3270700</v>
      </c>
      <c r="J745" s="6">
        <v>1724000</v>
      </c>
      <c r="K745" s="6">
        <v>2298200</v>
      </c>
      <c r="L745" s="6">
        <v>2764700</v>
      </c>
      <c r="M745" s="6">
        <v>1283800</v>
      </c>
      <c r="N745" s="6">
        <v>1487400</v>
      </c>
      <c r="O745" s="6">
        <v>899220</v>
      </c>
      <c r="P745" s="6">
        <f>COUNT(表1_5[[#This Row],[iBAQ 0-20_1]:[iBAQ 0-20_3]])</f>
        <v>3</v>
      </c>
      <c r="Q745" s="6">
        <f>COUNT(表1_5[[#This Row],[iBAQ 30-40_1]:[iBAQ 30-40_3]])</f>
        <v>3</v>
      </c>
      <c r="R745" s="6">
        <f>COUNT(表1_5[[#This Row],[iBAQ 50-60_1]:[iBAQ 50-60_3]])</f>
        <v>3</v>
      </c>
      <c r="S745" s="8">
        <f>AVERAGE(表1_5[[#This Row],[iBAQ 0-20_1]:[iBAQ 0-20_3]])</f>
        <v>3187966.6666666665</v>
      </c>
      <c r="T745" s="8">
        <f>AVERAGE(表1_5[[#This Row],[iBAQ 30-40_1]:[iBAQ 30-40_3]])</f>
        <v>2262300</v>
      </c>
      <c r="U745" s="8">
        <f>AVERAGE(表1_5[[#This Row],[iBAQ 50-60_1]:[iBAQ 50-60_3]])</f>
        <v>1223473.3333333333</v>
      </c>
      <c r="V745" s="8">
        <f>表1_5[[#This Row],[Average 40]]/表1_5[[#This Row],[Average 20]]</f>
        <v>0.70963728186200192</v>
      </c>
      <c r="W745" s="8">
        <f>TTEST(表1_5[[#This Row],[iBAQ 0-20_1]:[iBAQ 0-20_3]],表1_5[[#This Row],[iBAQ 30-40_1]:[iBAQ 30-40_3]],2,2)</f>
        <v>0.166637355901364</v>
      </c>
      <c r="X745" s="8"/>
      <c r="Y745" s="8">
        <f>表1_5[[#This Row],[Average 60]]/表1_5[[#This Row],[Average 40]]</f>
        <v>0.5408095006556749</v>
      </c>
      <c r="Z745" s="8">
        <f>TTEST(表1_5[[#This Row],[iBAQ 30-40_1]:[iBAQ 30-40_3]],表1_5[[#This Row],[iBAQ 50-60_1]:[iBAQ 50-60_3]],2,2)</f>
        <v>4.0143874943439961E-2</v>
      </c>
      <c r="AA745" s="8"/>
      <c r="AB745" s="8">
        <f>表1_5[[#This Row],[Average 60]]/表1_5[[#This Row],[Average 20]]</f>
        <v>0.38377858405043969</v>
      </c>
      <c r="AC745" s="8">
        <f>TTEST(表1_5[[#This Row],[iBAQ 0-20_1]:[iBAQ 0-20_3]],表1_5[[#This Row],[iBAQ 50-60_1]:[iBAQ 50-60_3]],2,2)</f>
        <v>1.5974349443666085E-2</v>
      </c>
      <c r="AD745" s="8" t="s">
        <v>1408</v>
      </c>
    </row>
    <row r="746" spans="1:30" ht="15.75">
      <c r="A746" s="6">
        <v>760</v>
      </c>
      <c r="B746" s="7" t="s">
        <v>653</v>
      </c>
      <c r="C746" s="7" t="s">
        <v>2716</v>
      </c>
      <c r="D746" s="7" t="s">
        <v>3673</v>
      </c>
      <c r="E746" s="6">
        <v>14</v>
      </c>
      <c r="F746" s="6">
        <v>0</v>
      </c>
      <c r="G746" s="6"/>
      <c r="H746" s="6">
        <v>1114600</v>
      </c>
      <c r="I746" s="6">
        <v>715990</v>
      </c>
      <c r="J746" s="6">
        <v>1931000</v>
      </c>
      <c r="K746" s="6">
        <v>1496500</v>
      </c>
      <c r="L746" s="6">
        <v>2453400</v>
      </c>
      <c r="M746" s="6">
        <v>1550800</v>
      </c>
      <c r="N746" s="6">
        <v>1159400</v>
      </c>
      <c r="O746" s="6">
        <v>449230</v>
      </c>
      <c r="P746" s="6">
        <f>COUNT(表1_5[[#This Row],[iBAQ 0-20_1]:[iBAQ 0-20_3]])</f>
        <v>2</v>
      </c>
      <c r="Q746" s="6">
        <f>COUNT(表1_5[[#This Row],[iBAQ 30-40_1]:[iBAQ 30-40_3]])</f>
        <v>3</v>
      </c>
      <c r="R746" s="6">
        <f>COUNT(表1_5[[#This Row],[iBAQ 50-60_1]:[iBAQ 50-60_3]])</f>
        <v>3</v>
      </c>
      <c r="S746" s="8">
        <f>AVERAGE(表1_5[[#This Row],[iBAQ 0-20_1]:[iBAQ 0-20_3]])</f>
        <v>915295</v>
      </c>
      <c r="T746" s="8">
        <f>AVERAGE(表1_5[[#This Row],[iBAQ 30-40_1]:[iBAQ 30-40_3]])</f>
        <v>1960300</v>
      </c>
      <c r="U746" s="8">
        <f>AVERAGE(表1_5[[#This Row],[iBAQ 50-60_1]:[iBAQ 50-60_3]])</f>
        <v>1053143.3333333333</v>
      </c>
      <c r="V746" s="8">
        <f>表1_5[[#This Row],[Average 40]]/表1_5[[#This Row],[Average 20]]</f>
        <v>2.1417138736691448</v>
      </c>
      <c r="W746" s="8">
        <f>TTEST(表1_5[[#This Row],[iBAQ 0-20_1]:[iBAQ 0-20_3]],表1_5[[#This Row],[iBAQ 30-40_1]:[iBAQ 30-40_3]],2,2)</f>
        <v>7.3674153122459382E-2</v>
      </c>
      <c r="X746" s="8"/>
      <c r="Y746" s="8">
        <f>表1_5[[#This Row],[Average 60]]/表1_5[[#This Row],[Average 40]]</f>
        <v>0.53723579724191872</v>
      </c>
      <c r="Z746" s="8">
        <f>TTEST(表1_5[[#This Row],[iBAQ 30-40_1]:[iBAQ 30-40_3]],表1_5[[#This Row],[iBAQ 50-60_1]:[iBAQ 50-60_3]],2,2)</f>
        <v>9.959666106380928E-2</v>
      </c>
      <c r="AA746" s="8"/>
      <c r="AB746" s="8">
        <f>表1_5[[#This Row],[Average 60]]/表1_5[[#This Row],[Average 20]]</f>
        <v>1.1506053603847211</v>
      </c>
      <c r="AC746" s="8">
        <f>TTEST(表1_5[[#This Row],[iBAQ 0-20_1]:[iBAQ 0-20_3]],表1_5[[#This Row],[iBAQ 50-60_1]:[iBAQ 50-60_3]],2,2)</f>
        <v>0.77552403296110206</v>
      </c>
      <c r="AD746" s="8"/>
    </row>
    <row r="747" spans="1:30" ht="15.75">
      <c r="A747" s="6">
        <v>207</v>
      </c>
      <c r="B747" s="7" t="s">
        <v>334</v>
      </c>
      <c r="C747" s="7" t="s">
        <v>2306</v>
      </c>
      <c r="D747" s="7" t="s">
        <v>3477</v>
      </c>
      <c r="E747" s="6">
        <v>7</v>
      </c>
      <c r="F747" s="6">
        <v>7</v>
      </c>
      <c r="G747" s="6">
        <v>12985000</v>
      </c>
      <c r="H747" s="6">
        <v>10539000</v>
      </c>
      <c r="I747" s="6">
        <v>10953000</v>
      </c>
      <c r="J747" s="6">
        <v>20456000</v>
      </c>
      <c r="K747" s="6">
        <v>18444000</v>
      </c>
      <c r="L747" s="6">
        <v>20730000</v>
      </c>
      <c r="M747" s="6">
        <v>20558000</v>
      </c>
      <c r="N747" s="6">
        <v>7608600</v>
      </c>
      <c r="O747" s="6">
        <v>3542500</v>
      </c>
      <c r="P747" s="6">
        <f>COUNT(表1_5[[#This Row],[iBAQ 0-20_1]:[iBAQ 0-20_3]])</f>
        <v>3</v>
      </c>
      <c r="Q747" s="6">
        <f>COUNT(表1_5[[#This Row],[iBAQ 30-40_1]:[iBAQ 30-40_3]])</f>
        <v>3</v>
      </c>
      <c r="R747" s="6">
        <f>COUNT(表1_5[[#This Row],[iBAQ 50-60_1]:[iBAQ 50-60_3]])</f>
        <v>3</v>
      </c>
      <c r="S747" s="8">
        <f>AVERAGE(表1_5[[#This Row],[iBAQ 0-20_1]:[iBAQ 0-20_3]])</f>
        <v>11492333.333333334</v>
      </c>
      <c r="T747" s="8">
        <f>AVERAGE(表1_5[[#This Row],[iBAQ 30-40_1]:[iBAQ 30-40_3]])</f>
        <v>19876666.666666668</v>
      </c>
      <c r="U747" s="8">
        <f>AVERAGE(表1_5[[#This Row],[iBAQ 50-60_1]:[iBAQ 50-60_3]])</f>
        <v>10569700</v>
      </c>
      <c r="V747" s="8">
        <f>表1_5[[#This Row],[Average 40]]/表1_5[[#This Row],[Average 20]]</f>
        <v>1.7295588363256664</v>
      </c>
      <c r="W747" s="8">
        <f>TTEST(表1_5[[#This Row],[iBAQ 0-20_1]:[iBAQ 0-20_3]],表1_5[[#This Row],[iBAQ 30-40_1]:[iBAQ 30-40_3]],2,2)</f>
        <v>1.3062885573314196E-3</v>
      </c>
      <c r="X747" s="8"/>
      <c r="Y747" s="8">
        <f>表1_5[[#This Row],[Average 60]]/表1_5[[#This Row],[Average 40]]</f>
        <v>0.53176421264464191</v>
      </c>
      <c r="Z747" s="8">
        <f>TTEST(表1_5[[#This Row],[iBAQ 30-40_1]:[iBAQ 30-40_3]],表1_5[[#This Row],[iBAQ 50-60_1]:[iBAQ 50-60_3]],2,2)</f>
        <v>0.14683503992549582</v>
      </c>
      <c r="AA747" s="8"/>
      <c r="AB747" s="8">
        <f>表1_5[[#This Row],[Average 60]]/表1_5[[#This Row],[Average 20]]</f>
        <v>0.91971749282130111</v>
      </c>
      <c r="AC747" s="8">
        <f>TTEST(表1_5[[#This Row],[iBAQ 0-20_1]:[iBAQ 0-20_3]],表1_5[[#This Row],[iBAQ 50-60_1]:[iBAQ 50-60_3]],2,2)</f>
        <v>0.86743151713142308</v>
      </c>
      <c r="AD747" s="8"/>
    </row>
    <row r="748" spans="1:30" ht="15.75">
      <c r="A748" s="6">
        <v>818</v>
      </c>
      <c r="B748" s="7" t="s">
        <v>244</v>
      </c>
      <c r="C748" s="7" t="s">
        <v>2769</v>
      </c>
      <c r="D748" s="7" t="s">
        <v>1758</v>
      </c>
      <c r="E748" s="6">
        <v>7</v>
      </c>
      <c r="F748" s="6">
        <v>3</v>
      </c>
      <c r="G748" s="6">
        <v>5044600</v>
      </c>
      <c r="H748" s="6">
        <v>4206100</v>
      </c>
      <c r="I748" s="6">
        <v>5448700</v>
      </c>
      <c r="J748" s="6">
        <v>10593000</v>
      </c>
      <c r="K748" s="6">
        <v>9482500</v>
      </c>
      <c r="L748" s="6">
        <v>15432000</v>
      </c>
      <c r="M748" s="6">
        <v>10280000</v>
      </c>
      <c r="N748" s="6">
        <v>2338500</v>
      </c>
      <c r="O748" s="6">
        <v>6226100</v>
      </c>
      <c r="P748" s="6">
        <f>COUNT(表1_5[[#This Row],[iBAQ 0-20_1]:[iBAQ 0-20_3]])</f>
        <v>3</v>
      </c>
      <c r="Q748" s="6">
        <f>COUNT(表1_5[[#This Row],[iBAQ 30-40_1]:[iBAQ 30-40_3]])</f>
        <v>3</v>
      </c>
      <c r="R748" s="6">
        <f>COUNT(表1_5[[#This Row],[iBAQ 50-60_1]:[iBAQ 50-60_3]])</f>
        <v>3</v>
      </c>
      <c r="S748" s="8">
        <f>AVERAGE(表1_5[[#This Row],[iBAQ 0-20_1]:[iBAQ 0-20_3]])</f>
        <v>4899800</v>
      </c>
      <c r="T748" s="8">
        <f>AVERAGE(表1_5[[#This Row],[iBAQ 30-40_1]:[iBAQ 30-40_3]])</f>
        <v>11835833.333333334</v>
      </c>
      <c r="U748" s="8">
        <f>AVERAGE(表1_5[[#This Row],[iBAQ 50-60_1]:[iBAQ 50-60_3]])</f>
        <v>6281533.333333333</v>
      </c>
      <c r="V748" s="8">
        <f>表1_5[[#This Row],[Average 40]]/表1_5[[#This Row],[Average 20]]</f>
        <v>2.4155747853653891</v>
      </c>
      <c r="W748" s="8">
        <f>TTEST(表1_5[[#This Row],[iBAQ 0-20_1]:[iBAQ 0-20_3]],表1_5[[#This Row],[iBAQ 30-40_1]:[iBAQ 30-40_3]],2,2)</f>
        <v>2.0410828465877894E-2</v>
      </c>
      <c r="X748" s="8" t="s">
        <v>1408</v>
      </c>
      <c r="Y748" s="8">
        <f>表1_5[[#This Row],[Average 60]]/表1_5[[#This Row],[Average 40]]</f>
        <v>0.53072167851862273</v>
      </c>
      <c r="Z748" s="8">
        <f>TTEST(表1_5[[#This Row],[iBAQ 30-40_1]:[iBAQ 30-40_3]],表1_5[[#This Row],[iBAQ 50-60_1]:[iBAQ 50-60_3]],2,2)</f>
        <v>0.13101446003054862</v>
      </c>
      <c r="AA748" s="8"/>
      <c r="AB748" s="8">
        <f>表1_5[[#This Row],[Average 60]]/表1_5[[#This Row],[Average 20]]</f>
        <v>1.2819979046763812</v>
      </c>
      <c r="AC748" s="8">
        <f>TTEST(表1_5[[#This Row],[iBAQ 0-20_1]:[iBAQ 0-20_3]],表1_5[[#This Row],[iBAQ 50-60_1]:[iBAQ 50-60_3]],2,2)</f>
        <v>0.58378573649062071</v>
      </c>
      <c r="AD748" s="8"/>
    </row>
    <row r="749" spans="1:30" ht="15.75">
      <c r="A749" s="6">
        <v>843</v>
      </c>
      <c r="B749" s="7" t="s">
        <v>520</v>
      </c>
      <c r="C749" s="7" t="s">
        <v>2790</v>
      </c>
      <c r="D749" s="7" t="s">
        <v>3715</v>
      </c>
      <c r="E749" s="6">
        <v>5</v>
      </c>
      <c r="F749" s="6">
        <v>1</v>
      </c>
      <c r="G749" s="6">
        <v>4332700</v>
      </c>
      <c r="H749" s="6">
        <v>1916700</v>
      </c>
      <c r="I749" s="6">
        <v>5544100</v>
      </c>
      <c r="J749" s="6">
        <v>13797000</v>
      </c>
      <c r="K749" s="6">
        <v>6250200</v>
      </c>
      <c r="L749" s="6">
        <v>14617000</v>
      </c>
      <c r="M749" s="6">
        <v>9928400</v>
      </c>
      <c r="N749" s="6">
        <v>7139700</v>
      </c>
      <c r="O749" s="6">
        <v>1300500</v>
      </c>
      <c r="P749" s="6">
        <f>COUNT(表1_5[[#This Row],[iBAQ 0-20_1]:[iBAQ 0-20_3]])</f>
        <v>3</v>
      </c>
      <c r="Q749" s="6">
        <f>COUNT(表1_5[[#This Row],[iBAQ 30-40_1]:[iBAQ 30-40_3]])</f>
        <v>3</v>
      </c>
      <c r="R749" s="6">
        <f>COUNT(表1_5[[#This Row],[iBAQ 50-60_1]:[iBAQ 50-60_3]])</f>
        <v>3</v>
      </c>
      <c r="S749" s="8">
        <f>AVERAGE(表1_5[[#This Row],[iBAQ 0-20_1]:[iBAQ 0-20_3]])</f>
        <v>3931166.6666666665</v>
      </c>
      <c r="T749" s="8">
        <f>AVERAGE(表1_5[[#This Row],[iBAQ 30-40_1]:[iBAQ 30-40_3]])</f>
        <v>11554733.333333334</v>
      </c>
      <c r="U749" s="8">
        <f>AVERAGE(表1_5[[#This Row],[iBAQ 50-60_1]:[iBAQ 50-60_3]])</f>
        <v>6122866.666666667</v>
      </c>
      <c r="V749" s="8">
        <f>表1_5[[#This Row],[Average 40]]/表1_5[[#This Row],[Average 20]]</f>
        <v>2.9392631534319755</v>
      </c>
      <c r="W749" s="8">
        <f>TTEST(表1_5[[#This Row],[iBAQ 0-20_1]:[iBAQ 0-20_3]],表1_5[[#This Row],[iBAQ 30-40_1]:[iBAQ 30-40_3]],2,2)</f>
        <v>5.6517841220912003E-2</v>
      </c>
      <c r="X749" s="8"/>
      <c r="Y749" s="8">
        <f>表1_5[[#This Row],[Average 60]]/表1_5[[#This Row],[Average 40]]</f>
        <v>0.52990116604450699</v>
      </c>
      <c r="Z749" s="8">
        <f>TTEST(表1_5[[#This Row],[iBAQ 30-40_1]:[iBAQ 30-40_3]],表1_5[[#This Row],[iBAQ 50-60_1]:[iBAQ 50-60_3]],2,2)</f>
        <v>0.21410921137610692</v>
      </c>
      <c r="AA749" s="8"/>
      <c r="AB749" s="8">
        <f>表1_5[[#This Row],[Average 60]]/表1_5[[#This Row],[Average 20]]</f>
        <v>1.5575189723152585</v>
      </c>
      <c r="AC749" s="8">
        <f>TTEST(表1_5[[#This Row],[iBAQ 0-20_1]:[iBAQ 0-20_3]],表1_5[[#This Row],[iBAQ 50-60_1]:[iBAQ 50-60_3]],2,2)</f>
        <v>0.47107767729497851</v>
      </c>
      <c r="AD749" s="8"/>
    </row>
    <row r="750" spans="1:30" ht="15.75">
      <c r="A750" s="6">
        <v>732</v>
      </c>
      <c r="B750" s="7" t="s">
        <v>98</v>
      </c>
      <c r="C750" s="7" t="s">
        <v>2693</v>
      </c>
      <c r="D750" s="7" t="s">
        <v>1719</v>
      </c>
      <c r="E750" s="6">
        <v>3</v>
      </c>
      <c r="F750" s="6">
        <v>1</v>
      </c>
      <c r="G750" s="6">
        <v>28799000</v>
      </c>
      <c r="H750" s="6">
        <v>37963000</v>
      </c>
      <c r="I750" s="6">
        <v>39578000</v>
      </c>
      <c r="J750" s="6">
        <v>30918000</v>
      </c>
      <c r="K750" s="6">
        <v>28398000</v>
      </c>
      <c r="L750" s="6">
        <v>28849000</v>
      </c>
      <c r="M750" s="6">
        <v>22234000</v>
      </c>
      <c r="N750" s="6">
        <v>4171000</v>
      </c>
      <c r="O750" s="6">
        <v>20250000</v>
      </c>
      <c r="P750" s="6">
        <f>COUNT(表1_5[[#This Row],[iBAQ 0-20_1]:[iBAQ 0-20_3]])</f>
        <v>3</v>
      </c>
      <c r="Q750" s="6">
        <f>COUNT(表1_5[[#This Row],[iBAQ 30-40_1]:[iBAQ 30-40_3]])</f>
        <v>3</v>
      </c>
      <c r="R750" s="6">
        <f>COUNT(表1_5[[#This Row],[iBAQ 50-60_1]:[iBAQ 50-60_3]])</f>
        <v>3</v>
      </c>
      <c r="S750" s="8">
        <f>AVERAGE(表1_5[[#This Row],[iBAQ 0-20_1]:[iBAQ 0-20_3]])</f>
        <v>35446666.666666664</v>
      </c>
      <c r="T750" s="8">
        <f>AVERAGE(表1_5[[#This Row],[iBAQ 30-40_1]:[iBAQ 30-40_3]])</f>
        <v>29388333.333333332</v>
      </c>
      <c r="U750" s="8">
        <f>AVERAGE(表1_5[[#This Row],[iBAQ 50-60_1]:[iBAQ 50-60_3]])</f>
        <v>15551666.666666666</v>
      </c>
      <c r="V750" s="8">
        <f>表1_5[[#This Row],[Average 40]]/表1_5[[#This Row],[Average 20]]</f>
        <v>0.82908595072409252</v>
      </c>
      <c r="W750" s="8">
        <f>TTEST(表1_5[[#This Row],[iBAQ 0-20_1]:[iBAQ 0-20_3]],表1_5[[#This Row],[iBAQ 30-40_1]:[iBAQ 30-40_3]],2,2)</f>
        <v>0.15345791681832033</v>
      </c>
      <c r="X750" s="8"/>
      <c r="Y750" s="8">
        <f>表1_5[[#This Row],[Average 60]]/表1_5[[#This Row],[Average 40]]</f>
        <v>0.52917824533545055</v>
      </c>
      <c r="Z750" s="8">
        <f>TTEST(表1_5[[#This Row],[iBAQ 30-40_1]:[iBAQ 30-40_3]],表1_5[[#This Row],[iBAQ 50-60_1]:[iBAQ 50-60_3]],2,2)</f>
        <v>7.4564228148131129E-2</v>
      </c>
      <c r="AA750" s="8"/>
      <c r="AB750" s="8">
        <f>表1_5[[#This Row],[Average 60]]/表1_5[[#This Row],[Average 20]]</f>
        <v>0.43873424863644916</v>
      </c>
      <c r="AC750" s="8">
        <f>TTEST(表1_5[[#This Row],[iBAQ 0-20_1]:[iBAQ 0-20_3]],表1_5[[#This Row],[iBAQ 50-60_1]:[iBAQ 50-60_3]],2,2)</f>
        <v>3.9934085390982504E-2</v>
      </c>
      <c r="AD750" s="8" t="s">
        <v>1408</v>
      </c>
    </row>
    <row r="751" spans="1:30" ht="15.75">
      <c r="A751" s="6">
        <v>1170</v>
      </c>
      <c r="B751" s="7" t="s">
        <v>140</v>
      </c>
      <c r="C751" s="7" t="s">
        <v>3046</v>
      </c>
      <c r="D751" s="7" t="s">
        <v>1942</v>
      </c>
      <c r="E751" s="6">
        <v>27</v>
      </c>
      <c r="F751" s="6">
        <v>26</v>
      </c>
      <c r="G751" s="6">
        <v>18632000</v>
      </c>
      <c r="H751" s="6">
        <v>21555000</v>
      </c>
      <c r="I751" s="6">
        <v>12545000</v>
      </c>
      <c r="J751" s="6">
        <v>24359000</v>
      </c>
      <c r="K751" s="6">
        <v>40565000</v>
      </c>
      <c r="L751" s="6">
        <v>34791000</v>
      </c>
      <c r="M751" s="6">
        <v>22891000</v>
      </c>
      <c r="N751" s="6">
        <v>16711000</v>
      </c>
      <c r="O751" s="6">
        <v>13165000</v>
      </c>
      <c r="P751" s="6">
        <f>COUNT(表1_5[[#This Row],[iBAQ 0-20_1]:[iBAQ 0-20_3]])</f>
        <v>3</v>
      </c>
      <c r="Q751" s="6">
        <f>COUNT(表1_5[[#This Row],[iBAQ 30-40_1]:[iBAQ 30-40_3]])</f>
        <v>3</v>
      </c>
      <c r="R751" s="6">
        <f>COUNT(表1_5[[#This Row],[iBAQ 50-60_1]:[iBAQ 50-60_3]])</f>
        <v>3</v>
      </c>
      <c r="S751" s="8">
        <f>AVERAGE(表1_5[[#This Row],[iBAQ 0-20_1]:[iBAQ 0-20_3]])</f>
        <v>17577333.333333332</v>
      </c>
      <c r="T751" s="8">
        <f>AVERAGE(表1_5[[#This Row],[iBAQ 30-40_1]:[iBAQ 30-40_3]])</f>
        <v>33238333.333333332</v>
      </c>
      <c r="U751" s="8">
        <f>AVERAGE(表1_5[[#This Row],[iBAQ 50-60_1]:[iBAQ 50-60_3]])</f>
        <v>17589000</v>
      </c>
      <c r="V751" s="8">
        <f>表1_5[[#This Row],[Average 40]]/表1_5[[#This Row],[Average 20]]</f>
        <v>1.8909770158537511</v>
      </c>
      <c r="W751" s="8">
        <f>TTEST(表1_5[[#This Row],[iBAQ 0-20_1]:[iBAQ 0-20_3]],表1_5[[#This Row],[iBAQ 30-40_1]:[iBAQ 30-40_3]],2,2)</f>
        <v>4.4928885691695467E-2</v>
      </c>
      <c r="X751" s="8"/>
      <c r="Y751" s="8">
        <f>表1_5[[#This Row],[Average 60]]/表1_5[[#This Row],[Average 40]]</f>
        <v>0.52917815774958632</v>
      </c>
      <c r="Z751" s="8">
        <f>TTEST(表1_5[[#This Row],[iBAQ 30-40_1]:[iBAQ 30-40_3]],表1_5[[#This Row],[iBAQ 50-60_1]:[iBAQ 50-60_3]],2,2)</f>
        <v>4.7313618343823909E-2</v>
      </c>
      <c r="AA751" s="8"/>
      <c r="AB751" s="8">
        <f>表1_5[[#This Row],[Average 60]]/表1_5[[#This Row],[Average 20]]</f>
        <v>1.0006637335962982</v>
      </c>
      <c r="AC751" s="8">
        <f>TTEST(表1_5[[#This Row],[iBAQ 0-20_1]:[iBAQ 0-20_3]],表1_5[[#This Row],[iBAQ 50-60_1]:[iBAQ 50-60_3]],2,2)</f>
        <v>0.9977496527296259</v>
      </c>
      <c r="AD751" s="8"/>
    </row>
    <row r="752" spans="1:30" ht="15.75">
      <c r="A752" s="6">
        <v>1021</v>
      </c>
      <c r="B752" s="7" t="s">
        <v>654</v>
      </c>
      <c r="C752" s="7" t="s">
        <v>2777</v>
      </c>
      <c r="D752" s="7" t="s">
        <v>3786</v>
      </c>
      <c r="E752" s="6">
        <v>9</v>
      </c>
      <c r="F752" s="6">
        <v>0</v>
      </c>
      <c r="G752" s="6">
        <v>1179900</v>
      </c>
      <c r="H752" s="6">
        <v>1570900</v>
      </c>
      <c r="I752" s="6">
        <v>1030700</v>
      </c>
      <c r="J752" s="6">
        <v>1090800</v>
      </c>
      <c r="K752" s="6">
        <v>1259000</v>
      </c>
      <c r="L752" s="6">
        <v>984860</v>
      </c>
      <c r="M752" s="6"/>
      <c r="N752" s="6">
        <v>729360</v>
      </c>
      <c r="O752" s="6">
        <v>443780</v>
      </c>
      <c r="P752" s="6">
        <f>COUNT(表1_5[[#This Row],[iBAQ 0-20_1]:[iBAQ 0-20_3]])</f>
        <v>3</v>
      </c>
      <c r="Q752" s="6">
        <f>COUNT(表1_5[[#This Row],[iBAQ 30-40_1]:[iBAQ 30-40_3]])</f>
        <v>3</v>
      </c>
      <c r="R752" s="6">
        <f>COUNT(表1_5[[#This Row],[iBAQ 50-60_1]:[iBAQ 50-60_3]])</f>
        <v>2</v>
      </c>
      <c r="S752" s="8">
        <f>AVERAGE(表1_5[[#This Row],[iBAQ 0-20_1]:[iBAQ 0-20_3]])</f>
        <v>1260500</v>
      </c>
      <c r="T752" s="8">
        <f>AVERAGE(表1_5[[#This Row],[iBAQ 30-40_1]:[iBAQ 30-40_3]])</f>
        <v>1111553.3333333333</v>
      </c>
      <c r="U752" s="8">
        <f>AVERAGE(表1_5[[#This Row],[iBAQ 50-60_1]:[iBAQ 50-60_3]])</f>
        <v>586570</v>
      </c>
      <c r="V752" s="8">
        <f>表1_5[[#This Row],[Average 40]]/表1_5[[#This Row],[Average 20]]</f>
        <v>0.88183525056194623</v>
      </c>
      <c r="W752" s="8">
        <f>TTEST(表1_5[[#This Row],[iBAQ 0-20_1]:[iBAQ 0-20_3]],表1_5[[#This Row],[iBAQ 30-40_1]:[iBAQ 30-40_3]],2,2)</f>
        <v>0.4539083542808533</v>
      </c>
      <c r="X752" s="8"/>
      <c r="Y752" s="8">
        <f>表1_5[[#This Row],[Average 60]]/表1_5[[#This Row],[Average 40]]</f>
        <v>0.527702974216262</v>
      </c>
      <c r="Z752" s="8">
        <f>TTEST(表1_5[[#This Row],[iBAQ 30-40_1]:[iBAQ 30-40_3]],表1_5[[#This Row],[iBAQ 50-60_1]:[iBAQ 50-60_3]],2,2)</f>
        <v>3.8256783640690788E-2</v>
      </c>
      <c r="AA752" s="8"/>
      <c r="AB752" s="8">
        <f>表1_5[[#This Row],[Average 60]]/表1_5[[#This Row],[Average 20]]</f>
        <v>0.46534708449028162</v>
      </c>
      <c r="AC752" s="8">
        <f>TTEST(表1_5[[#This Row],[iBAQ 0-20_1]:[iBAQ 0-20_3]],表1_5[[#This Row],[iBAQ 50-60_1]:[iBAQ 50-60_3]],2,2)</f>
        <v>6.3264972502352301E-2</v>
      </c>
      <c r="AD752" s="8"/>
    </row>
    <row r="753" spans="1:30" ht="15.75">
      <c r="A753" s="6">
        <v>916</v>
      </c>
      <c r="B753" s="7" t="s">
        <v>644</v>
      </c>
      <c r="C753" s="7" t="s">
        <v>2282</v>
      </c>
      <c r="D753" s="7" t="s">
        <v>3745</v>
      </c>
      <c r="E753" s="6">
        <v>2</v>
      </c>
      <c r="F753" s="6">
        <v>2</v>
      </c>
      <c r="G753" s="6">
        <v>2322300</v>
      </c>
      <c r="H753" s="6">
        <v>2304200</v>
      </c>
      <c r="I753" s="6">
        <v>2936700</v>
      </c>
      <c r="J753" s="6">
        <v>1192000</v>
      </c>
      <c r="K753" s="6">
        <v>728550</v>
      </c>
      <c r="L753" s="6">
        <v>2589100</v>
      </c>
      <c r="M753" s="6"/>
      <c r="N753" s="6">
        <v>1074800</v>
      </c>
      <c r="O753" s="6">
        <v>494470</v>
      </c>
      <c r="P753" s="6">
        <f>COUNT(表1_5[[#This Row],[iBAQ 0-20_1]:[iBAQ 0-20_3]])</f>
        <v>3</v>
      </c>
      <c r="Q753" s="6">
        <f>COUNT(表1_5[[#This Row],[iBAQ 30-40_1]:[iBAQ 30-40_3]])</f>
        <v>3</v>
      </c>
      <c r="R753" s="6">
        <f>COUNT(表1_5[[#This Row],[iBAQ 50-60_1]:[iBAQ 50-60_3]])</f>
        <v>2</v>
      </c>
      <c r="S753" s="8">
        <f>AVERAGE(表1_5[[#This Row],[iBAQ 0-20_1]:[iBAQ 0-20_3]])</f>
        <v>2521066.6666666665</v>
      </c>
      <c r="T753" s="8">
        <f>AVERAGE(表1_5[[#This Row],[iBAQ 30-40_1]:[iBAQ 30-40_3]])</f>
        <v>1503216.6666666667</v>
      </c>
      <c r="U753" s="8">
        <f>AVERAGE(表1_5[[#This Row],[iBAQ 50-60_1]:[iBAQ 50-60_3]])</f>
        <v>784635</v>
      </c>
      <c r="V753" s="8">
        <f>表1_5[[#This Row],[Average 40]]/表1_5[[#This Row],[Average 20]]</f>
        <v>0.59626216416331723</v>
      </c>
      <c r="W753" s="8">
        <f>TTEST(表1_5[[#This Row],[iBAQ 0-20_1]:[iBAQ 0-20_3]],表1_5[[#This Row],[iBAQ 30-40_1]:[iBAQ 30-40_3]],2,2)</f>
        <v>0.16317277285256601</v>
      </c>
      <c r="X753" s="8"/>
      <c r="Y753" s="8">
        <f>表1_5[[#This Row],[Average 60]]/表1_5[[#This Row],[Average 40]]</f>
        <v>0.52197066291175587</v>
      </c>
      <c r="Z753" s="8">
        <f>TTEST(表1_5[[#This Row],[iBAQ 30-40_1]:[iBAQ 30-40_3]],表1_5[[#This Row],[iBAQ 50-60_1]:[iBAQ 50-60_3]],2,2)</f>
        <v>0.41066754726205423</v>
      </c>
      <c r="AA753" s="8"/>
      <c r="AB753" s="8">
        <f>表1_5[[#This Row],[Average 60]]/表1_5[[#This Row],[Average 20]]</f>
        <v>0.31123135709752486</v>
      </c>
      <c r="AC753" s="8">
        <f>TTEST(表1_5[[#This Row],[iBAQ 0-20_1]:[iBAQ 0-20_3]],表1_5[[#This Row],[iBAQ 50-60_1]:[iBAQ 50-60_3]],2,2)</f>
        <v>1.5076989240215052E-2</v>
      </c>
      <c r="AD753" s="8" t="s">
        <v>1408</v>
      </c>
    </row>
    <row r="754" spans="1:30" ht="15.75">
      <c r="A754" s="6">
        <v>317</v>
      </c>
      <c r="B754" s="7" t="s">
        <v>262</v>
      </c>
      <c r="C754" s="7" t="s">
        <v>3023</v>
      </c>
      <c r="D754" s="7" t="s">
        <v>1926</v>
      </c>
      <c r="E754" s="6">
        <v>4</v>
      </c>
      <c r="F754" s="6">
        <v>2</v>
      </c>
      <c r="G754" s="6">
        <v>9385500</v>
      </c>
      <c r="H754" s="6">
        <v>12605000</v>
      </c>
      <c r="I754" s="6">
        <v>15601000</v>
      </c>
      <c r="J754" s="6">
        <v>27342000</v>
      </c>
      <c r="K754" s="6">
        <v>23956000</v>
      </c>
      <c r="L754" s="6">
        <v>20304000</v>
      </c>
      <c r="M754" s="6">
        <v>12181000</v>
      </c>
      <c r="N754" s="6">
        <v>19301000</v>
      </c>
      <c r="O754" s="6">
        <v>5705300</v>
      </c>
      <c r="P754" s="6">
        <f>COUNT(表1_5[[#This Row],[iBAQ 0-20_1]:[iBAQ 0-20_3]])</f>
        <v>3</v>
      </c>
      <c r="Q754" s="6">
        <f>COUNT(表1_5[[#This Row],[iBAQ 30-40_1]:[iBAQ 30-40_3]])</f>
        <v>3</v>
      </c>
      <c r="R754" s="6">
        <f>COUNT(表1_5[[#This Row],[iBAQ 50-60_1]:[iBAQ 50-60_3]])</f>
        <v>3</v>
      </c>
      <c r="S754" s="8">
        <f>AVERAGE(表1_5[[#This Row],[iBAQ 0-20_1]:[iBAQ 0-20_3]])</f>
        <v>12530500</v>
      </c>
      <c r="T754" s="8">
        <f>AVERAGE(表1_5[[#This Row],[iBAQ 30-40_1]:[iBAQ 30-40_3]])</f>
        <v>23867333.333333332</v>
      </c>
      <c r="U754" s="8">
        <f>AVERAGE(表1_5[[#This Row],[iBAQ 50-60_1]:[iBAQ 50-60_3]])</f>
        <v>12395766.666666666</v>
      </c>
      <c r="V754" s="8">
        <f>表1_5[[#This Row],[Average 40]]/表1_5[[#This Row],[Average 20]]</f>
        <v>1.904739103254725</v>
      </c>
      <c r="W754" s="8">
        <f>TTEST(表1_5[[#This Row],[iBAQ 0-20_1]:[iBAQ 0-20_3]],表1_5[[#This Row],[iBAQ 30-40_1]:[iBAQ 30-40_3]],2,2)</f>
        <v>1.3901369543262012E-2</v>
      </c>
      <c r="X754" s="8"/>
      <c r="Y754" s="8">
        <f>表1_5[[#This Row],[Average 60]]/表1_5[[#This Row],[Average 40]]</f>
        <v>0.51936119102818357</v>
      </c>
      <c r="Z754" s="8">
        <f>TTEST(表1_5[[#This Row],[iBAQ 30-40_1]:[iBAQ 30-40_3]],表1_5[[#This Row],[iBAQ 50-60_1]:[iBAQ 50-60_3]],2,2)</f>
        <v>6.0376855314588619E-2</v>
      </c>
      <c r="AA754" s="8"/>
      <c r="AB754" s="8">
        <f>表1_5[[#This Row],[Average 60]]/表1_5[[#This Row],[Average 20]]</f>
        <v>0.98924756926432833</v>
      </c>
      <c r="AC754" s="8">
        <f>TTEST(表1_5[[#This Row],[iBAQ 0-20_1]:[iBAQ 0-20_3]],表1_5[[#This Row],[iBAQ 50-60_1]:[iBAQ 50-60_3]],2,2)</f>
        <v>0.9765969058315358</v>
      </c>
      <c r="AD754" s="8"/>
    </row>
    <row r="755" spans="1:30" ht="15.75">
      <c r="A755" s="6">
        <v>184</v>
      </c>
      <c r="B755" s="7" t="s">
        <v>163</v>
      </c>
      <c r="C755" s="7" t="s">
        <v>2292</v>
      </c>
      <c r="D755" s="7" t="s">
        <v>3470</v>
      </c>
      <c r="E755" s="6">
        <v>4</v>
      </c>
      <c r="F755" s="6">
        <v>1</v>
      </c>
      <c r="G755" s="6">
        <v>2199100</v>
      </c>
      <c r="H755" s="6">
        <v>2174500</v>
      </c>
      <c r="I755" s="6">
        <v>1963200</v>
      </c>
      <c r="J755" s="6">
        <v>12391000</v>
      </c>
      <c r="K755" s="6">
        <v>12465000</v>
      </c>
      <c r="L755" s="6">
        <v>11229000</v>
      </c>
      <c r="M755" s="6">
        <v>2502400</v>
      </c>
      <c r="N755" s="6">
        <v>5246900</v>
      </c>
      <c r="O755" s="6">
        <v>10984000</v>
      </c>
      <c r="P755" s="6">
        <f>COUNT(表1_5[[#This Row],[iBAQ 0-20_1]:[iBAQ 0-20_3]])</f>
        <v>3</v>
      </c>
      <c r="Q755" s="6">
        <f>COUNT(表1_5[[#This Row],[iBAQ 30-40_1]:[iBAQ 30-40_3]])</f>
        <v>3</v>
      </c>
      <c r="R755" s="6">
        <f>COUNT(表1_5[[#This Row],[iBAQ 50-60_1]:[iBAQ 50-60_3]])</f>
        <v>3</v>
      </c>
      <c r="S755" s="8">
        <f>AVERAGE(表1_5[[#This Row],[iBAQ 0-20_1]:[iBAQ 0-20_3]])</f>
        <v>2112266.6666666665</v>
      </c>
      <c r="T755" s="8">
        <f>AVERAGE(表1_5[[#This Row],[iBAQ 30-40_1]:[iBAQ 30-40_3]])</f>
        <v>12028333.333333334</v>
      </c>
      <c r="U755" s="8">
        <f>AVERAGE(表1_5[[#This Row],[iBAQ 50-60_1]:[iBAQ 50-60_3]])</f>
        <v>6244433.333333333</v>
      </c>
      <c r="V755" s="8">
        <f>表1_5[[#This Row],[Average 40]]/表1_5[[#This Row],[Average 20]]</f>
        <v>5.6945145814922364</v>
      </c>
      <c r="W755" s="8">
        <f>TTEST(表1_5[[#This Row],[iBAQ 0-20_1]:[iBAQ 0-20_3]],表1_5[[#This Row],[iBAQ 30-40_1]:[iBAQ 30-40_3]],2,2)</f>
        <v>1.6868342810030873E-5</v>
      </c>
      <c r="X755" s="8" t="s">
        <v>1408</v>
      </c>
      <c r="Y755" s="8">
        <f>表1_5[[#This Row],[Average 60]]/表1_5[[#This Row],[Average 40]]</f>
        <v>0.51914368851323256</v>
      </c>
      <c r="Z755" s="8">
        <f>TTEST(表1_5[[#This Row],[iBAQ 30-40_1]:[iBAQ 30-40_3]],表1_5[[#This Row],[iBAQ 50-60_1]:[iBAQ 50-60_3]],2,2)</f>
        <v>8.4263038819650554E-2</v>
      </c>
      <c r="AA755" s="8"/>
      <c r="AB755" s="8">
        <f>表1_5[[#This Row],[Average 60]]/表1_5[[#This Row],[Average 20]]</f>
        <v>2.9562713041282667</v>
      </c>
      <c r="AC755" s="8">
        <f>TTEST(表1_5[[#This Row],[iBAQ 0-20_1]:[iBAQ 0-20_3]],表1_5[[#This Row],[iBAQ 50-60_1]:[iBAQ 50-60_3]],2,2)</f>
        <v>0.17367922020497839</v>
      </c>
      <c r="AD755" s="8"/>
    </row>
    <row r="756" spans="1:30" ht="15.75">
      <c r="A756" s="6">
        <v>1045</v>
      </c>
      <c r="B756" s="7" t="s">
        <v>535</v>
      </c>
      <c r="C756" s="7" t="s">
        <v>2946</v>
      </c>
      <c r="D756" s="7" t="s">
        <v>3795</v>
      </c>
      <c r="E756" s="6">
        <v>3</v>
      </c>
      <c r="F756" s="6">
        <v>3</v>
      </c>
      <c r="G756" s="6">
        <v>3669100</v>
      </c>
      <c r="H756" s="6">
        <v>2669800</v>
      </c>
      <c r="I756" s="6">
        <v>2282100</v>
      </c>
      <c r="J756" s="6">
        <v>622110</v>
      </c>
      <c r="K756" s="6">
        <v>3799200</v>
      </c>
      <c r="L756" s="6">
        <v>2334200</v>
      </c>
      <c r="M756" s="6">
        <v>1510700</v>
      </c>
      <c r="N756" s="6">
        <v>794650</v>
      </c>
      <c r="O756" s="6">
        <v>1168200</v>
      </c>
      <c r="P756" s="6">
        <f>COUNT(表1_5[[#This Row],[iBAQ 0-20_1]:[iBAQ 0-20_3]])</f>
        <v>3</v>
      </c>
      <c r="Q756" s="6">
        <f>COUNT(表1_5[[#This Row],[iBAQ 30-40_1]:[iBAQ 30-40_3]])</f>
        <v>3</v>
      </c>
      <c r="R756" s="6">
        <f>COUNT(表1_5[[#This Row],[iBAQ 50-60_1]:[iBAQ 50-60_3]])</f>
        <v>3</v>
      </c>
      <c r="S756" s="8">
        <f>AVERAGE(表1_5[[#This Row],[iBAQ 0-20_1]:[iBAQ 0-20_3]])</f>
        <v>2873666.6666666665</v>
      </c>
      <c r="T756" s="8">
        <f>AVERAGE(表1_5[[#This Row],[iBAQ 30-40_1]:[iBAQ 30-40_3]])</f>
        <v>2251836.6666666665</v>
      </c>
      <c r="U756" s="8">
        <f>AVERAGE(表1_5[[#This Row],[iBAQ 50-60_1]:[iBAQ 50-60_3]])</f>
        <v>1157850</v>
      </c>
      <c r="V756" s="8">
        <f>表1_5[[#This Row],[Average 40]]/表1_5[[#This Row],[Average 20]]</f>
        <v>0.78361095000579983</v>
      </c>
      <c r="W756" s="8">
        <f>TTEST(表1_5[[#This Row],[iBAQ 0-20_1]:[iBAQ 0-20_3]],表1_5[[#This Row],[iBAQ 30-40_1]:[iBAQ 30-40_3]],2,2)</f>
        <v>0.5702303406292748</v>
      </c>
      <c r="X756" s="8"/>
      <c r="Y756" s="8">
        <f>表1_5[[#This Row],[Average 60]]/表1_5[[#This Row],[Average 40]]</f>
        <v>0.51418027654462806</v>
      </c>
      <c r="Z756" s="8">
        <f>TTEST(表1_5[[#This Row],[iBAQ 30-40_1]:[iBAQ 30-40_3]],表1_5[[#This Row],[iBAQ 50-60_1]:[iBAQ 50-60_3]],2,2)</f>
        <v>0.30966418687244912</v>
      </c>
      <c r="AA756" s="8"/>
      <c r="AB756" s="8">
        <f>表1_5[[#This Row],[Average 60]]/表1_5[[#This Row],[Average 20]]</f>
        <v>0.40291729497738082</v>
      </c>
      <c r="AC756" s="8">
        <f>TTEST(表1_5[[#This Row],[iBAQ 0-20_1]:[iBAQ 0-20_3]],表1_5[[#This Row],[iBAQ 50-60_1]:[iBAQ 50-60_3]],2,2)</f>
        <v>2.0586280832556203E-2</v>
      </c>
      <c r="AD756" s="8" t="s">
        <v>1408</v>
      </c>
    </row>
    <row r="757" spans="1:30" ht="15.75">
      <c r="A757" s="6">
        <v>1070</v>
      </c>
      <c r="B757" s="7" t="s">
        <v>452</v>
      </c>
      <c r="C757" s="7" t="s">
        <v>2783</v>
      </c>
      <c r="D757" s="7" t="s">
        <v>3807</v>
      </c>
      <c r="E757" s="6">
        <v>2</v>
      </c>
      <c r="F757" s="6">
        <v>2</v>
      </c>
      <c r="G757" s="6">
        <v>1261100</v>
      </c>
      <c r="H757" s="6">
        <v>2249800</v>
      </c>
      <c r="I757" s="6">
        <v>2000600</v>
      </c>
      <c r="J757" s="6">
        <v>7542200</v>
      </c>
      <c r="K757" s="6">
        <v>3373800</v>
      </c>
      <c r="L757" s="6">
        <v>3141900</v>
      </c>
      <c r="M757" s="6">
        <v>3128300</v>
      </c>
      <c r="N757" s="6">
        <v>2075600</v>
      </c>
      <c r="O757" s="6">
        <v>1927000</v>
      </c>
      <c r="P757" s="6">
        <f>COUNT(表1_5[[#This Row],[iBAQ 0-20_1]:[iBAQ 0-20_3]])</f>
        <v>3</v>
      </c>
      <c r="Q757" s="6">
        <f>COUNT(表1_5[[#This Row],[iBAQ 30-40_1]:[iBAQ 30-40_3]])</f>
        <v>3</v>
      </c>
      <c r="R757" s="6">
        <f>COUNT(表1_5[[#This Row],[iBAQ 50-60_1]:[iBAQ 50-60_3]])</f>
        <v>3</v>
      </c>
      <c r="S757" s="8">
        <f>AVERAGE(表1_5[[#This Row],[iBAQ 0-20_1]:[iBAQ 0-20_3]])</f>
        <v>1837166.6666666667</v>
      </c>
      <c r="T757" s="8">
        <f>AVERAGE(表1_5[[#This Row],[iBAQ 30-40_1]:[iBAQ 30-40_3]])</f>
        <v>4685966.666666667</v>
      </c>
      <c r="U757" s="8">
        <f>AVERAGE(表1_5[[#This Row],[iBAQ 50-60_1]:[iBAQ 50-60_3]])</f>
        <v>2376966.6666666665</v>
      </c>
      <c r="V757" s="8">
        <f>表1_5[[#This Row],[Average 40]]/表1_5[[#This Row],[Average 20]]</f>
        <v>2.5506486437448972</v>
      </c>
      <c r="W757" s="8">
        <f>TTEST(表1_5[[#This Row],[iBAQ 0-20_1]:[iBAQ 0-20_3]],表1_5[[#This Row],[iBAQ 30-40_1]:[iBAQ 30-40_3]],2,2)</f>
        <v>0.12281794631226083</v>
      </c>
      <c r="X757" s="8"/>
      <c r="Y757" s="8">
        <f>表1_5[[#This Row],[Average 60]]/表1_5[[#This Row],[Average 40]]</f>
        <v>0.50725215003663415</v>
      </c>
      <c r="Z757" s="8">
        <f>TTEST(表1_5[[#This Row],[iBAQ 30-40_1]:[iBAQ 30-40_3]],表1_5[[#This Row],[iBAQ 50-60_1]:[iBAQ 50-60_3]],2,2)</f>
        <v>0.19346386002322569</v>
      </c>
      <c r="AA757" s="8"/>
      <c r="AB757" s="8">
        <f>表1_5[[#This Row],[Average 60]]/表1_5[[#This Row],[Average 20]]</f>
        <v>1.293822008527624</v>
      </c>
      <c r="AC757" s="8">
        <f>TTEST(表1_5[[#This Row],[iBAQ 0-20_1]:[iBAQ 0-20_3]],表1_5[[#This Row],[iBAQ 50-60_1]:[iBAQ 50-60_3]],2,2)</f>
        <v>0.32433134978136974</v>
      </c>
      <c r="AD757" s="8"/>
    </row>
    <row r="758" spans="1:30" ht="15.75">
      <c r="A758" s="6">
        <v>236</v>
      </c>
      <c r="B758" s="7" t="s">
        <v>184</v>
      </c>
      <c r="C758" s="7" t="s">
        <v>2327</v>
      </c>
      <c r="D758" s="7" t="s">
        <v>1497</v>
      </c>
      <c r="E758" s="6">
        <v>14</v>
      </c>
      <c r="F758" s="6">
        <v>5</v>
      </c>
      <c r="G758" s="6">
        <v>11042000</v>
      </c>
      <c r="H758" s="6">
        <v>19816000</v>
      </c>
      <c r="I758" s="6">
        <v>14728000</v>
      </c>
      <c r="J758" s="6">
        <v>29019000</v>
      </c>
      <c r="K758" s="6">
        <v>27907000</v>
      </c>
      <c r="L758" s="6">
        <v>16481000</v>
      </c>
      <c r="M758" s="6">
        <v>18557000</v>
      </c>
      <c r="N758" s="6">
        <v>8843600</v>
      </c>
      <c r="O758" s="6">
        <v>9218500</v>
      </c>
      <c r="P758" s="6">
        <f>COUNT(表1_5[[#This Row],[iBAQ 0-20_1]:[iBAQ 0-20_3]])</f>
        <v>3</v>
      </c>
      <c r="Q758" s="6">
        <f>COUNT(表1_5[[#This Row],[iBAQ 30-40_1]:[iBAQ 30-40_3]])</f>
        <v>3</v>
      </c>
      <c r="R758" s="6">
        <f>COUNT(表1_5[[#This Row],[iBAQ 50-60_1]:[iBAQ 50-60_3]])</f>
        <v>3</v>
      </c>
      <c r="S758" s="8">
        <f>AVERAGE(表1_5[[#This Row],[iBAQ 0-20_1]:[iBAQ 0-20_3]])</f>
        <v>15195333.333333334</v>
      </c>
      <c r="T758" s="8">
        <f>AVERAGE(表1_5[[#This Row],[iBAQ 30-40_1]:[iBAQ 30-40_3]])</f>
        <v>24469000</v>
      </c>
      <c r="U758" s="8">
        <f>AVERAGE(表1_5[[#This Row],[iBAQ 50-60_1]:[iBAQ 50-60_3]])</f>
        <v>12206366.666666666</v>
      </c>
      <c r="V758" s="8">
        <f>表1_5[[#This Row],[Average 40]]/表1_5[[#This Row],[Average 20]]</f>
        <v>1.6102970210152239</v>
      </c>
      <c r="W758" s="8">
        <f>TTEST(表1_5[[#This Row],[iBAQ 0-20_1]:[iBAQ 0-20_3]],表1_5[[#This Row],[iBAQ 30-40_1]:[iBAQ 30-40_3]],2,2)</f>
        <v>0.12239714320583217</v>
      </c>
      <c r="X758" s="8"/>
      <c r="Y758" s="8">
        <f>表1_5[[#This Row],[Average 60]]/表1_5[[#This Row],[Average 40]]</f>
        <v>0.49885024588935656</v>
      </c>
      <c r="Z758" s="8">
        <f>TTEST(表1_5[[#This Row],[iBAQ 30-40_1]:[iBAQ 30-40_3]],表1_5[[#This Row],[iBAQ 50-60_1]:[iBAQ 50-60_3]],2,2)</f>
        <v>7.4516277838266393E-2</v>
      </c>
      <c r="AA758" s="8"/>
      <c r="AB758" s="8">
        <f>表1_5[[#This Row],[Average 60]]/表1_5[[#This Row],[Average 20]]</f>
        <v>0.80329706488834285</v>
      </c>
      <c r="AC758" s="8">
        <f>TTEST(表1_5[[#This Row],[iBAQ 0-20_1]:[iBAQ 0-20_3]],表1_5[[#This Row],[iBAQ 50-60_1]:[iBAQ 50-60_3]],2,2)</f>
        <v>0.50343081013781732</v>
      </c>
      <c r="AD758" s="8"/>
    </row>
    <row r="759" spans="1:30" ht="15.75">
      <c r="A759" s="6">
        <v>1366</v>
      </c>
      <c r="B759" s="7" t="s">
        <v>598</v>
      </c>
      <c r="C759" s="7" t="s">
        <v>2288</v>
      </c>
      <c r="D759" s="7" t="s">
        <v>3922</v>
      </c>
      <c r="E759" s="6">
        <v>3</v>
      </c>
      <c r="F759" s="6">
        <v>3</v>
      </c>
      <c r="G759" s="6">
        <v>271520</v>
      </c>
      <c r="H759" s="6">
        <v>434220</v>
      </c>
      <c r="I759" s="6">
        <v>522090</v>
      </c>
      <c r="J759" s="6">
        <v>4708500</v>
      </c>
      <c r="K759" s="6">
        <v>823260</v>
      </c>
      <c r="L759" s="6">
        <v>859700</v>
      </c>
      <c r="M759" s="6">
        <v>1296700</v>
      </c>
      <c r="N759" s="6"/>
      <c r="O759" s="6">
        <v>816590</v>
      </c>
      <c r="P759" s="6">
        <f>COUNT(表1_5[[#This Row],[iBAQ 0-20_1]:[iBAQ 0-20_3]])</f>
        <v>3</v>
      </c>
      <c r="Q759" s="6">
        <f>COUNT(表1_5[[#This Row],[iBAQ 30-40_1]:[iBAQ 30-40_3]])</f>
        <v>3</v>
      </c>
      <c r="R759" s="6">
        <f>COUNT(表1_5[[#This Row],[iBAQ 50-60_1]:[iBAQ 50-60_3]])</f>
        <v>2</v>
      </c>
      <c r="S759" s="8">
        <f>AVERAGE(表1_5[[#This Row],[iBAQ 0-20_1]:[iBAQ 0-20_3]])</f>
        <v>409276.66666666669</v>
      </c>
      <c r="T759" s="8">
        <f>AVERAGE(表1_5[[#This Row],[iBAQ 30-40_1]:[iBAQ 30-40_3]])</f>
        <v>2130486.6666666665</v>
      </c>
      <c r="U759" s="8">
        <f>AVERAGE(表1_5[[#This Row],[iBAQ 50-60_1]:[iBAQ 50-60_3]])</f>
        <v>1056645</v>
      </c>
      <c r="V759" s="8">
        <f>表1_5[[#This Row],[Average 40]]/表1_5[[#This Row],[Average 20]]</f>
        <v>5.2054926170561062</v>
      </c>
      <c r="W759" s="8">
        <f>TTEST(表1_5[[#This Row],[iBAQ 0-20_1]:[iBAQ 0-20_3]],表1_5[[#This Row],[iBAQ 30-40_1]:[iBAQ 30-40_3]],2,2)</f>
        <v>0.25335930121785022</v>
      </c>
      <c r="X759" s="8"/>
      <c r="Y759" s="8">
        <f>表1_5[[#This Row],[Average 60]]/表1_5[[#This Row],[Average 40]]</f>
        <v>0.49596414590719495</v>
      </c>
      <c r="Z759" s="8">
        <f>TTEST(表1_5[[#This Row],[iBAQ 30-40_1]:[iBAQ 30-40_3]],表1_5[[#This Row],[iBAQ 50-60_1]:[iBAQ 50-60_3]],2,2)</f>
        <v>0.56679941601940098</v>
      </c>
      <c r="AA759" s="8"/>
      <c r="AB759" s="8">
        <f>表1_5[[#This Row],[Average 60]]/表1_5[[#This Row],[Average 20]]</f>
        <v>2.581737699844441</v>
      </c>
      <c r="AC759" s="8">
        <f>TTEST(表1_5[[#This Row],[iBAQ 0-20_1]:[iBAQ 0-20_3]],表1_5[[#This Row],[iBAQ 50-60_1]:[iBAQ 50-60_3]],2,2)</f>
        <v>4.9431804859404724E-2</v>
      </c>
      <c r="AD759" s="8" t="s">
        <v>1408</v>
      </c>
    </row>
    <row r="760" spans="1:30" ht="15.75">
      <c r="A760" s="6">
        <v>323</v>
      </c>
      <c r="B760" s="7" t="s">
        <v>227</v>
      </c>
      <c r="C760" s="7" t="s">
        <v>2388</v>
      </c>
      <c r="D760" s="7" t="s">
        <v>1528</v>
      </c>
      <c r="E760" s="6">
        <v>4</v>
      </c>
      <c r="F760" s="6">
        <v>0</v>
      </c>
      <c r="G760" s="6">
        <v>14113000</v>
      </c>
      <c r="H760" s="6">
        <v>13586000</v>
      </c>
      <c r="I760" s="6">
        <v>12133000</v>
      </c>
      <c r="J760" s="6">
        <v>17654000</v>
      </c>
      <c r="K760" s="6">
        <v>26458000</v>
      </c>
      <c r="L760" s="6">
        <v>6356100</v>
      </c>
      <c r="M760" s="6">
        <v>10201000</v>
      </c>
      <c r="N760" s="6">
        <v>7761900</v>
      </c>
      <c r="O760" s="6">
        <v>7004500</v>
      </c>
      <c r="P760" s="6">
        <f>COUNT(表1_5[[#This Row],[iBAQ 0-20_1]:[iBAQ 0-20_3]])</f>
        <v>3</v>
      </c>
      <c r="Q760" s="6">
        <f>COUNT(表1_5[[#This Row],[iBAQ 30-40_1]:[iBAQ 30-40_3]])</f>
        <v>3</v>
      </c>
      <c r="R760" s="6">
        <f>COUNT(表1_5[[#This Row],[iBAQ 50-60_1]:[iBAQ 50-60_3]])</f>
        <v>3</v>
      </c>
      <c r="S760" s="8">
        <f>AVERAGE(表1_5[[#This Row],[iBAQ 0-20_1]:[iBAQ 0-20_3]])</f>
        <v>13277333.333333334</v>
      </c>
      <c r="T760" s="8">
        <f>AVERAGE(表1_5[[#This Row],[iBAQ 30-40_1]:[iBAQ 30-40_3]])</f>
        <v>16822700</v>
      </c>
      <c r="U760" s="8">
        <f>AVERAGE(表1_5[[#This Row],[iBAQ 50-60_1]:[iBAQ 50-60_3]])</f>
        <v>8322466.666666667</v>
      </c>
      <c r="V760" s="8">
        <f>表1_5[[#This Row],[Average 40]]/表1_5[[#This Row],[Average 20]]</f>
        <v>1.2670240008033742</v>
      </c>
      <c r="W760" s="8">
        <f>TTEST(表1_5[[#This Row],[iBAQ 0-20_1]:[iBAQ 0-20_3]],表1_5[[#This Row],[iBAQ 30-40_1]:[iBAQ 30-40_3]],2,2)</f>
        <v>0.57705816308254798</v>
      </c>
      <c r="X760" s="8"/>
      <c r="Y760" s="8">
        <f>表1_5[[#This Row],[Average 60]]/表1_5[[#This Row],[Average 40]]</f>
        <v>0.49471646445972806</v>
      </c>
      <c r="Z760" s="8">
        <f>TTEST(表1_5[[#This Row],[iBAQ 30-40_1]:[iBAQ 30-40_3]],表1_5[[#This Row],[iBAQ 50-60_1]:[iBAQ 50-60_3]],2,2)</f>
        <v>0.22291583777652149</v>
      </c>
      <c r="AA760" s="8"/>
      <c r="AB760" s="8">
        <f>表1_5[[#This Row],[Average 60]]/表1_5[[#This Row],[Average 20]]</f>
        <v>0.6268176340630649</v>
      </c>
      <c r="AC760" s="8">
        <f>TTEST(表1_5[[#This Row],[iBAQ 0-20_1]:[iBAQ 0-20_3]],表1_5[[#This Row],[iBAQ 50-60_1]:[iBAQ 50-60_3]],2,2)</f>
        <v>1.1887970406671481E-2</v>
      </c>
      <c r="AD760" s="8"/>
    </row>
    <row r="761" spans="1:30" ht="15.75">
      <c r="A761" s="6">
        <v>1514</v>
      </c>
      <c r="B761" s="7" t="s">
        <v>821</v>
      </c>
      <c r="C761" s="7" t="s">
        <v>3353</v>
      </c>
      <c r="D761" s="7" t="s">
        <v>2148</v>
      </c>
      <c r="E761" s="6">
        <v>1</v>
      </c>
      <c r="F761" s="6">
        <v>1</v>
      </c>
      <c r="G761" s="6"/>
      <c r="H761" s="6"/>
      <c r="I761" s="6"/>
      <c r="J761" s="6">
        <v>808090</v>
      </c>
      <c r="K761" s="6"/>
      <c r="L761" s="6">
        <v>1449800</v>
      </c>
      <c r="M761" s="6">
        <v>555410</v>
      </c>
      <c r="N761" s="6">
        <v>556070</v>
      </c>
      <c r="O761" s="6"/>
      <c r="P761" s="6">
        <f>COUNT(表1_5[[#This Row],[iBAQ 0-20_1]:[iBAQ 0-20_3]])</f>
        <v>0</v>
      </c>
      <c r="Q761" s="6">
        <f>COUNT(表1_5[[#This Row],[iBAQ 30-40_1]:[iBAQ 30-40_3]])</f>
        <v>2</v>
      </c>
      <c r="R761" s="6">
        <f>COUNT(表1_5[[#This Row],[iBAQ 50-60_1]:[iBAQ 50-60_3]])</f>
        <v>2</v>
      </c>
      <c r="S761" s="8"/>
      <c r="T761" s="8">
        <f>AVERAGE(表1_5[[#This Row],[iBAQ 30-40_1]:[iBAQ 30-40_3]])</f>
        <v>1128945</v>
      </c>
      <c r="U761" s="8">
        <f>AVERAGE(表1_5[[#This Row],[iBAQ 50-60_1]:[iBAQ 50-60_3]])</f>
        <v>555740</v>
      </c>
      <c r="V761" s="8"/>
      <c r="W761" s="8"/>
      <c r="X761" s="8">
        <v>40</v>
      </c>
      <c r="Y761" s="8">
        <f>表1_5[[#This Row],[Average 60]]/表1_5[[#This Row],[Average 40]]</f>
        <v>0.49226490218744051</v>
      </c>
      <c r="Z761" s="8">
        <f>TTEST(表1_5[[#This Row],[iBAQ 30-40_1]:[iBAQ 30-40_3]],表1_5[[#This Row],[iBAQ 50-60_1]:[iBAQ 50-60_3]],2,2)</f>
        <v>0.21593449892425565</v>
      </c>
      <c r="AA761" s="8"/>
      <c r="AB761" s="8"/>
      <c r="AC761" s="8"/>
      <c r="AD761" s="8">
        <v>60</v>
      </c>
    </row>
    <row r="762" spans="1:30" ht="15.75">
      <c r="A762" s="6">
        <v>137</v>
      </c>
      <c r="B762" s="7" t="s">
        <v>243</v>
      </c>
      <c r="C762" s="7" t="s">
        <v>2605</v>
      </c>
      <c r="D762" s="7" t="s">
        <v>4023</v>
      </c>
      <c r="E762" s="6">
        <v>3</v>
      </c>
      <c r="F762" s="6">
        <v>3</v>
      </c>
      <c r="G762" s="6"/>
      <c r="H762" s="6">
        <v>7605900</v>
      </c>
      <c r="I762" s="6">
        <v>9867300</v>
      </c>
      <c r="J762" s="6">
        <v>45813000</v>
      </c>
      <c r="K762" s="6">
        <v>11403000</v>
      </c>
      <c r="L762" s="6">
        <v>23623000</v>
      </c>
      <c r="M762" s="6">
        <v>20179000</v>
      </c>
      <c r="N762" s="6"/>
      <c r="O762" s="6">
        <v>6253200</v>
      </c>
      <c r="P762" s="6">
        <f>COUNT(表1_5[[#This Row],[iBAQ 0-20_1]:[iBAQ 0-20_3]])</f>
        <v>2</v>
      </c>
      <c r="Q762" s="6">
        <f>COUNT(表1_5[[#This Row],[iBAQ 30-40_1]:[iBAQ 30-40_3]])</f>
        <v>3</v>
      </c>
      <c r="R762" s="6">
        <f>COUNT(表1_5[[#This Row],[iBAQ 50-60_1]:[iBAQ 50-60_3]])</f>
        <v>2</v>
      </c>
      <c r="S762" s="8">
        <f>AVERAGE(表1_5[[#This Row],[iBAQ 0-20_1]:[iBAQ 0-20_3]])</f>
        <v>8736600</v>
      </c>
      <c r="T762" s="8">
        <f>AVERAGE(表1_5[[#This Row],[iBAQ 30-40_1]:[iBAQ 30-40_3]])</f>
        <v>26946333.333333332</v>
      </c>
      <c r="U762" s="8">
        <f>AVERAGE(表1_5[[#This Row],[iBAQ 50-60_1]:[iBAQ 50-60_3]])</f>
        <v>13216100</v>
      </c>
      <c r="V762" s="8">
        <f>表1_5[[#This Row],[Average 40]]/表1_5[[#This Row],[Average 20]]</f>
        <v>3.0843043441766054</v>
      </c>
      <c r="W762" s="8">
        <f>TTEST(表1_5[[#This Row],[iBAQ 0-20_1]:[iBAQ 0-20_3]],表1_5[[#This Row],[iBAQ 30-40_1]:[iBAQ 30-40_3]],2,2)</f>
        <v>0.25665465557330525</v>
      </c>
      <c r="X762" s="8"/>
      <c r="Y762" s="8">
        <f>表1_5[[#This Row],[Average 60]]/表1_5[[#This Row],[Average 40]]</f>
        <v>0.49046005022328332</v>
      </c>
      <c r="Z762" s="8">
        <f>TTEST(表1_5[[#This Row],[iBAQ 30-40_1]:[iBAQ 30-40_3]],表1_5[[#This Row],[iBAQ 50-60_1]:[iBAQ 50-60_3]],2,2)</f>
        <v>0.39903367872525664</v>
      </c>
      <c r="AA762" s="8"/>
      <c r="AB762" s="8">
        <f>表1_5[[#This Row],[Average 60]]/表1_5[[#This Row],[Average 20]]</f>
        <v>1.512728063548749</v>
      </c>
      <c r="AC762" s="8">
        <f>TTEST(表1_5[[#This Row],[iBAQ 0-20_1]:[iBAQ 0-20_3]],表1_5[[#This Row],[iBAQ 50-60_1]:[iBAQ 50-60_3]],2,2)</f>
        <v>0.59037368421564673</v>
      </c>
      <c r="AD762" s="8"/>
    </row>
    <row r="763" spans="1:30" ht="15.75">
      <c r="A763" s="6">
        <v>559</v>
      </c>
      <c r="B763" s="7" t="s">
        <v>679</v>
      </c>
      <c r="C763" s="7" t="s">
        <v>2548</v>
      </c>
      <c r="D763" s="7" t="s">
        <v>1615</v>
      </c>
      <c r="E763" s="6">
        <v>4</v>
      </c>
      <c r="F763" s="6">
        <v>1</v>
      </c>
      <c r="G763" s="6">
        <v>312760</v>
      </c>
      <c r="H763" s="6">
        <v>748650</v>
      </c>
      <c r="I763" s="6">
        <v>955390</v>
      </c>
      <c r="J763" s="6">
        <v>646920</v>
      </c>
      <c r="K763" s="6">
        <v>210510</v>
      </c>
      <c r="L763" s="6">
        <v>1588500</v>
      </c>
      <c r="M763" s="6">
        <v>530730</v>
      </c>
      <c r="N763" s="6">
        <v>389350</v>
      </c>
      <c r="O763" s="6">
        <v>274220</v>
      </c>
      <c r="P763" s="6">
        <f>COUNT(表1_5[[#This Row],[iBAQ 0-20_1]:[iBAQ 0-20_3]])</f>
        <v>3</v>
      </c>
      <c r="Q763" s="6">
        <f>COUNT(表1_5[[#This Row],[iBAQ 30-40_1]:[iBAQ 30-40_3]])</f>
        <v>3</v>
      </c>
      <c r="R763" s="6">
        <f>COUNT(表1_5[[#This Row],[iBAQ 50-60_1]:[iBAQ 50-60_3]])</f>
        <v>3</v>
      </c>
      <c r="S763" s="8">
        <f>AVERAGE(表1_5[[#This Row],[iBAQ 0-20_1]:[iBAQ 0-20_3]])</f>
        <v>672266.66666666663</v>
      </c>
      <c r="T763" s="8">
        <f>AVERAGE(表1_5[[#This Row],[iBAQ 30-40_1]:[iBAQ 30-40_3]])</f>
        <v>815310</v>
      </c>
      <c r="U763" s="8">
        <f>AVERAGE(表1_5[[#This Row],[iBAQ 50-60_1]:[iBAQ 50-60_3]])</f>
        <v>398100</v>
      </c>
      <c r="V763" s="8">
        <f>表1_5[[#This Row],[Average 40]]/表1_5[[#This Row],[Average 20]]</f>
        <v>1.2127776675922253</v>
      </c>
      <c r="W763" s="8">
        <f>TTEST(表1_5[[#This Row],[iBAQ 0-20_1]:[iBAQ 0-20_3]],表1_5[[#This Row],[iBAQ 30-40_1]:[iBAQ 30-40_3]],2,2)</f>
        <v>0.76576108401812371</v>
      </c>
      <c r="X763" s="8"/>
      <c r="Y763" s="8">
        <f>表1_5[[#This Row],[Average 60]]/表1_5[[#This Row],[Average 40]]</f>
        <v>0.48828053133164073</v>
      </c>
      <c r="Z763" s="8">
        <f>TTEST(表1_5[[#This Row],[iBAQ 30-40_1]:[iBAQ 30-40_3]],表1_5[[#This Row],[iBAQ 50-60_1]:[iBAQ 50-60_3]],2,2)</f>
        <v>0.36987388036783442</v>
      </c>
      <c r="AA763" s="8"/>
      <c r="AB763" s="8">
        <f>表1_5[[#This Row],[Average 60]]/表1_5[[#This Row],[Average 20]]</f>
        <v>0.5921757239190798</v>
      </c>
      <c r="AC763" s="8">
        <f>TTEST(表1_5[[#This Row],[iBAQ 0-20_1]:[iBAQ 0-20_3]],表1_5[[#This Row],[iBAQ 50-60_1]:[iBAQ 50-60_3]],2,2)</f>
        <v>0.24898026360922698</v>
      </c>
      <c r="AD763" s="8"/>
    </row>
    <row r="764" spans="1:30" ht="15.75">
      <c r="A764" s="6">
        <v>822</v>
      </c>
      <c r="B764" s="7" t="s">
        <v>733</v>
      </c>
      <c r="C764" s="7" t="s">
        <v>2773</v>
      </c>
      <c r="D764" s="7" t="s">
        <v>3708</v>
      </c>
      <c r="E764" s="6">
        <v>3</v>
      </c>
      <c r="F764" s="6">
        <v>3</v>
      </c>
      <c r="G764" s="6"/>
      <c r="H764" s="6">
        <v>5303800</v>
      </c>
      <c r="I764" s="6"/>
      <c r="J764" s="6">
        <v>12884000</v>
      </c>
      <c r="K764" s="6">
        <v>19237000</v>
      </c>
      <c r="L764" s="6">
        <v>7154300</v>
      </c>
      <c r="M764" s="6">
        <v>9812500</v>
      </c>
      <c r="N764" s="6">
        <v>2888500</v>
      </c>
      <c r="O764" s="6"/>
      <c r="P764" s="6">
        <f>COUNT(表1_5[[#This Row],[iBAQ 0-20_1]:[iBAQ 0-20_3]])</f>
        <v>1</v>
      </c>
      <c r="Q764" s="6">
        <f>COUNT(表1_5[[#This Row],[iBAQ 30-40_1]:[iBAQ 30-40_3]])</f>
        <v>3</v>
      </c>
      <c r="R764" s="6">
        <f>COUNT(表1_5[[#This Row],[iBAQ 50-60_1]:[iBAQ 50-60_3]])</f>
        <v>2</v>
      </c>
      <c r="S764" s="8"/>
      <c r="T764" s="8">
        <f>AVERAGE(表1_5[[#This Row],[iBAQ 30-40_1]:[iBAQ 30-40_3]])</f>
        <v>13091766.666666666</v>
      </c>
      <c r="U764" s="8">
        <f>AVERAGE(表1_5[[#This Row],[iBAQ 50-60_1]:[iBAQ 50-60_3]])</f>
        <v>6350500</v>
      </c>
      <c r="V764" s="8"/>
      <c r="W764" s="8"/>
      <c r="X764" s="8"/>
      <c r="Y764" s="8">
        <f>表1_5[[#This Row],[Average 60]]/表1_5[[#This Row],[Average 40]]</f>
        <v>0.48507586192848945</v>
      </c>
      <c r="Z764" s="8">
        <f>TTEST(表1_5[[#This Row],[iBAQ 30-40_1]:[iBAQ 30-40_3]],表1_5[[#This Row],[iBAQ 50-60_1]:[iBAQ 50-60_3]],2,2)</f>
        <v>0.28492398357752802</v>
      </c>
      <c r="AA764" s="8"/>
      <c r="AB764" s="8"/>
      <c r="AC764" s="8"/>
      <c r="AD764" s="8"/>
    </row>
    <row r="765" spans="1:30" ht="15.75">
      <c r="A765" s="6">
        <v>907</v>
      </c>
      <c r="B765" s="7" t="s">
        <v>498</v>
      </c>
      <c r="C765" s="7" t="s">
        <v>2839</v>
      </c>
      <c r="D765" s="7" t="s">
        <v>1798</v>
      </c>
      <c r="E765" s="6">
        <v>1</v>
      </c>
      <c r="F765" s="6">
        <v>1</v>
      </c>
      <c r="G765" s="6">
        <v>3431700</v>
      </c>
      <c r="H765" s="6">
        <v>1937000</v>
      </c>
      <c r="I765" s="6">
        <v>3381000</v>
      </c>
      <c r="J765" s="6">
        <v>2260700</v>
      </c>
      <c r="K765" s="6"/>
      <c r="L765" s="6">
        <v>3865000</v>
      </c>
      <c r="M765" s="6">
        <v>2431300</v>
      </c>
      <c r="N765" s="6">
        <v>534310</v>
      </c>
      <c r="O765" s="6">
        <v>1453600</v>
      </c>
      <c r="P765" s="6">
        <f>COUNT(表1_5[[#This Row],[iBAQ 0-20_1]:[iBAQ 0-20_3]])</f>
        <v>3</v>
      </c>
      <c r="Q765" s="6">
        <f>COUNT(表1_5[[#This Row],[iBAQ 30-40_1]:[iBAQ 30-40_3]])</f>
        <v>2</v>
      </c>
      <c r="R765" s="6">
        <f>COUNT(表1_5[[#This Row],[iBAQ 50-60_1]:[iBAQ 50-60_3]])</f>
        <v>3</v>
      </c>
      <c r="S765" s="8">
        <f>AVERAGE(表1_5[[#This Row],[iBAQ 0-20_1]:[iBAQ 0-20_3]])</f>
        <v>2916566.6666666665</v>
      </c>
      <c r="T765" s="8">
        <f>AVERAGE(表1_5[[#This Row],[iBAQ 30-40_1]:[iBAQ 30-40_3]])</f>
        <v>3062850</v>
      </c>
      <c r="U765" s="8">
        <f>AVERAGE(表1_5[[#This Row],[iBAQ 50-60_1]:[iBAQ 50-60_3]])</f>
        <v>1473070</v>
      </c>
      <c r="V765" s="8">
        <f>表1_5[[#This Row],[Average 40]]/表1_5[[#This Row],[Average 20]]</f>
        <v>1.0501560053487549</v>
      </c>
      <c r="W765" s="8">
        <f>TTEST(表1_5[[#This Row],[iBAQ 0-20_1]:[iBAQ 0-20_3]],表1_5[[#This Row],[iBAQ 30-40_1]:[iBAQ 30-40_3]],2,2)</f>
        <v>0.87722731283578637</v>
      </c>
      <c r="X765" s="8"/>
      <c r="Y765" s="8">
        <f>表1_5[[#This Row],[Average 60]]/表1_5[[#This Row],[Average 40]]</f>
        <v>0.48094748355290007</v>
      </c>
      <c r="Z765" s="8">
        <f>TTEST(表1_5[[#This Row],[iBAQ 30-40_1]:[iBAQ 30-40_3]],表1_5[[#This Row],[iBAQ 50-60_1]:[iBAQ 50-60_3]],2,2)</f>
        <v>0.18450413571048904</v>
      </c>
      <c r="AA765" s="8"/>
      <c r="AB765" s="8">
        <f>表1_5[[#This Row],[Average 60]]/表1_5[[#This Row],[Average 20]]</f>
        <v>0.50506988811044951</v>
      </c>
      <c r="AC765" s="8">
        <f>TTEST(表1_5[[#This Row],[iBAQ 0-20_1]:[iBAQ 0-20_3]],表1_5[[#This Row],[iBAQ 50-60_1]:[iBAQ 50-60_3]],2,2)</f>
        <v>0.12096953036343265</v>
      </c>
      <c r="AD765" s="8"/>
    </row>
    <row r="766" spans="1:30" ht="15.75">
      <c r="A766" s="6">
        <v>774</v>
      </c>
      <c r="B766" s="7" t="s">
        <v>632</v>
      </c>
      <c r="C766" s="7" t="s">
        <v>2730</v>
      </c>
      <c r="D766" s="7" t="s">
        <v>3681</v>
      </c>
      <c r="E766" s="6">
        <v>4</v>
      </c>
      <c r="F766" s="6">
        <v>4</v>
      </c>
      <c r="G766" s="6"/>
      <c r="H766" s="6">
        <v>905580</v>
      </c>
      <c r="I766" s="6">
        <v>2126500</v>
      </c>
      <c r="J766" s="6">
        <v>1935800</v>
      </c>
      <c r="K766" s="6">
        <v>2043200</v>
      </c>
      <c r="L766" s="6">
        <v>2746600</v>
      </c>
      <c r="M766" s="6">
        <v>517240</v>
      </c>
      <c r="N766" s="6">
        <v>2114200</v>
      </c>
      <c r="O766" s="6">
        <v>601940</v>
      </c>
      <c r="P766" s="6">
        <f>COUNT(表1_5[[#This Row],[iBAQ 0-20_1]:[iBAQ 0-20_3]])</f>
        <v>2</v>
      </c>
      <c r="Q766" s="6">
        <f>COUNT(表1_5[[#This Row],[iBAQ 30-40_1]:[iBAQ 30-40_3]])</f>
        <v>3</v>
      </c>
      <c r="R766" s="6">
        <f>COUNT(表1_5[[#This Row],[iBAQ 50-60_1]:[iBAQ 50-60_3]])</f>
        <v>3</v>
      </c>
      <c r="S766" s="8">
        <f>AVERAGE(表1_5[[#This Row],[iBAQ 0-20_1]:[iBAQ 0-20_3]])</f>
        <v>1516040</v>
      </c>
      <c r="T766" s="8">
        <f>AVERAGE(表1_5[[#This Row],[iBAQ 30-40_1]:[iBAQ 30-40_3]])</f>
        <v>2241866.6666666665</v>
      </c>
      <c r="U766" s="8">
        <f>AVERAGE(表1_5[[#This Row],[iBAQ 50-60_1]:[iBAQ 50-60_3]])</f>
        <v>1077793.3333333333</v>
      </c>
      <c r="V766" s="8">
        <f>表1_5[[#This Row],[Average 40]]/表1_5[[#This Row],[Average 20]]</f>
        <v>1.4787648522906167</v>
      </c>
      <c r="W766" s="8">
        <f>TTEST(表1_5[[#This Row],[iBAQ 0-20_1]:[iBAQ 0-20_3]],表1_5[[#This Row],[iBAQ 30-40_1]:[iBAQ 30-40_3]],2,2)</f>
        <v>0.28637558582577072</v>
      </c>
      <c r="X766" s="8"/>
      <c r="Y766" s="8">
        <f>表1_5[[#This Row],[Average 60]]/表1_5[[#This Row],[Average 40]]</f>
        <v>0.48075710717259429</v>
      </c>
      <c r="Z766" s="8">
        <f>TTEST(表1_5[[#This Row],[iBAQ 30-40_1]:[iBAQ 30-40_3]],表1_5[[#This Row],[iBAQ 50-60_1]:[iBAQ 50-60_3]],2,2)</f>
        <v>0.11416238675215284</v>
      </c>
      <c r="AA766" s="8"/>
      <c r="AB766" s="8">
        <f>表1_5[[#This Row],[Average 60]]/表1_5[[#This Row],[Average 20]]</f>
        <v>0.71092671257574558</v>
      </c>
      <c r="AC766" s="8">
        <f>TTEST(表1_5[[#This Row],[iBAQ 0-20_1]:[iBAQ 0-20_3]],表1_5[[#This Row],[iBAQ 50-60_1]:[iBAQ 50-60_3]],2,2)</f>
        <v>0.6259392494582503</v>
      </c>
      <c r="AD766" s="8"/>
    </row>
    <row r="767" spans="1:30" ht="15.75">
      <c r="A767" s="6">
        <v>1013</v>
      </c>
      <c r="B767" s="7" t="s">
        <v>683</v>
      </c>
      <c r="C767" s="7" t="s">
        <v>2918</v>
      </c>
      <c r="D767" s="7" t="s">
        <v>1848</v>
      </c>
      <c r="E767" s="6">
        <v>3</v>
      </c>
      <c r="F767" s="6">
        <v>3</v>
      </c>
      <c r="G767" s="6">
        <v>149240</v>
      </c>
      <c r="H767" s="6">
        <v>321510</v>
      </c>
      <c r="I767" s="6">
        <v>88910</v>
      </c>
      <c r="J767" s="6">
        <v>564430</v>
      </c>
      <c r="K767" s="6">
        <v>1230100</v>
      </c>
      <c r="L767" s="6">
        <v>572490</v>
      </c>
      <c r="M767" s="6"/>
      <c r="N767" s="6">
        <v>554730</v>
      </c>
      <c r="O767" s="6">
        <v>197720</v>
      </c>
      <c r="P767" s="6">
        <f>COUNT(表1_5[[#This Row],[iBAQ 0-20_1]:[iBAQ 0-20_3]])</f>
        <v>3</v>
      </c>
      <c r="Q767" s="6">
        <f>COUNT(表1_5[[#This Row],[iBAQ 30-40_1]:[iBAQ 30-40_3]])</f>
        <v>3</v>
      </c>
      <c r="R767" s="6">
        <f>COUNT(表1_5[[#This Row],[iBAQ 50-60_1]:[iBAQ 50-60_3]])</f>
        <v>2</v>
      </c>
      <c r="S767" s="8">
        <f>AVERAGE(表1_5[[#This Row],[iBAQ 0-20_1]:[iBAQ 0-20_3]])</f>
        <v>186553.33333333334</v>
      </c>
      <c r="T767" s="8">
        <f>AVERAGE(表1_5[[#This Row],[iBAQ 30-40_1]:[iBAQ 30-40_3]])</f>
        <v>789006.66666666663</v>
      </c>
      <c r="U767" s="8">
        <f>AVERAGE(表1_5[[#This Row],[iBAQ 50-60_1]:[iBAQ 50-60_3]])</f>
        <v>376225</v>
      </c>
      <c r="V767" s="8">
        <f>表1_5[[#This Row],[Average 40]]/表1_5[[#This Row],[Average 20]]</f>
        <v>4.2293892720580351</v>
      </c>
      <c r="W767" s="8">
        <f>TTEST(表1_5[[#This Row],[iBAQ 0-20_1]:[iBAQ 0-20_3]],表1_5[[#This Row],[iBAQ 30-40_1]:[iBAQ 30-40_3]],2,2)</f>
        <v>5.9760581612799332E-2</v>
      </c>
      <c r="X767" s="8"/>
      <c r="Y767" s="8">
        <f>表1_5[[#This Row],[Average 60]]/表1_5[[#This Row],[Average 40]]</f>
        <v>0.47683374031482628</v>
      </c>
      <c r="Z767" s="8">
        <f>TTEST(表1_5[[#This Row],[iBAQ 30-40_1]:[iBAQ 30-40_3]],表1_5[[#This Row],[iBAQ 50-60_1]:[iBAQ 50-60_3]],2,2)</f>
        <v>0.28047552637501766</v>
      </c>
      <c r="AA767" s="8"/>
      <c r="AB767" s="8">
        <f>表1_5[[#This Row],[Average 60]]/表1_5[[#This Row],[Average 20]]</f>
        <v>2.016715505842833</v>
      </c>
      <c r="AC767" s="8">
        <f>TTEST(表1_5[[#This Row],[iBAQ 0-20_1]:[iBAQ 0-20_3]],表1_5[[#This Row],[iBAQ 50-60_1]:[iBAQ 50-60_3]],2,2)</f>
        <v>0.3227313528115609</v>
      </c>
      <c r="AD767" s="8"/>
    </row>
    <row r="768" spans="1:30" ht="15.75">
      <c r="A768" s="6">
        <v>189</v>
      </c>
      <c r="B768" s="7" t="s">
        <v>682</v>
      </c>
      <c r="C768" s="7" t="s">
        <v>2295</v>
      </c>
      <c r="D768" s="7" t="s">
        <v>1474</v>
      </c>
      <c r="E768" s="6">
        <v>5</v>
      </c>
      <c r="F768" s="6">
        <v>5</v>
      </c>
      <c r="G768" s="6"/>
      <c r="H768" s="6">
        <v>161620</v>
      </c>
      <c r="I768" s="6">
        <v>248140</v>
      </c>
      <c r="J768" s="6">
        <v>600100</v>
      </c>
      <c r="K768" s="6">
        <v>278880</v>
      </c>
      <c r="L768" s="6">
        <v>665480</v>
      </c>
      <c r="M768" s="6">
        <v>282650</v>
      </c>
      <c r="N768" s="6"/>
      <c r="O768" s="6">
        <v>200200</v>
      </c>
      <c r="P768" s="6">
        <f>COUNT(表1_5[[#This Row],[iBAQ 0-20_1]:[iBAQ 0-20_3]])</f>
        <v>2</v>
      </c>
      <c r="Q768" s="6">
        <f>COUNT(表1_5[[#This Row],[iBAQ 30-40_1]:[iBAQ 30-40_3]])</f>
        <v>3</v>
      </c>
      <c r="R768" s="6">
        <f>COUNT(表1_5[[#This Row],[iBAQ 50-60_1]:[iBAQ 50-60_3]])</f>
        <v>2</v>
      </c>
      <c r="S768" s="8">
        <f>AVERAGE(表1_5[[#This Row],[iBAQ 0-20_1]:[iBAQ 0-20_3]])</f>
        <v>204880</v>
      </c>
      <c r="T768" s="8">
        <f>AVERAGE(表1_5[[#This Row],[iBAQ 30-40_1]:[iBAQ 30-40_3]])</f>
        <v>514820</v>
      </c>
      <c r="U768" s="8">
        <f>AVERAGE(表1_5[[#This Row],[iBAQ 50-60_1]:[iBAQ 50-60_3]])</f>
        <v>241425</v>
      </c>
      <c r="V768" s="8">
        <f>表1_5[[#This Row],[Average 40]]/表1_5[[#This Row],[Average 20]]</f>
        <v>2.512787973447872</v>
      </c>
      <c r="W768" s="8">
        <f>TTEST(表1_5[[#This Row],[iBAQ 0-20_1]:[iBAQ 0-20_3]],表1_5[[#This Row],[iBAQ 30-40_1]:[iBAQ 30-40_3]],2,2)</f>
        <v>0.14386655066407772</v>
      </c>
      <c r="X768" s="8"/>
      <c r="Y768" s="8">
        <f>表1_5[[#This Row],[Average 60]]/表1_5[[#This Row],[Average 40]]</f>
        <v>0.46895031273066312</v>
      </c>
      <c r="Z768" s="8">
        <f>TTEST(表1_5[[#This Row],[iBAQ 30-40_1]:[iBAQ 30-40_3]],表1_5[[#This Row],[iBAQ 50-60_1]:[iBAQ 50-60_3]],2,2)</f>
        <v>0.18052397337473644</v>
      </c>
      <c r="AA768" s="8"/>
      <c r="AB768" s="8">
        <f>表1_5[[#This Row],[Average 60]]/表1_5[[#This Row],[Average 20]]</f>
        <v>1.1783727059742288</v>
      </c>
      <c r="AC768" s="8">
        <f>TTEST(表1_5[[#This Row],[iBAQ 0-20_1]:[iBAQ 0-20_3]],表1_5[[#This Row],[iBAQ 50-60_1]:[iBAQ 50-60_3]],2,2)</f>
        <v>0.60308565459498109</v>
      </c>
      <c r="AD768" s="8"/>
    </row>
    <row r="769" spans="1:30" ht="15.75">
      <c r="A769" s="6">
        <v>1195</v>
      </c>
      <c r="B769" s="7" t="s">
        <v>345</v>
      </c>
      <c r="C769" s="7" t="s">
        <v>3070</v>
      </c>
      <c r="D769" s="7" t="s">
        <v>3848</v>
      </c>
      <c r="E769" s="6">
        <v>5</v>
      </c>
      <c r="F769" s="6">
        <v>2</v>
      </c>
      <c r="G769" s="6">
        <v>4585500</v>
      </c>
      <c r="H769" s="6">
        <v>3695400</v>
      </c>
      <c r="I769" s="6">
        <v>6201200</v>
      </c>
      <c r="J769" s="6">
        <v>4362400</v>
      </c>
      <c r="K769" s="6">
        <v>4817800</v>
      </c>
      <c r="L769" s="6">
        <v>6793200</v>
      </c>
      <c r="M769" s="6">
        <v>3157500</v>
      </c>
      <c r="N769" s="6">
        <v>836720</v>
      </c>
      <c r="O769" s="6">
        <v>3411400</v>
      </c>
      <c r="P769" s="6">
        <f>COUNT(表1_5[[#This Row],[iBAQ 0-20_1]:[iBAQ 0-20_3]])</f>
        <v>3</v>
      </c>
      <c r="Q769" s="6">
        <f>COUNT(表1_5[[#This Row],[iBAQ 30-40_1]:[iBAQ 30-40_3]])</f>
        <v>3</v>
      </c>
      <c r="R769" s="6">
        <f>COUNT(表1_5[[#This Row],[iBAQ 50-60_1]:[iBAQ 50-60_3]])</f>
        <v>3</v>
      </c>
      <c r="S769" s="8">
        <f>AVERAGE(表1_5[[#This Row],[iBAQ 0-20_1]:[iBAQ 0-20_3]])</f>
        <v>4827366.666666667</v>
      </c>
      <c r="T769" s="8">
        <f>AVERAGE(表1_5[[#This Row],[iBAQ 30-40_1]:[iBAQ 30-40_3]])</f>
        <v>5324466.666666667</v>
      </c>
      <c r="U769" s="8">
        <f>AVERAGE(表1_5[[#This Row],[iBAQ 50-60_1]:[iBAQ 50-60_3]])</f>
        <v>2468540</v>
      </c>
      <c r="V769" s="8">
        <f>表1_5[[#This Row],[Average 40]]/表1_5[[#This Row],[Average 20]]</f>
        <v>1.1029753972144924</v>
      </c>
      <c r="W769" s="8">
        <f>TTEST(表1_5[[#This Row],[iBAQ 0-20_1]:[iBAQ 0-20_3]],表1_5[[#This Row],[iBAQ 30-40_1]:[iBAQ 30-40_3]],2,2)</f>
        <v>0.65945213587733065</v>
      </c>
      <c r="X769" s="8"/>
      <c r="Y769" s="8">
        <f>表1_5[[#This Row],[Average 60]]/表1_5[[#This Row],[Average 40]]</f>
        <v>0.46362202161092814</v>
      </c>
      <c r="Z769" s="8">
        <f>TTEST(表1_5[[#This Row],[iBAQ 30-40_1]:[iBAQ 30-40_3]],表1_5[[#This Row],[iBAQ 50-60_1]:[iBAQ 50-60_3]],2,2)</f>
        <v>6.1485803427238868E-2</v>
      </c>
      <c r="AA769" s="8"/>
      <c r="AB769" s="8">
        <f>表1_5[[#This Row],[Average 60]]/表1_5[[#This Row],[Average 20]]</f>
        <v>0.51136368344369942</v>
      </c>
      <c r="AC769" s="8">
        <f>TTEST(表1_5[[#This Row],[iBAQ 0-20_1]:[iBAQ 0-20_3]],表1_5[[#This Row],[iBAQ 50-60_1]:[iBAQ 50-60_3]],2,2)</f>
        <v>9.8498588843279555E-2</v>
      </c>
      <c r="AD769" s="8"/>
    </row>
    <row r="770" spans="1:30" ht="15.75">
      <c r="A770" s="6">
        <v>800</v>
      </c>
      <c r="B770" s="7" t="s">
        <v>325</v>
      </c>
      <c r="C770" s="7" t="s">
        <v>2751</v>
      </c>
      <c r="D770" s="7" t="s">
        <v>3697</v>
      </c>
      <c r="E770" s="6">
        <v>2</v>
      </c>
      <c r="F770" s="6">
        <v>2</v>
      </c>
      <c r="G770" s="6"/>
      <c r="H770" s="6">
        <v>1448300</v>
      </c>
      <c r="I770" s="6">
        <v>7148200</v>
      </c>
      <c r="J770" s="6">
        <v>3157900</v>
      </c>
      <c r="K770" s="6">
        <v>4806700</v>
      </c>
      <c r="L770" s="6">
        <v>11567000</v>
      </c>
      <c r="M770" s="6">
        <v>2266700</v>
      </c>
      <c r="N770" s="6"/>
      <c r="O770" s="6">
        <v>3726200</v>
      </c>
      <c r="P770" s="6">
        <f>COUNT(表1_5[[#This Row],[iBAQ 0-20_1]:[iBAQ 0-20_3]])</f>
        <v>2</v>
      </c>
      <c r="Q770" s="6">
        <f>COUNT(表1_5[[#This Row],[iBAQ 30-40_1]:[iBAQ 30-40_3]])</f>
        <v>3</v>
      </c>
      <c r="R770" s="6">
        <f>COUNT(表1_5[[#This Row],[iBAQ 50-60_1]:[iBAQ 50-60_3]])</f>
        <v>2</v>
      </c>
      <c r="S770" s="8">
        <f>AVERAGE(表1_5[[#This Row],[iBAQ 0-20_1]:[iBAQ 0-20_3]])</f>
        <v>4298250</v>
      </c>
      <c r="T770" s="8">
        <f>AVERAGE(表1_5[[#This Row],[iBAQ 30-40_1]:[iBAQ 30-40_3]])</f>
        <v>6510533.333333333</v>
      </c>
      <c r="U770" s="8">
        <f>AVERAGE(表1_5[[#This Row],[iBAQ 50-60_1]:[iBAQ 50-60_3]])</f>
        <v>2996450</v>
      </c>
      <c r="V770" s="8">
        <f>表1_5[[#This Row],[Average 40]]/表1_5[[#This Row],[Average 20]]</f>
        <v>1.5146939645979953</v>
      </c>
      <c r="W770" s="8">
        <f>TTEST(表1_5[[#This Row],[iBAQ 0-20_1]:[iBAQ 0-20_3]],表1_5[[#This Row],[iBAQ 30-40_1]:[iBAQ 30-40_3]],2,2)</f>
        <v>0.61388789436992042</v>
      </c>
      <c r="X770" s="8"/>
      <c r="Y770" s="8">
        <f>表1_5[[#This Row],[Average 60]]/表1_5[[#This Row],[Average 40]]</f>
        <v>0.46024647238321492</v>
      </c>
      <c r="Z770" s="8">
        <f>TTEST(表1_5[[#This Row],[iBAQ 30-40_1]:[iBAQ 30-40_3]],表1_5[[#This Row],[iBAQ 50-60_1]:[iBAQ 50-60_3]],2,2)</f>
        <v>0.37314870807451028</v>
      </c>
      <c r="AA770" s="8"/>
      <c r="AB770" s="8">
        <f>表1_5[[#This Row],[Average 60]]/表1_5[[#This Row],[Average 20]]</f>
        <v>0.69713255394637352</v>
      </c>
      <c r="AC770" s="8">
        <f>TTEST(表1_5[[#This Row],[iBAQ 0-20_1]:[iBAQ 0-20_3]],表1_5[[#This Row],[iBAQ 50-60_1]:[iBAQ 50-60_3]],2,2)</f>
        <v>0.70137947057909567</v>
      </c>
      <c r="AD770" s="8"/>
    </row>
    <row r="771" spans="1:30" ht="15.75">
      <c r="A771" s="6">
        <v>694</v>
      </c>
      <c r="B771" s="7" t="s">
        <v>718</v>
      </c>
      <c r="C771" s="7" t="s">
        <v>2659</v>
      </c>
      <c r="D771" s="7" t="s">
        <v>1694</v>
      </c>
      <c r="E771" s="6">
        <v>1</v>
      </c>
      <c r="F771" s="6">
        <v>1</v>
      </c>
      <c r="G771" s="6">
        <v>11814000</v>
      </c>
      <c r="H771" s="6">
        <v>8833100</v>
      </c>
      <c r="I771" s="6">
        <v>11151000</v>
      </c>
      <c r="J771" s="6">
        <v>15210000</v>
      </c>
      <c r="K771" s="6">
        <v>25883000</v>
      </c>
      <c r="L771" s="6">
        <v>7508300</v>
      </c>
      <c r="M771" s="6">
        <v>9543600</v>
      </c>
      <c r="N771" s="6">
        <v>4892300</v>
      </c>
      <c r="O771" s="6"/>
      <c r="P771" s="6">
        <f>COUNT(表1_5[[#This Row],[iBAQ 0-20_1]:[iBAQ 0-20_3]])</f>
        <v>3</v>
      </c>
      <c r="Q771" s="6">
        <f>COUNT(表1_5[[#This Row],[iBAQ 30-40_1]:[iBAQ 30-40_3]])</f>
        <v>3</v>
      </c>
      <c r="R771" s="6">
        <f>COUNT(表1_5[[#This Row],[iBAQ 50-60_1]:[iBAQ 50-60_3]])</f>
        <v>2</v>
      </c>
      <c r="S771" s="8">
        <f>AVERAGE(表1_5[[#This Row],[iBAQ 0-20_1]:[iBAQ 0-20_3]])</f>
        <v>10599366.666666666</v>
      </c>
      <c r="T771" s="8">
        <f>AVERAGE(表1_5[[#This Row],[iBAQ 30-40_1]:[iBAQ 30-40_3]])</f>
        <v>16200433.333333334</v>
      </c>
      <c r="U771" s="8">
        <f>AVERAGE(表1_5[[#This Row],[iBAQ 50-60_1]:[iBAQ 50-60_3]])</f>
        <v>7217950</v>
      </c>
      <c r="V771" s="8">
        <f>表1_5[[#This Row],[Average 40]]/表1_5[[#This Row],[Average 20]]</f>
        <v>1.5284340888292069</v>
      </c>
      <c r="W771" s="8">
        <f>TTEST(表1_5[[#This Row],[iBAQ 0-20_1]:[iBAQ 0-20_3]],表1_5[[#This Row],[iBAQ 30-40_1]:[iBAQ 30-40_3]],2,2)</f>
        <v>0.35848759324398644</v>
      </c>
      <c r="X771" s="8"/>
      <c r="Y771" s="8">
        <f>表1_5[[#This Row],[Average 60]]/表1_5[[#This Row],[Average 40]]</f>
        <v>0.445540551384428</v>
      </c>
      <c r="Z771" s="8">
        <f>TTEST(表1_5[[#This Row],[iBAQ 30-40_1]:[iBAQ 30-40_3]],表1_5[[#This Row],[iBAQ 50-60_1]:[iBAQ 50-60_3]],2,2)</f>
        <v>0.2947516702288176</v>
      </c>
      <c r="AA771" s="8"/>
      <c r="AB771" s="8">
        <f>表1_5[[#This Row],[Average 60]]/表1_5[[#This Row],[Average 20]]</f>
        <v>0.68097936669172066</v>
      </c>
      <c r="AC771" s="8">
        <f>TTEST(表1_5[[#This Row],[iBAQ 0-20_1]:[iBAQ 0-20_3]],表1_5[[#This Row],[iBAQ 50-60_1]:[iBAQ 50-60_3]],2,2)</f>
        <v>0.20402051070382335</v>
      </c>
      <c r="AD771" s="8"/>
    </row>
    <row r="772" spans="1:30" ht="15.75">
      <c r="A772" s="6">
        <v>767</v>
      </c>
      <c r="B772" s="7" t="s">
        <v>503</v>
      </c>
      <c r="C772" s="7" t="s">
        <v>2723</v>
      </c>
      <c r="D772" s="7" t="s">
        <v>3678</v>
      </c>
      <c r="E772" s="6">
        <v>5</v>
      </c>
      <c r="F772" s="6">
        <v>5</v>
      </c>
      <c r="G772" s="6">
        <v>2689900</v>
      </c>
      <c r="H772" s="6">
        <v>1307000</v>
      </c>
      <c r="I772" s="6">
        <v>2584900</v>
      </c>
      <c r="J772" s="6">
        <v>2612400</v>
      </c>
      <c r="K772" s="6">
        <v>4100300</v>
      </c>
      <c r="L772" s="6">
        <v>1841900</v>
      </c>
      <c r="M772" s="6">
        <v>1024800</v>
      </c>
      <c r="N772" s="6">
        <v>1316100</v>
      </c>
      <c r="O772" s="6">
        <v>1426400</v>
      </c>
      <c r="P772" s="6">
        <f>COUNT(表1_5[[#This Row],[iBAQ 0-20_1]:[iBAQ 0-20_3]])</f>
        <v>3</v>
      </c>
      <c r="Q772" s="6">
        <f>COUNT(表1_5[[#This Row],[iBAQ 30-40_1]:[iBAQ 30-40_3]])</f>
        <v>3</v>
      </c>
      <c r="R772" s="6">
        <f>COUNT(表1_5[[#This Row],[iBAQ 50-60_1]:[iBAQ 50-60_3]])</f>
        <v>3</v>
      </c>
      <c r="S772" s="8">
        <f>AVERAGE(表1_5[[#This Row],[iBAQ 0-20_1]:[iBAQ 0-20_3]])</f>
        <v>2193933.3333333335</v>
      </c>
      <c r="T772" s="8">
        <f>AVERAGE(表1_5[[#This Row],[iBAQ 30-40_1]:[iBAQ 30-40_3]])</f>
        <v>2851533.3333333335</v>
      </c>
      <c r="U772" s="8">
        <f>AVERAGE(表1_5[[#This Row],[iBAQ 50-60_1]:[iBAQ 50-60_3]])</f>
        <v>1255766.6666666667</v>
      </c>
      <c r="V772" s="8">
        <f>表1_5[[#This Row],[Average 40]]/表1_5[[#This Row],[Average 20]]</f>
        <v>1.2997356346288249</v>
      </c>
      <c r="W772" s="8">
        <f>TTEST(表1_5[[#This Row],[iBAQ 0-20_1]:[iBAQ 0-20_3]],表1_5[[#This Row],[iBAQ 30-40_1]:[iBAQ 30-40_3]],2,2)</f>
        <v>0.45623925768707274</v>
      </c>
      <c r="X772" s="8"/>
      <c r="Y772" s="8">
        <f>表1_5[[#This Row],[Average 60]]/表1_5[[#This Row],[Average 40]]</f>
        <v>0.44038295186215604</v>
      </c>
      <c r="Z772" s="8">
        <f>TTEST(表1_5[[#This Row],[iBAQ 30-40_1]:[iBAQ 30-40_3]],表1_5[[#This Row],[iBAQ 50-60_1]:[iBAQ 50-60_3]],2,2)</f>
        <v>7.6890593292175624E-2</v>
      </c>
      <c r="AA772" s="8"/>
      <c r="AB772" s="8">
        <f>表1_5[[#This Row],[Average 60]]/表1_5[[#This Row],[Average 20]]</f>
        <v>0.57238141541827459</v>
      </c>
      <c r="AC772" s="8">
        <f>TTEST(表1_5[[#This Row],[iBAQ 0-20_1]:[iBAQ 0-20_3]],表1_5[[#This Row],[iBAQ 50-60_1]:[iBAQ 50-60_3]],2,2)</f>
        <v>0.11120929054292607</v>
      </c>
      <c r="AD772" s="8"/>
    </row>
    <row r="773" spans="1:30" ht="15.75">
      <c r="A773" s="6">
        <v>913</v>
      </c>
      <c r="B773" s="7" t="s">
        <v>676</v>
      </c>
      <c r="C773" s="7" t="s">
        <v>3252</v>
      </c>
      <c r="D773" s="7" t="s">
        <v>3943</v>
      </c>
      <c r="E773" s="6">
        <v>3</v>
      </c>
      <c r="F773" s="6">
        <v>1</v>
      </c>
      <c r="G773" s="6">
        <v>5382100</v>
      </c>
      <c r="H773" s="6">
        <v>6638900</v>
      </c>
      <c r="I773" s="6">
        <v>3544200</v>
      </c>
      <c r="J773" s="6">
        <v>5873900</v>
      </c>
      <c r="K773" s="6">
        <v>4180600</v>
      </c>
      <c r="L773" s="6">
        <v>8207400</v>
      </c>
      <c r="M773" s="6"/>
      <c r="N773" s="6">
        <v>4999200</v>
      </c>
      <c r="O773" s="6">
        <v>291640</v>
      </c>
      <c r="P773" s="6">
        <f>COUNT(表1_5[[#This Row],[iBAQ 0-20_1]:[iBAQ 0-20_3]])</f>
        <v>3</v>
      </c>
      <c r="Q773" s="6">
        <f>COUNT(表1_5[[#This Row],[iBAQ 30-40_1]:[iBAQ 30-40_3]])</f>
        <v>3</v>
      </c>
      <c r="R773" s="6">
        <f>COUNT(表1_5[[#This Row],[iBAQ 50-60_1]:[iBAQ 50-60_3]])</f>
        <v>2</v>
      </c>
      <c r="S773" s="8">
        <f>AVERAGE(表1_5[[#This Row],[iBAQ 0-20_1]:[iBAQ 0-20_3]])</f>
        <v>5188400</v>
      </c>
      <c r="T773" s="8">
        <f>AVERAGE(表1_5[[#This Row],[iBAQ 30-40_1]:[iBAQ 30-40_3]])</f>
        <v>6087300</v>
      </c>
      <c r="U773" s="8">
        <f>AVERAGE(表1_5[[#This Row],[iBAQ 50-60_1]:[iBAQ 50-60_3]])</f>
        <v>2645420</v>
      </c>
      <c r="V773" s="8">
        <f>表1_5[[#This Row],[Average 40]]/表1_5[[#This Row],[Average 20]]</f>
        <v>1.1732518695551615</v>
      </c>
      <c r="W773" s="8">
        <f>TTEST(表1_5[[#This Row],[iBAQ 0-20_1]:[iBAQ 0-20_3]],表1_5[[#This Row],[iBAQ 30-40_1]:[iBAQ 30-40_3]],2,2)</f>
        <v>0.57469799428108104</v>
      </c>
      <c r="X773" s="8"/>
      <c r="Y773" s="8">
        <f>表1_5[[#This Row],[Average 60]]/表1_5[[#This Row],[Average 40]]</f>
        <v>0.43458019154633415</v>
      </c>
      <c r="Z773" s="8">
        <f>TTEST(表1_5[[#This Row],[iBAQ 30-40_1]:[iBAQ 30-40_3]],表1_5[[#This Row],[iBAQ 50-60_1]:[iBAQ 50-60_3]],2,2)</f>
        <v>0.23343728354414303</v>
      </c>
      <c r="AA773" s="8"/>
      <c r="AB773" s="8">
        <f>表1_5[[#This Row],[Average 60]]/表1_5[[#This Row],[Average 20]]</f>
        <v>0.5098720222033768</v>
      </c>
      <c r="AC773" s="8">
        <f>TTEST(表1_5[[#This Row],[iBAQ 0-20_1]:[iBAQ 0-20_3]],表1_5[[#This Row],[iBAQ 50-60_1]:[iBAQ 50-60_3]],2,2)</f>
        <v>0.3132356301643241</v>
      </c>
      <c r="AD773" s="8"/>
    </row>
    <row r="774" spans="1:30" ht="15.75">
      <c r="A774" s="6">
        <v>372</v>
      </c>
      <c r="B774" s="7" t="s">
        <v>772</v>
      </c>
      <c r="C774" s="7" t="s">
        <v>3231</v>
      </c>
      <c r="D774" s="7" t="s">
        <v>3932</v>
      </c>
      <c r="E774" s="6">
        <v>5</v>
      </c>
      <c r="F774" s="6">
        <v>5</v>
      </c>
      <c r="G774" s="6"/>
      <c r="H774" s="6">
        <v>5271100</v>
      </c>
      <c r="I774" s="6"/>
      <c r="J774" s="6">
        <v>3458900</v>
      </c>
      <c r="K774" s="6"/>
      <c r="L774" s="6">
        <v>5038200</v>
      </c>
      <c r="M774" s="6">
        <v>2328400</v>
      </c>
      <c r="N774" s="6">
        <v>1330400</v>
      </c>
      <c r="O774" s="6"/>
      <c r="P774" s="6">
        <f>COUNT(表1_5[[#This Row],[iBAQ 0-20_1]:[iBAQ 0-20_3]])</f>
        <v>1</v>
      </c>
      <c r="Q774" s="6">
        <f>COUNT(表1_5[[#This Row],[iBAQ 30-40_1]:[iBAQ 30-40_3]])</f>
        <v>2</v>
      </c>
      <c r="R774" s="6">
        <f>COUNT(表1_5[[#This Row],[iBAQ 50-60_1]:[iBAQ 50-60_3]])</f>
        <v>2</v>
      </c>
      <c r="S774" s="8"/>
      <c r="T774" s="8">
        <f>AVERAGE(表1_5[[#This Row],[iBAQ 30-40_1]:[iBAQ 30-40_3]])</f>
        <v>4248550</v>
      </c>
      <c r="U774" s="8">
        <f>AVERAGE(表1_5[[#This Row],[iBAQ 50-60_1]:[iBAQ 50-60_3]])</f>
        <v>1829400</v>
      </c>
      <c r="V774" s="8"/>
      <c r="W774" s="8"/>
      <c r="X774" s="8"/>
      <c r="Y774" s="8">
        <f>表1_5[[#This Row],[Average 60]]/表1_5[[#This Row],[Average 40]]</f>
        <v>0.4305939673535677</v>
      </c>
      <c r="Z774" s="8">
        <f>TTEST(表1_5[[#This Row],[iBAQ 30-40_1]:[iBAQ 30-40_3]],表1_5[[#This Row],[iBAQ 50-60_1]:[iBAQ 50-60_3]],2,2)</f>
        <v>0.12233094067990347</v>
      </c>
      <c r="AA774" s="8"/>
      <c r="AB774" s="8"/>
      <c r="AC774" s="8"/>
      <c r="AD774" s="8"/>
    </row>
    <row r="775" spans="1:30" ht="15.75">
      <c r="A775" s="6">
        <v>588</v>
      </c>
      <c r="B775" s="7" t="s">
        <v>541</v>
      </c>
      <c r="C775" s="7" t="s">
        <v>2568</v>
      </c>
      <c r="D775" s="7" t="s">
        <v>3613</v>
      </c>
      <c r="E775" s="6">
        <v>5</v>
      </c>
      <c r="F775" s="6">
        <v>3</v>
      </c>
      <c r="G775" s="6">
        <v>2134800</v>
      </c>
      <c r="H775" s="6">
        <v>1457600</v>
      </c>
      <c r="I775" s="6">
        <v>4730100</v>
      </c>
      <c r="J775" s="6">
        <v>4256200</v>
      </c>
      <c r="K775" s="6">
        <v>1866400</v>
      </c>
      <c r="L775" s="6">
        <v>3818200</v>
      </c>
      <c r="M775" s="6">
        <v>1812600</v>
      </c>
      <c r="N775" s="6">
        <v>1282600</v>
      </c>
      <c r="O775" s="6">
        <v>1150400</v>
      </c>
      <c r="P775" s="6">
        <f>COUNT(表1_5[[#This Row],[iBAQ 0-20_1]:[iBAQ 0-20_3]])</f>
        <v>3</v>
      </c>
      <c r="Q775" s="6">
        <f>COUNT(表1_5[[#This Row],[iBAQ 30-40_1]:[iBAQ 30-40_3]])</f>
        <v>3</v>
      </c>
      <c r="R775" s="6">
        <f>COUNT(表1_5[[#This Row],[iBAQ 50-60_1]:[iBAQ 50-60_3]])</f>
        <v>3</v>
      </c>
      <c r="S775" s="8">
        <f>AVERAGE(表1_5[[#This Row],[iBAQ 0-20_1]:[iBAQ 0-20_3]])</f>
        <v>2774166.6666666665</v>
      </c>
      <c r="T775" s="8">
        <f>AVERAGE(表1_5[[#This Row],[iBAQ 30-40_1]:[iBAQ 30-40_3]])</f>
        <v>3313600</v>
      </c>
      <c r="U775" s="8">
        <f>AVERAGE(表1_5[[#This Row],[iBAQ 50-60_1]:[iBAQ 50-60_3]])</f>
        <v>1415200</v>
      </c>
      <c r="V775" s="8">
        <f>表1_5[[#This Row],[Average 40]]/表1_5[[#This Row],[Average 20]]</f>
        <v>1.1944487834184441</v>
      </c>
      <c r="W775" s="8">
        <f>TTEST(表1_5[[#This Row],[iBAQ 0-20_1]:[iBAQ 0-20_3]],表1_5[[#This Row],[iBAQ 30-40_1]:[iBAQ 30-40_3]],2,2)</f>
        <v>0.68566538729228865</v>
      </c>
      <c r="X775" s="8"/>
      <c r="Y775" s="8">
        <f>表1_5[[#This Row],[Average 60]]/表1_5[[#This Row],[Average 40]]</f>
        <v>0.4270883631096089</v>
      </c>
      <c r="Z775" s="8">
        <f>TTEST(表1_5[[#This Row],[iBAQ 30-40_1]:[iBAQ 30-40_3]],表1_5[[#This Row],[iBAQ 50-60_1]:[iBAQ 50-60_3]],2,2)</f>
        <v>6.7368959187670635E-2</v>
      </c>
      <c r="AA775" s="8"/>
      <c r="AB775" s="8">
        <f>表1_5[[#This Row],[Average 60]]/表1_5[[#This Row],[Average 20]]</f>
        <v>0.51013517572844702</v>
      </c>
      <c r="AC775" s="8">
        <f>TTEST(表1_5[[#This Row],[iBAQ 0-20_1]:[iBAQ 0-20_3]],表1_5[[#This Row],[iBAQ 50-60_1]:[iBAQ 50-60_3]],2,2)</f>
        <v>0.25266442028210129</v>
      </c>
      <c r="AD775" s="8"/>
    </row>
    <row r="776" spans="1:30" ht="15.75">
      <c r="A776" s="6">
        <v>1505</v>
      </c>
      <c r="B776" s="7" t="s">
        <v>577</v>
      </c>
      <c r="C776" s="7" t="s">
        <v>3343</v>
      </c>
      <c r="D776" s="7" t="s">
        <v>2143</v>
      </c>
      <c r="E776" s="6">
        <v>4</v>
      </c>
      <c r="F776" s="6">
        <v>4</v>
      </c>
      <c r="G776" s="6">
        <v>5857300</v>
      </c>
      <c r="H776" s="6">
        <v>10226000</v>
      </c>
      <c r="I776" s="6">
        <v>7478700</v>
      </c>
      <c r="J776" s="6">
        <v>9145900</v>
      </c>
      <c r="K776" s="6">
        <v>3427400</v>
      </c>
      <c r="L776" s="6">
        <v>5788000</v>
      </c>
      <c r="M776" s="6">
        <v>2749900</v>
      </c>
      <c r="N776" s="6">
        <v>3940800</v>
      </c>
      <c r="O776" s="6">
        <v>913960</v>
      </c>
      <c r="P776" s="6">
        <f>COUNT(表1_5[[#This Row],[iBAQ 0-20_1]:[iBAQ 0-20_3]])</f>
        <v>3</v>
      </c>
      <c r="Q776" s="6">
        <f>COUNT(表1_5[[#This Row],[iBAQ 30-40_1]:[iBAQ 30-40_3]])</f>
        <v>3</v>
      </c>
      <c r="R776" s="6">
        <f>COUNT(表1_5[[#This Row],[iBAQ 50-60_1]:[iBAQ 50-60_3]])</f>
        <v>3</v>
      </c>
      <c r="S776" s="8">
        <f>AVERAGE(表1_5[[#This Row],[iBAQ 0-20_1]:[iBAQ 0-20_3]])</f>
        <v>7854000</v>
      </c>
      <c r="T776" s="8">
        <f>AVERAGE(表1_5[[#This Row],[iBAQ 30-40_1]:[iBAQ 30-40_3]])</f>
        <v>6120433.333333333</v>
      </c>
      <c r="U776" s="8">
        <f>AVERAGE(表1_5[[#This Row],[iBAQ 50-60_1]:[iBAQ 50-60_3]])</f>
        <v>2534886.6666666665</v>
      </c>
      <c r="V776" s="8">
        <f>表1_5[[#This Row],[Average 40]]/表1_5[[#This Row],[Average 20]]</f>
        <v>0.77927595280536455</v>
      </c>
      <c r="W776" s="8">
        <f>TTEST(表1_5[[#This Row],[iBAQ 0-20_1]:[iBAQ 0-20_3]],表1_5[[#This Row],[iBAQ 30-40_1]:[iBAQ 30-40_3]],2,2)</f>
        <v>0.45396900389537637</v>
      </c>
      <c r="X776" s="8"/>
      <c r="Y776" s="8">
        <f>表1_5[[#This Row],[Average 60]]/表1_5[[#This Row],[Average 40]]</f>
        <v>0.41416784214625324</v>
      </c>
      <c r="Z776" s="8">
        <f>TTEST(表1_5[[#This Row],[iBAQ 30-40_1]:[iBAQ 30-40_3]],表1_5[[#This Row],[iBAQ 50-60_1]:[iBAQ 50-60_3]],2,2)</f>
        <v>0.12889478527551912</v>
      </c>
      <c r="AA776" s="8"/>
      <c r="AB776" s="8">
        <f>表1_5[[#This Row],[Average 60]]/表1_5[[#This Row],[Average 20]]</f>
        <v>0.3227510398098633</v>
      </c>
      <c r="AC776" s="8">
        <f>TTEST(表1_5[[#This Row],[iBAQ 0-20_1]:[iBAQ 0-20_3]],表1_5[[#This Row],[iBAQ 50-60_1]:[iBAQ 50-60_3]],2,2)</f>
        <v>2.646367150037713E-2</v>
      </c>
      <c r="AD776" s="8" t="s">
        <v>1408</v>
      </c>
    </row>
    <row r="777" spans="1:30" ht="15.75">
      <c r="A777" s="6">
        <v>166</v>
      </c>
      <c r="B777" s="7" t="s">
        <v>470</v>
      </c>
      <c r="C777" s="7" t="s">
        <v>2278</v>
      </c>
      <c r="D777" s="7" t="s">
        <v>1465</v>
      </c>
      <c r="E777" s="6">
        <v>3</v>
      </c>
      <c r="F777" s="6">
        <v>3</v>
      </c>
      <c r="G777" s="6">
        <v>12394000</v>
      </c>
      <c r="H777" s="6">
        <v>9290300</v>
      </c>
      <c r="I777" s="6">
        <v>12323000</v>
      </c>
      <c r="J777" s="6">
        <v>5908100</v>
      </c>
      <c r="K777" s="6">
        <v>14665000</v>
      </c>
      <c r="L777" s="6">
        <v>11565000</v>
      </c>
      <c r="M777" s="6">
        <v>4571800</v>
      </c>
      <c r="N777" s="6">
        <v>6863800</v>
      </c>
      <c r="O777" s="6">
        <v>1774700</v>
      </c>
      <c r="P777" s="6">
        <f>COUNT(表1_5[[#This Row],[iBAQ 0-20_1]:[iBAQ 0-20_3]])</f>
        <v>3</v>
      </c>
      <c r="Q777" s="6">
        <f>COUNT(表1_5[[#This Row],[iBAQ 30-40_1]:[iBAQ 30-40_3]])</f>
        <v>3</v>
      </c>
      <c r="R777" s="6">
        <f>COUNT(表1_5[[#This Row],[iBAQ 50-60_1]:[iBAQ 50-60_3]])</f>
        <v>3</v>
      </c>
      <c r="S777" s="8">
        <f>AVERAGE(表1_5[[#This Row],[iBAQ 0-20_1]:[iBAQ 0-20_3]])</f>
        <v>11335766.666666666</v>
      </c>
      <c r="T777" s="8">
        <f>AVERAGE(表1_5[[#This Row],[iBAQ 30-40_1]:[iBAQ 30-40_3]])</f>
        <v>10712700</v>
      </c>
      <c r="U777" s="8">
        <f>AVERAGE(表1_5[[#This Row],[iBAQ 50-60_1]:[iBAQ 50-60_3]])</f>
        <v>4403433.333333333</v>
      </c>
      <c r="V777" s="8">
        <f>表1_5[[#This Row],[Average 40]]/表1_5[[#This Row],[Average 20]]</f>
        <v>0.94503533064959588</v>
      </c>
      <c r="W777" s="8">
        <f>TTEST(表1_5[[#This Row],[iBAQ 0-20_1]:[iBAQ 0-20_3]],表1_5[[#This Row],[iBAQ 30-40_1]:[iBAQ 30-40_3]],2,2)</f>
        <v>0.83246963983357247</v>
      </c>
      <c r="X777" s="8"/>
      <c r="Y777" s="8">
        <f>表1_5[[#This Row],[Average 60]]/表1_5[[#This Row],[Average 40]]</f>
        <v>0.41104794620714974</v>
      </c>
      <c r="Z777" s="8">
        <f>TTEST(表1_5[[#This Row],[iBAQ 30-40_1]:[iBAQ 30-40_3]],表1_5[[#This Row],[iBAQ 50-60_1]:[iBAQ 50-60_3]],2,2)</f>
        <v>9.9704161251200532E-2</v>
      </c>
      <c r="AA777" s="8"/>
      <c r="AB777" s="8">
        <f>表1_5[[#This Row],[Average 60]]/表1_5[[#This Row],[Average 20]]</f>
        <v>0.38845483175671103</v>
      </c>
      <c r="AC777" s="8">
        <f>TTEST(表1_5[[#This Row],[iBAQ 0-20_1]:[iBAQ 0-20_3]],表1_5[[#This Row],[iBAQ 50-60_1]:[iBAQ 50-60_3]],2,2)</f>
        <v>1.8020959015720085E-2</v>
      </c>
      <c r="AD777" s="8" t="s">
        <v>1408</v>
      </c>
    </row>
    <row r="778" spans="1:30" ht="15.75">
      <c r="A778" s="6">
        <v>562</v>
      </c>
      <c r="B778" s="7" t="s">
        <v>797</v>
      </c>
      <c r="C778" s="7" t="s">
        <v>2550</v>
      </c>
      <c r="D778" s="7" t="s">
        <v>1617</v>
      </c>
      <c r="E778" s="6">
        <v>2</v>
      </c>
      <c r="F778" s="6">
        <v>2</v>
      </c>
      <c r="G778" s="6">
        <v>1372800</v>
      </c>
      <c r="H778" s="6">
        <v>2172000</v>
      </c>
      <c r="I778" s="6">
        <v>1443000</v>
      </c>
      <c r="J778" s="6">
        <v>2120200</v>
      </c>
      <c r="K778" s="6">
        <v>1417000</v>
      </c>
      <c r="L778" s="6">
        <v>2917600</v>
      </c>
      <c r="M778" s="6">
        <v>964750</v>
      </c>
      <c r="N778" s="6">
        <v>751100</v>
      </c>
      <c r="O778" s="6"/>
      <c r="P778" s="6">
        <f>COUNT(表1_5[[#This Row],[iBAQ 0-20_1]:[iBAQ 0-20_3]])</f>
        <v>3</v>
      </c>
      <c r="Q778" s="6">
        <f>COUNT(表1_5[[#This Row],[iBAQ 30-40_1]:[iBAQ 30-40_3]])</f>
        <v>3</v>
      </c>
      <c r="R778" s="6">
        <f>COUNT(表1_5[[#This Row],[iBAQ 50-60_1]:[iBAQ 50-60_3]])</f>
        <v>2</v>
      </c>
      <c r="S778" s="8">
        <f>AVERAGE(表1_5[[#This Row],[iBAQ 0-20_1]:[iBAQ 0-20_3]])</f>
        <v>1662600</v>
      </c>
      <c r="T778" s="8">
        <f>AVERAGE(表1_5[[#This Row],[iBAQ 30-40_1]:[iBAQ 30-40_3]])</f>
        <v>2151600</v>
      </c>
      <c r="U778" s="8">
        <f>AVERAGE(表1_5[[#This Row],[iBAQ 50-60_1]:[iBAQ 50-60_3]])</f>
        <v>857925</v>
      </c>
      <c r="V778" s="8">
        <f>表1_5[[#This Row],[Average 40]]/表1_5[[#This Row],[Average 20]]</f>
        <v>1.2941176470588236</v>
      </c>
      <c r="W778" s="8">
        <f>TTEST(表1_5[[#This Row],[iBAQ 0-20_1]:[iBAQ 0-20_3]],表1_5[[#This Row],[iBAQ 30-40_1]:[iBAQ 30-40_3]],2,2)</f>
        <v>0.3861615953968115</v>
      </c>
      <c r="X778" s="8"/>
      <c r="Y778" s="8">
        <f>表1_5[[#This Row],[Average 60]]/表1_5[[#This Row],[Average 40]]</f>
        <v>0.39873814835471277</v>
      </c>
      <c r="Z778" s="8">
        <f>TTEST(表1_5[[#This Row],[iBAQ 30-40_1]:[iBAQ 30-40_3]],表1_5[[#This Row],[iBAQ 50-60_1]:[iBAQ 50-60_3]],2,2)</f>
        <v>0.10608281090228133</v>
      </c>
      <c r="AA778" s="8"/>
      <c r="AB778" s="8">
        <f>表1_5[[#This Row],[Average 60]]/表1_5[[#This Row],[Average 20]]</f>
        <v>0.51601407434139301</v>
      </c>
      <c r="AC778" s="8">
        <f>TTEST(表1_5[[#This Row],[iBAQ 0-20_1]:[iBAQ 0-20_3]],表1_5[[#This Row],[iBAQ 50-60_1]:[iBAQ 50-60_3]],2,2)</f>
        <v>9.8382081495425253E-2</v>
      </c>
      <c r="AD778" s="8"/>
    </row>
    <row r="779" spans="1:30" ht="15.75">
      <c r="A779" s="6">
        <v>856</v>
      </c>
      <c r="B779" s="7" t="s">
        <v>548</v>
      </c>
      <c r="C779" s="7" t="s">
        <v>2451</v>
      </c>
      <c r="D779" s="7" t="s">
        <v>3725</v>
      </c>
      <c r="E779" s="6">
        <v>8</v>
      </c>
      <c r="F779" s="6">
        <v>8</v>
      </c>
      <c r="G779" s="6">
        <v>5947700</v>
      </c>
      <c r="H779" s="6">
        <v>2906300</v>
      </c>
      <c r="I779" s="6">
        <v>7314500</v>
      </c>
      <c r="J779" s="6">
        <v>11352000</v>
      </c>
      <c r="K779" s="6">
        <v>8683600</v>
      </c>
      <c r="L779" s="6">
        <v>3582500</v>
      </c>
      <c r="M779" s="6">
        <v>3998200</v>
      </c>
      <c r="N779" s="6">
        <v>3792300</v>
      </c>
      <c r="O779" s="6">
        <v>1117600</v>
      </c>
      <c r="P779" s="6">
        <f>COUNT(表1_5[[#This Row],[iBAQ 0-20_1]:[iBAQ 0-20_3]])</f>
        <v>3</v>
      </c>
      <c r="Q779" s="6">
        <f>COUNT(表1_5[[#This Row],[iBAQ 30-40_1]:[iBAQ 30-40_3]])</f>
        <v>3</v>
      </c>
      <c r="R779" s="6">
        <f>COUNT(表1_5[[#This Row],[iBAQ 50-60_1]:[iBAQ 50-60_3]])</f>
        <v>3</v>
      </c>
      <c r="S779" s="8">
        <f>AVERAGE(表1_5[[#This Row],[iBAQ 0-20_1]:[iBAQ 0-20_3]])</f>
        <v>5389500</v>
      </c>
      <c r="T779" s="8">
        <f>AVERAGE(表1_5[[#This Row],[iBAQ 30-40_1]:[iBAQ 30-40_3]])</f>
        <v>7872700</v>
      </c>
      <c r="U779" s="8">
        <f>AVERAGE(表1_5[[#This Row],[iBAQ 50-60_1]:[iBAQ 50-60_3]])</f>
        <v>2969366.6666666665</v>
      </c>
      <c r="V779" s="8">
        <f>表1_5[[#This Row],[Average 40]]/表1_5[[#This Row],[Average 20]]</f>
        <v>1.4607477502551256</v>
      </c>
      <c r="W779" s="8">
        <f>TTEST(表1_5[[#This Row],[iBAQ 0-20_1]:[iBAQ 0-20_3]],表1_5[[#This Row],[iBAQ 30-40_1]:[iBAQ 30-40_3]],2,2)</f>
        <v>0.39776812878213696</v>
      </c>
      <c r="X779" s="8"/>
      <c r="Y779" s="8">
        <f>表1_5[[#This Row],[Average 60]]/表1_5[[#This Row],[Average 40]]</f>
        <v>0.37717259220682442</v>
      </c>
      <c r="Z779" s="8">
        <f>TTEST(表1_5[[#This Row],[iBAQ 30-40_1]:[iBAQ 30-40_3]],表1_5[[#This Row],[iBAQ 50-60_1]:[iBAQ 50-60_3]],2,2)</f>
        <v>0.11710688836774777</v>
      </c>
      <c r="AA779" s="8"/>
      <c r="AB779" s="8">
        <f>表1_5[[#This Row],[Average 60]]/表1_5[[#This Row],[Average 20]]</f>
        <v>0.55095401552401269</v>
      </c>
      <c r="AC779" s="8">
        <f>TTEST(表1_5[[#This Row],[iBAQ 0-20_1]:[iBAQ 0-20_3]],表1_5[[#This Row],[iBAQ 50-60_1]:[iBAQ 50-60_3]],2,2)</f>
        <v>0.20479070657859605</v>
      </c>
      <c r="AD779" s="8"/>
    </row>
    <row r="780" spans="1:30" ht="15.75">
      <c r="A780" s="6">
        <v>942</v>
      </c>
      <c r="B780" s="7" t="s">
        <v>765</v>
      </c>
      <c r="C780" s="7" t="s">
        <v>2861</v>
      </c>
      <c r="D780" s="7" t="s">
        <v>3755</v>
      </c>
      <c r="E780" s="6">
        <v>4</v>
      </c>
      <c r="F780" s="6">
        <v>4</v>
      </c>
      <c r="G780" s="6">
        <v>2735500</v>
      </c>
      <c r="H780" s="6">
        <v>1878100</v>
      </c>
      <c r="I780" s="6">
        <v>2314800</v>
      </c>
      <c r="J780" s="6">
        <v>2567200</v>
      </c>
      <c r="K780" s="6">
        <v>4045200</v>
      </c>
      <c r="L780" s="6">
        <v>4533400</v>
      </c>
      <c r="M780" s="6">
        <v>1328900</v>
      </c>
      <c r="N780" s="6">
        <v>1449600</v>
      </c>
      <c r="O780" s="6"/>
      <c r="P780" s="6">
        <f>COUNT(表1_5[[#This Row],[iBAQ 0-20_1]:[iBAQ 0-20_3]])</f>
        <v>3</v>
      </c>
      <c r="Q780" s="6">
        <f>COUNT(表1_5[[#This Row],[iBAQ 30-40_1]:[iBAQ 30-40_3]])</f>
        <v>3</v>
      </c>
      <c r="R780" s="6">
        <f>COUNT(表1_5[[#This Row],[iBAQ 50-60_1]:[iBAQ 50-60_3]])</f>
        <v>2</v>
      </c>
      <c r="S780" s="8">
        <f>AVERAGE(表1_5[[#This Row],[iBAQ 0-20_1]:[iBAQ 0-20_3]])</f>
        <v>2309466.6666666665</v>
      </c>
      <c r="T780" s="8">
        <f>AVERAGE(表1_5[[#This Row],[iBAQ 30-40_1]:[iBAQ 30-40_3]])</f>
        <v>3715266.6666666665</v>
      </c>
      <c r="U780" s="8">
        <f>AVERAGE(表1_5[[#This Row],[iBAQ 50-60_1]:[iBAQ 50-60_3]])</f>
        <v>1389250</v>
      </c>
      <c r="V780" s="8">
        <f>表1_5[[#This Row],[Average 40]]/表1_5[[#This Row],[Average 20]]</f>
        <v>1.6087119681311703</v>
      </c>
      <c r="W780" s="8">
        <f>TTEST(表1_5[[#This Row],[iBAQ 0-20_1]:[iBAQ 0-20_3]],表1_5[[#This Row],[iBAQ 30-40_1]:[iBAQ 30-40_3]],2,2)</f>
        <v>9.3298915155087619E-2</v>
      </c>
      <c r="X780" s="8"/>
      <c r="Y780" s="8">
        <f>表1_5[[#This Row],[Average 60]]/表1_5[[#This Row],[Average 40]]</f>
        <v>0.37393009025821389</v>
      </c>
      <c r="Z780" s="8">
        <f>TTEST(表1_5[[#This Row],[iBAQ 30-40_1]:[iBAQ 30-40_3]],表1_5[[#This Row],[iBAQ 50-60_1]:[iBAQ 50-60_3]],2,2)</f>
        <v>5.5739140249613094E-2</v>
      </c>
      <c r="AA780" s="8"/>
      <c r="AB780" s="8">
        <f>表1_5[[#This Row],[Average 60]]/表1_5[[#This Row],[Average 20]]</f>
        <v>0.60154581144275743</v>
      </c>
      <c r="AC780" s="8">
        <f>TTEST(表1_5[[#This Row],[iBAQ 0-20_1]:[iBAQ 0-20_3]],表1_5[[#This Row],[iBAQ 50-60_1]:[iBAQ 50-60_3]],2,2)</f>
        <v>6.5024122206176607E-2</v>
      </c>
      <c r="AD780" s="8"/>
    </row>
    <row r="781" spans="1:30" ht="15.75">
      <c r="A781" s="6">
        <v>1175</v>
      </c>
      <c r="B781" s="7" t="s">
        <v>72</v>
      </c>
      <c r="C781" s="7" t="s">
        <v>2292</v>
      </c>
      <c r="D781" s="7" t="s">
        <v>3840</v>
      </c>
      <c r="E781" s="6">
        <v>4</v>
      </c>
      <c r="F781" s="6">
        <v>1</v>
      </c>
      <c r="G781" s="6">
        <v>9690100</v>
      </c>
      <c r="H781" s="6">
        <v>98151000</v>
      </c>
      <c r="I781" s="6">
        <v>9520500</v>
      </c>
      <c r="J781" s="6">
        <v>85449000</v>
      </c>
      <c r="K781" s="6">
        <v>25613000</v>
      </c>
      <c r="L781" s="6">
        <v>290710000</v>
      </c>
      <c r="M781" s="6">
        <v>96421000</v>
      </c>
      <c r="N781" s="6">
        <v>20882000</v>
      </c>
      <c r="O781" s="6">
        <v>30265000</v>
      </c>
      <c r="P781" s="6">
        <f>COUNT(表1_5[[#This Row],[iBAQ 0-20_1]:[iBAQ 0-20_3]])</f>
        <v>3</v>
      </c>
      <c r="Q781" s="6">
        <f>COUNT(表1_5[[#This Row],[iBAQ 30-40_1]:[iBAQ 30-40_3]])</f>
        <v>3</v>
      </c>
      <c r="R781" s="6">
        <f>COUNT(表1_5[[#This Row],[iBAQ 50-60_1]:[iBAQ 50-60_3]])</f>
        <v>3</v>
      </c>
      <c r="S781" s="8">
        <f>AVERAGE(表1_5[[#This Row],[iBAQ 0-20_1]:[iBAQ 0-20_3]])</f>
        <v>39120533.333333336</v>
      </c>
      <c r="T781" s="8">
        <f>AVERAGE(表1_5[[#This Row],[iBAQ 30-40_1]:[iBAQ 30-40_3]])</f>
        <v>133924000</v>
      </c>
      <c r="U781" s="8">
        <f>AVERAGE(表1_5[[#This Row],[iBAQ 50-60_1]:[iBAQ 50-60_3]])</f>
        <v>49189333.333333336</v>
      </c>
      <c r="V781" s="8">
        <f>表1_5[[#This Row],[Average 40]]/表1_5[[#This Row],[Average 20]]</f>
        <v>3.4233684612343387</v>
      </c>
      <c r="W781" s="8">
        <f>TTEST(表1_5[[#This Row],[iBAQ 0-20_1]:[iBAQ 0-20_3]],表1_5[[#This Row],[iBAQ 30-40_1]:[iBAQ 30-40_3]],2,2)</f>
        <v>0.32982339480575851</v>
      </c>
      <c r="X781" s="8"/>
      <c r="Y781" s="8">
        <f>表1_5[[#This Row],[Average 60]]/表1_5[[#This Row],[Average 40]]</f>
        <v>0.36729289248628577</v>
      </c>
      <c r="Z781" s="8">
        <f>TTEST(表1_5[[#This Row],[iBAQ 30-40_1]:[iBAQ 30-40_3]],表1_5[[#This Row],[iBAQ 50-60_1]:[iBAQ 50-60_3]],2,2)</f>
        <v>0.36872394012878446</v>
      </c>
      <c r="AA781" s="8"/>
      <c r="AB781" s="8">
        <f>表1_5[[#This Row],[Average 60]]/表1_5[[#This Row],[Average 20]]</f>
        <v>1.2573789041730856</v>
      </c>
      <c r="AC781" s="8">
        <f>TTEST(表1_5[[#This Row],[iBAQ 0-20_1]:[iBAQ 0-20_3]],表1_5[[#This Row],[iBAQ 50-60_1]:[iBAQ 50-60_3]],2,2)</f>
        <v>0.80361162225105576</v>
      </c>
      <c r="AD781" s="8"/>
    </row>
    <row r="782" spans="1:30" ht="15.75">
      <c r="A782" s="6">
        <v>407</v>
      </c>
      <c r="B782" s="7" t="s">
        <v>236</v>
      </c>
      <c r="C782" s="7" t="s">
        <v>2344</v>
      </c>
      <c r="D782" s="7" t="s">
        <v>3553</v>
      </c>
      <c r="E782" s="6">
        <v>18</v>
      </c>
      <c r="F782" s="6">
        <v>2</v>
      </c>
      <c r="G782" s="6">
        <v>1147000</v>
      </c>
      <c r="H782" s="6">
        <v>1738400</v>
      </c>
      <c r="I782" s="6">
        <v>20720000</v>
      </c>
      <c r="J782" s="6">
        <v>27774000</v>
      </c>
      <c r="K782" s="6">
        <v>5352900</v>
      </c>
      <c r="L782" s="6">
        <v>20165000</v>
      </c>
      <c r="M782" s="6"/>
      <c r="N782" s="6">
        <v>5825100</v>
      </c>
      <c r="O782" s="6">
        <v>6592700</v>
      </c>
      <c r="P782" s="6">
        <f>COUNT(表1_5[[#This Row],[iBAQ 0-20_1]:[iBAQ 0-20_3]])</f>
        <v>3</v>
      </c>
      <c r="Q782" s="6">
        <f>COUNT(表1_5[[#This Row],[iBAQ 30-40_1]:[iBAQ 30-40_3]])</f>
        <v>3</v>
      </c>
      <c r="R782" s="6">
        <f>COUNT(表1_5[[#This Row],[iBAQ 50-60_1]:[iBAQ 50-60_3]])</f>
        <v>2</v>
      </c>
      <c r="S782" s="8">
        <f>AVERAGE(表1_5[[#This Row],[iBAQ 0-20_1]:[iBAQ 0-20_3]])</f>
        <v>7868466.666666667</v>
      </c>
      <c r="T782" s="8">
        <f>AVERAGE(表1_5[[#This Row],[iBAQ 30-40_1]:[iBAQ 30-40_3]])</f>
        <v>17763966.666666668</v>
      </c>
      <c r="U782" s="8">
        <f>AVERAGE(表1_5[[#This Row],[iBAQ 50-60_1]:[iBAQ 50-60_3]])</f>
        <v>6208900</v>
      </c>
      <c r="V782" s="8">
        <f>表1_5[[#This Row],[Average 40]]/表1_5[[#This Row],[Average 20]]</f>
        <v>2.2576147830581137</v>
      </c>
      <c r="W782" s="8">
        <f>TTEST(表1_5[[#This Row],[iBAQ 0-20_1]:[iBAQ 0-20_3]],表1_5[[#This Row],[iBAQ 30-40_1]:[iBAQ 30-40_3]],2,2)</f>
        <v>0.34269127142901279</v>
      </c>
      <c r="X782" s="8"/>
      <c r="Y782" s="8">
        <f>表1_5[[#This Row],[Average 60]]/表1_5[[#This Row],[Average 40]]</f>
        <v>0.34952216002807179</v>
      </c>
      <c r="Z782" s="8">
        <f>TTEST(表1_5[[#This Row],[iBAQ 30-40_1]:[iBAQ 30-40_3]],表1_5[[#This Row],[iBAQ 50-60_1]:[iBAQ 50-60_3]],2,2)</f>
        <v>0.26731700002788567</v>
      </c>
      <c r="AA782" s="8"/>
      <c r="AB782" s="8">
        <f>表1_5[[#This Row],[Average 60]]/表1_5[[#This Row],[Average 20]]</f>
        <v>0.78908639548577864</v>
      </c>
      <c r="AC782" s="8">
        <f>TTEST(表1_5[[#This Row],[iBAQ 0-20_1]:[iBAQ 0-20_3]],表1_5[[#This Row],[iBAQ 50-60_1]:[iBAQ 50-60_3]],2,2)</f>
        <v>0.85436779400897755</v>
      </c>
      <c r="AD782" s="8"/>
    </row>
    <row r="783" spans="1:30" ht="15.75">
      <c r="A783" s="6">
        <v>973</v>
      </c>
      <c r="B783" s="7" t="s">
        <v>867</v>
      </c>
      <c r="C783" s="7" t="s">
        <v>2883</v>
      </c>
      <c r="D783" s="7" t="s">
        <v>1826</v>
      </c>
      <c r="E783" s="6">
        <v>4</v>
      </c>
      <c r="F783" s="6">
        <v>2</v>
      </c>
      <c r="G783" s="6"/>
      <c r="H783" s="6"/>
      <c r="I783" s="6">
        <v>288810</v>
      </c>
      <c r="J783" s="6"/>
      <c r="K783" s="6">
        <v>2756500</v>
      </c>
      <c r="L783" s="6">
        <v>341630</v>
      </c>
      <c r="M783" s="6">
        <v>863790</v>
      </c>
      <c r="N783" s="6">
        <v>215460</v>
      </c>
      <c r="O783" s="6"/>
      <c r="P783" s="6">
        <f>COUNT(表1_5[[#This Row],[iBAQ 0-20_1]:[iBAQ 0-20_3]])</f>
        <v>1</v>
      </c>
      <c r="Q783" s="6">
        <f>COUNT(表1_5[[#This Row],[iBAQ 30-40_1]:[iBAQ 30-40_3]])</f>
        <v>2</v>
      </c>
      <c r="R783" s="6">
        <f>COUNT(表1_5[[#This Row],[iBAQ 50-60_1]:[iBAQ 50-60_3]])</f>
        <v>2</v>
      </c>
      <c r="S783" s="8"/>
      <c r="T783" s="8">
        <f>AVERAGE(表1_5[[#This Row],[iBAQ 30-40_1]:[iBAQ 30-40_3]])</f>
        <v>1549065</v>
      </c>
      <c r="U783" s="8">
        <f>AVERAGE(表1_5[[#This Row],[iBAQ 50-60_1]:[iBAQ 50-60_3]])</f>
        <v>539625</v>
      </c>
      <c r="V783" s="8"/>
      <c r="W783" s="8"/>
      <c r="X783" s="8"/>
      <c r="Y783" s="8">
        <f>表1_5[[#This Row],[Average 60]]/表1_5[[#This Row],[Average 40]]</f>
        <v>0.34835529819600858</v>
      </c>
      <c r="Z783" s="8">
        <f>TTEST(表1_5[[#This Row],[iBAQ 30-40_1]:[iBAQ 30-40_3]],表1_5[[#This Row],[iBAQ 50-60_1]:[iBAQ 50-60_3]],2,2)</f>
        <v>0.50418264645674271</v>
      </c>
      <c r="AA783" s="8"/>
      <c r="AB783" s="8"/>
      <c r="AC783" s="8"/>
      <c r="AD783" s="8"/>
    </row>
    <row r="784" spans="1:30" ht="15.75">
      <c r="A784" s="6">
        <v>348</v>
      </c>
      <c r="B784" s="7" t="s">
        <v>338</v>
      </c>
      <c r="C784" s="7" t="s">
        <v>2365</v>
      </c>
      <c r="D784" s="7" t="s">
        <v>3526</v>
      </c>
      <c r="E784" s="6">
        <v>8</v>
      </c>
      <c r="F784" s="6">
        <v>4</v>
      </c>
      <c r="G784" s="6">
        <v>14353000</v>
      </c>
      <c r="H784" s="6">
        <v>12988000</v>
      </c>
      <c r="I784" s="6">
        <v>17695000</v>
      </c>
      <c r="J784" s="6">
        <v>20278000</v>
      </c>
      <c r="K784" s="6">
        <v>18988000</v>
      </c>
      <c r="L784" s="6">
        <v>33332000</v>
      </c>
      <c r="M784" s="6">
        <v>17759000</v>
      </c>
      <c r="N784" s="6">
        <v>3765300</v>
      </c>
      <c r="O784" s="6">
        <v>3495700</v>
      </c>
      <c r="P784" s="6">
        <f>COUNT(表1_5[[#This Row],[iBAQ 0-20_1]:[iBAQ 0-20_3]])</f>
        <v>3</v>
      </c>
      <c r="Q784" s="6">
        <f>COUNT(表1_5[[#This Row],[iBAQ 30-40_1]:[iBAQ 30-40_3]])</f>
        <v>3</v>
      </c>
      <c r="R784" s="6">
        <f>COUNT(表1_5[[#This Row],[iBAQ 50-60_1]:[iBAQ 50-60_3]])</f>
        <v>3</v>
      </c>
      <c r="S784" s="8">
        <f>AVERAGE(表1_5[[#This Row],[iBAQ 0-20_1]:[iBAQ 0-20_3]])</f>
        <v>15012000</v>
      </c>
      <c r="T784" s="8">
        <f>AVERAGE(表1_5[[#This Row],[iBAQ 30-40_1]:[iBAQ 30-40_3]])</f>
        <v>24199333.333333332</v>
      </c>
      <c r="U784" s="8">
        <f>AVERAGE(表1_5[[#This Row],[iBAQ 50-60_1]:[iBAQ 50-60_3]])</f>
        <v>8340000</v>
      </c>
      <c r="V784" s="8">
        <f>表1_5[[#This Row],[Average 40]]/表1_5[[#This Row],[Average 20]]</f>
        <v>1.611999289457323</v>
      </c>
      <c r="W784" s="8">
        <f>TTEST(表1_5[[#This Row],[iBAQ 0-20_1]:[iBAQ 0-20_3]],表1_5[[#This Row],[iBAQ 30-40_1]:[iBAQ 30-40_3]],2,2)</f>
        <v>0.12756675839272671</v>
      </c>
      <c r="X784" s="8"/>
      <c r="Y784" s="8">
        <f>表1_5[[#This Row],[Average 60]]/表1_5[[#This Row],[Average 40]]</f>
        <v>0.34463759332213012</v>
      </c>
      <c r="Z784" s="8">
        <f>TTEST(表1_5[[#This Row],[iBAQ 30-40_1]:[iBAQ 30-40_3]],表1_5[[#This Row],[iBAQ 50-60_1]:[iBAQ 50-60_3]],2,2)</f>
        <v>7.3268281891742365E-2</v>
      </c>
      <c r="AA784" s="8"/>
      <c r="AB784" s="8">
        <f>表1_5[[#This Row],[Average 60]]/表1_5[[#This Row],[Average 20]]</f>
        <v>0.55555555555555558</v>
      </c>
      <c r="AC784" s="8">
        <f>TTEST(表1_5[[#This Row],[iBAQ 0-20_1]:[iBAQ 0-20_3]],表1_5[[#This Row],[iBAQ 50-60_1]:[iBAQ 50-60_3]],2,2)</f>
        <v>0.24602876683997899</v>
      </c>
      <c r="AD784" s="8"/>
    </row>
    <row r="785" spans="1:30" ht="15.75">
      <c r="A785" s="6">
        <v>842</v>
      </c>
      <c r="B785" s="7" t="s">
        <v>586</v>
      </c>
      <c r="C785" s="7" t="s">
        <v>2789</v>
      </c>
      <c r="D785" s="7" t="s">
        <v>1771</v>
      </c>
      <c r="E785" s="6">
        <v>4</v>
      </c>
      <c r="F785" s="6">
        <v>3</v>
      </c>
      <c r="G785" s="6">
        <v>1288500</v>
      </c>
      <c r="H785" s="6">
        <v>379180</v>
      </c>
      <c r="I785" s="6"/>
      <c r="J785" s="6">
        <v>7720400</v>
      </c>
      <c r="K785" s="6">
        <v>9120400</v>
      </c>
      <c r="L785" s="6">
        <v>10712000</v>
      </c>
      <c r="M785" s="6">
        <v>8136900</v>
      </c>
      <c r="N785" s="6">
        <v>466940</v>
      </c>
      <c r="O785" s="6">
        <v>849390</v>
      </c>
      <c r="P785" s="6">
        <f>COUNT(表1_5[[#This Row],[iBAQ 0-20_1]:[iBAQ 0-20_3]])</f>
        <v>2</v>
      </c>
      <c r="Q785" s="6">
        <f>COUNT(表1_5[[#This Row],[iBAQ 30-40_1]:[iBAQ 30-40_3]])</f>
        <v>3</v>
      </c>
      <c r="R785" s="6">
        <f>COUNT(表1_5[[#This Row],[iBAQ 50-60_1]:[iBAQ 50-60_3]])</f>
        <v>3</v>
      </c>
      <c r="S785" s="8">
        <f>AVERAGE(表1_5[[#This Row],[iBAQ 0-20_1]:[iBAQ 0-20_3]])</f>
        <v>833840</v>
      </c>
      <c r="T785" s="8">
        <f>AVERAGE(表1_5[[#This Row],[iBAQ 30-40_1]:[iBAQ 30-40_3]])</f>
        <v>9184266.666666666</v>
      </c>
      <c r="U785" s="8">
        <f>AVERAGE(表1_5[[#This Row],[iBAQ 50-60_1]:[iBAQ 50-60_3]])</f>
        <v>3151076.6666666665</v>
      </c>
      <c r="V785" s="8">
        <f>表1_5[[#This Row],[Average 40]]/表1_5[[#This Row],[Average 20]]</f>
        <v>11.014423230675748</v>
      </c>
      <c r="W785" s="8">
        <f>TTEST(表1_5[[#This Row],[iBAQ 0-20_1]:[iBAQ 0-20_3]],表1_5[[#This Row],[iBAQ 30-40_1]:[iBAQ 30-40_3]],2,2)</f>
        <v>5.60744123345554E-3</v>
      </c>
      <c r="X785" s="8" t="s">
        <v>1408</v>
      </c>
      <c r="Y785" s="8">
        <f>表1_5[[#This Row],[Average 60]]/表1_5[[#This Row],[Average 40]]</f>
        <v>0.34309507563659591</v>
      </c>
      <c r="Z785" s="8">
        <f>TTEST(表1_5[[#This Row],[iBAQ 30-40_1]:[iBAQ 30-40_3]],表1_5[[#This Row],[iBAQ 50-60_1]:[iBAQ 50-60_3]],2,2)</f>
        <v>8.4353858757783201E-2</v>
      </c>
      <c r="AA785" s="8"/>
      <c r="AB785" s="8">
        <f>表1_5[[#This Row],[Average 60]]/表1_5[[#This Row],[Average 20]]</f>
        <v>3.7789943714221752</v>
      </c>
      <c r="AC785" s="8">
        <f>TTEST(表1_5[[#This Row],[iBAQ 0-20_1]:[iBAQ 0-20_3]],表1_5[[#This Row],[iBAQ 50-60_1]:[iBAQ 50-60_3]],2,2)</f>
        <v>0.52603592578854685</v>
      </c>
      <c r="AD785" s="8"/>
    </row>
    <row r="786" spans="1:30" ht="15.75">
      <c r="A786" s="6">
        <v>1058</v>
      </c>
      <c r="B786" s="7" t="s">
        <v>516</v>
      </c>
      <c r="C786" s="7" t="s">
        <v>2957</v>
      </c>
      <c r="D786" s="7" t="s">
        <v>3802</v>
      </c>
      <c r="E786" s="6">
        <v>6</v>
      </c>
      <c r="F786" s="6">
        <v>6</v>
      </c>
      <c r="G786" s="6">
        <v>1698900</v>
      </c>
      <c r="H786" s="6"/>
      <c r="I786" s="6">
        <v>1663400</v>
      </c>
      <c r="J786" s="6">
        <v>3727500</v>
      </c>
      <c r="K786" s="6">
        <v>3053500</v>
      </c>
      <c r="L786" s="6">
        <v>1793900</v>
      </c>
      <c r="M786" s="6">
        <v>583030</v>
      </c>
      <c r="N786" s="6"/>
      <c r="O786" s="6">
        <v>1313900</v>
      </c>
      <c r="P786" s="6">
        <f>COUNT(表1_5[[#This Row],[iBAQ 0-20_1]:[iBAQ 0-20_3]])</f>
        <v>2</v>
      </c>
      <c r="Q786" s="6">
        <f>COUNT(表1_5[[#This Row],[iBAQ 30-40_1]:[iBAQ 30-40_3]])</f>
        <v>3</v>
      </c>
      <c r="R786" s="6">
        <f>COUNT(表1_5[[#This Row],[iBAQ 50-60_1]:[iBAQ 50-60_3]])</f>
        <v>2</v>
      </c>
      <c r="S786" s="8">
        <f>AVERAGE(表1_5[[#This Row],[iBAQ 0-20_1]:[iBAQ 0-20_3]])</f>
        <v>1681150</v>
      </c>
      <c r="T786" s="8">
        <f>AVERAGE(表1_5[[#This Row],[iBAQ 30-40_1]:[iBAQ 30-40_3]])</f>
        <v>2858300</v>
      </c>
      <c r="U786" s="8">
        <f>AVERAGE(表1_5[[#This Row],[iBAQ 50-60_1]:[iBAQ 50-60_3]])</f>
        <v>948465</v>
      </c>
      <c r="V786" s="8">
        <f>表1_5[[#This Row],[Average 40]]/表1_5[[#This Row],[Average 20]]</f>
        <v>1.7002052166671624</v>
      </c>
      <c r="W786" s="8">
        <f>TTEST(表1_5[[#This Row],[iBAQ 0-20_1]:[iBAQ 0-20_3]],表1_5[[#This Row],[iBAQ 30-40_1]:[iBAQ 30-40_3]],2,2)</f>
        <v>0.20601617172704431</v>
      </c>
      <c r="X786" s="8"/>
      <c r="Y786" s="8">
        <f>表1_5[[#This Row],[Average 60]]/表1_5[[#This Row],[Average 40]]</f>
        <v>0.33182835951439665</v>
      </c>
      <c r="Z786" s="8">
        <f>TTEST(表1_5[[#This Row],[iBAQ 30-40_1]:[iBAQ 30-40_3]],表1_5[[#This Row],[iBAQ 50-60_1]:[iBAQ 50-60_3]],2,2)</f>
        <v>9.1957052219480334E-2</v>
      </c>
      <c r="AA786" s="8"/>
      <c r="AB786" s="8">
        <f>表1_5[[#This Row],[Average 60]]/表1_5[[#This Row],[Average 20]]</f>
        <v>0.56417630788448381</v>
      </c>
      <c r="AC786" s="8">
        <f>TTEST(表1_5[[#This Row],[iBAQ 0-20_1]:[iBAQ 0-20_3]],表1_5[[#This Row],[iBAQ 50-60_1]:[iBAQ 50-60_3]],2,2)</f>
        <v>0.18314928456725632</v>
      </c>
      <c r="AD786" s="8"/>
    </row>
    <row r="787" spans="1:30" ht="15.75">
      <c r="A787" s="6">
        <v>1188</v>
      </c>
      <c r="B787" s="7" t="s">
        <v>530</v>
      </c>
      <c r="C787" s="7" t="s">
        <v>3063</v>
      </c>
      <c r="D787" s="7" t="s">
        <v>3843</v>
      </c>
      <c r="E787" s="6">
        <v>3</v>
      </c>
      <c r="F787" s="6">
        <v>3</v>
      </c>
      <c r="G787" s="6">
        <v>10431000</v>
      </c>
      <c r="H787" s="6">
        <v>6072500</v>
      </c>
      <c r="I787" s="6">
        <v>4715400</v>
      </c>
      <c r="J787" s="6">
        <v>4734200</v>
      </c>
      <c r="K787" s="6">
        <v>5232200</v>
      </c>
      <c r="L787" s="6">
        <v>10400000</v>
      </c>
      <c r="M787" s="6">
        <v>2661900</v>
      </c>
      <c r="N787" s="6">
        <v>2521800</v>
      </c>
      <c r="O787" s="6">
        <v>1229400</v>
      </c>
      <c r="P787" s="6">
        <f>COUNT(表1_5[[#This Row],[iBAQ 0-20_1]:[iBAQ 0-20_3]])</f>
        <v>3</v>
      </c>
      <c r="Q787" s="6">
        <f>COUNT(表1_5[[#This Row],[iBAQ 30-40_1]:[iBAQ 30-40_3]])</f>
        <v>3</v>
      </c>
      <c r="R787" s="6">
        <f>COUNT(表1_5[[#This Row],[iBAQ 50-60_1]:[iBAQ 50-60_3]])</f>
        <v>3</v>
      </c>
      <c r="S787" s="8">
        <f>AVERAGE(表1_5[[#This Row],[iBAQ 0-20_1]:[iBAQ 0-20_3]])</f>
        <v>7072966.666666667</v>
      </c>
      <c r="T787" s="8">
        <f>AVERAGE(表1_5[[#This Row],[iBAQ 30-40_1]:[iBAQ 30-40_3]])</f>
        <v>6788800</v>
      </c>
      <c r="U787" s="8">
        <f>AVERAGE(表1_5[[#This Row],[iBAQ 50-60_1]:[iBAQ 50-60_3]])</f>
        <v>2137700</v>
      </c>
      <c r="V787" s="8">
        <f>表1_5[[#This Row],[Average 40]]/表1_5[[#This Row],[Average 20]]</f>
        <v>0.95982355353010751</v>
      </c>
      <c r="W787" s="8">
        <f>TTEST(表1_5[[#This Row],[iBAQ 0-20_1]:[iBAQ 0-20_3]],表1_5[[#This Row],[iBAQ 30-40_1]:[iBAQ 30-40_3]],2,2)</f>
        <v>0.91500189997560821</v>
      </c>
      <c r="X787" s="8"/>
      <c r="Y787" s="8">
        <f>表1_5[[#This Row],[Average 60]]/表1_5[[#This Row],[Average 40]]</f>
        <v>0.31488628329012491</v>
      </c>
      <c r="Z787" s="8">
        <f>TTEST(表1_5[[#This Row],[iBAQ 30-40_1]:[iBAQ 30-40_3]],表1_5[[#This Row],[iBAQ 50-60_1]:[iBAQ 50-60_3]],2,2)</f>
        <v>6.7475466697472522E-2</v>
      </c>
      <c r="AA787" s="8"/>
      <c r="AB787" s="8">
        <f>表1_5[[#This Row],[Average 60]]/表1_5[[#This Row],[Average 20]]</f>
        <v>0.30223527138541584</v>
      </c>
      <c r="AC787" s="8">
        <f>TTEST(表1_5[[#This Row],[iBAQ 0-20_1]:[iBAQ 0-20_3]],表1_5[[#This Row],[iBAQ 50-60_1]:[iBAQ 50-60_3]],2,2)</f>
        <v>5.0467358604535398E-2</v>
      </c>
      <c r="AD787" s="8"/>
    </row>
    <row r="788" spans="1:30" ht="15.75">
      <c r="A788" s="6">
        <v>1322</v>
      </c>
      <c r="B788" s="7" t="s">
        <v>401</v>
      </c>
      <c r="C788" s="7" t="s">
        <v>3171</v>
      </c>
      <c r="D788" s="7" t="s">
        <v>2038</v>
      </c>
      <c r="E788" s="6">
        <v>10</v>
      </c>
      <c r="F788" s="6">
        <v>3</v>
      </c>
      <c r="G788" s="6">
        <v>1495600</v>
      </c>
      <c r="H788" s="6">
        <v>1880800</v>
      </c>
      <c r="I788" s="6">
        <v>2848000</v>
      </c>
      <c r="J788" s="6">
        <v>6867500</v>
      </c>
      <c r="K788" s="6">
        <v>8071100</v>
      </c>
      <c r="L788" s="6">
        <v>3590800</v>
      </c>
      <c r="M788" s="6"/>
      <c r="N788" s="6">
        <v>1256800</v>
      </c>
      <c r="O788" s="6">
        <v>2561900</v>
      </c>
      <c r="P788" s="6">
        <f>COUNT(表1_5[[#This Row],[iBAQ 0-20_1]:[iBAQ 0-20_3]])</f>
        <v>3</v>
      </c>
      <c r="Q788" s="6">
        <f>COUNT(表1_5[[#This Row],[iBAQ 30-40_1]:[iBAQ 30-40_3]])</f>
        <v>3</v>
      </c>
      <c r="R788" s="6">
        <f>COUNT(表1_5[[#This Row],[iBAQ 50-60_1]:[iBAQ 50-60_3]])</f>
        <v>2</v>
      </c>
      <c r="S788" s="8">
        <f>AVERAGE(表1_5[[#This Row],[iBAQ 0-20_1]:[iBAQ 0-20_3]])</f>
        <v>2074800</v>
      </c>
      <c r="T788" s="8">
        <f>AVERAGE(表1_5[[#This Row],[iBAQ 30-40_1]:[iBAQ 30-40_3]])</f>
        <v>6176466.666666667</v>
      </c>
      <c r="U788" s="8">
        <f>AVERAGE(表1_5[[#This Row],[iBAQ 50-60_1]:[iBAQ 50-60_3]])</f>
        <v>1909350</v>
      </c>
      <c r="V788" s="8">
        <f>表1_5[[#This Row],[Average 40]]/表1_5[[#This Row],[Average 20]]</f>
        <v>2.9768973716342138</v>
      </c>
      <c r="W788" s="8">
        <f>TTEST(表1_5[[#This Row],[iBAQ 0-20_1]:[iBAQ 0-20_3]],表1_5[[#This Row],[iBAQ 30-40_1]:[iBAQ 30-40_3]],2,2)</f>
        <v>4.2631279334269585E-2</v>
      </c>
      <c r="X788" s="8" t="s">
        <v>1408</v>
      </c>
      <c r="Y788" s="8">
        <f>表1_5[[#This Row],[Average 60]]/表1_5[[#This Row],[Average 40]]</f>
        <v>0.30913305341781167</v>
      </c>
      <c r="Z788" s="8">
        <f>TTEST(表1_5[[#This Row],[iBAQ 30-40_1]:[iBAQ 30-40_3]],表1_5[[#This Row],[iBAQ 50-60_1]:[iBAQ 50-60_3]],2,2)</f>
        <v>9.7909865429717025E-2</v>
      </c>
      <c r="AA788" s="8"/>
      <c r="AB788" s="8">
        <f>表1_5[[#This Row],[Average 60]]/表1_5[[#This Row],[Average 20]]</f>
        <v>0.92025737420474263</v>
      </c>
      <c r="AC788" s="8">
        <f>TTEST(表1_5[[#This Row],[iBAQ 0-20_1]:[iBAQ 0-20_3]],表1_5[[#This Row],[iBAQ 50-60_1]:[iBAQ 50-60_3]],2,2)</f>
        <v>0.83108917885187106</v>
      </c>
      <c r="AD788" s="8"/>
    </row>
    <row r="789" spans="1:30" ht="15.75">
      <c r="A789" s="6">
        <v>324</v>
      </c>
      <c r="B789" s="7" t="s">
        <v>433</v>
      </c>
      <c r="C789" s="7" t="s">
        <v>2389</v>
      </c>
      <c r="D789" s="7" t="s">
        <v>3518</v>
      </c>
      <c r="E789" s="6">
        <v>3</v>
      </c>
      <c r="F789" s="6">
        <v>1</v>
      </c>
      <c r="G789" s="6">
        <v>5809900</v>
      </c>
      <c r="H789" s="6">
        <v>4105000</v>
      </c>
      <c r="I789" s="6">
        <v>1824800</v>
      </c>
      <c r="J789" s="6">
        <v>8232900</v>
      </c>
      <c r="K789" s="6">
        <v>2847200</v>
      </c>
      <c r="L789" s="6">
        <v>6123000</v>
      </c>
      <c r="M789" s="6">
        <v>1424800</v>
      </c>
      <c r="N789" s="6"/>
      <c r="O789" s="6">
        <v>2105900</v>
      </c>
      <c r="P789" s="6">
        <f>COUNT(表1_5[[#This Row],[iBAQ 0-20_1]:[iBAQ 0-20_3]])</f>
        <v>3</v>
      </c>
      <c r="Q789" s="6">
        <f>COUNT(表1_5[[#This Row],[iBAQ 30-40_1]:[iBAQ 30-40_3]])</f>
        <v>3</v>
      </c>
      <c r="R789" s="6">
        <f>COUNT(表1_5[[#This Row],[iBAQ 50-60_1]:[iBAQ 50-60_3]])</f>
        <v>2</v>
      </c>
      <c r="S789" s="8">
        <f>AVERAGE(表1_5[[#This Row],[iBAQ 0-20_1]:[iBAQ 0-20_3]])</f>
        <v>3913233.3333333335</v>
      </c>
      <c r="T789" s="8">
        <f>AVERAGE(表1_5[[#This Row],[iBAQ 30-40_1]:[iBAQ 30-40_3]])</f>
        <v>5734366.666666667</v>
      </c>
      <c r="U789" s="8">
        <f>AVERAGE(表1_5[[#This Row],[iBAQ 50-60_1]:[iBAQ 50-60_3]])</f>
        <v>1765350</v>
      </c>
      <c r="V789" s="8">
        <f>表1_5[[#This Row],[Average 40]]/表1_5[[#This Row],[Average 20]]</f>
        <v>1.4653781612818044</v>
      </c>
      <c r="W789" s="8">
        <f>TTEST(表1_5[[#This Row],[iBAQ 0-20_1]:[iBAQ 0-20_3]],表1_5[[#This Row],[iBAQ 30-40_1]:[iBAQ 30-40_3]],2,2)</f>
        <v>0.40237381854090992</v>
      </c>
      <c r="X789" s="8"/>
      <c r="Y789" s="8">
        <f>表1_5[[#This Row],[Average 60]]/表1_5[[#This Row],[Average 40]]</f>
        <v>0.30785439833518374</v>
      </c>
      <c r="Z789" s="8">
        <f>TTEST(表1_5[[#This Row],[iBAQ 30-40_1]:[iBAQ 30-40_3]],表1_5[[#This Row],[iBAQ 50-60_1]:[iBAQ 50-60_3]],2,2)</f>
        <v>0.14671480293254729</v>
      </c>
      <c r="AA789" s="8"/>
      <c r="AB789" s="8">
        <f>表1_5[[#This Row],[Average 60]]/表1_5[[#This Row],[Average 20]]</f>
        <v>0.45112311217492779</v>
      </c>
      <c r="AC789" s="8">
        <f>TTEST(表1_5[[#This Row],[iBAQ 0-20_1]:[iBAQ 0-20_3]],表1_5[[#This Row],[iBAQ 50-60_1]:[iBAQ 50-60_3]],2,2)</f>
        <v>0.25048596501676101</v>
      </c>
      <c r="AD789" s="8"/>
    </row>
    <row r="790" spans="1:30" ht="15.75">
      <c r="A790" s="6">
        <v>417</v>
      </c>
      <c r="B790" s="7" t="s">
        <v>438</v>
      </c>
      <c r="C790" s="7" t="s">
        <v>2450</v>
      </c>
      <c r="D790" s="7" t="s">
        <v>1554</v>
      </c>
      <c r="E790" s="6">
        <v>3</v>
      </c>
      <c r="F790" s="6">
        <v>3</v>
      </c>
      <c r="G790" s="6">
        <v>11955000</v>
      </c>
      <c r="H790" s="6">
        <v>2898700</v>
      </c>
      <c r="I790" s="6">
        <v>2074600</v>
      </c>
      <c r="J790" s="6">
        <v>2221100</v>
      </c>
      <c r="K790" s="6">
        <v>7834600</v>
      </c>
      <c r="L790" s="6">
        <v>10068000</v>
      </c>
      <c r="M790" s="6">
        <v>2102200</v>
      </c>
      <c r="N790" s="6">
        <v>1928700</v>
      </c>
      <c r="O790" s="6">
        <v>2067000</v>
      </c>
      <c r="P790" s="6">
        <f>COUNT(表1_5[[#This Row],[iBAQ 0-20_1]:[iBAQ 0-20_3]])</f>
        <v>3</v>
      </c>
      <c r="Q790" s="6">
        <f>COUNT(表1_5[[#This Row],[iBAQ 30-40_1]:[iBAQ 30-40_3]])</f>
        <v>3</v>
      </c>
      <c r="R790" s="6">
        <f>COUNT(表1_5[[#This Row],[iBAQ 50-60_1]:[iBAQ 50-60_3]])</f>
        <v>3</v>
      </c>
      <c r="S790" s="8">
        <f>AVERAGE(表1_5[[#This Row],[iBAQ 0-20_1]:[iBAQ 0-20_3]])</f>
        <v>5642766.666666667</v>
      </c>
      <c r="T790" s="8">
        <f>AVERAGE(表1_5[[#This Row],[iBAQ 30-40_1]:[iBAQ 30-40_3]])</f>
        <v>6707900</v>
      </c>
      <c r="U790" s="8">
        <f>AVERAGE(表1_5[[#This Row],[iBAQ 50-60_1]:[iBAQ 50-60_3]])</f>
        <v>2032633.3333333333</v>
      </c>
      <c r="V790" s="8">
        <f>表1_5[[#This Row],[Average 40]]/表1_5[[#This Row],[Average 20]]</f>
        <v>1.1887608324521659</v>
      </c>
      <c r="W790" s="8">
        <f>TTEST(表1_5[[#This Row],[iBAQ 0-20_1]:[iBAQ 0-20_3]],表1_5[[#This Row],[iBAQ 30-40_1]:[iBAQ 30-40_3]],2,2)</f>
        <v>0.79991582590453592</v>
      </c>
      <c r="X790" s="8"/>
      <c r="Y790" s="8">
        <f>表1_5[[#This Row],[Average 60]]/表1_5[[#This Row],[Average 40]]</f>
        <v>0.30302081625148458</v>
      </c>
      <c r="Z790" s="8">
        <f>TTEST(表1_5[[#This Row],[iBAQ 30-40_1]:[iBAQ 30-40_3]],表1_5[[#This Row],[iBAQ 50-60_1]:[iBAQ 50-60_3]],2,2)</f>
        <v>0.11579593789516517</v>
      </c>
      <c r="AA790" s="8"/>
      <c r="AB790" s="8">
        <f>表1_5[[#This Row],[Average 60]]/表1_5[[#This Row],[Average 20]]</f>
        <v>0.36021927777744955</v>
      </c>
      <c r="AC790" s="8">
        <f>TTEST(表1_5[[#This Row],[iBAQ 0-20_1]:[iBAQ 0-20_3]],表1_5[[#This Row],[iBAQ 50-60_1]:[iBAQ 50-60_3]],2,2)</f>
        <v>0.31774393667021322</v>
      </c>
      <c r="AD790" s="8"/>
    </row>
    <row r="791" spans="1:30" ht="15.75">
      <c r="A791" s="6">
        <v>1198</v>
      </c>
      <c r="B791" s="7" t="s">
        <v>862</v>
      </c>
      <c r="C791" s="7" t="s">
        <v>3073</v>
      </c>
      <c r="D791" s="7" t="s">
        <v>1962</v>
      </c>
      <c r="E791" s="6">
        <v>3</v>
      </c>
      <c r="F791" s="6">
        <v>3</v>
      </c>
      <c r="G791" s="6">
        <v>1909500</v>
      </c>
      <c r="H791" s="6">
        <v>192560</v>
      </c>
      <c r="I791" s="6">
        <v>1095900</v>
      </c>
      <c r="J791" s="6">
        <v>497640</v>
      </c>
      <c r="K791" s="6">
        <v>1740000</v>
      </c>
      <c r="L791" s="6">
        <v>514070</v>
      </c>
      <c r="M791" s="6">
        <v>286790</v>
      </c>
      <c r="N791" s="6">
        <v>241700</v>
      </c>
      <c r="O791" s="6"/>
      <c r="P791" s="6">
        <f>COUNT(表1_5[[#This Row],[iBAQ 0-20_1]:[iBAQ 0-20_3]])</f>
        <v>3</v>
      </c>
      <c r="Q791" s="6">
        <f>COUNT(表1_5[[#This Row],[iBAQ 30-40_1]:[iBAQ 30-40_3]])</f>
        <v>3</v>
      </c>
      <c r="R791" s="6">
        <f>COUNT(表1_5[[#This Row],[iBAQ 50-60_1]:[iBAQ 50-60_3]])</f>
        <v>2</v>
      </c>
      <c r="S791" s="8">
        <f>AVERAGE(表1_5[[#This Row],[iBAQ 0-20_1]:[iBAQ 0-20_3]])</f>
        <v>1065986.6666666667</v>
      </c>
      <c r="T791" s="8">
        <f>AVERAGE(表1_5[[#This Row],[iBAQ 30-40_1]:[iBAQ 30-40_3]])</f>
        <v>917236.66666666663</v>
      </c>
      <c r="U791" s="8">
        <f>AVERAGE(表1_5[[#This Row],[iBAQ 50-60_1]:[iBAQ 50-60_3]])</f>
        <v>264245</v>
      </c>
      <c r="V791" s="8">
        <f>表1_5[[#This Row],[Average 40]]/表1_5[[#This Row],[Average 20]]</f>
        <v>0.86045791692203766</v>
      </c>
      <c r="W791" s="8">
        <f>TTEST(表1_5[[#This Row],[iBAQ 0-20_1]:[iBAQ 0-20_3]],表1_5[[#This Row],[iBAQ 30-40_1]:[iBAQ 30-40_3]],2,2)</f>
        <v>0.8287463349990648</v>
      </c>
      <c r="X791" s="8"/>
      <c r="Y791" s="8">
        <f>表1_5[[#This Row],[Average 60]]/表1_5[[#This Row],[Average 40]]</f>
        <v>0.28808813428740676</v>
      </c>
      <c r="Z791" s="8">
        <f>TTEST(表1_5[[#This Row],[iBAQ 30-40_1]:[iBAQ 30-40_3]],表1_5[[#This Row],[iBAQ 50-60_1]:[iBAQ 50-60_3]],2,2)</f>
        <v>0.30673593132961985</v>
      </c>
      <c r="AA791" s="8"/>
      <c r="AB791" s="8">
        <f>表1_5[[#This Row],[Average 60]]/表1_5[[#This Row],[Average 20]]</f>
        <v>0.24788771591889827</v>
      </c>
      <c r="AC791" s="8">
        <f>TTEST(表1_5[[#This Row],[iBAQ 0-20_1]:[iBAQ 0-20_3]],表1_5[[#This Row],[iBAQ 50-60_1]:[iBAQ 50-60_3]],2,2)</f>
        <v>0.2992999749091787</v>
      </c>
      <c r="AD791" s="8"/>
    </row>
    <row r="792" spans="1:30" ht="15.75">
      <c r="A792" s="6">
        <v>282</v>
      </c>
      <c r="B792" s="7" t="s">
        <v>872</v>
      </c>
      <c r="C792" s="7" t="s">
        <v>2357</v>
      </c>
      <c r="D792" s="7" t="s">
        <v>1510</v>
      </c>
      <c r="E792" s="6">
        <v>4</v>
      </c>
      <c r="F792" s="6">
        <v>4</v>
      </c>
      <c r="G792" s="6">
        <v>62896</v>
      </c>
      <c r="H792" s="6">
        <v>151330</v>
      </c>
      <c r="I792" s="6">
        <v>792000</v>
      </c>
      <c r="J792" s="6">
        <v>241760</v>
      </c>
      <c r="K792" s="6"/>
      <c r="L792" s="6">
        <v>632980</v>
      </c>
      <c r="M792" s="6">
        <v>57407</v>
      </c>
      <c r="N792" s="6">
        <v>186370</v>
      </c>
      <c r="O792" s="6"/>
      <c r="P792" s="6">
        <f>COUNT(表1_5[[#This Row],[iBAQ 0-20_1]:[iBAQ 0-20_3]])</f>
        <v>3</v>
      </c>
      <c r="Q792" s="6">
        <f>COUNT(表1_5[[#This Row],[iBAQ 30-40_1]:[iBAQ 30-40_3]])</f>
        <v>2</v>
      </c>
      <c r="R792" s="6">
        <f>COUNT(表1_5[[#This Row],[iBAQ 50-60_1]:[iBAQ 50-60_3]])</f>
        <v>2</v>
      </c>
      <c r="S792" s="8">
        <f>AVERAGE(表1_5[[#This Row],[iBAQ 0-20_1]:[iBAQ 0-20_3]])</f>
        <v>335408.66666666669</v>
      </c>
      <c r="T792" s="8">
        <f>AVERAGE(表1_5[[#This Row],[iBAQ 30-40_1]:[iBAQ 30-40_3]])</f>
        <v>437370</v>
      </c>
      <c r="U792" s="8">
        <f>AVERAGE(表1_5[[#This Row],[iBAQ 50-60_1]:[iBAQ 50-60_3]])</f>
        <v>121888.5</v>
      </c>
      <c r="V792" s="8">
        <f>表1_5[[#This Row],[Average 40]]/表1_5[[#This Row],[Average 20]]</f>
        <v>1.3039913498557978</v>
      </c>
      <c r="W792" s="8">
        <f>TTEST(表1_5[[#This Row],[iBAQ 0-20_1]:[iBAQ 0-20_3]],表1_5[[#This Row],[iBAQ 30-40_1]:[iBAQ 30-40_3]],2,2)</f>
        <v>0.77785772825759647</v>
      </c>
      <c r="X792" s="8"/>
      <c r="Y792" s="8">
        <f>表1_5[[#This Row],[Average 60]]/表1_5[[#This Row],[Average 40]]</f>
        <v>0.27868509499965705</v>
      </c>
      <c r="Z792" s="8">
        <f>TTEST(表1_5[[#This Row],[iBAQ 30-40_1]:[iBAQ 30-40_3]],表1_5[[#This Row],[iBAQ 50-60_1]:[iBAQ 50-60_3]],2,2)</f>
        <v>0.26527000576517634</v>
      </c>
      <c r="AA792" s="8"/>
      <c r="AB792" s="8">
        <f>表1_5[[#This Row],[Average 60]]/表1_5[[#This Row],[Average 20]]</f>
        <v>0.36340295321329402</v>
      </c>
      <c r="AC792" s="8">
        <f>TTEST(表1_5[[#This Row],[iBAQ 0-20_1]:[iBAQ 0-20_3]],表1_5[[#This Row],[iBAQ 50-60_1]:[iBAQ 50-60_3]],2,2)</f>
        <v>0.52853768860931416</v>
      </c>
      <c r="AD792" s="8"/>
    </row>
    <row r="793" spans="1:30" ht="15.75">
      <c r="A793" s="6">
        <v>446</v>
      </c>
      <c r="B793" s="7" t="s">
        <v>721</v>
      </c>
      <c r="C793" s="7" t="s">
        <v>2953</v>
      </c>
      <c r="D793" s="7" t="s">
        <v>1875</v>
      </c>
      <c r="E793" s="6">
        <v>5</v>
      </c>
      <c r="F793" s="6">
        <v>5</v>
      </c>
      <c r="G793" s="6"/>
      <c r="H793" s="6">
        <v>3767800</v>
      </c>
      <c r="I793" s="6">
        <v>3590700</v>
      </c>
      <c r="J793" s="6">
        <v>10528000</v>
      </c>
      <c r="K793" s="6">
        <v>15555000</v>
      </c>
      <c r="L793" s="6"/>
      <c r="M793" s="6">
        <v>2937200</v>
      </c>
      <c r="N793" s="6">
        <v>4093000</v>
      </c>
      <c r="O793" s="6"/>
      <c r="P793" s="6">
        <f>COUNT(表1_5[[#This Row],[iBAQ 0-20_1]:[iBAQ 0-20_3]])</f>
        <v>2</v>
      </c>
      <c r="Q793" s="6">
        <f>COUNT(表1_5[[#This Row],[iBAQ 30-40_1]:[iBAQ 30-40_3]])</f>
        <v>2</v>
      </c>
      <c r="R793" s="6">
        <f>COUNT(表1_5[[#This Row],[iBAQ 50-60_1]:[iBAQ 50-60_3]])</f>
        <v>2</v>
      </c>
      <c r="S793" s="8">
        <f>AVERAGE(表1_5[[#This Row],[iBAQ 0-20_1]:[iBAQ 0-20_3]])</f>
        <v>3679250</v>
      </c>
      <c r="T793" s="8">
        <f>AVERAGE(表1_5[[#This Row],[iBAQ 30-40_1]:[iBAQ 30-40_3]])</f>
        <v>13041500</v>
      </c>
      <c r="U793" s="8">
        <f>AVERAGE(表1_5[[#This Row],[iBAQ 50-60_1]:[iBAQ 50-60_3]])</f>
        <v>3515100</v>
      </c>
      <c r="V793" s="8">
        <f>表1_5[[#This Row],[Average 40]]/表1_5[[#This Row],[Average 20]]</f>
        <v>3.5446082761432356</v>
      </c>
      <c r="W793" s="8">
        <f>TTEST(表1_5[[#This Row],[iBAQ 0-20_1]:[iBAQ 0-20_3]],表1_5[[#This Row],[iBAQ 30-40_1]:[iBAQ 30-40_3]],2,2)</f>
        <v>6.5189102172506508E-2</v>
      </c>
      <c r="X793" s="8"/>
      <c r="Y793" s="8">
        <f>表1_5[[#This Row],[Average 60]]/表1_5[[#This Row],[Average 40]]</f>
        <v>0.2695318790016486</v>
      </c>
      <c r="Z793" s="8">
        <f>TTEST(表1_5[[#This Row],[iBAQ 30-40_1]:[iBAQ 30-40_3]],表1_5[[#This Row],[iBAQ 50-60_1]:[iBAQ 50-60_3]],2,2)</f>
        <v>6.6109220222595466E-2</v>
      </c>
      <c r="AA793" s="8"/>
      <c r="AB793" s="8">
        <f>表1_5[[#This Row],[Average 60]]/表1_5[[#This Row],[Average 20]]</f>
        <v>0.95538492899368077</v>
      </c>
      <c r="AC793" s="8">
        <f>TTEST(表1_5[[#This Row],[iBAQ 0-20_1]:[iBAQ 0-20_3]],表1_5[[#This Row],[iBAQ 50-60_1]:[iBAQ 50-60_3]],2,2)</f>
        <v>0.80526715397641135</v>
      </c>
      <c r="AD793" s="8"/>
    </row>
    <row r="794" spans="1:30" ht="15.75">
      <c r="A794" s="6">
        <v>1531</v>
      </c>
      <c r="B794" s="7" t="s">
        <v>601</v>
      </c>
      <c r="C794" s="7" t="s">
        <v>3370</v>
      </c>
      <c r="D794" s="7" t="s">
        <v>4014</v>
      </c>
      <c r="E794" s="6">
        <v>4</v>
      </c>
      <c r="F794" s="6">
        <v>4</v>
      </c>
      <c r="G794" s="6"/>
      <c r="H794" s="6">
        <v>3839200</v>
      </c>
      <c r="I794" s="6">
        <v>1803700</v>
      </c>
      <c r="J794" s="6">
        <v>5635100</v>
      </c>
      <c r="K794" s="6">
        <v>13745000</v>
      </c>
      <c r="L794" s="6">
        <v>12419000</v>
      </c>
      <c r="M794" s="6">
        <v>5736700</v>
      </c>
      <c r="N794" s="6">
        <v>1223000</v>
      </c>
      <c r="O794" s="6">
        <v>764430</v>
      </c>
      <c r="P794" s="6">
        <f>COUNT(表1_5[[#This Row],[iBAQ 0-20_1]:[iBAQ 0-20_3]])</f>
        <v>2</v>
      </c>
      <c r="Q794" s="6">
        <f>COUNT(表1_5[[#This Row],[iBAQ 30-40_1]:[iBAQ 30-40_3]])</f>
        <v>3</v>
      </c>
      <c r="R794" s="6">
        <f>COUNT(表1_5[[#This Row],[iBAQ 50-60_1]:[iBAQ 50-60_3]])</f>
        <v>3</v>
      </c>
      <c r="S794" s="8">
        <f>AVERAGE(表1_5[[#This Row],[iBAQ 0-20_1]:[iBAQ 0-20_3]])</f>
        <v>2821450</v>
      </c>
      <c r="T794" s="8">
        <f>AVERAGE(表1_5[[#This Row],[iBAQ 30-40_1]:[iBAQ 30-40_3]])</f>
        <v>10599700</v>
      </c>
      <c r="U794" s="8">
        <f>AVERAGE(表1_5[[#This Row],[iBAQ 50-60_1]:[iBAQ 50-60_3]])</f>
        <v>2574710</v>
      </c>
      <c r="V794" s="8">
        <f>表1_5[[#This Row],[Average 40]]/表1_5[[#This Row],[Average 20]]</f>
        <v>3.7568271633379999</v>
      </c>
      <c r="W794" s="8">
        <f>TTEST(表1_5[[#This Row],[iBAQ 0-20_1]:[iBAQ 0-20_3]],表1_5[[#This Row],[iBAQ 30-40_1]:[iBAQ 30-40_3]],2,2)</f>
        <v>0.1016127791674699</v>
      </c>
      <c r="X794" s="8"/>
      <c r="Y794" s="8">
        <f>表1_5[[#This Row],[Average 60]]/表1_5[[#This Row],[Average 40]]</f>
        <v>0.24290404445408834</v>
      </c>
      <c r="Z794" s="8">
        <f>TTEST(表1_5[[#This Row],[iBAQ 30-40_1]:[iBAQ 30-40_3]],表1_5[[#This Row],[iBAQ 50-60_1]:[iBAQ 50-60_3]],2,2)</f>
        <v>5.4020016692470502E-2</v>
      </c>
      <c r="AA794" s="8"/>
      <c r="AB794" s="8">
        <f>表1_5[[#This Row],[Average 60]]/表1_5[[#This Row],[Average 20]]</f>
        <v>0.91254851228978007</v>
      </c>
      <c r="AC794" s="8">
        <f>TTEST(表1_5[[#This Row],[iBAQ 0-20_1]:[iBAQ 0-20_3]],表1_5[[#This Row],[iBAQ 50-60_1]:[iBAQ 50-60_3]],2,2)</f>
        <v>0.91719141978825136</v>
      </c>
      <c r="AD794" s="8"/>
    </row>
    <row r="795" spans="1:30" ht="15.75">
      <c r="A795" s="6">
        <v>1428</v>
      </c>
      <c r="B795" s="7" t="s">
        <v>453</v>
      </c>
      <c r="C795" s="7" t="s">
        <v>3272</v>
      </c>
      <c r="D795" s="7" t="s">
        <v>3951</v>
      </c>
      <c r="E795" s="6">
        <v>5</v>
      </c>
      <c r="F795" s="6">
        <v>1</v>
      </c>
      <c r="G795" s="6">
        <v>15318000</v>
      </c>
      <c r="H795" s="6">
        <v>19466000</v>
      </c>
      <c r="I795" s="6">
        <v>18611000</v>
      </c>
      <c r="J795" s="6">
        <v>244420</v>
      </c>
      <c r="K795" s="6">
        <v>29644000</v>
      </c>
      <c r="L795" s="6">
        <v>493370</v>
      </c>
      <c r="M795" s="6">
        <v>3001000</v>
      </c>
      <c r="N795" s="6"/>
      <c r="O795" s="6">
        <v>1892300</v>
      </c>
      <c r="P795" s="6">
        <f>COUNT(表1_5[[#This Row],[iBAQ 0-20_1]:[iBAQ 0-20_3]])</f>
        <v>3</v>
      </c>
      <c r="Q795" s="6">
        <f>COUNT(表1_5[[#This Row],[iBAQ 30-40_1]:[iBAQ 30-40_3]])</f>
        <v>3</v>
      </c>
      <c r="R795" s="6">
        <f>COUNT(表1_5[[#This Row],[iBAQ 50-60_1]:[iBAQ 50-60_3]])</f>
        <v>2</v>
      </c>
      <c r="S795" s="8">
        <f>AVERAGE(表1_5[[#This Row],[iBAQ 0-20_1]:[iBAQ 0-20_3]])</f>
        <v>17798333.333333332</v>
      </c>
      <c r="T795" s="8">
        <f>AVERAGE(表1_5[[#This Row],[iBAQ 30-40_1]:[iBAQ 30-40_3]])</f>
        <v>10127263.333333334</v>
      </c>
      <c r="U795" s="8">
        <f>AVERAGE(表1_5[[#This Row],[iBAQ 50-60_1]:[iBAQ 50-60_3]])</f>
        <v>2446650</v>
      </c>
      <c r="V795" s="8">
        <f>表1_5[[#This Row],[Average 40]]/表1_5[[#This Row],[Average 20]]</f>
        <v>0.56900065549208734</v>
      </c>
      <c r="W795" s="8">
        <f>TTEST(表1_5[[#This Row],[iBAQ 0-20_1]:[iBAQ 0-20_3]],表1_5[[#This Row],[iBAQ 30-40_1]:[iBAQ 30-40_3]],2,2)</f>
        <v>0.47919646460929266</v>
      </c>
      <c r="X795" s="8"/>
      <c r="Y795" s="8">
        <f>表1_5[[#This Row],[Average 60]]/表1_5[[#This Row],[Average 40]]</f>
        <v>0.24159043953631434</v>
      </c>
      <c r="Z795" s="8">
        <f>TTEST(表1_5[[#This Row],[iBAQ 30-40_1]:[iBAQ 30-40_3]],表1_5[[#This Row],[iBAQ 50-60_1]:[iBAQ 50-60_3]],2,2)</f>
        <v>0.58535471079046886</v>
      </c>
      <c r="AA795" s="8"/>
      <c r="AB795" s="8">
        <f>表1_5[[#This Row],[Average 60]]/表1_5[[#This Row],[Average 20]]</f>
        <v>0.13746511845678436</v>
      </c>
      <c r="AC795" s="8">
        <f>TTEST(表1_5[[#This Row],[iBAQ 0-20_1]:[iBAQ 0-20_3]],表1_5[[#This Row],[iBAQ 50-60_1]:[iBAQ 50-60_3]],2,2)</f>
        <v>2.789164765859057E-3</v>
      </c>
      <c r="AD795" s="8" t="s">
        <v>1408</v>
      </c>
    </row>
    <row r="796" spans="1:30" ht="15.75">
      <c r="A796" s="6">
        <v>1311</v>
      </c>
      <c r="B796" s="7" t="s">
        <v>384</v>
      </c>
      <c r="C796" s="7" t="s">
        <v>3162</v>
      </c>
      <c r="D796" s="7" t="s">
        <v>2033</v>
      </c>
      <c r="E796" s="6">
        <v>6</v>
      </c>
      <c r="F796" s="6">
        <v>4</v>
      </c>
      <c r="G796" s="6">
        <v>13465000</v>
      </c>
      <c r="H796" s="6">
        <v>1130500</v>
      </c>
      <c r="I796" s="6">
        <v>2437400</v>
      </c>
      <c r="J796" s="6">
        <v>5370900</v>
      </c>
      <c r="K796" s="6">
        <v>6506800</v>
      </c>
      <c r="L796" s="6">
        <v>17547000</v>
      </c>
      <c r="M796" s="6">
        <v>1469500</v>
      </c>
      <c r="N796" s="6">
        <v>2160700</v>
      </c>
      <c r="O796" s="6">
        <v>2740300</v>
      </c>
      <c r="P796" s="6">
        <f>COUNT(表1_5[[#This Row],[iBAQ 0-20_1]:[iBAQ 0-20_3]])</f>
        <v>3</v>
      </c>
      <c r="Q796" s="6">
        <f>COUNT(表1_5[[#This Row],[iBAQ 30-40_1]:[iBAQ 30-40_3]])</f>
        <v>3</v>
      </c>
      <c r="R796" s="6">
        <f>COUNT(表1_5[[#This Row],[iBAQ 50-60_1]:[iBAQ 50-60_3]])</f>
        <v>3</v>
      </c>
      <c r="S796" s="8">
        <f>AVERAGE(表1_5[[#This Row],[iBAQ 0-20_1]:[iBAQ 0-20_3]])</f>
        <v>5677633.333333333</v>
      </c>
      <c r="T796" s="8">
        <f>AVERAGE(表1_5[[#This Row],[iBAQ 30-40_1]:[iBAQ 30-40_3]])</f>
        <v>9808233.333333334</v>
      </c>
      <c r="U796" s="8">
        <f>AVERAGE(表1_5[[#This Row],[iBAQ 50-60_1]:[iBAQ 50-60_3]])</f>
        <v>2123500</v>
      </c>
      <c r="V796" s="8">
        <f>表1_5[[#This Row],[Average 40]]/表1_5[[#This Row],[Average 20]]</f>
        <v>1.7275214437940694</v>
      </c>
      <c r="W796" s="8">
        <f>TTEST(表1_5[[#This Row],[iBAQ 0-20_1]:[iBAQ 0-20_3]],表1_5[[#This Row],[iBAQ 30-40_1]:[iBAQ 30-40_3]],2,2)</f>
        <v>0.49529651285773796</v>
      </c>
      <c r="X796" s="8"/>
      <c r="Y796" s="8">
        <f>表1_5[[#This Row],[Average 60]]/表1_5[[#This Row],[Average 40]]</f>
        <v>0.21650178251604943</v>
      </c>
      <c r="Z796" s="8">
        <f>TTEST(表1_5[[#This Row],[iBAQ 30-40_1]:[iBAQ 30-40_3]],表1_5[[#This Row],[iBAQ 50-60_1]:[iBAQ 50-60_3]],2,2)</f>
        <v>0.12014910955857498</v>
      </c>
      <c r="AA796" s="8"/>
      <c r="AB796" s="8">
        <f>表1_5[[#This Row],[Average 60]]/表1_5[[#This Row],[Average 20]]</f>
        <v>0.37401147191611528</v>
      </c>
      <c r="AC796" s="8">
        <f>TTEST(表1_5[[#This Row],[iBAQ 0-20_1]:[iBAQ 0-20_3]],表1_5[[#This Row],[iBAQ 50-60_1]:[iBAQ 50-60_3]],2,2)</f>
        <v>0.4168528547665627</v>
      </c>
      <c r="AD796" s="8"/>
    </row>
    <row r="797" spans="1:30" ht="15.75">
      <c r="A797" s="6">
        <v>1422</v>
      </c>
      <c r="B797" s="7" t="s">
        <v>437</v>
      </c>
      <c r="C797" s="7" t="s">
        <v>3267</v>
      </c>
      <c r="D797" s="7" t="s">
        <v>2105</v>
      </c>
      <c r="E797" s="6">
        <v>4</v>
      </c>
      <c r="F797" s="6">
        <v>4</v>
      </c>
      <c r="G797" s="6">
        <v>17264000</v>
      </c>
      <c r="H797" s="6">
        <v>15728000</v>
      </c>
      <c r="I797" s="6">
        <v>19649000</v>
      </c>
      <c r="J797" s="6">
        <v>1205400</v>
      </c>
      <c r="K797" s="6"/>
      <c r="L797" s="6"/>
      <c r="M797" s="6">
        <v>3409400</v>
      </c>
      <c r="N797" s="6">
        <v>1527200</v>
      </c>
      <c r="O797" s="6">
        <v>2073300</v>
      </c>
      <c r="P797" s="6">
        <f>COUNT(表1_5[[#This Row],[iBAQ 0-20_1]:[iBAQ 0-20_3]])</f>
        <v>3</v>
      </c>
      <c r="Q797" s="6">
        <f>COUNT(表1_5[[#This Row],[iBAQ 30-40_1]:[iBAQ 30-40_3]])</f>
        <v>1</v>
      </c>
      <c r="R797" s="6">
        <f>COUNT(表1_5[[#This Row],[iBAQ 50-60_1]:[iBAQ 50-60_3]])</f>
        <v>3</v>
      </c>
      <c r="S797" s="8">
        <f>AVERAGE(表1_5[[#This Row],[iBAQ 0-20_1]:[iBAQ 0-20_3]])</f>
        <v>17547000</v>
      </c>
      <c r="T797" s="8"/>
      <c r="U797" s="8">
        <f>AVERAGE(表1_5[[#This Row],[iBAQ 50-60_1]:[iBAQ 50-60_3]])</f>
        <v>2336633.3333333335</v>
      </c>
      <c r="V797" s="8"/>
      <c r="W797" s="8"/>
      <c r="X797" s="8"/>
      <c r="Y797" s="8"/>
      <c r="Z797" s="8"/>
      <c r="AA797" s="8"/>
      <c r="AB797" s="8">
        <f>表1_5[[#This Row],[Average 60]]/表1_5[[#This Row],[Average 20]]</f>
        <v>0.13316426359681618</v>
      </c>
      <c r="AC797" s="8">
        <f>TTEST(表1_5[[#This Row],[iBAQ 0-20_1]:[iBAQ 0-20_3]],表1_5[[#This Row],[iBAQ 50-60_1]:[iBAQ 50-60_3]],2,2)</f>
        <v>2.7883319456694142E-4</v>
      </c>
      <c r="AD797" s="8" t="s">
        <v>1408</v>
      </c>
    </row>
    <row r="798" spans="1:30" ht="15.75">
      <c r="A798" s="6">
        <v>784</v>
      </c>
      <c r="B798" s="7" t="s">
        <v>323</v>
      </c>
      <c r="C798" s="7" t="s">
        <v>2739</v>
      </c>
      <c r="D798" s="7" t="s">
        <v>1742</v>
      </c>
      <c r="E798" s="6">
        <v>3</v>
      </c>
      <c r="F798" s="6">
        <v>3</v>
      </c>
      <c r="G798" s="6">
        <v>7705500</v>
      </c>
      <c r="H798" s="6">
        <v>7337100</v>
      </c>
      <c r="I798" s="6">
        <v>6223800</v>
      </c>
      <c r="J798" s="6">
        <v>459300</v>
      </c>
      <c r="K798" s="6"/>
      <c r="L798" s="6"/>
      <c r="M798" s="6">
        <v>477880</v>
      </c>
      <c r="N798" s="6"/>
      <c r="O798" s="6">
        <v>3775900</v>
      </c>
      <c r="P798" s="6">
        <f>COUNT(表1_5[[#This Row],[iBAQ 0-20_1]:[iBAQ 0-20_3]])</f>
        <v>3</v>
      </c>
      <c r="Q798" s="6">
        <f>COUNT(表1_5[[#This Row],[iBAQ 30-40_1]:[iBAQ 30-40_3]])</f>
        <v>1</v>
      </c>
      <c r="R798" s="6">
        <f>COUNT(表1_5[[#This Row],[iBAQ 50-60_1]:[iBAQ 50-60_3]])</f>
        <v>2</v>
      </c>
      <c r="S798" s="8">
        <f>AVERAGE(表1_5[[#This Row],[iBAQ 0-20_1]:[iBAQ 0-20_3]])</f>
        <v>7088800</v>
      </c>
      <c r="T798" s="8"/>
      <c r="U798" s="8">
        <f>AVERAGE(表1_5[[#This Row],[iBAQ 50-60_1]:[iBAQ 50-60_3]])</f>
        <v>2126890</v>
      </c>
      <c r="V798" s="8"/>
      <c r="W798" s="8"/>
      <c r="X798" s="8"/>
      <c r="Y798" s="8"/>
      <c r="Z798" s="8"/>
      <c r="AA798" s="8"/>
      <c r="AB798" s="8">
        <f>表1_5[[#This Row],[Average 60]]/表1_5[[#This Row],[Average 20]]</f>
        <v>0.30003526689989846</v>
      </c>
      <c r="AC798" s="8">
        <f>TTEST(表1_5[[#This Row],[iBAQ 0-20_1]:[iBAQ 0-20_3]],表1_5[[#This Row],[iBAQ 50-60_1]:[iBAQ 50-60_3]],2,2)</f>
        <v>3.5326904123641034E-2</v>
      </c>
      <c r="AD798" s="8" t="s">
        <v>1408</v>
      </c>
    </row>
    <row r="799" spans="1:30" ht="15.75">
      <c r="A799" s="6">
        <v>51</v>
      </c>
      <c r="B799" s="7" t="s">
        <v>838</v>
      </c>
      <c r="C799" s="7" t="s">
        <v>2199</v>
      </c>
      <c r="D799" s="7" t="s">
        <v>1423</v>
      </c>
      <c r="E799" s="6">
        <v>5</v>
      </c>
      <c r="F799" s="6">
        <v>5</v>
      </c>
      <c r="G799" s="6">
        <v>510980</v>
      </c>
      <c r="H799" s="6">
        <v>325150</v>
      </c>
      <c r="I799" s="6">
        <v>563840</v>
      </c>
      <c r="J799" s="6"/>
      <c r="K799" s="6"/>
      <c r="L799" s="6">
        <v>817650</v>
      </c>
      <c r="M799" s="6">
        <v>164110</v>
      </c>
      <c r="N799" s="6">
        <v>409450</v>
      </c>
      <c r="O799" s="6"/>
      <c r="P799" s="6">
        <f>COUNT(表1_5[[#This Row],[iBAQ 0-20_1]:[iBAQ 0-20_3]])</f>
        <v>3</v>
      </c>
      <c r="Q799" s="6">
        <f>COUNT(表1_5[[#This Row],[iBAQ 30-40_1]:[iBAQ 30-40_3]])</f>
        <v>1</v>
      </c>
      <c r="R799" s="6">
        <f>COUNT(表1_5[[#This Row],[iBAQ 50-60_1]:[iBAQ 50-60_3]])</f>
        <v>2</v>
      </c>
      <c r="S799" s="8">
        <f>AVERAGE(表1_5[[#This Row],[iBAQ 0-20_1]:[iBAQ 0-20_3]])</f>
        <v>466656.66666666669</v>
      </c>
      <c r="T799" s="8"/>
      <c r="U799" s="8">
        <f>AVERAGE(表1_5[[#This Row],[iBAQ 50-60_1]:[iBAQ 50-60_3]])</f>
        <v>286780</v>
      </c>
      <c r="V799" s="8"/>
      <c r="W799" s="8"/>
      <c r="X799" s="8"/>
      <c r="Y799" s="8"/>
      <c r="Z799" s="8"/>
      <c r="AA799" s="8"/>
      <c r="AB799" s="8">
        <f>表1_5[[#This Row],[Average 60]]/表1_5[[#This Row],[Average 20]]</f>
        <v>0.61454174018014673</v>
      </c>
      <c r="AC799" s="8">
        <f>TTEST(表1_5[[#This Row],[iBAQ 0-20_1]:[iBAQ 0-20_3]],表1_5[[#This Row],[iBAQ 50-60_1]:[iBAQ 50-60_3]],2,2)</f>
        <v>0.262578351586568</v>
      </c>
      <c r="AD799" s="8"/>
    </row>
    <row r="800" spans="1:30" ht="15.75">
      <c r="A800" s="6">
        <v>416</v>
      </c>
      <c r="B800" s="7" t="s">
        <v>491</v>
      </c>
      <c r="C800" s="7" t="s">
        <v>2449</v>
      </c>
      <c r="D800" s="7" t="s">
        <v>1553</v>
      </c>
      <c r="E800" s="6">
        <v>13</v>
      </c>
      <c r="F800" s="6">
        <v>4</v>
      </c>
      <c r="G800" s="6"/>
      <c r="H800" s="6">
        <v>4135500</v>
      </c>
      <c r="I800" s="6">
        <v>3353100</v>
      </c>
      <c r="J800" s="6">
        <v>1320500</v>
      </c>
      <c r="K800" s="6"/>
      <c r="L800" s="6"/>
      <c r="M800" s="6">
        <v>3564200</v>
      </c>
      <c r="N800" s="6">
        <v>2195100</v>
      </c>
      <c r="O800" s="6">
        <v>1540600</v>
      </c>
      <c r="P800" s="6">
        <f>COUNT(表1_5[[#This Row],[iBAQ 0-20_1]:[iBAQ 0-20_3]])</f>
        <v>2</v>
      </c>
      <c r="Q800" s="6">
        <f>COUNT(表1_5[[#This Row],[iBAQ 30-40_1]:[iBAQ 30-40_3]])</f>
        <v>1</v>
      </c>
      <c r="R800" s="6">
        <f>COUNT(表1_5[[#This Row],[iBAQ 50-60_1]:[iBAQ 50-60_3]])</f>
        <v>3</v>
      </c>
      <c r="S800" s="8">
        <f>AVERAGE(表1_5[[#This Row],[iBAQ 0-20_1]:[iBAQ 0-20_3]])</f>
        <v>3744300</v>
      </c>
      <c r="T800" s="8"/>
      <c r="U800" s="8">
        <f>AVERAGE(表1_5[[#This Row],[iBAQ 50-60_1]:[iBAQ 50-60_3]])</f>
        <v>2433300</v>
      </c>
      <c r="V800" s="8"/>
      <c r="W800" s="8"/>
      <c r="X800" s="8"/>
      <c r="Y800" s="8"/>
      <c r="Z800" s="8"/>
      <c r="AA800" s="8"/>
      <c r="AB800" s="8">
        <f>表1_5[[#This Row],[Average 60]]/表1_5[[#This Row],[Average 20]]</f>
        <v>0.64986779905456293</v>
      </c>
      <c r="AC800" s="8">
        <f>TTEST(表1_5[[#This Row],[iBAQ 0-20_1]:[iBAQ 0-20_3]],表1_5[[#This Row],[iBAQ 50-60_1]:[iBAQ 50-60_3]],2,2)</f>
        <v>0.20943871592317861</v>
      </c>
      <c r="AD800" s="8"/>
    </row>
    <row r="801" spans="1:30" ht="15.75">
      <c r="A801" s="6">
        <v>1044</v>
      </c>
      <c r="B801" s="7" t="s">
        <v>798</v>
      </c>
      <c r="C801" s="7" t="s">
        <v>2945</v>
      </c>
      <c r="D801" s="7" t="s">
        <v>1870</v>
      </c>
      <c r="E801" s="6">
        <v>2</v>
      </c>
      <c r="F801" s="6">
        <v>2</v>
      </c>
      <c r="G801" s="6">
        <v>1352800</v>
      </c>
      <c r="H801" s="6"/>
      <c r="I801" s="6">
        <v>1009300</v>
      </c>
      <c r="J801" s="6"/>
      <c r="K801" s="6"/>
      <c r="L801" s="6">
        <v>1136100</v>
      </c>
      <c r="M801" s="6">
        <v>833610</v>
      </c>
      <c r="N801" s="6">
        <v>715140</v>
      </c>
      <c r="O801" s="6"/>
      <c r="P801" s="6">
        <f>COUNT(表1_5[[#This Row],[iBAQ 0-20_1]:[iBAQ 0-20_3]])</f>
        <v>2</v>
      </c>
      <c r="Q801" s="6">
        <f>COUNT(表1_5[[#This Row],[iBAQ 30-40_1]:[iBAQ 30-40_3]])</f>
        <v>1</v>
      </c>
      <c r="R801" s="6">
        <f>COUNT(表1_5[[#This Row],[iBAQ 50-60_1]:[iBAQ 50-60_3]])</f>
        <v>2</v>
      </c>
      <c r="S801" s="8">
        <f>AVERAGE(表1_5[[#This Row],[iBAQ 0-20_1]:[iBAQ 0-20_3]])</f>
        <v>1181050</v>
      </c>
      <c r="T801" s="8"/>
      <c r="U801" s="8">
        <f>AVERAGE(表1_5[[#This Row],[iBAQ 50-60_1]:[iBAQ 50-60_3]])</f>
        <v>774375</v>
      </c>
      <c r="V801" s="8"/>
      <c r="W801" s="8"/>
      <c r="X801" s="8"/>
      <c r="Y801" s="8"/>
      <c r="Z801" s="8"/>
      <c r="AA801" s="8"/>
      <c r="AB801" s="8">
        <f>表1_5[[#This Row],[Average 60]]/表1_5[[#This Row],[Average 20]]</f>
        <v>0.6556665678845095</v>
      </c>
      <c r="AC801" s="8">
        <f>TTEST(表1_5[[#This Row],[iBAQ 0-20_1]:[iBAQ 0-20_3]],表1_5[[#This Row],[iBAQ 50-60_1]:[iBAQ 50-60_3]],2,2)</f>
        <v>0.15458988586674582</v>
      </c>
      <c r="AD801" s="8"/>
    </row>
    <row r="802" spans="1:30" ht="15.75">
      <c r="A802" s="6">
        <v>1127</v>
      </c>
      <c r="B802" s="7" t="s">
        <v>634</v>
      </c>
      <c r="C802" s="7" t="s">
        <v>2279</v>
      </c>
      <c r="D802" s="7" t="s">
        <v>3824</v>
      </c>
      <c r="E802" s="6">
        <v>7</v>
      </c>
      <c r="F802" s="6">
        <v>6</v>
      </c>
      <c r="G802" s="6">
        <v>1694300</v>
      </c>
      <c r="H802" s="6">
        <v>3079800</v>
      </c>
      <c r="I802" s="6">
        <v>452790</v>
      </c>
      <c r="J802" s="6"/>
      <c r="K802" s="6">
        <v>895360</v>
      </c>
      <c r="L802" s="6"/>
      <c r="M802" s="6">
        <v>2441900</v>
      </c>
      <c r="N802" s="6">
        <v>1011800</v>
      </c>
      <c r="O802" s="6">
        <v>595150</v>
      </c>
      <c r="P802" s="6">
        <f>COUNT(表1_5[[#This Row],[iBAQ 0-20_1]:[iBAQ 0-20_3]])</f>
        <v>3</v>
      </c>
      <c r="Q802" s="6">
        <f>COUNT(表1_5[[#This Row],[iBAQ 30-40_1]:[iBAQ 30-40_3]])</f>
        <v>1</v>
      </c>
      <c r="R802" s="6">
        <f>COUNT(表1_5[[#This Row],[iBAQ 50-60_1]:[iBAQ 50-60_3]])</f>
        <v>3</v>
      </c>
      <c r="S802" s="8">
        <f>AVERAGE(表1_5[[#This Row],[iBAQ 0-20_1]:[iBAQ 0-20_3]])</f>
        <v>1742296.6666666667</v>
      </c>
      <c r="T802" s="8"/>
      <c r="U802" s="8">
        <f>AVERAGE(表1_5[[#This Row],[iBAQ 50-60_1]:[iBAQ 50-60_3]])</f>
        <v>1349616.6666666667</v>
      </c>
      <c r="V802" s="8"/>
      <c r="W802" s="8"/>
      <c r="X802" s="8"/>
      <c r="Y802" s="8"/>
      <c r="Z802" s="8"/>
      <c r="AA802" s="8"/>
      <c r="AB802" s="8">
        <f>表1_5[[#This Row],[Average 60]]/表1_5[[#This Row],[Average 20]]</f>
        <v>0.77461932430183145</v>
      </c>
      <c r="AC802" s="8">
        <f>TTEST(表1_5[[#This Row],[iBAQ 0-20_1]:[iBAQ 0-20_3]],表1_5[[#This Row],[iBAQ 50-60_1]:[iBAQ 50-60_3]],2,2)</f>
        <v>0.69834752139625311</v>
      </c>
      <c r="AD802" s="8"/>
    </row>
    <row r="803" spans="1:30" ht="15.75">
      <c r="A803" s="6">
        <v>1536</v>
      </c>
      <c r="B803" s="7" t="s">
        <v>293</v>
      </c>
      <c r="C803" s="7" t="s">
        <v>2605</v>
      </c>
      <c r="D803" s="7" t="s">
        <v>4017</v>
      </c>
      <c r="E803" s="6">
        <v>2</v>
      </c>
      <c r="F803" s="6">
        <v>2</v>
      </c>
      <c r="G803" s="6">
        <v>3921400</v>
      </c>
      <c r="H803" s="6"/>
      <c r="I803" s="6">
        <v>4170900</v>
      </c>
      <c r="J803" s="6">
        <v>4787800</v>
      </c>
      <c r="K803" s="6"/>
      <c r="L803" s="6"/>
      <c r="M803" s="6"/>
      <c r="N803" s="6">
        <v>2397100</v>
      </c>
      <c r="O803" s="6">
        <v>4833900</v>
      </c>
      <c r="P803" s="6">
        <f>COUNT(表1_5[[#This Row],[iBAQ 0-20_1]:[iBAQ 0-20_3]])</f>
        <v>2</v>
      </c>
      <c r="Q803" s="6">
        <f>COUNT(表1_5[[#This Row],[iBAQ 30-40_1]:[iBAQ 30-40_3]])</f>
        <v>1</v>
      </c>
      <c r="R803" s="6">
        <f>COUNT(表1_5[[#This Row],[iBAQ 50-60_1]:[iBAQ 50-60_3]])</f>
        <v>2</v>
      </c>
      <c r="S803" s="8">
        <f>AVERAGE(表1_5[[#This Row],[iBAQ 0-20_1]:[iBAQ 0-20_3]])</f>
        <v>4046150</v>
      </c>
      <c r="T803" s="8"/>
      <c r="U803" s="8">
        <f>AVERAGE(表1_5[[#This Row],[iBAQ 50-60_1]:[iBAQ 50-60_3]])</f>
        <v>3615500</v>
      </c>
      <c r="V803" s="8"/>
      <c r="W803" s="8"/>
      <c r="X803" s="8"/>
      <c r="Y803" s="8"/>
      <c r="Z803" s="8"/>
      <c r="AA803" s="8"/>
      <c r="AB803" s="8">
        <f>表1_5[[#This Row],[Average 60]]/表1_5[[#This Row],[Average 20]]</f>
        <v>0.89356548818012183</v>
      </c>
      <c r="AC803" s="8">
        <f>TTEST(表1_5[[#This Row],[iBAQ 0-20_1]:[iBAQ 0-20_3]],表1_5[[#This Row],[iBAQ 50-60_1]:[iBAQ 50-60_3]],2,2)</f>
        <v>0.75871513558658155</v>
      </c>
      <c r="AD803" s="8"/>
    </row>
    <row r="804" spans="1:30" ht="15.75">
      <c r="A804" s="6">
        <v>1576</v>
      </c>
      <c r="B804" s="7" t="s">
        <v>602</v>
      </c>
      <c r="C804" s="7" t="s">
        <v>3407</v>
      </c>
      <c r="D804" s="7" t="s">
        <v>2180</v>
      </c>
      <c r="E804" s="6">
        <v>7</v>
      </c>
      <c r="F804" s="6">
        <v>4</v>
      </c>
      <c r="G804" s="6"/>
      <c r="H804" s="6">
        <v>871110</v>
      </c>
      <c r="I804" s="6">
        <v>1371600</v>
      </c>
      <c r="J804" s="6"/>
      <c r="K804" s="6"/>
      <c r="L804" s="6">
        <v>856000</v>
      </c>
      <c r="M804" s="6">
        <v>1301500</v>
      </c>
      <c r="N804" s="6"/>
      <c r="O804" s="6">
        <v>749880</v>
      </c>
      <c r="P804" s="6">
        <f>COUNT(表1_5[[#This Row],[iBAQ 0-20_1]:[iBAQ 0-20_3]])</f>
        <v>2</v>
      </c>
      <c r="Q804" s="6">
        <f>COUNT(表1_5[[#This Row],[iBAQ 30-40_1]:[iBAQ 30-40_3]])</f>
        <v>1</v>
      </c>
      <c r="R804" s="6">
        <f>COUNT(表1_5[[#This Row],[iBAQ 50-60_1]:[iBAQ 50-60_3]])</f>
        <v>2</v>
      </c>
      <c r="S804" s="8">
        <f>AVERAGE(表1_5[[#This Row],[iBAQ 0-20_1]:[iBAQ 0-20_3]])</f>
        <v>1121355</v>
      </c>
      <c r="T804" s="8"/>
      <c r="U804" s="8">
        <f>AVERAGE(表1_5[[#This Row],[iBAQ 50-60_1]:[iBAQ 50-60_3]])</f>
        <v>1025690</v>
      </c>
      <c r="V804" s="8"/>
      <c r="W804" s="8"/>
      <c r="X804" s="8"/>
      <c r="Y804" s="8"/>
      <c r="Z804" s="8"/>
      <c r="AA804" s="8"/>
      <c r="AB804" s="8">
        <f>表1_5[[#This Row],[Average 60]]/表1_5[[#This Row],[Average 20]]</f>
        <v>0.91468803367354679</v>
      </c>
      <c r="AC804" s="8">
        <f>TTEST(表1_5[[#This Row],[iBAQ 0-20_1]:[iBAQ 0-20_3]],表1_5[[#This Row],[iBAQ 50-60_1]:[iBAQ 50-60_3]],2,2)</f>
        <v>0.82128498773140801</v>
      </c>
      <c r="AD804" s="8"/>
    </row>
    <row r="805" spans="1:30" ht="15.75">
      <c r="A805" s="6">
        <v>1275</v>
      </c>
      <c r="B805" s="7" t="s">
        <v>628</v>
      </c>
      <c r="C805" s="7" t="s">
        <v>3132</v>
      </c>
      <c r="D805" s="7" t="s">
        <v>2009</v>
      </c>
      <c r="E805" s="6">
        <v>5</v>
      </c>
      <c r="F805" s="6">
        <v>2</v>
      </c>
      <c r="G805" s="6">
        <v>336430</v>
      </c>
      <c r="H805" s="6">
        <v>1066900</v>
      </c>
      <c r="I805" s="6">
        <v>548600</v>
      </c>
      <c r="J805" s="6">
        <v>650100</v>
      </c>
      <c r="K805" s="6"/>
      <c r="L805" s="6"/>
      <c r="M805" s="6">
        <v>794440</v>
      </c>
      <c r="N805" s="6">
        <v>465190</v>
      </c>
      <c r="O805" s="6">
        <v>609930</v>
      </c>
      <c r="P805" s="6">
        <f>COUNT(表1_5[[#This Row],[iBAQ 0-20_1]:[iBAQ 0-20_3]])</f>
        <v>3</v>
      </c>
      <c r="Q805" s="6">
        <f>COUNT(表1_5[[#This Row],[iBAQ 30-40_1]:[iBAQ 30-40_3]])</f>
        <v>1</v>
      </c>
      <c r="R805" s="6">
        <f>COUNT(表1_5[[#This Row],[iBAQ 50-60_1]:[iBAQ 50-60_3]])</f>
        <v>3</v>
      </c>
      <c r="S805" s="8">
        <f>AVERAGE(表1_5[[#This Row],[iBAQ 0-20_1]:[iBAQ 0-20_3]])</f>
        <v>650643.33333333337</v>
      </c>
      <c r="T805" s="8"/>
      <c r="U805" s="8">
        <f>AVERAGE(表1_5[[#This Row],[iBAQ 50-60_1]:[iBAQ 50-60_3]])</f>
        <v>623186.66666666663</v>
      </c>
      <c r="V805" s="8"/>
      <c r="W805" s="8"/>
      <c r="X805" s="8"/>
      <c r="Y805" s="8"/>
      <c r="Z805" s="8"/>
      <c r="AA805" s="8"/>
      <c r="AB805" s="8">
        <f>表1_5[[#This Row],[Average 60]]/表1_5[[#This Row],[Average 20]]</f>
        <v>0.95780074080525412</v>
      </c>
      <c r="AC805" s="8">
        <f>TTEST(表1_5[[#This Row],[iBAQ 0-20_1]:[iBAQ 0-20_3]],表1_5[[#This Row],[iBAQ 50-60_1]:[iBAQ 50-60_3]],2,2)</f>
        <v>0.91333663210715943</v>
      </c>
      <c r="AD805" s="8"/>
    </row>
    <row r="806" spans="1:30" ht="15.75">
      <c r="A806" s="6">
        <v>1153</v>
      </c>
      <c r="B806" s="7" t="s">
        <v>768</v>
      </c>
      <c r="C806" s="7" t="s">
        <v>3032</v>
      </c>
      <c r="D806" s="7" t="s">
        <v>1932</v>
      </c>
      <c r="E806" s="6">
        <v>4</v>
      </c>
      <c r="F806" s="6">
        <v>1</v>
      </c>
      <c r="G806" s="6">
        <v>2002400</v>
      </c>
      <c r="H806" s="6">
        <v>1420900</v>
      </c>
      <c r="I806" s="6">
        <v>1026900</v>
      </c>
      <c r="J806" s="6"/>
      <c r="K806" s="6"/>
      <c r="L806" s="6">
        <v>2118100</v>
      </c>
      <c r="M806" s="6">
        <v>1561500</v>
      </c>
      <c r="N806" s="6">
        <v>1408800</v>
      </c>
      <c r="O806" s="6"/>
      <c r="P806" s="6">
        <f>COUNT(表1_5[[#This Row],[iBAQ 0-20_1]:[iBAQ 0-20_3]])</f>
        <v>3</v>
      </c>
      <c r="Q806" s="6">
        <f>COUNT(表1_5[[#This Row],[iBAQ 30-40_1]:[iBAQ 30-40_3]])</f>
        <v>1</v>
      </c>
      <c r="R806" s="6">
        <f>COUNT(表1_5[[#This Row],[iBAQ 50-60_1]:[iBAQ 50-60_3]])</f>
        <v>2</v>
      </c>
      <c r="S806" s="8">
        <f>AVERAGE(表1_5[[#This Row],[iBAQ 0-20_1]:[iBAQ 0-20_3]])</f>
        <v>1483400</v>
      </c>
      <c r="T806" s="8"/>
      <c r="U806" s="8">
        <f>AVERAGE(表1_5[[#This Row],[iBAQ 50-60_1]:[iBAQ 50-60_3]])</f>
        <v>1485150</v>
      </c>
      <c r="V806" s="8"/>
      <c r="W806" s="8"/>
      <c r="X806" s="8"/>
      <c r="Y806" s="8"/>
      <c r="Z806" s="8"/>
      <c r="AA806" s="8"/>
      <c r="AB806" s="8">
        <f>表1_5[[#This Row],[Average 60]]/表1_5[[#This Row],[Average 20]]</f>
        <v>1.0011797222596737</v>
      </c>
      <c r="AC806" s="8">
        <f>TTEST(表1_5[[#This Row],[iBAQ 0-20_1]:[iBAQ 0-20_3]],表1_5[[#This Row],[iBAQ 50-60_1]:[iBAQ 50-60_3]],2,2)</f>
        <v>0.9965248537324175</v>
      </c>
      <c r="AD806" s="8"/>
    </row>
    <row r="807" spans="1:30" ht="15.75">
      <c r="A807" s="6">
        <v>838</v>
      </c>
      <c r="B807" s="7" t="s">
        <v>398</v>
      </c>
      <c r="C807" s="7" t="s">
        <v>2786</v>
      </c>
      <c r="D807" s="7" t="s">
        <v>1769</v>
      </c>
      <c r="E807" s="6">
        <v>2</v>
      </c>
      <c r="F807" s="6">
        <v>2</v>
      </c>
      <c r="G807" s="6">
        <v>3519000</v>
      </c>
      <c r="H807" s="6">
        <v>4261800</v>
      </c>
      <c r="I807" s="6">
        <v>3387000</v>
      </c>
      <c r="J807" s="6">
        <v>5170700</v>
      </c>
      <c r="K807" s="6"/>
      <c r="L807" s="6"/>
      <c r="M807" s="6">
        <v>4961500</v>
      </c>
      <c r="N807" s="6"/>
      <c r="O807" s="6">
        <v>2582000</v>
      </c>
      <c r="P807" s="6">
        <f>COUNT(表1_5[[#This Row],[iBAQ 0-20_1]:[iBAQ 0-20_3]])</f>
        <v>3</v>
      </c>
      <c r="Q807" s="6">
        <f>COUNT(表1_5[[#This Row],[iBAQ 30-40_1]:[iBAQ 30-40_3]])</f>
        <v>1</v>
      </c>
      <c r="R807" s="6">
        <f>COUNT(表1_5[[#This Row],[iBAQ 50-60_1]:[iBAQ 50-60_3]])</f>
        <v>2</v>
      </c>
      <c r="S807" s="8">
        <f>AVERAGE(表1_5[[#This Row],[iBAQ 0-20_1]:[iBAQ 0-20_3]])</f>
        <v>3722600</v>
      </c>
      <c r="T807" s="8"/>
      <c r="U807" s="8">
        <f>AVERAGE(表1_5[[#This Row],[iBAQ 50-60_1]:[iBAQ 50-60_3]])</f>
        <v>3771750</v>
      </c>
      <c r="V807" s="8"/>
      <c r="W807" s="8"/>
      <c r="X807" s="8"/>
      <c r="Y807" s="8"/>
      <c r="Z807" s="8"/>
      <c r="AA807" s="8"/>
      <c r="AB807" s="8">
        <f>表1_5[[#This Row],[Average 60]]/表1_5[[#This Row],[Average 20]]</f>
        <v>1.0132031375920056</v>
      </c>
      <c r="AC807" s="8">
        <f>TTEST(表1_5[[#This Row],[iBAQ 0-20_1]:[iBAQ 0-20_3]],表1_5[[#This Row],[iBAQ 50-60_1]:[iBAQ 50-60_3]],2,2)</f>
        <v>0.96214635586344821</v>
      </c>
      <c r="AD807" s="8"/>
    </row>
    <row r="808" spans="1:30" ht="15.75">
      <c r="A808" s="6">
        <v>1203</v>
      </c>
      <c r="B808" s="7" t="s">
        <v>128</v>
      </c>
      <c r="C808" s="7" t="s">
        <v>2228</v>
      </c>
      <c r="D808" s="7" t="s">
        <v>3851</v>
      </c>
      <c r="E808" s="6">
        <v>5</v>
      </c>
      <c r="F808" s="6">
        <v>3</v>
      </c>
      <c r="G808" s="6">
        <v>6711400</v>
      </c>
      <c r="H808" s="6">
        <v>9237800</v>
      </c>
      <c r="I808" s="6"/>
      <c r="J808" s="6"/>
      <c r="K808" s="6"/>
      <c r="L808" s="6">
        <v>597510</v>
      </c>
      <c r="M808" s="6">
        <v>2416800</v>
      </c>
      <c r="N808" s="6">
        <v>8141300</v>
      </c>
      <c r="O808" s="6">
        <v>14193000</v>
      </c>
      <c r="P808" s="6">
        <f>COUNT(表1_5[[#This Row],[iBAQ 0-20_1]:[iBAQ 0-20_3]])</f>
        <v>2</v>
      </c>
      <c r="Q808" s="6">
        <f>COUNT(表1_5[[#This Row],[iBAQ 30-40_1]:[iBAQ 30-40_3]])</f>
        <v>1</v>
      </c>
      <c r="R808" s="6">
        <f>COUNT(表1_5[[#This Row],[iBAQ 50-60_1]:[iBAQ 50-60_3]])</f>
        <v>3</v>
      </c>
      <c r="S808" s="8">
        <f>AVERAGE(表1_5[[#This Row],[iBAQ 0-20_1]:[iBAQ 0-20_3]])</f>
        <v>7974600</v>
      </c>
      <c r="T808" s="8"/>
      <c r="U808" s="8">
        <f>AVERAGE(表1_5[[#This Row],[iBAQ 50-60_1]:[iBAQ 50-60_3]])</f>
        <v>8250366.666666667</v>
      </c>
      <c r="V808" s="8"/>
      <c r="W808" s="8"/>
      <c r="X808" s="8"/>
      <c r="Y808" s="8"/>
      <c r="Z808" s="8"/>
      <c r="AA808" s="8"/>
      <c r="AB808" s="8">
        <f>表1_5[[#This Row],[Average 60]]/表1_5[[#This Row],[Average 20]]</f>
        <v>1.0345806268234981</v>
      </c>
      <c r="AC808" s="8">
        <f>TTEST(表1_5[[#This Row],[iBAQ 0-20_1]:[iBAQ 0-20_3]],表1_5[[#This Row],[iBAQ 50-60_1]:[iBAQ 50-60_3]],2,2)</f>
        <v>0.95488053334642631</v>
      </c>
      <c r="AD808" s="8"/>
    </row>
    <row r="809" spans="1:30" ht="15.75">
      <c r="A809" s="6">
        <v>1405</v>
      </c>
      <c r="B809" s="7" t="s">
        <v>216</v>
      </c>
      <c r="C809" s="7" t="s">
        <v>3246</v>
      </c>
      <c r="D809" s="7" t="s">
        <v>3940</v>
      </c>
      <c r="E809" s="6">
        <v>4</v>
      </c>
      <c r="F809" s="6">
        <v>1</v>
      </c>
      <c r="G809" s="6">
        <v>23235000</v>
      </c>
      <c r="H809" s="6">
        <v>8461400</v>
      </c>
      <c r="I809" s="6">
        <v>6343300</v>
      </c>
      <c r="J809" s="6"/>
      <c r="K809" s="6"/>
      <c r="L809" s="6">
        <v>10600000</v>
      </c>
      <c r="M809" s="6">
        <v>19940000</v>
      </c>
      <c r="N809" s="6">
        <v>13220000</v>
      </c>
      <c r="O809" s="6">
        <v>7437800</v>
      </c>
      <c r="P809" s="6">
        <f>COUNT(表1_5[[#This Row],[iBAQ 0-20_1]:[iBAQ 0-20_3]])</f>
        <v>3</v>
      </c>
      <c r="Q809" s="6">
        <f>COUNT(表1_5[[#This Row],[iBAQ 30-40_1]:[iBAQ 30-40_3]])</f>
        <v>1</v>
      </c>
      <c r="R809" s="6">
        <f>COUNT(表1_5[[#This Row],[iBAQ 50-60_1]:[iBAQ 50-60_3]])</f>
        <v>3</v>
      </c>
      <c r="S809" s="8">
        <f>AVERAGE(表1_5[[#This Row],[iBAQ 0-20_1]:[iBAQ 0-20_3]])</f>
        <v>12679900</v>
      </c>
      <c r="T809" s="8"/>
      <c r="U809" s="8">
        <f>AVERAGE(表1_5[[#This Row],[iBAQ 50-60_1]:[iBAQ 50-60_3]])</f>
        <v>13532600</v>
      </c>
      <c r="V809" s="8"/>
      <c r="W809" s="8"/>
      <c r="X809" s="8"/>
      <c r="Y809" s="8"/>
      <c r="Z809" s="8"/>
      <c r="AA809" s="8"/>
      <c r="AB809" s="8">
        <f>表1_5[[#This Row],[Average 60]]/表1_5[[#This Row],[Average 20]]</f>
        <v>1.0672481644177005</v>
      </c>
      <c r="AC809" s="8">
        <f>TTEST(表1_5[[#This Row],[iBAQ 0-20_1]:[iBAQ 0-20_3]],表1_5[[#This Row],[iBAQ 50-60_1]:[iBAQ 50-60_3]],2,2)</f>
        <v>0.90082137789956451</v>
      </c>
      <c r="AD809" s="8"/>
    </row>
    <row r="810" spans="1:30" ht="15.75">
      <c r="A810" s="6">
        <v>233</v>
      </c>
      <c r="B810" s="7" t="s">
        <v>806</v>
      </c>
      <c r="C810" s="7" t="s">
        <v>2324</v>
      </c>
      <c r="D810" s="7" t="s">
        <v>1494</v>
      </c>
      <c r="E810" s="6">
        <v>3</v>
      </c>
      <c r="F810" s="6">
        <v>3</v>
      </c>
      <c r="G810" s="6">
        <v>1093500</v>
      </c>
      <c r="H810" s="6"/>
      <c r="I810" s="6">
        <v>193480</v>
      </c>
      <c r="J810" s="6"/>
      <c r="K810" s="6"/>
      <c r="L810" s="6">
        <v>986260</v>
      </c>
      <c r="M810" s="6">
        <v>740690</v>
      </c>
      <c r="N810" s="6">
        <v>675020</v>
      </c>
      <c r="O810" s="6"/>
      <c r="P810" s="6">
        <f>COUNT(表1_5[[#This Row],[iBAQ 0-20_1]:[iBAQ 0-20_3]])</f>
        <v>2</v>
      </c>
      <c r="Q810" s="6">
        <f>COUNT(表1_5[[#This Row],[iBAQ 30-40_1]:[iBAQ 30-40_3]])</f>
        <v>1</v>
      </c>
      <c r="R810" s="6">
        <f>COUNT(表1_5[[#This Row],[iBAQ 50-60_1]:[iBAQ 50-60_3]])</f>
        <v>2</v>
      </c>
      <c r="S810" s="8">
        <f>AVERAGE(表1_5[[#This Row],[iBAQ 0-20_1]:[iBAQ 0-20_3]])</f>
        <v>643490</v>
      </c>
      <c r="T810" s="8"/>
      <c r="U810" s="8">
        <f>AVERAGE(表1_5[[#This Row],[iBAQ 50-60_1]:[iBAQ 50-60_3]])</f>
        <v>707855</v>
      </c>
      <c r="V810" s="8"/>
      <c r="W810" s="8"/>
      <c r="X810" s="8"/>
      <c r="Y810" s="8"/>
      <c r="Z810" s="8"/>
      <c r="AA810" s="8"/>
      <c r="AB810" s="8">
        <f>表1_5[[#This Row],[Average 60]]/表1_5[[#This Row],[Average 20]]</f>
        <v>1.1000248644112574</v>
      </c>
      <c r="AC810" s="8">
        <f>TTEST(表1_5[[#This Row],[iBAQ 0-20_1]:[iBAQ 0-20_3]],表1_5[[#This Row],[iBAQ 50-60_1]:[iBAQ 50-60_3]],2,2)</f>
        <v>0.89963983277128157</v>
      </c>
      <c r="AD810" s="8"/>
    </row>
    <row r="811" spans="1:30" ht="15.75">
      <c r="A811" s="6">
        <v>1148</v>
      </c>
      <c r="B811" s="7" t="s">
        <v>382</v>
      </c>
      <c r="C811" s="7" t="s">
        <v>3027</v>
      </c>
      <c r="D811" s="7" t="s">
        <v>1928</v>
      </c>
      <c r="E811" s="6">
        <v>1</v>
      </c>
      <c r="F811" s="6">
        <v>1</v>
      </c>
      <c r="G811" s="6">
        <v>2264700</v>
      </c>
      <c r="H811" s="6">
        <v>2593200</v>
      </c>
      <c r="I811" s="6">
        <v>2054500</v>
      </c>
      <c r="J811" s="6">
        <v>3513300</v>
      </c>
      <c r="K811" s="6"/>
      <c r="L811" s="6"/>
      <c r="M811" s="6"/>
      <c r="N811" s="6">
        <v>2801200</v>
      </c>
      <c r="O811" s="6">
        <v>2748100</v>
      </c>
      <c r="P811" s="6">
        <f>COUNT(表1_5[[#This Row],[iBAQ 0-20_1]:[iBAQ 0-20_3]])</f>
        <v>3</v>
      </c>
      <c r="Q811" s="6">
        <f>COUNT(表1_5[[#This Row],[iBAQ 30-40_1]:[iBAQ 30-40_3]])</f>
        <v>1</v>
      </c>
      <c r="R811" s="6">
        <f>COUNT(表1_5[[#This Row],[iBAQ 50-60_1]:[iBAQ 50-60_3]])</f>
        <v>2</v>
      </c>
      <c r="S811" s="8">
        <f>AVERAGE(表1_5[[#This Row],[iBAQ 0-20_1]:[iBAQ 0-20_3]])</f>
        <v>2304133.3333333335</v>
      </c>
      <c r="T811" s="8"/>
      <c r="U811" s="8">
        <f>AVERAGE(表1_5[[#This Row],[iBAQ 50-60_1]:[iBAQ 50-60_3]])</f>
        <v>2774650</v>
      </c>
      <c r="V811" s="8"/>
      <c r="W811" s="8"/>
      <c r="X811" s="8"/>
      <c r="Y811" s="8"/>
      <c r="Z811" s="8"/>
      <c r="AA811" s="8"/>
      <c r="AB811" s="8">
        <f>表1_5[[#This Row],[Average 60]]/表1_5[[#This Row],[Average 20]]</f>
        <v>1.2042054857936462</v>
      </c>
      <c r="AC811" s="8">
        <f>TTEST(表1_5[[#This Row],[iBAQ 0-20_1]:[iBAQ 0-20_3]],表1_5[[#This Row],[iBAQ 50-60_1]:[iBAQ 50-60_3]],2,2)</f>
        <v>0.10365029560298795</v>
      </c>
      <c r="AD811" s="8"/>
    </row>
    <row r="812" spans="1:30" ht="15.75">
      <c r="A812" s="6">
        <v>786</v>
      </c>
      <c r="B812" s="7" t="s">
        <v>536</v>
      </c>
      <c r="C812" s="7" t="s">
        <v>2740</v>
      </c>
      <c r="D812" s="7" t="s">
        <v>1743</v>
      </c>
      <c r="E812" s="6">
        <v>2</v>
      </c>
      <c r="F812" s="6">
        <v>2</v>
      </c>
      <c r="G812" s="6">
        <v>1044300</v>
      </c>
      <c r="H812" s="6">
        <v>1090500</v>
      </c>
      <c r="I812" s="6">
        <v>981520</v>
      </c>
      <c r="J812" s="6">
        <v>1539200</v>
      </c>
      <c r="K812" s="6"/>
      <c r="L812" s="6"/>
      <c r="M812" s="6"/>
      <c r="N812" s="6">
        <v>1628000</v>
      </c>
      <c r="O812" s="6">
        <v>1164400</v>
      </c>
      <c r="P812" s="6">
        <f>COUNT(表1_5[[#This Row],[iBAQ 0-20_1]:[iBAQ 0-20_3]])</f>
        <v>3</v>
      </c>
      <c r="Q812" s="6">
        <f>COUNT(表1_5[[#This Row],[iBAQ 30-40_1]:[iBAQ 30-40_3]])</f>
        <v>1</v>
      </c>
      <c r="R812" s="6">
        <f>COUNT(表1_5[[#This Row],[iBAQ 50-60_1]:[iBAQ 50-60_3]])</f>
        <v>2</v>
      </c>
      <c r="S812" s="8">
        <f>AVERAGE(表1_5[[#This Row],[iBAQ 0-20_1]:[iBAQ 0-20_3]])</f>
        <v>1038773.3333333334</v>
      </c>
      <c r="T812" s="8"/>
      <c r="U812" s="8">
        <f>AVERAGE(表1_5[[#This Row],[iBAQ 50-60_1]:[iBAQ 50-60_3]])</f>
        <v>1396200</v>
      </c>
      <c r="V812" s="8"/>
      <c r="W812" s="8"/>
      <c r="X812" s="8"/>
      <c r="Y812" s="8"/>
      <c r="Z812" s="8"/>
      <c r="AA812" s="8"/>
      <c r="AB812" s="8">
        <f>表1_5[[#This Row],[Average 60]]/表1_5[[#This Row],[Average 20]]</f>
        <v>1.3440853314165426</v>
      </c>
      <c r="AC812" s="8">
        <f>TTEST(表1_5[[#This Row],[iBAQ 0-20_1]:[iBAQ 0-20_3]],表1_5[[#This Row],[iBAQ 50-60_1]:[iBAQ 50-60_3]],2,2)</f>
        <v>0.13752286719549911</v>
      </c>
      <c r="AD812" s="8"/>
    </row>
    <row r="813" spans="1:30" ht="15.75">
      <c r="A813" s="6">
        <v>269</v>
      </c>
      <c r="B813" s="7" t="s">
        <v>647</v>
      </c>
      <c r="C813" s="7" t="s">
        <v>2345</v>
      </c>
      <c r="D813" s="7" t="s">
        <v>1505</v>
      </c>
      <c r="E813" s="6">
        <v>2</v>
      </c>
      <c r="F813" s="6">
        <v>2</v>
      </c>
      <c r="G813" s="6">
        <v>616930</v>
      </c>
      <c r="H813" s="6"/>
      <c r="I813" s="6">
        <v>556110</v>
      </c>
      <c r="J813" s="6">
        <v>1049900</v>
      </c>
      <c r="K813" s="6"/>
      <c r="L813" s="6"/>
      <c r="M813" s="6"/>
      <c r="N813" s="6">
        <v>1121100</v>
      </c>
      <c r="O813" s="6">
        <v>486240</v>
      </c>
      <c r="P813" s="6">
        <f>COUNT(表1_5[[#This Row],[iBAQ 0-20_1]:[iBAQ 0-20_3]])</f>
        <v>2</v>
      </c>
      <c r="Q813" s="6">
        <f>COUNT(表1_5[[#This Row],[iBAQ 30-40_1]:[iBAQ 30-40_3]])</f>
        <v>1</v>
      </c>
      <c r="R813" s="6">
        <f>COUNT(表1_5[[#This Row],[iBAQ 50-60_1]:[iBAQ 50-60_3]])</f>
        <v>2</v>
      </c>
      <c r="S813" s="8">
        <f>AVERAGE(表1_5[[#This Row],[iBAQ 0-20_1]:[iBAQ 0-20_3]])</f>
        <v>586520</v>
      </c>
      <c r="T813" s="8"/>
      <c r="U813" s="8">
        <f>AVERAGE(表1_5[[#This Row],[iBAQ 50-60_1]:[iBAQ 50-60_3]])</f>
        <v>803670</v>
      </c>
      <c r="V813" s="8"/>
      <c r="W813" s="8"/>
      <c r="X813" s="8"/>
      <c r="Y813" s="8"/>
      <c r="Z813" s="8"/>
      <c r="AA813" s="8"/>
      <c r="AB813" s="8">
        <f>表1_5[[#This Row],[Average 60]]/表1_5[[#This Row],[Average 20]]</f>
        <v>1.3702346041055717</v>
      </c>
      <c r="AC813" s="8">
        <f>TTEST(表1_5[[#This Row],[iBAQ 0-20_1]:[iBAQ 0-20_3]],表1_5[[#This Row],[iBAQ 50-60_1]:[iBAQ 50-60_3]],2,2)</f>
        <v>0.56615726224615481</v>
      </c>
      <c r="AD813" s="8"/>
    </row>
    <row r="814" spans="1:30" ht="15.75">
      <c r="A814" s="6">
        <v>882</v>
      </c>
      <c r="B814" s="7" t="s">
        <v>621</v>
      </c>
      <c r="C814" s="7" t="s">
        <v>2822</v>
      </c>
      <c r="D814" s="7" t="s">
        <v>1786</v>
      </c>
      <c r="E814" s="6">
        <v>3</v>
      </c>
      <c r="F814" s="6">
        <v>3</v>
      </c>
      <c r="G814" s="6"/>
      <c r="H814" s="6">
        <v>1595700</v>
      </c>
      <c r="I814" s="6">
        <v>1530400</v>
      </c>
      <c r="J814" s="6">
        <v>1634400</v>
      </c>
      <c r="K814" s="6"/>
      <c r="L814" s="6"/>
      <c r="M814" s="6">
        <v>4287300</v>
      </c>
      <c r="N814" s="6">
        <v>2121000</v>
      </c>
      <c r="O814" s="6">
        <v>647300</v>
      </c>
      <c r="P814" s="6">
        <f>COUNT(表1_5[[#This Row],[iBAQ 0-20_1]:[iBAQ 0-20_3]])</f>
        <v>2</v>
      </c>
      <c r="Q814" s="6">
        <f>COUNT(表1_5[[#This Row],[iBAQ 30-40_1]:[iBAQ 30-40_3]])</f>
        <v>1</v>
      </c>
      <c r="R814" s="6">
        <f>COUNT(表1_5[[#This Row],[iBAQ 50-60_1]:[iBAQ 50-60_3]])</f>
        <v>3</v>
      </c>
      <c r="S814" s="8">
        <f>AVERAGE(表1_5[[#This Row],[iBAQ 0-20_1]:[iBAQ 0-20_3]])</f>
        <v>1563050</v>
      </c>
      <c r="T814" s="8"/>
      <c r="U814" s="8">
        <f>AVERAGE(表1_5[[#This Row],[iBAQ 50-60_1]:[iBAQ 50-60_3]])</f>
        <v>2351866.6666666665</v>
      </c>
      <c r="V814" s="8"/>
      <c r="W814" s="8"/>
      <c r="X814" s="8"/>
      <c r="Y814" s="8"/>
      <c r="Z814" s="8"/>
      <c r="AA814" s="8"/>
      <c r="AB814" s="8">
        <f>表1_5[[#This Row],[Average 60]]/表1_5[[#This Row],[Average 20]]</f>
        <v>1.5046650245780151</v>
      </c>
      <c r="AC814" s="8">
        <f>TTEST(表1_5[[#This Row],[iBAQ 0-20_1]:[iBAQ 0-20_3]],表1_5[[#This Row],[iBAQ 50-60_1]:[iBAQ 50-60_3]],2,2)</f>
        <v>0.60384268856813939</v>
      </c>
      <c r="AD814" s="8"/>
    </row>
    <row r="815" spans="1:30" ht="15.75">
      <c r="A815" s="6">
        <v>347</v>
      </c>
      <c r="B815" s="7" t="s">
        <v>390</v>
      </c>
      <c r="C815" s="7" t="s">
        <v>2405</v>
      </c>
      <c r="D815" s="7" t="s">
        <v>1537</v>
      </c>
      <c r="E815" s="6">
        <v>2</v>
      </c>
      <c r="F815" s="6">
        <v>1</v>
      </c>
      <c r="G815" s="6">
        <v>2196500</v>
      </c>
      <c r="H815" s="6">
        <v>2608600</v>
      </c>
      <c r="I815" s="6">
        <v>6566400</v>
      </c>
      <c r="J815" s="6"/>
      <c r="K815" s="6"/>
      <c r="L815" s="6">
        <v>4134800</v>
      </c>
      <c r="M815" s="6">
        <v>11026000</v>
      </c>
      <c r="N815" s="6">
        <v>3667000</v>
      </c>
      <c r="O815" s="6">
        <v>2665900</v>
      </c>
      <c r="P815" s="6">
        <f>COUNT(表1_5[[#This Row],[iBAQ 0-20_1]:[iBAQ 0-20_3]])</f>
        <v>3</v>
      </c>
      <c r="Q815" s="6">
        <f>COUNT(表1_5[[#This Row],[iBAQ 30-40_1]:[iBAQ 30-40_3]])</f>
        <v>1</v>
      </c>
      <c r="R815" s="6">
        <f>COUNT(表1_5[[#This Row],[iBAQ 50-60_1]:[iBAQ 50-60_3]])</f>
        <v>3</v>
      </c>
      <c r="S815" s="8">
        <f>AVERAGE(表1_5[[#This Row],[iBAQ 0-20_1]:[iBAQ 0-20_3]])</f>
        <v>3790500</v>
      </c>
      <c r="T815" s="8"/>
      <c r="U815" s="8">
        <f>AVERAGE(表1_5[[#This Row],[iBAQ 50-60_1]:[iBAQ 50-60_3]])</f>
        <v>5786300</v>
      </c>
      <c r="V815" s="8"/>
      <c r="W815" s="8"/>
      <c r="X815" s="8"/>
      <c r="Y815" s="8"/>
      <c r="Z815" s="8"/>
      <c r="AA815" s="8"/>
      <c r="AB815" s="8">
        <f>表1_5[[#This Row],[Average 60]]/表1_5[[#This Row],[Average 20]]</f>
        <v>1.5265268434243504</v>
      </c>
      <c r="AC815" s="8">
        <f>TTEST(表1_5[[#This Row],[iBAQ 0-20_1]:[iBAQ 0-20_3]],表1_5[[#This Row],[iBAQ 50-60_1]:[iBAQ 50-60_3]],2,2)</f>
        <v>0.53986334883101561</v>
      </c>
      <c r="AD815" s="8"/>
    </row>
    <row r="816" spans="1:30" ht="15.75">
      <c r="A816" s="6">
        <v>1273</v>
      </c>
      <c r="B816" s="7" t="s">
        <v>1411</v>
      </c>
      <c r="C816" s="7" t="s">
        <v>3130</v>
      </c>
      <c r="D816" s="7" t="s">
        <v>2007</v>
      </c>
      <c r="E816" s="6">
        <v>2</v>
      </c>
      <c r="F816" s="6">
        <v>2</v>
      </c>
      <c r="G816" s="6">
        <v>286610</v>
      </c>
      <c r="H816" s="6"/>
      <c r="I816" s="6">
        <v>254160</v>
      </c>
      <c r="J816" s="6">
        <v>407750</v>
      </c>
      <c r="K816" s="6"/>
      <c r="L816" s="6"/>
      <c r="M816" s="6"/>
      <c r="N816" s="6">
        <v>483470</v>
      </c>
      <c r="O816" s="6">
        <v>354040</v>
      </c>
      <c r="P816" s="6">
        <f>COUNT(表1_5[[#This Row],[iBAQ 0-20_1]:[iBAQ 0-20_3]])</f>
        <v>2</v>
      </c>
      <c r="Q816" s="6">
        <f>COUNT(表1_5[[#This Row],[iBAQ 30-40_1]:[iBAQ 30-40_3]])</f>
        <v>1</v>
      </c>
      <c r="R816" s="6">
        <f>COUNT(表1_5[[#This Row],[iBAQ 50-60_1]:[iBAQ 50-60_3]])</f>
        <v>2</v>
      </c>
      <c r="S816" s="8">
        <f>AVERAGE(表1_5[[#This Row],[iBAQ 0-20_1]:[iBAQ 0-20_3]])</f>
        <v>270385</v>
      </c>
      <c r="T816" s="8"/>
      <c r="U816" s="8">
        <f>AVERAGE(表1_5[[#This Row],[iBAQ 50-60_1]:[iBAQ 50-60_3]])</f>
        <v>418755</v>
      </c>
      <c r="V816" s="8"/>
      <c r="W816" s="8"/>
      <c r="X816" s="8"/>
      <c r="Y816" s="8"/>
      <c r="Z816" s="8"/>
      <c r="AA816" s="8"/>
      <c r="AB816" s="8">
        <f>表1_5[[#This Row],[Average 60]]/表1_5[[#This Row],[Average 20]]</f>
        <v>1.5487360615418755</v>
      </c>
      <c r="AC816" s="8">
        <f>TTEST(表1_5[[#This Row],[iBAQ 0-20_1]:[iBAQ 0-20_3]],表1_5[[#This Row],[iBAQ 50-60_1]:[iBAQ 50-60_3]],2,2)</f>
        <v>0.15617400935981873</v>
      </c>
      <c r="AD816" s="8"/>
    </row>
    <row r="817" spans="1:30" ht="15.75">
      <c r="A817" s="6">
        <v>1421</v>
      </c>
      <c r="B817" s="7" t="s">
        <v>203</v>
      </c>
      <c r="C817" s="7" t="s">
        <v>3265</v>
      </c>
      <c r="D817" s="7" t="s">
        <v>2103</v>
      </c>
      <c r="E817" s="6">
        <v>4</v>
      </c>
      <c r="F817" s="6">
        <v>4</v>
      </c>
      <c r="G817" s="6">
        <v>1584100</v>
      </c>
      <c r="H817" s="6">
        <v>3671500</v>
      </c>
      <c r="I817" s="6">
        <v>2315200</v>
      </c>
      <c r="J817" s="6">
        <v>3092100</v>
      </c>
      <c r="K817" s="6"/>
      <c r="L817" s="6"/>
      <c r="M817" s="6">
        <v>6307600</v>
      </c>
      <c r="N817" s="6">
        <v>3245400</v>
      </c>
      <c r="O817" s="6">
        <v>7969500</v>
      </c>
      <c r="P817" s="6">
        <f>COUNT(表1_5[[#This Row],[iBAQ 0-20_1]:[iBAQ 0-20_3]])</f>
        <v>3</v>
      </c>
      <c r="Q817" s="6">
        <f>COUNT(表1_5[[#This Row],[iBAQ 30-40_1]:[iBAQ 30-40_3]])</f>
        <v>1</v>
      </c>
      <c r="R817" s="6">
        <f>COUNT(表1_5[[#This Row],[iBAQ 50-60_1]:[iBAQ 50-60_3]])</f>
        <v>3</v>
      </c>
      <c r="S817" s="8">
        <f>AVERAGE(表1_5[[#This Row],[iBAQ 0-20_1]:[iBAQ 0-20_3]])</f>
        <v>2523600</v>
      </c>
      <c r="T817" s="8"/>
      <c r="U817" s="8">
        <f>AVERAGE(表1_5[[#This Row],[iBAQ 50-60_1]:[iBAQ 50-60_3]])</f>
        <v>5840833.333333333</v>
      </c>
      <c r="V817" s="8"/>
      <c r="W817" s="8"/>
      <c r="X817" s="8"/>
      <c r="Y817" s="8"/>
      <c r="Z817" s="8"/>
      <c r="AA817" s="8"/>
      <c r="AB817" s="8">
        <f>表1_5[[#This Row],[Average 60]]/表1_5[[#This Row],[Average 20]]</f>
        <v>2.3144845987214033</v>
      </c>
      <c r="AC817" s="8">
        <f>TTEST(表1_5[[#This Row],[iBAQ 0-20_1]:[iBAQ 0-20_3]],表1_5[[#This Row],[iBAQ 50-60_1]:[iBAQ 50-60_3]],2,2)</f>
        <v>9.3383384586045226E-2</v>
      </c>
      <c r="AD817" s="8"/>
    </row>
    <row r="818" spans="1:30" ht="15.75">
      <c r="A818" s="6">
        <v>306</v>
      </c>
      <c r="B818" s="7" t="s">
        <v>442</v>
      </c>
      <c r="C818" s="7" t="s">
        <v>2374</v>
      </c>
      <c r="D818" s="7" t="s">
        <v>3511</v>
      </c>
      <c r="E818" s="6">
        <v>1</v>
      </c>
      <c r="F818" s="6">
        <v>1</v>
      </c>
      <c r="G818" s="6">
        <v>869980</v>
      </c>
      <c r="H818" s="6">
        <v>1127100</v>
      </c>
      <c r="I818" s="6">
        <v>1906500</v>
      </c>
      <c r="J818" s="6">
        <v>2938400</v>
      </c>
      <c r="K818" s="6"/>
      <c r="L818" s="6"/>
      <c r="M818" s="6">
        <v>4717300</v>
      </c>
      <c r="N818" s="6">
        <v>2395000</v>
      </c>
      <c r="O818" s="6">
        <v>2061100</v>
      </c>
      <c r="P818" s="6">
        <f>COUNT(表1_5[[#This Row],[iBAQ 0-20_1]:[iBAQ 0-20_3]])</f>
        <v>3</v>
      </c>
      <c r="Q818" s="6">
        <f>COUNT(表1_5[[#This Row],[iBAQ 30-40_1]:[iBAQ 30-40_3]])</f>
        <v>1</v>
      </c>
      <c r="R818" s="6">
        <f>COUNT(表1_5[[#This Row],[iBAQ 50-60_1]:[iBAQ 50-60_3]])</f>
        <v>3</v>
      </c>
      <c r="S818" s="8">
        <f>AVERAGE(表1_5[[#This Row],[iBAQ 0-20_1]:[iBAQ 0-20_3]])</f>
        <v>1301193.3333333333</v>
      </c>
      <c r="T818" s="8"/>
      <c r="U818" s="8">
        <f>AVERAGE(表1_5[[#This Row],[iBAQ 50-60_1]:[iBAQ 50-60_3]])</f>
        <v>3057800</v>
      </c>
      <c r="V818" s="8"/>
      <c r="W818" s="8"/>
      <c r="X818" s="8"/>
      <c r="Y818" s="8"/>
      <c r="Z818" s="8"/>
      <c r="AA818" s="8"/>
      <c r="AB818" s="8">
        <f>表1_5[[#This Row],[Average 60]]/表1_5[[#This Row],[Average 20]]</f>
        <v>2.3499966697236898</v>
      </c>
      <c r="AC818" s="8">
        <f>TTEST(表1_5[[#This Row],[iBAQ 0-20_1]:[iBAQ 0-20_3]],表1_5[[#This Row],[iBAQ 50-60_1]:[iBAQ 50-60_3]],2,2)</f>
        <v>0.12013430622438089</v>
      </c>
      <c r="AD818" s="8"/>
    </row>
    <row r="819" spans="1:30" ht="15.75">
      <c r="A819" s="6">
        <v>1401</v>
      </c>
      <c r="B819" s="7" t="s">
        <v>807</v>
      </c>
      <c r="C819" s="7" t="s">
        <v>3133</v>
      </c>
      <c r="D819" s="7" t="s">
        <v>3938</v>
      </c>
      <c r="E819" s="6">
        <v>5</v>
      </c>
      <c r="F819" s="6">
        <v>2</v>
      </c>
      <c r="G819" s="6">
        <v>571210</v>
      </c>
      <c r="H819" s="6">
        <v>389540</v>
      </c>
      <c r="I819" s="6">
        <v>375710</v>
      </c>
      <c r="J819" s="6">
        <v>350370</v>
      </c>
      <c r="K819" s="6"/>
      <c r="L819" s="6"/>
      <c r="M819" s="6">
        <v>1896600</v>
      </c>
      <c r="N819" s="6">
        <v>667910</v>
      </c>
      <c r="O819" s="6"/>
      <c r="P819" s="6">
        <f>COUNT(表1_5[[#This Row],[iBAQ 0-20_1]:[iBAQ 0-20_3]])</f>
        <v>3</v>
      </c>
      <c r="Q819" s="6">
        <f>COUNT(表1_5[[#This Row],[iBAQ 30-40_1]:[iBAQ 30-40_3]])</f>
        <v>1</v>
      </c>
      <c r="R819" s="6">
        <f>COUNT(表1_5[[#This Row],[iBAQ 50-60_1]:[iBAQ 50-60_3]])</f>
        <v>2</v>
      </c>
      <c r="S819" s="8">
        <f>AVERAGE(表1_5[[#This Row],[iBAQ 0-20_1]:[iBAQ 0-20_3]])</f>
        <v>445486.66666666669</v>
      </c>
      <c r="T819" s="8"/>
      <c r="U819" s="8">
        <f>AVERAGE(表1_5[[#This Row],[iBAQ 50-60_1]:[iBAQ 50-60_3]])</f>
        <v>1282255</v>
      </c>
      <c r="V819" s="8"/>
      <c r="W819" s="8"/>
      <c r="X819" s="8"/>
      <c r="Y819" s="8"/>
      <c r="Z819" s="8"/>
      <c r="AA819" s="8"/>
      <c r="AB819" s="8">
        <f>表1_5[[#This Row],[Average 60]]/表1_5[[#This Row],[Average 20]]</f>
        <v>2.878324080032324</v>
      </c>
      <c r="AC819" s="8">
        <f>TTEST(表1_5[[#This Row],[iBAQ 0-20_1]:[iBAQ 0-20_3]],表1_5[[#This Row],[iBAQ 50-60_1]:[iBAQ 50-60_3]],2,2)</f>
        <v>0.169810727729893</v>
      </c>
      <c r="AD819" s="8"/>
    </row>
    <row r="820" spans="1:30" ht="15.75">
      <c r="A820" s="6">
        <v>243</v>
      </c>
      <c r="B820" s="7" t="s">
        <v>370</v>
      </c>
      <c r="C820" s="7" t="s">
        <v>2224</v>
      </c>
      <c r="D820" s="7" t="s">
        <v>3484</v>
      </c>
      <c r="E820" s="6">
        <v>3</v>
      </c>
      <c r="F820" s="6">
        <v>3</v>
      </c>
      <c r="G820" s="6">
        <v>681150</v>
      </c>
      <c r="H820" s="6">
        <v>653580</v>
      </c>
      <c r="I820" s="6">
        <v>2032400</v>
      </c>
      <c r="J820" s="6">
        <v>606000</v>
      </c>
      <c r="K820" s="6"/>
      <c r="L820" s="6"/>
      <c r="M820" s="6">
        <v>4269700</v>
      </c>
      <c r="N820" s="6"/>
      <c r="O820" s="6">
        <v>2902300</v>
      </c>
      <c r="P820" s="6">
        <f>COUNT(表1_5[[#This Row],[iBAQ 0-20_1]:[iBAQ 0-20_3]])</f>
        <v>3</v>
      </c>
      <c r="Q820" s="6">
        <f>COUNT(表1_5[[#This Row],[iBAQ 30-40_1]:[iBAQ 30-40_3]])</f>
        <v>1</v>
      </c>
      <c r="R820" s="6">
        <f>COUNT(表1_5[[#This Row],[iBAQ 50-60_1]:[iBAQ 50-60_3]])</f>
        <v>2</v>
      </c>
      <c r="S820" s="8">
        <f>AVERAGE(表1_5[[#This Row],[iBAQ 0-20_1]:[iBAQ 0-20_3]])</f>
        <v>1122376.6666666667</v>
      </c>
      <c r="T820" s="8"/>
      <c r="U820" s="8">
        <f>AVERAGE(表1_5[[#This Row],[iBAQ 50-60_1]:[iBAQ 50-60_3]])</f>
        <v>3586000</v>
      </c>
      <c r="V820" s="8"/>
      <c r="W820" s="8"/>
      <c r="X820" s="8"/>
      <c r="Y820" s="8"/>
      <c r="Z820" s="8"/>
      <c r="AA820" s="8"/>
      <c r="AB820" s="8">
        <f>表1_5[[#This Row],[Average 60]]/表1_5[[#This Row],[Average 20]]</f>
        <v>3.1950058358305142</v>
      </c>
      <c r="AC820" s="8">
        <f>TTEST(表1_5[[#This Row],[iBAQ 0-20_1]:[iBAQ 0-20_3]],表1_5[[#This Row],[iBAQ 50-60_1]:[iBAQ 50-60_3]],2,2)</f>
        <v>5.0569041381952909E-2</v>
      </c>
      <c r="AD820" s="8"/>
    </row>
    <row r="821" spans="1:30" ht="15.75">
      <c r="A821" s="6">
        <v>1413</v>
      </c>
      <c r="B821" s="7" t="s">
        <v>352</v>
      </c>
      <c r="C821" s="7" t="s">
        <v>3256</v>
      </c>
      <c r="D821" s="7" t="s">
        <v>2096</v>
      </c>
      <c r="E821" s="6">
        <v>2</v>
      </c>
      <c r="F821" s="6">
        <v>2</v>
      </c>
      <c r="G821" s="6">
        <v>1365700</v>
      </c>
      <c r="H821" s="6">
        <v>1061000</v>
      </c>
      <c r="I821" s="6">
        <v>405920</v>
      </c>
      <c r="J821" s="6"/>
      <c r="K821" s="6">
        <v>298690</v>
      </c>
      <c r="L821" s="6"/>
      <c r="M821" s="6">
        <v>4453100</v>
      </c>
      <c r="N821" s="6"/>
      <c r="O821" s="6">
        <v>3169500</v>
      </c>
      <c r="P821" s="6">
        <f>COUNT(表1_5[[#This Row],[iBAQ 0-20_1]:[iBAQ 0-20_3]])</f>
        <v>3</v>
      </c>
      <c r="Q821" s="6">
        <f>COUNT(表1_5[[#This Row],[iBAQ 30-40_1]:[iBAQ 30-40_3]])</f>
        <v>1</v>
      </c>
      <c r="R821" s="6">
        <f>COUNT(表1_5[[#This Row],[iBAQ 50-60_1]:[iBAQ 50-60_3]])</f>
        <v>2</v>
      </c>
      <c r="S821" s="8">
        <f>AVERAGE(表1_5[[#This Row],[iBAQ 0-20_1]:[iBAQ 0-20_3]])</f>
        <v>944206.66666666663</v>
      </c>
      <c r="T821" s="8"/>
      <c r="U821" s="8">
        <f>AVERAGE(表1_5[[#This Row],[iBAQ 50-60_1]:[iBAQ 50-60_3]])</f>
        <v>3811300</v>
      </c>
      <c r="V821" s="8"/>
      <c r="W821" s="8"/>
      <c r="X821" s="8"/>
      <c r="Y821" s="8"/>
      <c r="Z821" s="8"/>
      <c r="AA821" s="8"/>
      <c r="AB821" s="8">
        <f>表1_5[[#This Row],[Average 60]]/表1_5[[#This Row],[Average 20]]</f>
        <v>4.0365103684927739</v>
      </c>
      <c r="AC821" s="8">
        <f>TTEST(表1_5[[#This Row],[iBAQ 0-20_1]:[iBAQ 0-20_3]],表1_5[[#This Row],[iBAQ 50-60_1]:[iBAQ 50-60_3]],2,2)</f>
        <v>1.7581812693338972E-2</v>
      </c>
      <c r="AD821" s="8" t="s">
        <v>1408</v>
      </c>
    </row>
    <row r="822" spans="1:30" ht="15.75">
      <c r="A822" s="6">
        <v>1079</v>
      </c>
      <c r="B822" s="7" t="s">
        <v>242</v>
      </c>
      <c r="C822" s="7" t="s">
        <v>2974</v>
      </c>
      <c r="D822" s="7" t="s">
        <v>3813</v>
      </c>
      <c r="E822" s="6">
        <v>3</v>
      </c>
      <c r="F822" s="6">
        <v>3</v>
      </c>
      <c r="G822" s="6"/>
      <c r="H822" s="6">
        <v>1145200</v>
      </c>
      <c r="I822" s="6">
        <v>650730</v>
      </c>
      <c r="J822" s="6"/>
      <c r="K822" s="6">
        <v>359560</v>
      </c>
      <c r="L822" s="6"/>
      <c r="M822" s="6">
        <v>13076000</v>
      </c>
      <c r="N822" s="6"/>
      <c r="O822" s="6">
        <v>6253300</v>
      </c>
      <c r="P822" s="6">
        <f>COUNT(表1_5[[#This Row],[iBAQ 0-20_1]:[iBAQ 0-20_3]])</f>
        <v>2</v>
      </c>
      <c r="Q822" s="6">
        <f>COUNT(表1_5[[#This Row],[iBAQ 30-40_1]:[iBAQ 30-40_3]])</f>
        <v>1</v>
      </c>
      <c r="R822" s="6">
        <f>COUNT(表1_5[[#This Row],[iBAQ 50-60_1]:[iBAQ 50-60_3]])</f>
        <v>2</v>
      </c>
      <c r="S822" s="8">
        <f>AVERAGE(表1_5[[#This Row],[iBAQ 0-20_1]:[iBAQ 0-20_3]])</f>
        <v>897965</v>
      </c>
      <c r="T822" s="8"/>
      <c r="U822" s="8">
        <f>AVERAGE(表1_5[[#This Row],[iBAQ 50-60_1]:[iBAQ 50-60_3]])</f>
        <v>9664650</v>
      </c>
      <c r="V822" s="8"/>
      <c r="W822" s="8"/>
      <c r="X822" s="8"/>
      <c r="Y822" s="8"/>
      <c r="Z822" s="8"/>
      <c r="AA822" s="8"/>
      <c r="AB822" s="8">
        <f>表1_5[[#This Row],[Average 60]]/表1_5[[#This Row],[Average 20]]</f>
        <v>10.762835967994299</v>
      </c>
      <c r="AC822" s="8">
        <f>TTEST(表1_5[[#This Row],[iBAQ 0-20_1]:[iBAQ 0-20_3]],表1_5[[#This Row],[iBAQ 50-60_1]:[iBAQ 50-60_3]],2,2)</f>
        <v>0.12443241995802667</v>
      </c>
      <c r="AD822" s="8"/>
    </row>
    <row r="823" spans="1:30" ht="15.75">
      <c r="A823" s="6">
        <v>17</v>
      </c>
      <c r="B823" s="7" t="s">
        <v>887</v>
      </c>
      <c r="C823" s="7" t="s">
        <v>2185</v>
      </c>
      <c r="D823" s="7" t="s">
        <v>3412</v>
      </c>
      <c r="E823" s="6">
        <v>1</v>
      </c>
      <c r="F823" s="6">
        <v>1</v>
      </c>
      <c r="G823" s="6"/>
      <c r="H823" s="6"/>
      <c r="I823" s="6"/>
      <c r="J823" s="6"/>
      <c r="K823" s="6"/>
      <c r="L823" s="6">
        <v>4176900</v>
      </c>
      <c r="M823" s="6">
        <v>25533000</v>
      </c>
      <c r="N823" s="6"/>
      <c r="O823" s="6"/>
      <c r="P823" s="6">
        <f>COUNT(表1_5[[#This Row],[iBAQ 0-20_1]:[iBAQ 0-20_3]])</f>
        <v>0</v>
      </c>
      <c r="Q823" s="6">
        <f>COUNT(表1_5[[#This Row],[iBAQ 30-40_1]:[iBAQ 30-40_3]])</f>
        <v>1</v>
      </c>
      <c r="R823" s="6">
        <f>COUNT(表1_5[[#This Row],[iBAQ 50-60_1]:[iBAQ 50-60_3]])</f>
        <v>1</v>
      </c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</row>
    <row r="824" spans="1:30" ht="15.75">
      <c r="A824" s="6">
        <v>41</v>
      </c>
      <c r="B824" s="7" t="s">
        <v>753</v>
      </c>
      <c r="C824" s="7" t="s">
        <v>2191</v>
      </c>
      <c r="D824" s="7" t="s">
        <v>1420</v>
      </c>
      <c r="E824" s="6">
        <v>2</v>
      </c>
      <c r="F824" s="6">
        <v>2</v>
      </c>
      <c r="G824" s="6"/>
      <c r="H824" s="6"/>
      <c r="I824" s="6">
        <v>2314300</v>
      </c>
      <c r="J824" s="6">
        <v>1201300</v>
      </c>
      <c r="K824" s="6"/>
      <c r="L824" s="6">
        <v>1588200</v>
      </c>
      <c r="M824" s="6"/>
      <c r="N824" s="6">
        <v>1835900</v>
      </c>
      <c r="O824" s="6"/>
      <c r="P824" s="6">
        <f>COUNT(表1_5[[#This Row],[iBAQ 0-20_1]:[iBAQ 0-20_3]])</f>
        <v>1</v>
      </c>
      <c r="Q824" s="6">
        <f>COUNT(表1_5[[#This Row],[iBAQ 30-40_1]:[iBAQ 30-40_3]])</f>
        <v>2</v>
      </c>
      <c r="R824" s="6">
        <f>COUNT(表1_5[[#This Row],[iBAQ 50-60_1]:[iBAQ 50-60_3]])</f>
        <v>1</v>
      </c>
      <c r="S824" s="8"/>
      <c r="T824" s="8">
        <f>AVERAGE(表1_5[[#This Row],[iBAQ 30-40_1]:[iBAQ 30-40_3]])</f>
        <v>1394750</v>
      </c>
      <c r="U824" s="8"/>
      <c r="V824" s="8"/>
      <c r="W824" s="8"/>
      <c r="X824" s="8"/>
      <c r="Y824" s="8"/>
      <c r="Z824" s="8"/>
      <c r="AA824" s="8"/>
      <c r="AB824" s="8"/>
      <c r="AC824" s="8"/>
      <c r="AD824" s="8"/>
    </row>
    <row r="825" spans="1:30" ht="15.75">
      <c r="A825" s="6">
        <v>43</v>
      </c>
      <c r="B825" s="7" t="s">
        <v>1378</v>
      </c>
      <c r="C825" s="7" t="s">
        <v>2193</v>
      </c>
      <c r="D825" s="7" t="s">
        <v>3418</v>
      </c>
      <c r="E825" s="6">
        <v>1</v>
      </c>
      <c r="F825" s="6">
        <v>1</v>
      </c>
      <c r="G825" s="6"/>
      <c r="H825" s="6">
        <v>420970</v>
      </c>
      <c r="I825" s="6"/>
      <c r="J825" s="6"/>
      <c r="K825" s="6"/>
      <c r="L825" s="6"/>
      <c r="M825" s="6"/>
      <c r="N825" s="6"/>
      <c r="O825" s="6"/>
      <c r="P825" s="6">
        <f>COUNT(表1_5[[#This Row],[iBAQ 0-20_1]:[iBAQ 0-20_3]])</f>
        <v>1</v>
      </c>
      <c r="Q825" s="6">
        <f>COUNT(表1_5[[#This Row],[iBAQ 30-40_1]:[iBAQ 30-40_3]])</f>
        <v>0</v>
      </c>
      <c r="R825" s="6">
        <f>COUNT(表1_5[[#This Row],[iBAQ 50-60_1]:[iBAQ 50-60_3]])</f>
        <v>0</v>
      </c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</row>
    <row r="826" spans="1:30" ht="15.75">
      <c r="A826" s="6">
        <v>44</v>
      </c>
      <c r="B826" s="7" t="s">
        <v>728</v>
      </c>
      <c r="C826" s="7" t="s">
        <v>2194</v>
      </c>
      <c r="D826" s="7" t="s">
        <v>3419</v>
      </c>
      <c r="E826" s="6">
        <v>2</v>
      </c>
      <c r="F826" s="6">
        <v>2</v>
      </c>
      <c r="G826" s="6"/>
      <c r="H826" s="6"/>
      <c r="I826" s="6"/>
      <c r="J826" s="6">
        <v>3287600</v>
      </c>
      <c r="K826" s="6">
        <v>4857800</v>
      </c>
      <c r="L826" s="6"/>
      <c r="M826" s="6"/>
      <c r="N826" s="6">
        <v>3466000</v>
      </c>
      <c r="O826" s="6"/>
      <c r="P826" s="6">
        <f>COUNT(表1_5[[#This Row],[iBAQ 0-20_1]:[iBAQ 0-20_3]])</f>
        <v>0</v>
      </c>
      <c r="Q826" s="6">
        <f>COUNT(表1_5[[#This Row],[iBAQ 30-40_1]:[iBAQ 30-40_3]])</f>
        <v>2</v>
      </c>
      <c r="R826" s="6">
        <f>COUNT(表1_5[[#This Row],[iBAQ 50-60_1]:[iBAQ 50-60_3]])</f>
        <v>1</v>
      </c>
      <c r="S826" s="8"/>
      <c r="T826" s="8">
        <f>AVERAGE(表1_5[[#This Row],[iBAQ 30-40_1]:[iBAQ 30-40_3]])</f>
        <v>4072700</v>
      </c>
      <c r="U826" s="8"/>
      <c r="V826" s="8"/>
      <c r="W826" s="8"/>
      <c r="X826" s="8">
        <v>40</v>
      </c>
      <c r="Y826" s="8"/>
      <c r="Z826" s="8"/>
      <c r="AA826" s="8"/>
      <c r="AB826" s="8"/>
      <c r="AC826" s="8"/>
      <c r="AD826" s="8"/>
    </row>
    <row r="827" spans="1:30" ht="15.75">
      <c r="A827" s="6">
        <v>46</v>
      </c>
      <c r="B827" s="7" t="s">
        <v>1352</v>
      </c>
      <c r="C827" s="7" t="s">
        <v>2196</v>
      </c>
      <c r="D827" s="7" t="s">
        <v>1422</v>
      </c>
      <c r="E827" s="6">
        <v>2</v>
      </c>
      <c r="F827" s="6">
        <v>2</v>
      </c>
      <c r="G827" s="6"/>
      <c r="H827" s="6"/>
      <c r="I827" s="6">
        <v>688850</v>
      </c>
      <c r="J827" s="6"/>
      <c r="K827" s="6"/>
      <c r="L827" s="6"/>
      <c r="M827" s="6"/>
      <c r="N827" s="6"/>
      <c r="O827" s="6"/>
      <c r="P827" s="6">
        <f>COUNT(表1_5[[#This Row],[iBAQ 0-20_1]:[iBAQ 0-20_3]])</f>
        <v>1</v>
      </c>
      <c r="Q827" s="6">
        <f>COUNT(表1_5[[#This Row],[iBAQ 30-40_1]:[iBAQ 30-40_3]])</f>
        <v>0</v>
      </c>
      <c r="R827" s="6">
        <f>COUNT(表1_5[[#This Row],[iBAQ 50-60_1]:[iBAQ 50-60_3]])</f>
        <v>0</v>
      </c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</row>
    <row r="828" spans="1:30" ht="15.75">
      <c r="A828" s="6">
        <v>49</v>
      </c>
      <c r="B828" s="7" t="s">
        <v>694</v>
      </c>
      <c r="C828" s="7" t="s">
        <v>2198</v>
      </c>
      <c r="D828" s="7" t="s">
        <v>3422</v>
      </c>
      <c r="E828" s="6">
        <v>2</v>
      </c>
      <c r="F828" s="6">
        <v>1</v>
      </c>
      <c r="G828" s="6">
        <v>18292000</v>
      </c>
      <c r="H828" s="6"/>
      <c r="I828" s="6">
        <v>24371000</v>
      </c>
      <c r="J828" s="6">
        <v>32442000</v>
      </c>
      <c r="K828" s="6">
        <v>40486000</v>
      </c>
      <c r="L828" s="6">
        <v>29184000</v>
      </c>
      <c r="M828" s="6"/>
      <c r="N828" s="6">
        <v>26245000</v>
      </c>
      <c r="O828" s="6"/>
      <c r="P828" s="6">
        <f>COUNT(表1_5[[#This Row],[iBAQ 0-20_1]:[iBAQ 0-20_3]])</f>
        <v>2</v>
      </c>
      <c r="Q828" s="6">
        <f>COUNT(表1_5[[#This Row],[iBAQ 30-40_1]:[iBAQ 30-40_3]])</f>
        <v>3</v>
      </c>
      <c r="R828" s="6">
        <f>COUNT(表1_5[[#This Row],[iBAQ 50-60_1]:[iBAQ 50-60_3]])</f>
        <v>1</v>
      </c>
      <c r="S828" s="8">
        <f>AVERAGE(表1_5[[#This Row],[iBAQ 0-20_1]:[iBAQ 0-20_3]])</f>
        <v>21331500</v>
      </c>
      <c r="T828" s="8">
        <f>AVERAGE(表1_5[[#This Row],[iBAQ 30-40_1]:[iBAQ 30-40_3]])</f>
        <v>34037333.333333336</v>
      </c>
      <c r="U828" s="8"/>
      <c r="V828" s="8">
        <f>表1_5[[#This Row],[Average 40]]/表1_5[[#This Row],[Average 20]]</f>
        <v>1.5956371250654355</v>
      </c>
      <c r="W828" s="8">
        <f>TTEST(表1_5[[#This Row],[iBAQ 0-20_1]:[iBAQ 0-20_3]],表1_5[[#This Row],[iBAQ 30-40_1]:[iBAQ 30-40_3]],2,2)</f>
        <v>8.0574652677190481E-2</v>
      </c>
      <c r="X828" s="8"/>
      <c r="Y828" s="8"/>
      <c r="Z828" s="8"/>
      <c r="AA828" s="8"/>
      <c r="AB828" s="8"/>
      <c r="AC828" s="8"/>
      <c r="AD828" s="8"/>
    </row>
    <row r="829" spans="1:30" ht="15.75">
      <c r="A829" s="6">
        <v>60</v>
      </c>
      <c r="B829" s="7" t="s">
        <v>1247</v>
      </c>
      <c r="C829" s="7" t="s">
        <v>2205</v>
      </c>
      <c r="D829" s="7" t="s">
        <v>1427</v>
      </c>
      <c r="E829" s="6">
        <v>2</v>
      </c>
      <c r="F829" s="6">
        <v>2</v>
      </c>
      <c r="G829" s="6"/>
      <c r="H829" s="6"/>
      <c r="I829" s="6">
        <v>11512000</v>
      </c>
      <c r="J829" s="6"/>
      <c r="K829" s="6">
        <v>8524500</v>
      </c>
      <c r="L829" s="6"/>
      <c r="M829" s="6"/>
      <c r="N829" s="6"/>
      <c r="O829" s="6"/>
      <c r="P829" s="6">
        <f>COUNT(表1_5[[#This Row],[iBAQ 0-20_1]:[iBAQ 0-20_3]])</f>
        <v>1</v>
      </c>
      <c r="Q829" s="6">
        <f>COUNT(表1_5[[#This Row],[iBAQ 30-40_1]:[iBAQ 30-40_3]])</f>
        <v>1</v>
      </c>
      <c r="R829" s="6">
        <f>COUNT(表1_5[[#This Row],[iBAQ 50-60_1]:[iBAQ 50-60_3]])</f>
        <v>0</v>
      </c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</row>
    <row r="830" spans="1:30" ht="15.75">
      <c r="A830" s="6">
        <v>64</v>
      </c>
      <c r="B830" s="7" t="s">
        <v>845</v>
      </c>
      <c r="C830" s="7" t="s">
        <v>2207</v>
      </c>
      <c r="D830" s="7" t="s">
        <v>3426</v>
      </c>
      <c r="E830" s="6">
        <v>4</v>
      </c>
      <c r="F830" s="6">
        <v>4</v>
      </c>
      <c r="G830" s="6"/>
      <c r="H830" s="6"/>
      <c r="I830" s="6"/>
      <c r="J830" s="6"/>
      <c r="K830" s="6">
        <v>377760</v>
      </c>
      <c r="L830" s="6"/>
      <c r="M830" s="6">
        <v>435230</v>
      </c>
      <c r="N830" s="6">
        <v>325190</v>
      </c>
      <c r="O830" s="6"/>
      <c r="P830" s="6">
        <f>COUNT(表1_5[[#This Row],[iBAQ 0-20_1]:[iBAQ 0-20_3]])</f>
        <v>0</v>
      </c>
      <c r="Q830" s="6">
        <f>COUNT(表1_5[[#This Row],[iBAQ 30-40_1]:[iBAQ 30-40_3]])</f>
        <v>1</v>
      </c>
      <c r="R830" s="6">
        <f>COUNT(表1_5[[#This Row],[iBAQ 50-60_1]:[iBAQ 50-60_3]])</f>
        <v>2</v>
      </c>
      <c r="S830" s="8"/>
      <c r="T830" s="8"/>
      <c r="U830" s="8">
        <f>AVERAGE(表1_5[[#This Row],[iBAQ 50-60_1]:[iBAQ 50-60_3]])</f>
        <v>380210</v>
      </c>
      <c r="V830" s="8"/>
      <c r="W830" s="8"/>
      <c r="X830" s="8"/>
      <c r="Y830" s="8"/>
      <c r="Z830" s="8"/>
      <c r="AA830" s="8"/>
      <c r="AB830" s="8"/>
      <c r="AC830" s="8"/>
      <c r="AD830" s="8">
        <v>60</v>
      </c>
    </row>
    <row r="831" spans="1:30" ht="15.75">
      <c r="A831" s="6">
        <v>68</v>
      </c>
      <c r="B831" s="7" t="s">
        <v>1385</v>
      </c>
      <c r="C831" s="7" t="s">
        <v>2210</v>
      </c>
      <c r="D831" s="7" t="s">
        <v>1429</v>
      </c>
      <c r="E831" s="6">
        <v>1</v>
      </c>
      <c r="F831" s="6">
        <v>1</v>
      </c>
      <c r="G831" s="6"/>
      <c r="H831" s="6">
        <v>112070</v>
      </c>
      <c r="I831" s="6"/>
      <c r="J831" s="6"/>
      <c r="K831" s="6"/>
      <c r="L831" s="6"/>
      <c r="M831" s="6"/>
      <c r="N831" s="6"/>
      <c r="O831" s="6"/>
      <c r="P831" s="6">
        <f>COUNT(表1_5[[#This Row],[iBAQ 0-20_1]:[iBAQ 0-20_3]])</f>
        <v>1</v>
      </c>
      <c r="Q831" s="6">
        <f>COUNT(表1_5[[#This Row],[iBAQ 30-40_1]:[iBAQ 30-40_3]])</f>
        <v>0</v>
      </c>
      <c r="R831" s="6">
        <f>COUNT(表1_5[[#This Row],[iBAQ 50-60_1]:[iBAQ 50-60_3]])</f>
        <v>0</v>
      </c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</row>
    <row r="832" spans="1:30" ht="15.75">
      <c r="A832" s="6">
        <v>75</v>
      </c>
      <c r="B832" s="7" t="s">
        <v>1205</v>
      </c>
      <c r="C832" s="7" t="s">
        <v>2188</v>
      </c>
      <c r="D832" s="7" t="s">
        <v>3429</v>
      </c>
      <c r="E832" s="6">
        <v>1</v>
      </c>
      <c r="F832" s="6">
        <v>1</v>
      </c>
      <c r="G832" s="6"/>
      <c r="H832" s="6"/>
      <c r="I832" s="6"/>
      <c r="J832" s="6"/>
      <c r="K832" s="6"/>
      <c r="L832" s="6">
        <v>474840</v>
      </c>
      <c r="M832" s="6"/>
      <c r="N832" s="6"/>
      <c r="O832" s="6"/>
      <c r="P832" s="6">
        <f>COUNT(表1_5[[#This Row],[iBAQ 0-20_1]:[iBAQ 0-20_3]])</f>
        <v>0</v>
      </c>
      <c r="Q832" s="6">
        <f>COUNT(表1_5[[#This Row],[iBAQ 30-40_1]:[iBAQ 30-40_3]])</f>
        <v>1</v>
      </c>
      <c r="R832" s="6">
        <f>COUNT(表1_5[[#This Row],[iBAQ 50-60_1]:[iBAQ 50-60_3]])</f>
        <v>0</v>
      </c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</row>
    <row r="833" spans="1:30" ht="15.75">
      <c r="A833" s="6">
        <v>77</v>
      </c>
      <c r="B833" s="7" t="s">
        <v>776</v>
      </c>
      <c r="C833" s="7" t="s">
        <v>2215</v>
      </c>
      <c r="D833" s="7" t="s">
        <v>1432</v>
      </c>
      <c r="E833" s="6">
        <v>1</v>
      </c>
      <c r="F833" s="6">
        <v>1</v>
      </c>
      <c r="G833" s="6">
        <v>1616700</v>
      </c>
      <c r="H833" s="6">
        <v>1842000</v>
      </c>
      <c r="I833" s="6">
        <v>905170</v>
      </c>
      <c r="J833" s="6">
        <v>1593200</v>
      </c>
      <c r="K833" s="6"/>
      <c r="L833" s="6">
        <v>1853800</v>
      </c>
      <c r="M833" s="6"/>
      <c r="N833" s="6">
        <v>1299700</v>
      </c>
      <c r="O833" s="6"/>
      <c r="P833" s="6">
        <f>COUNT(表1_5[[#This Row],[iBAQ 0-20_1]:[iBAQ 0-20_3]])</f>
        <v>3</v>
      </c>
      <c r="Q833" s="6">
        <f>COUNT(表1_5[[#This Row],[iBAQ 30-40_1]:[iBAQ 30-40_3]])</f>
        <v>2</v>
      </c>
      <c r="R833" s="6">
        <f>COUNT(表1_5[[#This Row],[iBAQ 50-60_1]:[iBAQ 50-60_3]])</f>
        <v>1</v>
      </c>
      <c r="S833" s="8">
        <f>AVERAGE(表1_5[[#This Row],[iBAQ 0-20_1]:[iBAQ 0-20_3]])</f>
        <v>1454623.3333333333</v>
      </c>
      <c r="T833" s="8">
        <f>AVERAGE(表1_5[[#This Row],[iBAQ 30-40_1]:[iBAQ 30-40_3]])</f>
        <v>1723500</v>
      </c>
      <c r="U833" s="8"/>
      <c r="V833" s="8">
        <f>表1_5[[#This Row],[Average 40]]/表1_5[[#This Row],[Average 20]]</f>
        <v>1.184842811541132</v>
      </c>
      <c r="W833" s="8">
        <f>TTEST(表1_5[[#This Row],[iBAQ 0-20_1]:[iBAQ 0-20_3]],表1_5[[#This Row],[iBAQ 30-40_1]:[iBAQ 30-40_3]],2,2)</f>
        <v>0.52738943441552699</v>
      </c>
      <c r="X833" s="8"/>
      <c r="Y833" s="8"/>
      <c r="Z833" s="8"/>
      <c r="AA833" s="8"/>
      <c r="AB833" s="8"/>
      <c r="AC833" s="8"/>
      <c r="AD833" s="8"/>
    </row>
    <row r="834" spans="1:30" ht="15.75">
      <c r="A834" s="6">
        <v>82</v>
      </c>
      <c r="B834" s="7" t="s">
        <v>1394</v>
      </c>
      <c r="C834" s="7" t="s">
        <v>2218</v>
      </c>
      <c r="D834" s="7" t="s">
        <v>1433</v>
      </c>
      <c r="E834" s="6">
        <v>2</v>
      </c>
      <c r="F834" s="6">
        <v>2</v>
      </c>
      <c r="G834" s="6">
        <v>191620</v>
      </c>
      <c r="H834" s="6"/>
      <c r="I834" s="6"/>
      <c r="J834" s="6"/>
      <c r="K834" s="6"/>
      <c r="L834" s="6"/>
      <c r="M834" s="6"/>
      <c r="N834" s="6"/>
      <c r="O834" s="6"/>
      <c r="P834" s="6">
        <f>COUNT(表1_5[[#This Row],[iBAQ 0-20_1]:[iBAQ 0-20_3]])</f>
        <v>1</v>
      </c>
      <c r="Q834" s="6">
        <f>COUNT(表1_5[[#This Row],[iBAQ 30-40_1]:[iBAQ 30-40_3]])</f>
        <v>0</v>
      </c>
      <c r="R834" s="6">
        <f>COUNT(表1_5[[#This Row],[iBAQ 50-60_1]:[iBAQ 50-60_3]])</f>
        <v>0</v>
      </c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</row>
    <row r="835" spans="1:30" ht="15.75">
      <c r="A835" s="6">
        <v>85</v>
      </c>
      <c r="B835" s="7" t="s">
        <v>1348</v>
      </c>
      <c r="C835" s="7" t="s">
        <v>2220</v>
      </c>
      <c r="D835" s="7" t="s">
        <v>1434</v>
      </c>
      <c r="E835" s="6">
        <v>5</v>
      </c>
      <c r="F835" s="6">
        <v>4</v>
      </c>
      <c r="G835" s="6">
        <v>593240</v>
      </c>
      <c r="H835" s="6"/>
      <c r="I835" s="6">
        <v>908550</v>
      </c>
      <c r="J835" s="6"/>
      <c r="K835" s="6"/>
      <c r="L835" s="6"/>
      <c r="M835" s="6"/>
      <c r="N835" s="6"/>
      <c r="O835" s="6"/>
      <c r="P835" s="6">
        <f>COUNT(表1_5[[#This Row],[iBAQ 0-20_1]:[iBAQ 0-20_3]])</f>
        <v>2</v>
      </c>
      <c r="Q835" s="6">
        <f>COUNT(表1_5[[#This Row],[iBAQ 30-40_1]:[iBAQ 30-40_3]])</f>
        <v>0</v>
      </c>
      <c r="R835" s="6">
        <f>COUNT(表1_5[[#This Row],[iBAQ 50-60_1]:[iBAQ 50-60_3]])</f>
        <v>0</v>
      </c>
      <c r="S835" s="8">
        <f>AVERAGE(表1_5[[#This Row],[iBAQ 0-20_1]:[iBAQ 0-20_3]])</f>
        <v>750895</v>
      </c>
      <c r="T835" s="8"/>
      <c r="U835" s="8"/>
      <c r="V835" s="8"/>
      <c r="W835" s="8"/>
      <c r="X835" s="8">
        <v>20</v>
      </c>
      <c r="Y835" s="8"/>
      <c r="Z835" s="8"/>
      <c r="AA835" s="8"/>
      <c r="AB835" s="8"/>
      <c r="AC835" s="8"/>
      <c r="AD835" s="8">
        <v>20</v>
      </c>
    </row>
    <row r="836" spans="1:30" ht="15.75">
      <c r="A836" s="6">
        <v>88</v>
      </c>
      <c r="B836" s="7" t="s">
        <v>168</v>
      </c>
      <c r="C836" s="7" t="s">
        <v>2223</v>
      </c>
      <c r="D836" s="7" t="s">
        <v>1436</v>
      </c>
      <c r="E836" s="6">
        <v>2</v>
      </c>
      <c r="F836" s="6">
        <v>2</v>
      </c>
      <c r="G836" s="6">
        <v>18042000</v>
      </c>
      <c r="H836" s="6"/>
      <c r="I836" s="6"/>
      <c r="J836" s="6"/>
      <c r="K836" s="6"/>
      <c r="L836" s="6"/>
      <c r="M836" s="6"/>
      <c r="N836" s="6"/>
      <c r="O836" s="6">
        <v>10392000</v>
      </c>
      <c r="P836" s="6">
        <f>COUNT(表1_5[[#This Row],[iBAQ 0-20_1]:[iBAQ 0-20_3]])</f>
        <v>1</v>
      </c>
      <c r="Q836" s="6">
        <f>COUNT(表1_5[[#This Row],[iBAQ 30-40_1]:[iBAQ 30-40_3]])</f>
        <v>0</v>
      </c>
      <c r="R836" s="6">
        <f>COUNT(表1_5[[#This Row],[iBAQ 50-60_1]:[iBAQ 50-60_3]])</f>
        <v>1</v>
      </c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</row>
    <row r="837" spans="1:30" ht="15.75">
      <c r="A837" s="6">
        <v>96</v>
      </c>
      <c r="B837" s="7" t="s">
        <v>195</v>
      </c>
      <c r="C837" s="7" t="s">
        <v>2227</v>
      </c>
      <c r="D837" s="7" t="s">
        <v>3441</v>
      </c>
      <c r="E837" s="6">
        <v>2</v>
      </c>
      <c r="F837" s="6">
        <v>2</v>
      </c>
      <c r="G837" s="6"/>
      <c r="H837" s="6"/>
      <c r="I837" s="6">
        <v>865500</v>
      </c>
      <c r="J837" s="6"/>
      <c r="K837" s="6"/>
      <c r="L837" s="6">
        <v>4404200</v>
      </c>
      <c r="M837" s="6">
        <v>9419500</v>
      </c>
      <c r="N837" s="6">
        <v>4376800</v>
      </c>
      <c r="O837" s="6">
        <v>8333500</v>
      </c>
      <c r="P837" s="6">
        <f>COUNT(表1_5[[#This Row],[iBAQ 0-20_1]:[iBAQ 0-20_3]])</f>
        <v>1</v>
      </c>
      <c r="Q837" s="6">
        <f>COUNT(表1_5[[#This Row],[iBAQ 30-40_1]:[iBAQ 30-40_3]])</f>
        <v>1</v>
      </c>
      <c r="R837" s="6">
        <f>COUNT(表1_5[[#This Row],[iBAQ 50-60_1]:[iBAQ 50-60_3]])</f>
        <v>3</v>
      </c>
      <c r="S837" s="8"/>
      <c r="T837" s="8"/>
      <c r="U837" s="8">
        <f>AVERAGE(表1_5[[#This Row],[iBAQ 50-60_1]:[iBAQ 50-60_3]])</f>
        <v>7376600</v>
      </c>
      <c r="V837" s="8"/>
      <c r="W837" s="8"/>
      <c r="X837" s="8"/>
      <c r="Y837" s="8"/>
      <c r="Z837" s="8"/>
      <c r="AA837" s="8"/>
      <c r="AB837" s="8"/>
      <c r="AC837" s="8"/>
      <c r="AD837" s="8"/>
    </row>
    <row r="838" spans="1:30" ht="15.75">
      <c r="A838" s="6">
        <v>105</v>
      </c>
      <c r="B838" s="7" t="s">
        <v>364</v>
      </c>
      <c r="C838" s="7" t="s">
        <v>2235</v>
      </c>
      <c r="D838" s="7" t="s">
        <v>1441</v>
      </c>
      <c r="E838" s="6">
        <v>1</v>
      </c>
      <c r="F838" s="6">
        <v>1</v>
      </c>
      <c r="G838" s="6">
        <v>2817700</v>
      </c>
      <c r="H838" s="6">
        <v>4019200</v>
      </c>
      <c r="I838" s="6">
        <v>5759000</v>
      </c>
      <c r="J838" s="6"/>
      <c r="K838" s="6"/>
      <c r="L838" s="6"/>
      <c r="M838" s="6"/>
      <c r="N838" s="6"/>
      <c r="O838" s="6">
        <v>3024800</v>
      </c>
      <c r="P838" s="6">
        <f>COUNT(表1_5[[#This Row],[iBAQ 0-20_1]:[iBAQ 0-20_3]])</f>
        <v>3</v>
      </c>
      <c r="Q838" s="6">
        <f>COUNT(表1_5[[#This Row],[iBAQ 30-40_1]:[iBAQ 30-40_3]])</f>
        <v>0</v>
      </c>
      <c r="R838" s="6">
        <f>COUNT(表1_5[[#This Row],[iBAQ 50-60_1]:[iBAQ 50-60_3]])</f>
        <v>1</v>
      </c>
      <c r="S838" s="8">
        <f>AVERAGE(表1_5[[#This Row],[iBAQ 0-20_1]:[iBAQ 0-20_3]])</f>
        <v>4198633.333333333</v>
      </c>
      <c r="T838" s="8"/>
      <c r="U838" s="8"/>
      <c r="V838" s="8"/>
      <c r="W838" s="8"/>
      <c r="X838" s="8">
        <v>20</v>
      </c>
      <c r="Y838" s="8"/>
      <c r="Z838" s="8"/>
      <c r="AA838" s="8"/>
      <c r="AB838" s="8"/>
      <c r="AC838" s="8"/>
      <c r="AD838" s="8"/>
    </row>
    <row r="839" spans="1:30" ht="15.75">
      <c r="A839" s="6">
        <v>106</v>
      </c>
      <c r="B839" s="7" t="s">
        <v>500</v>
      </c>
      <c r="C839" s="7" t="s">
        <v>2236</v>
      </c>
      <c r="D839" s="7" t="s">
        <v>1442</v>
      </c>
      <c r="E839" s="6">
        <v>1</v>
      </c>
      <c r="F839" s="6">
        <v>1</v>
      </c>
      <c r="G839" s="6"/>
      <c r="H839" s="6"/>
      <c r="I839" s="6"/>
      <c r="J839" s="6"/>
      <c r="K839" s="6"/>
      <c r="L839" s="6"/>
      <c r="M839" s="6"/>
      <c r="N839" s="6"/>
      <c r="O839" s="6">
        <v>1435200</v>
      </c>
      <c r="P839" s="6">
        <f>COUNT(表1_5[[#This Row],[iBAQ 0-20_1]:[iBAQ 0-20_3]])</f>
        <v>0</v>
      </c>
      <c r="Q839" s="6">
        <f>COUNT(表1_5[[#This Row],[iBAQ 30-40_1]:[iBAQ 30-40_3]])</f>
        <v>0</v>
      </c>
      <c r="R839" s="6">
        <f>COUNT(表1_5[[#This Row],[iBAQ 50-60_1]:[iBAQ 50-60_3]])</f>
        <v>1</v>
      </c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</row>
    <row r="840" spans="1:30" ht="15.75">
      <c r="A840" s="6">
        <v>107</v>
      </c>
      <c r="B840" s="7" t="s">
        <v>832</v>
      </c>
      <c r="C840" s="7" t="s">
        <v>2237</v>
      </c>
      <c r="D840" s="7" t="s">
        <v>3445</v>
      </c>
      <c r="E840" s="6">
        <v>1</v>
      </c>
      <c r="F840" s="6">
        <v>1</v>
      </c>
      <c r="G840" s="6"/>
      <c r="H840" s="6"/>
      <c r="I840" s="6"/>
      <c r="J840" s="6"/>
      <c r="K840" s="6"/>
      <c r="L840" s="6"/>
      <c r="M840" s="6"/>
      <c r="N840" s="6">
        <v>480550</v>
      </c>
      <c r="O840" s="6"/>
      <c r="P840" s="6">
        <f>COUNT(表1_5[[#This Row],[iBAQ 0-20_1]:[iBAQ 0-20_3]])</f>
        <v>0</v>
      </c>
      <c r="Q840" s="6">
        <f>COUNT(表1_5[[#This Row],[iBAQ 30-40_1]:[iBAQ 30-40_3]])</f>
        <v>0</v>
      </c>
      <c r="R840" s="6">
        <f>COUNT(表1_5[[#This Row],[iBAQ 50-60_1]:[iBAQ 50-60_3]])</f>
        <v>1</v>
      </c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</row>
    <row r="841" spans="1:30" ht="15.75">
      <c r="A841" s="6">
        <v>108</v>
      </c>
      <c r="B841" s="7" t="s">
        <v>950</v>
      </c>
      <c r="C841" s="7" t="s">
        <v>2238</v>
      </c>
      <c r="D841" s="7" t="s">
        <v>1443</v>
      </c>
      <c r="E841" s="6">
        <v>4</v>
      </c>
      <c r="F841" s="6">
        <v>4</v>
      </c>
      <c r="G841" s="6"/>
      <c r="H841" s="6"/>
      <c r="I841" s="6"/>
      <c r="J841" s="6">
        <v>1002200</v>
      </c>
      <c r="K841" s="6">
        <v>1233600</v>
      </c>
      <c r="L841" s="6">
        <v>1132100</v>
      </c>
      <c r="M841" s="6">
        <v>2419600</v>
      </c>
      <c r="N841" s="6"/>
      <c r="O841" s="6"/>
      <c r="P841" s="6">
        <f>COUNT(表1_5[[#This Row],[iBAQ 0-20_1]:[iBAQ 0-20_3]])</f>
        <v>0</v>
      </c>
      <c r="Q841" s="6">
        <f>COUNT(表1_5[[#This Row],[iBAQ 30-40_1]:[iBAQ 30-40_3]])</f>
        <v>3</v>
      </c>
      <c r="R841" s="6">
        <f>COUNT(表1_5[[#This Row],[iBAQ 50-60_1]:[iBAQ 50-60_3]])</f>
        <v>1</v>
      </c>
      <c r="S841" s="8"/>
      <c r="T841" s="8">
        <f>AVERAGE(表1_5[[#This Row],[iBAQ 30-40_1]:[iBAQ 30-40_3]])</f>
        <v>1122633.3333333333</v>
      </c>
      <c r="U841" s="8"/>
      <c r="V841" s="8"/>
      <c r="W841" s="8"/>
      <c r="X841" s="8">
        <v>40</v>
      </c>
      <c r="Y841" s="8"/>
      <c r="Z841" s="8"/>
      <c r="AA841" s="8"/>
      <c r="AB841" s="8"/>
      <c r="AC841" s="8"/>
      <c r="AD841" s="8"/>
    </row>
    <row r="842" spans="1:30" ht="15.75">
      <c r="A842" s="6">
        <v>114</v>
      </c>
      <c r="B842" s="7" t="s">
        <v>955</v>
      </c>
      <c r="C842" s="7" t="s">
        <v>2243</v>
      </c>
      <c r="D842" s="7" t="s">
        <v>1448</v>
      </c>
      <c r="E842" s="6">
        <v>1</v>
      </c>
      <c r="F842" s="6">
        <v>1</v>
      </c>
      <c r="G842" s="6"/>
      <c r="H842" s="6"/>
      <c r="I842" s="6"/>
      <c r="J842" s="6"/>
      <c r="K842" s="6"/>
      <c r="L842" s="6"/>
      <c r="M842" s="6">
        <v>2247000</v>
      </c>
      <c r="N842" s="6"/>
      <c r="O842" s="6"/>
      <c r="P842" s="6">
        <f>COUNT(表1_5[[#This Row],[iBAQ 0-20_1]:[iBAQ 0-20_3]])</f>
        <v>0</v>
      </c>
      <c r="Q842" s="6">
        <f>COUNT(表1_5[[#This Row],[iBAQ 30-40_1]:[iBAQ 30-40_3]])</f>
        <v>0</v>
      </c>
      <c r="R842" s="6">
        <f>COUNT(表1_5[[#This Row],[iBAQ 50-60_1]:[iBAQ 50-60_3]])</f>
        <v>1</v>
      </c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</row>
    <row r="843" spans="1:30" ht="15.75">
      <c r="A843" s="6">
        <v>116</v>
      </c>
      <c r="B843" s="7" t="s">
        <v>1042</v>
      </c>
      <c r="C843" s="7" t="s">
        <v>2245</v>
      </c>
      <c r="D843" s="7" t="s">
        <v>1449</v>
      </c>
      <c r="E843" s="6">
        <v>1</v>
      </c>
      <c r="F843" s="6">
        <v>1</v>
      </c>
      <c r="G843" s="6"/>
      <c r="H843" s="6"/>
      <c r="I843" s="6"/>
      <c r="J843" s="6"/>
      <c r="K843" s="6"/>
      <c r="L843" s="6"/>
      <c r="M843" s="6">
        <v>793670</v>
      </c>
      <c r="N843" s="6"/>
      <c r="O843" s="6"/>
      <c r="P843" s="6">
        <f>COUNT(表1_5[[#This Row],[iBAQ 0-20_1]:[iBAQ 0-20_3]])</f>
        <v>0</v>
      </c>
      <c r="Q843" s="6">
        <f>COUNT(表1_5[[#This Row],[iBAQ 30-40_1]:[iBAQ 30-40_3]])</f>
        <v>0</v>
      </c>
      <c r="R843" s="6">
        <f>COUNT(表1_5[[#This Row],[iBAQ 50-60_1]:[iBAQ 50-60_3]])</f>
        <v>1</v>
      </c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</row>
    <row r="844" spans="1:30" ht="15.75">
      <c r="A844" s="6">
        <v>119</v>
      </c>
      <c r="B844" s="7" t="s">
        <v>910</v>
      </c>
      <c r="C844" s="7" t="s">
        <v>2246</v>
      </c>
      <c r="D844" s="7" t="s">
        <v>1450</v>
      </c>
      <c r="E844" s="6">
        <v>2</v>
      </c>
      <c r="F844" s="6">
        <v>2</v>
      </c>
      <c r="G844" s="6"/>
      <c r="H844" s="6"/>
      <c r="I844" s="6"/>
      <c r="J844" s="6"/>
      <c r="K844" s="6"/>
      <c r="L844" s="6"/>
      <c r="M844" s="6">
        <v>5582000</v>
      </c>
      <c r="N844" s="6"/>
      <c r="O844" s="6"/>
      <c r="P844" s="6">
        <f>COUNT(表1_5[[#This Row],[iBAQ 0-20_1]:[iBAQ 0-20_3]])</f>
        <v>0</v>
      </c>
      <c r="Q844" s="6">
        <f>COUNT(表1_5[[#This Row],[iBAQ 30-40_1]:[iBAQ 30-40_3]])</f>
        <v>0</v>
      </c>
      <c r="R844" s="6">
        <f>COUNT(表1_5[[#This Row],[iBAQ 50-60_1]:[iBAQ 50-60_3]])</f>
        <v>1</v>
      </c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</row>
    <row r="845" spans="1:30" ht="15.75">
      <c r="A845" s="6">
        <v>120</v>
      </c>
      <c r="B845" s="7" t="s">
        <v>1114</v>
      </c>
      <c r="C845" s="7" t="s">
        <v>2247</v>
      </c>
      <c r="D845" s="7" t="s">
        <v>1451</v>
      </c>
      <c r="E845" s="6">
        <v>5</v>
      </c>
      <c r="F845" s="6">
        <v>5</v>
      </c>
      <c r="G845" s="6">
        <v>554410</v>
      </c>
      <c r="H845" s="6">
        <v>3892700</v>
      </c>
      <c r="I845" s="6">
        <v>2204900</v>
      </c>
      <c r="J845" s="6"/>
      <c r="K845" s="6"/>
      <c r="L845" s="6">
        <v>1999400</v>
      </c>
      <c r="M845" s="6"/>
      <c r="N845" s="6"/>
      <c r="O845" s="6"/>
      <c r="P845" s="6">
        <f>COUNT(表1_5[[#This Row],[iBAQ 0-20_1]:[iBAQ 0-20_3]])</f>
        <v>3</v>
      </c>
      <c r="Q845" s="6">
        <f>COUNT(表1_5[[#This Row],[iBAQ 30-40_1]:[iBAQ 30-40_3]])</f>
        <v>1</v>
      </c>
      <c r="R845" s="6">
        <f>COUNT(表1_5[[#This Row],[iBAQ 50-60_1]:[iBAQ 50-60_3]])</f>
        <v>0</v>
      </c>
      <c r="S845" s="8">
        <f>AVERAGE(表1_5[[#This Row],[iBAQ 0-20_1]:[iBAQ 0-20_3]])</f>
        <v>2217336.6666666665</v>
      </c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>
        <v>20</v>
      </c>
    </row>
    <row r="846" spans="1:30" ht="15.75">
      <c r="A846" s="6">
        <v>121</v>
      </c>
      <c r="B846" s="7" t="s">
        <v>1056</v>
      </c>
      <c r="C846" s="7" t="s">
        <v>2248</v>
      </c>
      <c r="D846" s="7" t="s">
        <v>1452</v>
      </c>
      <c r="E846" s="6">
        <v>2</v>
      </c>
      <c r="F846" s="6">
        <v>2</v>
      </c>
      <c r="G846" s="6">
        <v>1529900</v>
      </c>
      <c r="H846" s="6"/>
      <c r="I846" s="6"/>
      <c r="J846" s="6"/>
      <c r="K846" s="6"/>
      <c r="L846" s="6"/>
      <c r="M846" s="6">
        <v>461550</v>
      </c>
      <c r="N846" s="6"/>
      <c r="O846" s="6"/>
      <c r="P846" s="6">
        <f>COUNT(表1_5[[#This Row],[iBAQ 0-20_1]:[iBAQ 0-20_3]])</f>
        <v>1</v>
      </c>
      <c r="Q846" s="6">
        <f>COUNT(表1_5[[#This Row],[iBAQ 30-40_1]:[iBAQ 30-40_3]])</f>
        <v>0</v>
      </c>
      <c r="R846" s="6">
        <f>COUNT(表1_5[[#This Row],[iBAQ 50-60_1]:[iBAQ 50-60_3]])</f>
        <v>1</v>
      </c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</row>
    <row r="847" spans="1:30" ht="15.75">
      <c r="A847" s="6">
        <v>123</v>
      </c>
      <c r="B847" s="7" t="s">
        <v>391</v>
      </c>
      <c r="C847" s="7" t="s">
        <v>2249</v>
      </c>
      <c r="D847" s="7" t="s">
        <v>3447</v>
      </c>
      <c r="E847" s="6">
        <v>1</v>
      </c>
      <c r="F847" s="6">
        <v>1</v>
      </c>
      <c r="G847" s="6"/>
      <c r="H847" s="6"/>
      <c r="I847" s="6"/>
      <c r="J847" s="6">
        <v>1437200</v>
      </c>
      <c r="K847" s="6"/>
      <c r="L847" s="6"/>
      <c r="M847" s="6">
        <v>2659800</v>
      </c>
      <c r="N847" s="6">
        <v>1048000</v>
      </c>
      <c r="O847" s="6">
        <v>2659500</v>
      </c>
      <c r="P847" s="6">
        <f>COUNT(表1_5[[#This Row],[iBAQ 0-20_1]:[iBAQ 0-20_3]])</f>
        <v>0</v>
      </c>
      <c r="Q847" s="6">
        <f>COUNT(表1_5[[#This Row],[iBAQ 30-40_1]:[iBAQ 30-40_3]])</f>
        <v>1</v>
      </c>
      <c r="R847" s="6">
        <f>COUNT(表1_5[[#This Row],[iBAQ 50-60_1]:[iBAQ 50-60_3]])</f>
        <v>3</v>
      </c>
      <c r="S847" s="8"/>
      <c r="T847" s="8"/>
      <c r="U847" s="8">
        <f>AVERAGE(表1_5[[#This Row],[iBAQ 50-60_1]:[iBAQ 50-60_3]])</f>
        <v>2122433.3333333335</v>
      </c>
      <c r="V847" s="8"/>
      <c r="W847" s="8"/>
      <c r="X847" s="8"/>
      <c r="Y847" s="8"/>
      <c r="Z847" s="8"/>
      <c r="AA847" s="8"/>
      <c r="AB847" s="8"/>
      <c r="AC847" s="8"/>
      <c r="AD847" s="8">
        <v>60</v>
      </c>
    </row>
    <row r="848" spans="1:30" ht="15.75">
      <c r="A848" s="6">
        <v>124</v>
      </c>
      <c r="B848" s="7" t="s">
        <v>1416</v>
      </c>
      <c r="C848" s="7" t="s">
        <v>2250</v>
      </c>
      <c r="D848" s="7" t="s">
        <v>1453</v>
      </c>
      <c r="E848" s="6">
        <v>3</v>
      </c>
      <c r="F848" s="6">
        <v>3</v>
      </c>
      <c r="G848" s="6">
        <v>3761200</v>
      </c>
      <c r="H848" s="6">
        <v>65953</v>
      </c>
      <c r="I848" s="6"/>
      <c r="J848" s="6"/>
      <c r="K848" s="6"/>
      <c r="L848" s="6">
        <v>37191</v>
      </c>
      <c r="M848" s="6"/>
      <c r="N848" s="6">
        <v>1439800</v>
      </c>
      <c r="O848" s="6"/>
      <c r="P848" s="6">
        <f>COUNT(表1_5[[#This Row],[iBAQ 0-20_1]:[iBAQ 0-20_3]])</f>
        <v>2</v>
      </c>
      <c r="Q848" s="6">
        <f>COUNT(表1_5[[#This Row],[iBAQ 30-40_1]:[iBAQ 30-40_3]])</f>
        <v>1</v>
      </c>
      <c r="R848" s="6">
        <f>COUNT(表1_5[[#This Row],[iBAQ 50-60_1]:[iBAQ 50-60_3]])</f>
        <v>1</v>
      </c>
      <c r="S848" s="8">
        <f>AVERAGE(表1_5[[#This Row],[iBAQ 0-20_1]:[iBAQ 0-20_3]])</f>
        <v>1913576.5</v>
      </c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</row>
    <row r="849" spans="1:30" ht="15.75">
      <c r="A849" s="6">
        <v>127</v>
      </c>
      <c r="B849" s="7" t="s">
        <v>635</v>
      </c>
      <c r="C849" s="7" t="s">
        <v>2252</v>
      </c>
      <c r="D849" s="7" t="s">
        <v>3449</v>
      </c>
      <c r="E849" s="6">
        <v>3</v>
      </c>
      <c r="F849" s="6">
        <v>3</v>
      </c>
      <c r="G849" s="6"/>
      <c r="H849" s="6"/>
      <c r="I849" s="6">
        <v>812150</v>
      </c>
      <c r="J849" s="6">
        <v>1166200</v>
      </c>
      <c r="K849" s="6">
        <v>1459500</v>
      </c>
      <c r="L849" s="6">
        <v>1506200</v>
      </c>
      <c r="M849" s="6"/>
      <c r="N849" s="6"/>
      <c r="O849" s="6">
        <v>592400</v>
      </c>
      <c r="P849" s="6">
        <f>COUNT(表1_5[[#This Row],[iBAQ 0-20_1]:[iBAQ 0-20_3]])</f>
        <v>1</v>
      </c>
      <c r="Q849" s="6">
        <f>COUNT(表1_5[[#This Row],[iBAQ 30-40_1]:[iBAQ 30-40_3]])</f>
        <v>3</v>
      </c>
      <c r="R849" s="6">
        <f>COUNT(表1_5[[#This Row],[iBAQ 50-60_1]:[iBAQ 50-60_3]])</f>
        <v>1</v>
      </c>
      <c r="S849" s="8"/>
      <c r="T849" s="8">
        <f>AVERAGE(表1_5[[#This Row],[iBAQ 30-40_1]:[iBAQ 30-40_3]])</f>
        <v>1377300</v>
      </c>
      <c r="U849" s="8"/>
      <c r="V849" s="8"/>
      <c r="W849" s="8"/>
      <c r="X849" s="8"/>
      <c r="Y849" s="8"/>
      <c r="Z849" s="8"/>
      <c r="AA849" s="8"/>
      <c r="AB849" s="8"/>
      <c r="AC849" s="8"/>
      <c r="AD849" s="8"/>
    </row>
    <row r="850" spans="1:30" ht="15.75">
      <c r="A850" s="6">
        <v>130</v>
      </c>
      <c r="B850" s="7" t="s">
        <v>1191</v>
      </c>
      <c r="C850" s="7" t="s">
        <v>2253</v>
      </c>
      <c r="D850" s="7" t="s">
        <v>3450</v>
      </c>
      <c r="E850" s="6">
        <v>1</v>
      </c>
      <c r="F850" s="6">
        <v>1</v>
      </c>
      <c r="G850" s="6"/>
      <c r="H850" s="6"/>
      <c r="I850" s="6">
        <v>297850</v>
      </c>
      <c r="J850" s="6"/>
      <c r="K850" s="6"/>
      <c r="L850" s="6">
        <v>543960</v>
      </c>
      <c r="M850" s="6"/>
      <c r="N850" s="6"/>
      <c r="O850" s="6"/>
      <c r="P850" s="6">
        <f>COUNT(表1_5[[#This Row],[iBAQ 0-20_1]:[iBAQ 0-20_3]])</f>
        <v>1</v>
      </c>
      <c r="Q850" s="6">
        <f>COUNT(表1_5[[#This Row],[iBAQ 30-40_1]:[iBAQ 30-40_3]])</f>
        <v>1</v>
      </c>
      <c r="R850" s="6">
        <f>COUNT(表1_5[[#This Row],[iBAQ 50-60_1]:[iBAQ 50-60_3]])</f>
        <v>0</v>
      </c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</row>
    <row r="851" spans="1:30" ht="15.75">
      <c r="A851" s="6">
        <v>132</v>
      </c>
      <c r="B851" s="7" t="s">
        <v>818</v>
      </c>
      <c r="C851" s="7" t="s">
        <v>2254</v>
      </c>
      <c r="D851" s="7" t="s">
        <v>1454</v>
      </c>
      <c r="E851" s="6">
        <v>2</v>
      </c>
      <c r="F851" s="6">
        <v>2</v>
      </c>
      <c r="G851" s="6">
        <v>393790</v>
      </c>
      <c r="H851" s="6">
        <v>542660</v>
      </c>
      <c r="I851" s="6"/>
      <c r="J851" s="6">
        <v>558030</v>
      </c>
      <c r="K851" s="6">
        <v>726880</v>
      </c>
      <c r="L851" s="6"/>
      <c r="M851" s="6"/>
      <c r="N851" s="6">
        <v>576970</v>
      </c>
      <c r="O851" s="6"/>
      <c r="P851" s="6">
        <f>COUNT(表1_5[[#This Row],[iBAQ 0-20_1]:[iBAQ 0-20_3]])</f>
        <v>2</v>
      </c>
      <c r="Q851" s="6">
        <f>COUNT(表1_5[[#This Row],[iBAQ 30-40_1]:[iBAQ 30-40_3]])</f>
        <v>2</v>
      </c>
      <c r="R851" s="6">
        <f>COUNT(表1_5[[#This Row],[iBAQ 50-60_1]:[iBAQ 50-60_3]])</f>
        <v>1</v>
      </c>
      <c r="S851" s="8">
        <f>AVERAGE(表1_5[[#This Row],[iBAQ 0-20_1]:[iBAQ 0-20_3]])</f>
        <v>468225</v>
      </c>
      <c r="T851" s="8">
        <f>AVERAGE(表1_5[[#This Row],[iBAQ 30-40_1]:[iBAQ 30-40_3]])</f>
        <v>642455</v>
      </c>
      <c r="U851" s="8"/>
      <c r="V851" s="8">
        <f>表1_5[[#This Row],[Average 40]]/表1_5[[#This Row],[Average 20]]</f>
        <v>1.3721074269848896</v>
      </c>
      <c r="W851" s="8">
        <f>TTEST(表1_5[[#This Row],[iBAQ 0-20_1]:[iBAQ 0-20_3]],表1_5[[#This Row],[iBAQ 30-40_1]:[iBAQ 30-40_3]],2,2)</f>
        <v>0.26171337853450238</v>
      </c>
      <c r="X851" s="8"/>
      <c r="Y851" s="8"/>
      <c r="Z851" s="8"/>
      <c r="AA851" s="8"/>
      <c r="AB851" s="8"/>
      <c r="AC851" s="8"/>
      <c r="AD851" s="8"/>
    </row>
    <row r="852" spans="1:30" ht="15.75">
      <c r="A852" s="6">
        <v>133</v>
      </c>
      <c r="B852" s="7" t="s">
        <v>1038</v>
      </c>
      <c r="C852" s="7" t="s">
        <v>2255</v>
      </c>
      <c r="D852" s="7" t="s">
        <v>1455</v>
      </c>
      <c r="E852" s="6">
        <v>3</v>
      </c>
      <c r="F852" s="6">
        <v>3</v>
      </c>
      <c r="G852" s="6"/>
      <c r="H852" s="6"/>
      <c r="I852" s="6"/>
      <c r="J852" s="6">
        <v>3743100</v>
      </c>
      <c r="K852" s="6">
        <v>8946800</v>
      </c>
      <c r="L852" s="6">
        <v>3907500</v>
      </c>
      <c r="M852" s="6">
        <v>876160</v>
      </c>
      <c r="N852" s="6"/>
      <c r="O852" s="6"/>
      <c r="P852" s="6">
        <f>COUNT(表1_5[[#This Row],[iBAQ 0-20_1]:[iBAQ 0-20_3]])</f>
        <v>0</v>
      </c>
      <c r="Q852" s="6">
        <f>COUNT(表1_5[[#This Row],[iBAQ 30-40_1]:[iBAQ 30-40_3]])</f>
        <v>3</v>
      </c>
      <c r="R852" s="6">
        <f>COUNT(表1_5[[#This Row],[iBAQ 50-60_1]:[iBAQ 50-60_3]])</f>
        <v>1</v>
      </c>
      <c r="S852" s="8"/>
      <c r="T852" s="8">
        <f>AVERAGE(表1_5[[#This Row],[iBAQ 30-40_1]:[iBAQ 30-40_3]])</f>
        <v>5532466.666666667</v>
      </c>
      <c r="U852" s="8"/>
      <c r="V852" s="8"/>
      <c r="W852" s="8"/>
      <c r="X852" s="8">
        <v>40</v>
      </c>
      <c r="Y852" s="8"/>
      <c r="Z852" s="8"/>
      <c r="AA852" s="8"/>
      <c r="AB852" s="8"/>
      <c r="AC852" s="8"/>
      <c r="AD852" s="8"/>
    </row>
    <row r="853" spans="1:30" ht="15.75">
      <c r="A853" s="6">
        <v>142</v>
      </c>
      <c r="B853" s="7" t="s">
        <v>1300</v>
      </c>
      <c r="C853" s="7" t="s">
        <v>2261</v>
      </c>
      <c r="D853" s="7" t="s">
        <v>3453</v>
      </c>
      <c r="E853" s="6">
        <v>1</v>
      </c>
      <c r="F853" s="6">
        <v>1</v>
      </c>
      <c r="G853" s="6"/>
      <c r="H853" s="6"/>
      <c r="I853" s="6"/>
      <c r="J853" s="6">
        <v>54837000</v>
      </c>
      <c r="K853" s="6"/>
      <c r="L853" s="6"/>
      <c r="M853" s="6"/>
      <c r="N853" s="6"/>
      <c r="O853" s="6"/>
      <c r="P853" s="6">
        <f>COUNT(表1_5[[#This Row],[iBAQ 0-20_1]:[iBAQ 0-20_3]])</f>
        <v>0</v>
      </c>
      <c r="Q853" s="6">
        <f>COUNT(表1_5[[#This Row],[iBAQ 30-40_1]:[iBAQ 30-40_3]])</f>
        <v>1</v>
      </c>
      <c r="R853" s="6">
        <f>COUNT(表1_5[[#This Row],[iBAQ 50-60_1]:[iBAQ 50-60_3]])</f>
        <v>0</v>
      </c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</row>
    <row r="854" spans="1:30" ht="15.75">
      <c r="A854" s="6">
        <v>154</v>
      </c>
      <c r="B854" s="7" t="s">
        <v>1306</v>
      </c>
      <c r="C854" s="7" t="s">
        <v>2269</v>
      </c>
      <c r="D854" s="7" t="s">
        <v>3459</v>
      </c>
      <c r="E854" s="6">
        <v>1</v>
      </c>
      <c r="F854" s="6">
        <v>1</v>
      </c>
      <c r="G854" s="6"/>
      <c r="H854" s="6"/>
      <c r="I854" s="6"/>
      <c r="J854" s="6">
        <v>2241600</v>
      </c>
      <c r="K854" s="6"/>
      <c r="L854" s="6"/>
      <c r="M854" s="6"/>
      <c r="N854" s="6"/>
      <c r="O854" s="6"/>
      <c r="P854" s="6">
        <f>COUNT(表1_5[[#This Row],[iBAQ 0-20_1]:[iBAQ 0-20_3]])</f>
        <v>0</v>
      </c>
      <c r="Q854" s="6">
        <f>COUNT(表1_5[[#This Row],[iBAQ 30-40_1]:[iBAQ 30-40_3]])</f>
        <v>1</v>
      </c>
      <c r="R854" s="6">
        <f>COUNT(表1_5[[#This Row],[iBAQ 50-60_1]:[iBAQ 50-60_3]])</f>
        <v>0</v>
      </c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</row>
    <row r="855" spans="1:30" ht="15.75">
      <c r="A855" s="6">
        <v>163</v>
      </c>
      <c r="B855" s="7" t="s">
        <v>1373</v>
      </c>
      <c r="C855" s="7" t="s">
        <v>2276</v>
      </c>
      <c r="D855" s="7" t="s">
        <v>3463</v>
      </c>
      <c r="E855" s="6">
        <v>1</v>
      </c>
      <c r="F855" s="6">
        <v>1</v>
      </c>
      <c r="G855" s="6">
        <v>506840</v>
      </c>
      <c r="H855" s="6">
        <v>657870</v>
      </c>
      <c r="I855" s="6"/>
      <c r="J855" s="6"/>
      <c r="K855" s="6"/>
      <c r="L855" s="6"/>
      <c r="M855" s="6"/>
      <c r="N855" s="6"/>
      <c r="O855" s="6"/>
      <c r="P855" s="6">
        <f>COUNT(表1_5[[#This Row],[iBAQ 0-20_1]:[iBAQ 0-20_3]])</f>
        <v>2</v>
      </c>
      <c r="Q855" s="6">
        <f>COUNT(表1_5[[#This Row],[iBAQ 30-40_1]:[iBAQ 30-40_3]])</f>
        <v>0</v>
      </c>
      <c r="R855" s="6">
        <f>COUNT(表1_5[[#This Row],[iBAQ 50-60_1]:[iBAQ 50-60_3]])</f>
        <v>0</v>
      </c>
      <c r="S855" s="8">
        <f>AVERAGE(表1_5[[#This Row],[iBAQ 0-20_1]:[iBAQ 0-20_3]])</f>
        <v>582355</v>
      </c>
      <c r="T855" s="8"/>
      <c r="U855" s="8"/>
      <c r="V855" s="8"/>
      <c r="W855" s="8"/>
      <c r="X855" s="8">
        <v>20</v>
      </c>
      <c r="Y855" s="8"/>
      <c r="Z855" s="8"/>
      <c r="AA855" s="8"/>
      <c r="AB855" s="8"/>
      <c r="AC855" s="8"/>
      <c r="AD855" s="8">
        <v>20</v>
      </c>
    </row>
    <row r="856" spans="1:30" ht="15.75">
      <c r="A856" s="6">
        <v>167</v>
      </c>
      <c r="B856" s="7" t="s">
        <v>985</v>
      </c>
      <c r="C856" s="7" t="s">
        <v>2279</v>
      </c>
      <c r="D856" s="7" t="s">
        <v>3464</v>
      </c>
      <c r="E856" s="6">
        <v>2</v>
      </c>
      <c r="F856" s="6">
        <v>2</v>
      </c>
      <c r="G856" s="6"/>
      <c r="H856" s="6"/>
      <c r="I856" s="6"/>
      <c r="J856" s="6"/>
      <c r="K856" s="6"/>
      <c r="L856" s="6"/>
      <c r="M856" s="6">
        <v>1715500</v>
      </c>
      <c r="N856" s="6"/>
      <c r="O856" s="6"/>
      <c r="P856" s="6">
        <f>COUNT(表1_5[[#This Row],[iBAQ 0-20_1]:[iBAQ 0-20_3]])</f>
        <v>0</v>
      </c>
      <c r="Q856" s="6">
        <f>COUNT(表1_5[[#This Row],[iBAQ 30-40_1]:[iBAQ 30-40_3]])</f>
        <v>0</v>
      </c>
      <c r="R856" s="6">
        <f>COUNT(表1_5[[#This Row],[iBAQ 50-60_1]:[iBAQ 50-60_3]])</f>
        <v>1</v>
      </c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</row>
    <row r="857" spans="1:30" ht="15.75">
      <c r="A857" s="6">
        <v>171</v>
      </c>
      <c r="B857" s="7" t="s">
        <v>788</v>
      </c>
      <c r="C857" s="7" t="s">
        <v>2283</v>
      </c>
      <c r="D857" s="7" t="s">
        <v>1467</v>
      </c>
      <c r="E857" s="6">
        <v>1</v>
      </c>
      <c r="F857" s="6">
        <v>1</v>
      </c>
      <c r="G857" s="6">
        <v>607610</v>
      </c>
      <c r="H857" s="6">
        <v>1053700</v>
      </c>
      <c r="I857" s="6">
        <v>924590</v>
      </c>
      <c r="J857" s="6">
        <v>1000700</v>
      </c>
      <c r="K857" s="6"/>
      <c r="L857" s="6">
        <v>788430</v>
      </c>
      <c r="M857" s="6"/>
      <c r="N857" s="6">
        <v>1001400</v>
      </c>
      <c r="O857" s="6"/>
      <c r="P857" s="6">
        <f>COUNT(表1_5[[#This Row],[iBAQ 0-20_1]:[iBAQ 0-20_3]])</f>
        <v>3</v>
      </c>
      <c r="Q857" s="6">
        <f>COUNT(表1_5[[#This Row],[iBAQ 30-40_1]:[iBAQ 30-40_3]])</f>
        <v>2</v>
      </c>
      <c r="R857" s="6">
        <f>COUNT(表1_5[[#This Row],[iBAQ 50-60_1]:[iBAQ 50-60_3]])</f>
        <v>1</v>
      </c>
      <c r="S857" s="8">
        <f>AVERAGE(表1_5[[#This Row],[iBAQ 0-20_1]:[iBAQ 0-20_3]])</f>
        <v>861966.66666666663</v>
      </c>
      <c r="T857" s="8">
        <f>AVERAGE(表1_5[[#This Row],[iBAQ 30-40_1]:[iBAQ 30-40_3]])</f>
        <v>894565</v>
      </c>
      <c r="U857" s="8"/>
      <c r="V857" s="8">
        <f>表1_5[[#This Row],[Average 40]]/表1_5[[#This Row],[Average 20]]</f>
        <v>1.0378185544684637</v>
      </c>
      <c r="W857" s="8">
        <f>TTEST(表1_5[[#This Row],[iBAQ 0-20_1]:[iBAQ 0-20_3]],表1_5[[#This Row],[iBAQ 30-40_1]:[iBAQ 30-40_3]],2,2)</f>
        <v>0.87370860881696488</v>
      </c>
      <c r="X857" s="8"/>
      <c r="Y857" s="8"/>
      <c r="Z857" s="8"/>
      <c r="AA857" s="8"/>
      <c r="AB857" s="8"/>
      <c r="AC857" s="8"/>
      <c r="AD857" s="8"/>
    </row>
    <row r="858" spans="1:30" ht="15.75">
      <c r="A858" s="6">
        <v>173</v>
      </c>
      <c r="B858" s="7" t="s">
        <v>897</v>
      </c>
      <c r="C858" s="7" t="s">
        <v>2285</v>
      </c>
      <c r="D858" s="7" t="s">
        <v>1469</v>
      </c>
      <c r="E858" s="6">
        <v>1</v>
      </c>
      <c r="F858" s="6">
        <v>1</v>
      </c>
      <c r="G858" s="6"/>
      <c r="H858" s="6">
        <v>15439000</v>
      </c>
      <c r="I858" s="6">
        <v>12465000</v>
      </c>
      <c r="J858" s="6">
        <v>16533000</v>
      </c>
      <c r="K858" s="6"/>
      <c r="L858" s="6">
        <v>11062000</v>
      </c>
      <c r="M858" s="6">
        <v>16360000</v>
      </c>
      <c r="N858" s="6"/>
      <c r="O858" s="6"/>
      <c r="P858" s="6">
        <f>COUNT(表1_5[[#This Row],[iBAQ 0-20_1]:[iBAQ 0-20_3]])</f>
        <v>2</v>
      </c>
      <c r="Q858" s="6">
        <f>COUNT(表1_5[[#This Row],[iBAQ 30-40_1]:[iBAQ 30-40_3]])</f>
        <v>2</v>
      </c>
      <c r="R858" s="6">
        <f>COUNT(表1_5[[#This Row],[iBAQ 50-60_1]:[iBAQ 50-60_3]])</f>
        <v>1</v>
      </c>
      <c r="S858" s="8">
        <f>AVERAGE(表1_5[[#This Row],[iBAQ 0-20_1]:[iBAQ 0-20_3]])</f>
        <v>13952000</v>
      </c>
      <c r="T858" s="8">
        <f>AVERAGE(表1_5[[#This Row],[iBAQ 30-40_1]:[iBAQ 30-40_3]])</f>
        <v>13797500</v>
      </c>
      <c r="U858" s="8"/>
      <c r="V858" s="8">
        <f>表1_5[[#This Row],[Average 40]]/表1_5[[#This Row],[Average 20]]</f>
        <v>0.9889263188073395</v>
      </c>
      <c r="W858" s="8">
        <f>TTEST(表1_5[[#This Row],[iBAQ 0-20_1]:[iBAQ 0-20_3]],表1_5[[#This Row],[iBAQ 30-40_1]:[iBAQ 30-40_3]],2,2)</f>
        <v>0.96493354188490499</v>
      </c>
      <c r="X858" s="8"/>
      <c r="Y858" s="8"/>
      <c r="Z858" s="8"/>
      <c r="AA858" s="8"/>
      <c r="AB858" s="8"/>
      <c r="AC858" s="8"/>
      <c r="AD858" s="8"/>
    </row>
    <row r="859" spans="1:30" ht="15.75">
      <c r="A859" s="6">
        <v>174</v>
      </c>
      <c r="B859" s="7" t="s">
        <v>770</v>
      </c>
      <c r="C859" s="7" t="s">
        <v>2286</v>
      </c>
      <c r="D859" s="7" t="s">
        <v>1470</v>
      </c>
      <c r="E859" s="6">
        <v>1</v>
      </c>
      <c r="F859" s="6">
        <v>1</v>
      </c>
      <c r="G859" s="6"/>
      <c r="H859" s="6"/>
      <c r="I859" s="6"/>
      <c r="J859" s="6"/>
      <c r="K859" s="6"/>
      <c r="L859" s="6"/>
      <c r="M859" s="6"/>
      <c r="N859" s="6">
        <v>1392200</v>
      </c>
      <c r="O859" s="6"/>
      <c r="P859" s="6">
        <f>COUNT(表1_5[[#This Row],[iBAQ 0-20_1]:[iBAQ 0-20_3]])</f>
        <v>0</v>
      </c>
      <c r="Q859" s="6">
        <f>COUNT(表1_5[[#This Row],[iBAQ 30-40_1]:[iBAQ 30-40_3]])</f>
        <v>0</v>
      </c>
      <c r="R859" s="6">
        <f>COUNT(表1_5[[#This Row],[iBAQ 50-60_1]:[iBAQ 50-60_3]])</f>
        <v>1</v>
      </c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</row>
    <row r="860" spans="1:30" ht="15.75">
      <c r="A860" s="6">
        <v>175</v>
      </c>
      <c r="B860" s="7" t="s">
        <v>1415</v>
      </c>
      <c r="C860" s="7" t="s">
        <v>2287</v>
      </c>
      <c r="D860" s="7" t="s">
        <v>1471</v>
      </c>
      <c r="E860" s="6">
        <v>1</v>
      </c>
      <c r="F860" s="6">
        <v>1</v>
      </c>
      <c r="G860" s="6"/>
      <c r="H860" s="6">
        <v>1538800</v>
      </c>
      <c r="I860" s="6">
        <v>1950700</v>
      </c>
      <c r="J860" s="6">
        <v>1568000</v>
      </c>
      <c r="K860" s="6"/>
      <c r="L860" s="6"/>
      <c r="M860" s="6"/>
      <c r="N860" s="6">
        <v>1413200</v>
      </c>
      <c r="O860" s="6"/>
      <c r="P860" s="6">
        <f>COUNT(表1_5[[#This Row],[iBAQ 0-20_1]:[iBAQ 0-20_3]])</f>
        <v>2</v>
      </c>
      <c r="Q860" s="6">
        <f>COUNT(表1_5[[#This Row],[iBAQ 30-40_1]:[iBAQ 30-40_3]])</f>
        <v>1</v>
      </c>
      <c r="R860" s="6">
        <f>COUNT(表1_5[[#This Row],[iBAQ 50-60_1]:[iBAQ 50-60_3]])</f>
        <v>1</v>
      </c>
      <c r="S860" s="8">
        <f>AVERAGE(表1_5[[#This Row],[iBAQ 0-20_1]:[iBAQ 0-20_3]])</f>
        <v>1744750</v>
      </c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</row>
    <row r="861" spans="1:30" ht="15.75">
      <c r="A861" s="6">
        <v>179</v>
      </c>
      <c r="B861" s="7" t="s">
        <v>939</v>
      </c>
      <c r="C861" s="7" t="s">
        <v>2288</v>
      </c>
      <c r="D861" s="7" t="s">
        <v>3467</v>
      </c>
      <c r="E861" s="6">
        <v>2</v>
      </c>
      <c r="F861" s="6">
        <v>2</v>
      </c>
      <c r="G861" s="6"/>
      <c r="H861" s="6"/>
      <c r="I861" s="6"/>
      <c r="J861" s="6"/>
      <c r="K861" s="6"/>
      <c r="L861" s="6"/>
      <c r="M861" s="6">
        <v>2825300</v>
      </c>
      <c r="N861" s="6"/>
      <c r="O861" s="6"/>
      <c r="P861" s="6">
        <f>COUNT(表1_5[[#This Row],[iBAQ 0-20_1]:[iBAQ 0-20_3]])</f>
        <v>0</v>
      </c>
      <c r="Q861" s="6">
        <f>COUNT(表1_5[[#This Row],[iBAQ 30-40_1]:[iBAQ 30-40_3]])</f>
        <v>0</v>
      </c>
      <c r="R861" s="6">
        <f>COUNT(表1_5[[#This Row],[iBAQ 50-60_1]:[iBAQ 50-60_3]])</f>
        <v>1</v>
      </c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</row>
    <row r="862" spans="1:30" ht="15.75">
      <c r="A862" s="6">
        <v>182</v>
      </c>
      <c r="B862" s="7" t="s">
        <v>1029</v>
      </c>
      <c r="C862" s="7" t="s">
        <v>2290</v>
      </c>
      <c r="D862" s="7" t="s">
        <v>3469</v>
      </c>
      <c r="E862" s="6">
        <v>5</v>
      </c>
      <c r="F862" s="6">
        <v>5</v>
      </c>
      <c r="G862" s="6">
        <v>6904400</v>
      </c>
      <c r="H862" s="6">
        <v>8845300</v>
      </c>
      <c r="I862" s="6">
        <v>6681000</v>
      </c>
      <c r="J862" s="6">
        <v>8729500</v>
      </c>
      <c r="K862" s="6">
        <v>4817800</v>
      </c>
      <c r="L862" s="6">
        <v>9958300</v>
      </c>
      <c r="M862" s="6">
        <v>1032900</v>
      </c>
      <c r="N862" s="6"/>
      <c r="O862" s="6"/>
      <c r="P862" s="6">
        <f>COUNT(表1_5[[#This Row],[iBAQ 0-20_1]:[iBAQ 0-20_3]])</f>
        <v>3</v>
      </c>
      <c r="Q862" s="6">
        <f>COUNT(表1_5[[#This Row],[iBAQ 30-40_1]:[iBAQ 30-40_3]])</f>
        <v>3</v>
      </c>
      <c r="R862" s="6">
        <f>COUNT(表1_5[[#This Row],[iBAQ 50-60_1]:[iBAQ 50-60_3]])</f>
        <v>1</v>
      </c>
      <c r="S862" s="8">
        <f>AVERAGE(表1_5[[#This Row],[iBAQ 0-20_1]:[iBAQ 0-20_3]])</f>
        <v>7476900</v>
      </c>
      <c r="T862" s="8">
        <f>AVERAGE(表1_5[[#This Row],[iBAQ 30-40_1]:[iBAQ 30-40_3]])</f>
        <v>7835200</v>
      </c>
      <c r="U862" s="8"/>
      <c r="V862" s="8">
        <f>表1_5[[#This Row],[Average 40]]/表1_5[[#This Row],[Average 20]]</f>
        <v>1.0479209297971084</v>
      </c>
      <c r="W862" s="8">
        <f>TTEST(表1_5[[#This Row],[iBAQ 0-20_1]:[iBAQ 0-20_3]],表1_5[[#This Row],[iBAQ 30-40_1]:[iBAQ 30-40_3]],2,2)</f>
        <v>0.84295297851002182</v>
      </c>
      <c r="X862" s="8"/>
      <c r="Y862" s="8"/>
      <c r="Z862" s="8"/>
      <c r="AA862" s="8"/>
      <c r="AB862" s="8"/>
      <c r="AC862" s="8"/>
      <c r="AD862" s="8"/>
    </row>
    <row r="863" spans="1:30" ht="15.75">
      <c r="A863" s="6">
        <v>192</v>
      </c>
      <c r="B863" s="7" t="s">
        <v>1000</v>
      </c>
      <c r="C863" s="7" t="s">
        <v>2297</v>
      </c>
      <c r="D863" s="7" t="s">
        <v>1475</v>
      </c>
      <c r="E863" s="6">
        <v>3</v>
      </c>
      <c r="F863" s="6">
        <v>1</v>
      </c>
      <c r="G863" s="6"/>
      <c r="H863" s="6"/>
      <c r="I863" s="6"/>
      <c r="J863" s="6"/>
      <c r="K863" s="6"/>
      <c r="L863" s="6"/>
      <c r="M863" s="6">
        <v>1498100</v>
      </c>
      <c r="N863" s="6"/>
      <c r="O863" s="6"/>
      <c r="P863" s="6">
        <f>COUNT(表1_5[[#This Row],[iBAQ 0-20_1]:[iBAQ 0-20_3]])</f>
        <v>0</v>
      </c>
      <c r="Q863" s="6">
        <f>COUNT(表1_5[[#This Row],[iBAQ 30-40_1]:[iBAQ 30-40_3]])</f>
        <v>0</v>
      </c>
      <c r="R863" s="6">
        <f>COUNT(表1_5[[#This Row],[iBAQ 50-60_1]:[iBAQ 50-60_3]])</f>
        <v>1</v>
      </c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</row>
    <row r="864" spans="1:30" ht="15.75">
      <c r="A864" s="6">
        <v>193</v>
      </c>
      <c r="B864" s="7" t="s">
        <v>926</v>
      </c>
      <c r="C864" s="7" t="s">
        <v>2298</v>
      </c>
      <c r="D864" s="7" t="s">
        <v>3473</v>
      </c>
      <c r="E864" s="6">
        <v>2</v>
      </c>
      <c r="F864" s="6">
        <v>2</v>
      </c>
      <c r="G864" s="6"/>
      <c r="H864" s="6"/>
      <c r="I864" s="6"/>
      <c r="J864" s="6"/>
      <c r="K864" s="6"/>
      <c r="L864" s="6"/>
      <c r="M864" s="6">
        <v>3733900</v>
      </c>
      <c r="N864" s="6"/>
      <c r="O864" s="6"/>
      <c r="P864" s="6">
        <f>COUNT(表1_5[[#This Row],[iBAQ 0-20_1]:[iBAQ 0-20_3]])</f>
        <v>0</v>
      </c>
      <c r="Q864" s="6">
        <f>COUNT(表1_5[[#This Row],[iBAQ 30-40_1]:[iBAQ 30-40_3]])</f>
        <v>0</v>
      </c>
      <c r="R864" s="6">
        <f>COUNT(表1_5[[#This Row],[iBAQ 50-60_1]:[iBAQ 50-60_3]])</f>
        <v>1</v>
      </c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</row>
    <row r="865" spans="1:30" ht="15.75">
      <c r="A865" s="6">
        <v>197</v>
      </c>
      <c r="B865" s="7" t="s">
        <v>1376</v>
      </c>
      <c r="C865" s="7" t="s">
        <v>2299</v>
      </c>
      <c r="D865" s="7" t="s">
        <v>1476</v>
      </c>
      <c r="E865" s="6">
        <v>3</v>
      </c>
      <c r="F865" s="6">
        <v>2</v>
      </c>
      <c r="G865" s="6"/>
      <c r="H865" s="6">
        <v>479660</v>
      </c>
      <c r="I865" s="6"/>
      <c r="J865" s="6"/>
      <c r="K865" s="6"/>
      <c r="L865" s="6"/>
      <c r="M865" s="6"/>
      <c r="N865" s="6"/>
      <c r="O865" s="6"/>
      <c r="P865" s="6">
        <f>COUNT(表1_5[[#This Row],[iBAQ 0-20_1]:[iBAQ 0-20_3]])</f>
        <v>1</v>
      </c>
      <c r="Q865" s="6">
        <f>COUNT(表1_5[[#This Row],[iBAQ 30-40_1]:[iBAQ 30-40_3]])</f>
        <v>0</v>
      </c>
      <c r="R865" s="6">
        <f>COUNT(表1_5[[#This Row],[iBAQ 50-60_1]:[iBAQ 50-60_3]])</f>
        <v>0</v>
      </c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</row>
    <row r="866" spans="1:30" ht="15.75">
      <c r="A866" s="6">
        <v>202</v>
      </c>
      <c r="B866" s="7" t="s">
        <v>719</v>
      </c>
      <c r="C866" s="7" t="s">
        <v>2303</v>
      </c>
      <c r="D866" s="7" t="s">
        <v>3475</v>
      </c>
      <c r="E866" s="6">
        <v>1</v>
      </c>
      <c r="F866" s="6">
        <v>1</v>
      </c>
      <c r="G866" s="6"/>
      <c r="H866" s="6"/>
      <c r="I866" s="6"/>
      <c r="J866" s="6">
        <v>13938000</v>
      </c>
      <c r="K866" s="6">
        <v>8043400</v>
      </c>
      <c r="L866" s="6">
        <v>15820000</v>
      </c>
      <c r="M866" s="6"/>
      <c r="N866" s="6">
        <v>4572600</v>
      </c>
      <c r="O866" s="6"/>
      <c r="P866" s="6">
        <f>COUNT(表1_5[[#This Row],[iBAQ 0-20_1]:[iBAQ 0-20_3]])</f>
        <v>0</v>
      </c>
      <c r="Q866" s="6">
        <f>COUNT(表1_5[[#This Row],[iBAQ 30-40_1]:[iBAQ 30-40_3]])</f>
        <v>3</v>
      </c>
      <c r="R866" s="6">
        <f>COUNT(表1_5[[#This Row],[iBAQ 50-60_1]:[iBAQ 50-60_3]])</f>
        <v>1</v>
      </c>
      <c r="S866" s="8"/>
      <c r="T866" s="8">
        <f>AVERAGE(表1_5[[#This Row],[iBAQ 30-40_1]:[iBAQ 30-40_3]])</f>
        <v>12600466.666666666</v>
      </c>
      <c r="U866" s="8"/>
      <c r="V866" s="8"/>
      <c r="W866" s="8"/>
      <c r="X866" s="8">
        <v>40</v>
      </c>
      <c r="Y866" s="8"/>
      <c r="Z866" s="8"/>
      <c r="AA866" s="8"/>
      <c r="AB866" s="8"/>
      <c r="AC866" s="8"/>
      <c r="AD866" s="8"/>
    </row>
    <row r="867" spans="1:30" ht="15.75">
      <c r="A867" s="6">
        <v>208</v>
      </c>
      <c r="B867" s="7" t="s">
        <v>951</v>
      </c>
      <c r="C867" s="7" t="s">
        <v>2224</v>
      </c>
      <c r="D867" s="7" t="s">
        <v>3478</v>
      </c>
      <c r="E867" s="6">
        <v>2</v>
      </c>
      <c r="F867" s="6">
        <v>1</v>
      </c>
      <c r="G867" s="6">
        <v>1214100</v>
      </c>
      <c r="H867" s="6"/>
      <c r="I867" s="6">
        <v>1280200</v>
      </c>
      <c r="J867" s="6"/>
      <c r="K867" s="6">
        <v>2118800</v>
      </c>
      <c r="L867" s="6">
        <v>2689700</v>
      </c>
      <c r="M867" s="6">
        <v>2398600</v>
      </c>
      <c r="N867" s="6"/>
      <c r="O867" s="6"/>
      <c r="P867" s="6">
        <f>COUNT(表1_5[[#This Row],[iBAQ 0-20_1]:[iBAQ 0-20_3]])</f>
        <v>2</v>
      </c>
      <c r="Q867" s="6">
        <f>COUNT(表1_5[[#This Row],[iBAQ 30-40_1]:[iBAQ 30-40_3]])</f>
        <v>2</v>
      </c>
      <c r="R867" s="6">
        <f>COUNT(表1_5[[#This Row],[iBAQ 50-60_1]:[iBAQ 50-60_3]])</f>
        <v>1</v>
      </c>
      <c r="S867" s="8">
        <f>AVERAGE(表1_5[[#This Row],[iBAQ 0-20_1]:[iBAQ 0-20_3]])</f>
        <v>1247150</v>
      </c>
      <c r="T867" s="8">
        <f>AVERAGE(表1_5[[#This Row],[iBAQ 30-40_1]:[iBAQ 30-40_3]])</f>
        <v>2404250</v>
      </c>
      <c r="U867" s="8"/>
      <c r="V867" s="8">
        <f>表1_5[[#This Row],[Average 40]]/表1_5[[#This Row],[Average 20]]</f>
        <v>1.9277953734514695</v>
      </c>
      <c r="W867" s="8">
        <f>TTEST(表1_5[[#This Row],[iBAQ 0-20_1]:[iBAQ 0-20_3]],表1_5[[#This Row],[iBAQ 30-40_1]:[iBAQ 30-40_3]],2,2)</f>
        <v>5.6497897633563499E-2</v>
      </c>
      <c r="X867" s="8"/>
      <c r="Y867" s="8"/>
      <c r="Z867" s="8"/>
      <c r="AA867" s="8"/>
      <c r="AB867" s="8"/>
      <c r="AC867" s="8"/>
      <c r="AD867" s="8"/>
    </row>
    <row r="868" spans="1:30" ht="15.75">
      <c r="A868" s="6">
        <v>218</v>
      </c>
      <c r="B868" s="7" t="s">
        <v>1105</v>
      </c>
      <c r="C868" s="7" t="s">
        <v>2224</v>
      </c>
      <c r="D868" s="7" t="s">
        <v>3481</v>
      </c>
      <c r="E868" s="6">
        <v>3</v>
      </c>
      <c r="F868" s="6">
        <v>2</v>
      </c>
      <c r="G868" s="6">
        <v>4587200</v>
      </c>
      <c r="H868" s="6"/>
      <c r="I868" s="6"/>
      <c r="J868" s="6"/>
      <c r="K868" s="6"/>
      <c r="L868" s="6">
        <v>2508400</v>
      </c>
      <c r="M868" s="6"/>
      <c r="N868" s="6"/>
      <c r="O868" s="6"/>
      <c r="P868" s="6">
        <f>COUNT(表1_5[[#This Row],[iBAQ 0-20_1]:[iBAQ 0-20_3]])</f>
        <v>1</v>
      </c>
      <c r="Q868" s="6">
        <f>COUNT(表1_5[[#This Row],[iBAQ 30-40_1]:[iBAQ 30-40_3]])</f>
        <v>1</v>
      </c>
      <c r="R868" s="6">
        <f>COUNT(表1_5[[#This Row],[iBAQ 50-60_1]:[iBAQ 50-60_3]])</f>
        <v>0</v>
      </c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</row>
    <row r="869" spans="1:30" ht="15.75">
      <c r="A869" s="6">
        <v>219</v>
      </c>
      <c r="B869" s="7" t="s">
        <v>1303</v>
      </c>
      <c r="C869" s="7" t="s">
        <v>2311</v>
      </c>
      <c r="D869" s="7" t="s">
        <v>1483</v>
      </c>
      <c r="E869" s="6">
        <v>4</v>
      </c>
      <c r="F869" s="6">
        <v>2</v>
      </c>
      <c r="G869" s="6"/>
      <c r="H869" s="6"/>
      <c r="I869" s="6"/>
      <c r="J869" s="6">
        <v>3242400</v>
      </c>
      <c r="K869" s="6"/>
      <c r="L869" s="6"/>
      <c r="M869" s="6"/>
      <c r="N869" s="6"/>
      <c r="O869" s="6"/>
      <c r="P869" s="6">
        <f>COUNT(表1_5[[#This Row],[iBAQ 0-20_1]:[iBAQ 0-20_3]])</f>
        <v>0</v>
      </c>
      <c r="Q869" s="6">
        <f>COUNT(表1_5[[#This Row],[iBAQ 30-40_1]:[iBAQ 30-40_3]])</f>
        <v>1</v>
      </c>
      <c r="R869" s="6">
        <f>COUNT(表1_5[[#This Row],[iBAQ 50-60_1]:[iBAQ 50-60_3]])</f>
        <v>0</v>
      </c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</row>
    <row r="870" spans="1:30" ht="15.75">
      <c r="A870" s="6">
        <v>220</v>
      </c>
      <c r="B870" s="7" t="s">
        <v>1009</v>
      </c>
      <c r="C870" s="7" t="s">
        <v>2312</v>
      </c>
      <c r="D870" s="7" t="s">
        <v>1484</v>
      </c>
      <c r="E870" s="6">
        <v>2</v>
      </c>
      <c r="F870" s="6">
        <v>2</v>
      </c>
      <c r="G870" s="6"/>
      <c r="H870" s="6"/>
      <c r="I870" s="6"/>
      <c r="J870" s="6"/>
      <c r="K870" s="6"/>
      <c r="L870" s="6">
        <v>389450</v>
      </c>
      <c r="M870" s="6">
        <v>1325800</v>
      </c>
      <c r="N870" s="6"/>
      <c r="O870" s="6"/>
      <c r="P870" s="6">
        <f>COUNT(表1_5[[#This Row],[iBAQ 0-20_1]:[iBAQ 0-20_3]])</f>
        <v>0</v>
      </c>
      <c r="Q870" s="6">
        <f>COUNT(表1_5[[#This Row],[iBAQ 30-40_1]:[iBAQ 30-40_3]])</f>
        <v>1</v>
      </c>
      <c r="R870" s="6">
        <f>COUNT(表1_5[[#This Row],[iBAQ 50-60_1]:[iBAQ 50-60_3]])</f>
        <v>1</v>
      </c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</row>
    <row r="871" spans="1:30" ht="15.75">
      <c r="A871" s="6">
        <v>229</v>
      </c>
      <c r="B871" s="7" t="s">
        <v>1338</v>
      </c>
      <c r="C871" s="7" t="s">
        <v>2320</v>
      </c>
      <c r="D871" s="7" t="s">
        <v>1490</v>
      </c>
      <c r="E871" s="6">
        <v>1</v>
      </c>
      <c r="F871" s="6">
        <v>1</v>
      </c>
      <c r="G871" s="6"/>
      <c r="H871" s="6"/>
      <c r="I871" s="6"/>
      <c r="J871" s="6">
        <v>44078</v>
      </c>
      <c r="K871" s="6"/>
      <c r="L871" s="6"/>
      <c r="M871" s="6"/>
      <c r="N871" s="6"/>
      <c r="O871" s="6"/>
      <c r="P871" s="6">
        <f>COUNT(表1_5[[#This Row],[iBAQ 0-20_1]:[iBAQ 0-20_3]])</f>
        <v>0</v>
      </c>
      <c r="Q871" s="6">
        <f>COUNT(表1_5[[#This Row],[iBAQ 30-40_1]:[iBAQ 30-40_3]])</f>
        <v>1</v>
      </c>
      <c r="R871" s="6">
        <f>COUNT(表1_5[[#This Row],[iBAQ 50-60_1]:[iBAQ 50-60_3]])</f>
        <v>0</v>
      </c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</row>
    <row r="872" spans="1:30" ht="15.75">
      <c r="A872" s="6">
        <v>129</v>
      </c>
      <c r="B872" s="7" t="s">
        <v>1141</v>
      </c>
      <c r="C872" s="7" t="s">
        <v>2321</v>
      </c>
      <c r="D872" s="7" t="s">
        <v>1491</v>
      </c>
      <c r="E872" s="6">
        <v>1</v>
      </c>
      <c r="F872" s="6">
        <v>1</v>
      </c>
      <c r="G872" s="6"/>
      <c r="H872" s="6"/>
      <c r="I872" s="6"/>
      <c r="J872" s="6"/>
      <c r="K872" s="6"/>
      <c r="L872" s="6">
        <v>1147600</v>
      </c>
      <c r="M872" s="6"/>
      <c r="N872" s="6"/>
      <c r="O872" s="6"/>
      <c r="P872" s="6">
        <f>COUNT(表1_5[[#This Row],[iBAQ 0-20_1]:[iBAQ 0-20_3]])</f>
        <v>0</v>
      </c>
      <c r="Q872" s="6">
        <f>COUNT(表1_5[[#This Row],[iBAQ 30-40_1]:[iBAQ 30-40_3]])</f>
        <v>1</v>
      </c>
      <c r="R872" s="6">
        <f>COUNT(表1_5[[#This Row],[iBAQ 50-60_1]:[iBAQ 50-60_3]])</f>
        <v>0</v>
      </c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</row>
    <row r="873" spans="1:30" ht="15.75">
      <c r="A873" s="6">
        <v>234</v>
      </c>
      <c r="B873" s="7" t="s">
        <v>1037</v>
      </c>
      <c r="C873" s="7" t="s">
        <v>2325</v>
      </c>
      <c r="D873" s="7" t="s">
        <v>1495</v>
      </c>
      <c r="E873" s="6">
        <v>4</v>
      </c>
      <c r="F873" s="6">
        <v>4</v>
      </c>
      <c r="G873" s="6">
        <v>772680</v>
      </c>
      <c r="H873" s="6">
        <v>792600</v>
      </c>
      <c r="I873" s="6">
        <v>797430</v>
      </c>
      <c r="J873" s="6">
        <v>707510</v>
      </c>
      <c r="K873" s="6">
        <v>1167700</v>
      </c>
      <c r="L873" s="6">
        <v>933520</v>
      </c>
      <c r="M873" s="6">
        <v>896230</v>
      </c>
      <c r="N873" s="6"/>
      <c r="O873" s="6"/>
      <c r="P873" s="6">
        <f>COUNT(表1_5[[#This Row],[iBAQ 0-20_1]:[iBAQ 0-20_3]])</f>
        <v>3</v>
      </c>
      <c r="Q873" s="6">
        <f>COUNT(表1_5[[#This Row],[iBAQ 30-40_1]:[iBAQ 30-40_3]])</f>
        <v>3</v>
      </c>
      <c r="R873" s="6">
        <f>COUNT(表1_5[[#This Row],[iBAQ 50-60_1]:[iBAQ 50-60_3]])</f>
        <v>1</v>
      </c>
      <c r="S873" s="8">
        <f>AVERAGE(表1_5[[#This Row],[iBAQ 0-20_1]:[iBAQ 0-20_3]])</f>
        <v>787570</v>
      </c>
      <c r="T873" s="8">
        <f>AVERAGE(表1_5[[#This Row],[iBAQ 30-40_1]:[iBAQ 30-40_3]])</f>
        <v>936243.33333333337</v>
      </c>
      <c r="U873" s="8"/>
      <c r="V873" s="8">
        <f>表1_5[[#This Row],[Average 40]]/表1_5[[#This Row],[Average 20]]</f>
        <v>1.1887747544133644</v>
      </c>
      <c r="W873" s="8">
        <f>TTEST(表1_5[[#This Row],[iBAQ 0-20_1]:[iBAQ 0-20_3]],表1_5[[#This Row],[iBAQ 30-40_1]:[iBAQ 30-40_3]],2,2)</f>
        <v>0.32645384498236679</v>
      </c>
      <c r="X873" s="8"/>
      <c r="Y873" s="8"/>
      <c r="Z873" s="8"/>
      <c r="AA873" s="8"/>
      <c r="AB873" s="8"/>
      <c r="AC873" s="8"/>
      <c r="AD873" s="8"/>
    </row>
    <row r="874" spans="1:30" ht="15.75">
      <c r="A874" s="6">
        <v>237</v>
      </c>
      <c r="B874" s="7" t="s">
        <v>1387</v>
      </c>
      <c r="C874" s="7" t="s">
        <v>2328</v>
      </c>
      <c r="D874" s="7" t="s">
        <v>1498</v>
      </c>
      <c r="E874" s="6">
        <v>1</v>
      </c>
      <c r="F874" s="6">
        <v>1</v>
      </c>
      <c r="G874" s="6">
        <v>1765500</v>
      </c>
      <c r="H874" s="6"/>
      <c r="I874" s="6"/>
      <c r="J874" s="6"/>
      <c r="K874" s="6"/>
      <c r="L874" s="6"/>
      <c r="M874" s="6"/>
      <c r="N874" s="6"/>
      <c r="O874" s="6"/>
      <c r="P874" s="6">
        <f>COUNT(表1_5[[#This Row],[iBAQ 0-20_1]:[iBAQ 0-20_3]])</f>
        <v>1</v>
      </c>
      <c r="Q874" s="6">
        <f>COUNT(表1_5[[#This Row],[iBAQ 30-40_1]:[iBAQ 30-40_3]])</f>
        <v>0</v>
      </c>
      <c r="R874" s="6">
        <f>COUNT(表1_5[[#This Row],[iBAQ 50-60_1]:[iBAQ 50-60_3]])</f>
        <v>0</v>
      </c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</row>
    <row r="875" spans="1:30" ht="15.75">
      <c r="A875" s="6">
        <v>249</v>
      </c>
      <c r="B875" s="7" t="s">
        <v>827</v>
      </c>
      <c r="C875" s="7" t="s">
        <v>2332</v>
      </c>
      <c r="D875" s="7" t="s">
        <v>1500</v>
      </c>
      <c r="E875" s="6">
        <v>1</v>
      </c>
      <c r="F875" s="6">
        <v>1</v>
      </c>
      <c r="G875" s="6"/>
      <c r="H875" s="6">
        <v>883400</v>
      </c>
      <c r="I875" s="6"/>
      <c r="J875" s="6">
        <v>553450</v>
      </c>
      <c r="K875" s="6">
        <v>693040</v>
      </c>
      <c r="L875" s="6"/>
      <c r="M875" s="6"/>
      <c r="N875" s="6">
        <v>519940</v>
      </c>
      <c r="O875" s="6"/>
      <c r="P875" s="6">
        <f>COUNT(表1_5[[#This Row],[iBAQ 0-20_1]:[iBAQ 0-20_3]])</f>
        <v>1</v>
      </c>
      <c r="Q875" s="6">
        <f>COUNT(表1_5[[#This Row],[iBAQ 30-40_1]:[iBAQ 30-40_3]])</f>
        <v>2</v>
      </c>
      <c r="R875" s="6">
        <f>COUNT(表1_5[[#This Row],[iBAQ 50-60_1]:[iBAQ 50-60_3]])</f>
        <v>1</v>
      </c>
      <c r="S875" s="8"/>
      <c r="T875" s="8">
        <f>AVERAGE(表1_5[[#This Row],[iBAQ 30-40_1]:[iBAQ 30-40_3]])</f>
        <v>623245</v>
      </c>
      <c r="U875" s="8"/>
      <c r="V875" s="8"/>
      <c r="W875" s="8"/>
      <c r="X875" s="8"/>
      <c r="Y875" s="8"/>
      <c r="Z875" s="8"/>
      <c r="AA875" s="8"/>
      <c r="AB875" s="8"/>
      <c r="AC875" s="8"/>
      <c r="AD875" s="8"/>
    </row>
    <row r="876" spans="1:30" ht="15.75">
      <c r="A876" s="6">
        <v>251</v>
      </c>
      <c r="B876" s="7" t="s">
        <v>1389</v>
      </c>
      <c r="C876" s="7" t="s">
        <v>2334</v>
      </c>
      <c r="D876" s="7" t="s">
        <v>3487</v>
      </c>
      <c r="E876" s="6">
        <v>1</v>
      </c>
      <c r="F876" s="6">
        <v>1</v>
      </c>
      <c r="G876" s="6">
        <v>779820</v>
      </c>
      <c r="H876" s="6"/>
      <c r="I876" s="6"/>
      <c r="J876" s="6"/>
      <c r="K876" s="6"/>
      <c r="L876" s="6"/>
      <c r="M876" s="6"/>
      <c r="N876" s="6"/>
      <c r="O876" s="6"/>
      <c r="P876" s="6">
        <f>COUNT(表1_5[[#This Row],[iBAQ 0-20_1]:[iBAQ 0-20_3]])</f>
        <v>1</v>
      </c>
      <c r="Q876" s="6">
        <f>COUNT(表1_5[[#This Row],[iBAQ 30-40_1]:[iBAQ 30-40_3]])</f>
        <v>0</v>
      </c>
      <c r="R876" s="6">
        <f>COUNT(表1_5[[#This Row],[iBAQ 50-60_1]:[iBAQ 50-60_3]])</f>
        <v>0</v>
      </c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</row>
    <row r="877" spans="1:30" ht="15.75">
      <c r="A877" s="6">
        <v>252</v>
      </c>
      <c r="B877" s="7" t="s">
        <v>929</v>
      </c>
      <c r="C877" s="7" t="s">
        <v>2228</v>
      </c>
      <c r="D877" s="7" t="s">
        <v>3488</v>
      </c>
      <c r="E877" s="6">
        <v>3</v>
      </c>
      <c r="F877" s="6">
        <v>3</v>
      </c>
      <c r="G877" s="6"/>
      <c r="H877" s="6">
        <v>2111800</v>
      </c>
      <c r="I877" s="6"/>
      <c r="J877" s="6">
        <v>3385300</v>
      </c>
      <c r="K877" s="6">
        <v>2671500</v>
      </c>
      <c r="L877" s="6"/>
      <c r="M877" s="6">
        <v>3538300</v>
      </c>
      <c r="N877" s="6"/>
      <c r="O877" s="6"/>
      <c r="P877" s="6">
        <f>COUNT(表1_5[[#This Row],[iBAQ 0-20_1]:[iBAQ 0-20_3]])</f>
        <v>1</v>
      </c>
      <c r="Q877" s="6">
        <f>COUNT(表1_5[[#This Row],[iBAQ 30-40_1]:[iBAQ 30-40_3]])</f>
        <v>2</v>
      </c>
      <c r="R877" s="6">
        <f>COUNT(表1_5[[#This Row],[iBAQ 50-60_1]:[iBAQ 50-60_3]])</f>
        <v>1</v>
      </c>
      <c r="S877" s="8"/>
      <c r="T877" s="8">
        <f>AVERAGE(表1_5[[#This Row],[iBAQ 30-40_1]:[iBAQ 30-40_3]])</f>
        <v>3028400</v>
      </c>
      <c r="U877" s="8"/>
      <c r="V877" s="8"/>
      <c r="W877" s="8"/>
      <c r="X877" s="8"/>
      <c r="Y877" s="8"/>
      <c r="Z877" s="8"/>
      <c r="AA877" s="8"/>
      <c r="AB877" s="8"/>
      <c r="AC877" s="8"/>
      <c r="AD877" s="8"/>
    </row>
    <row r="878" spans="1:30" ht="15.75">
      <c r="A878" s="6">
        <v>253</v>
      </c>
      <c r="B878" s="7" t="s">
        <v>1383</v>
      </c>
      <c r="C878" s="7" t="s">
        <v>2335</v>
      </c>
      <c r="D878" s="7" t="s">
        <v>1502</v>
      </c>
      <c r="E878" s="6">
        <v>3</v>
      </c>
      <c r="F878" s="6">
        <v>3</v>
      </c>
      <c r="G878" s="6"/>
      <c r="H878" s="6">
        <v>160630</v>
      </c>
      <c r="I878" s="6"/>
      <c r="J878" s="6"/>
      <c r="K878" s="6"/>
      <c r="L878" s="6"/>
      <c r="M878" s="6"/>
      <c r="N878" s="6"/>
      <c r="O878" s="6"/>
      <c r="P878" s="6">
        <f>COUNT(表1_5[[#This Row],[iBAQ 0-20_1]:[iBAQ 0-20_3]])</f>
        <v>1</v>
      </c>
      <c r="Q878" s="6">
        <f>COUNT(表1_5[[#This Row],[iBAQ 30-40_1]:[iBAQ 30-40_3]])</f>
        <v>0</v>
      </c>
      <c r="R878" s="6">
        <f>COUNT(表1_5[[#This Row],[iBAQ 50-60_1]:[iBAQ 50-60_3]])</f>
        <v>0</v>
      </c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</row>
    <row r="879" spans="1:30" ht="15.75">
      <c r="A879" s="6">
        <v>256</v>
      </c>
      <c r="B879" s="7" t="s">
        <v>542</v>
      </c>
      <c r="C879" s="7" t="s">
        <v>2336</v>
      </c>
      <c r="D879" s="7" t="s">
        <v>3489</v>
      </c>
      <c r="E879" s="6">
        <v>1</v>
      </c>
      <c r="F879" s="6">
        <v>1</v>
      </c>
      <c r="G879" s="6"/>
      <c r="H879" s="6"/>
      <c r="I879" s="6"/>
      <c r="J879" s="6"/>
      <c r="K879" s="6">
        <v>624210</v>
      </c>
      <c r="L879" s="6"/>
      <c r="M879" s="6">
        <v>1174300</v>
      </c>
      <c r="N879" s="6"/>
      <c r="O879" s="6">
        <v>1140600</v>
      </c>
      <c r="P879" s="6">
        <f>COUNT(表1_5[[#This Row],[iBAQ 0-20_1]:[iBAQ 0-20_3]])</f>
        <v>0</v>
      </c>
      <c r="Q879" s="6">
        <f>COUNT(表1_5[[#This Row],[iBAQ 30-40_1]:[iBAQ 30-40_3]])</f>
        <v>1</v>
      </c>
      <c r="R879" s="6">
        <f>COUNT(表1_5[[#This Row],[iBAQ 50-60_1]:[iBAQ 50-60_3]])</f>
        <v>2</v>
      </c>
      <c r="S879" s="8"/>
      <c r="T879" s="8"/>
      <c r="U879" s="8">
        <f>AVERAGE(表1_5[[#This Row],[iBAQ 50-60_1]:[iBAQ 50-60_3]])</f>
        <v>1157450</v>
      </c>
      <c r="V879" s="8"/>
      <c r="W879" s="8"/>
      <c r="X879" s="8"/>
      <c r="Y879" s="8"/>
      <c r="Z879" s="8"/>
      <c r="AA879" s="8"/>
      <c r="AB879" s="8"/>
      <c r="AC879" s="8"/>
      <c r="AD879" s="8">
        <v>60</v>
      </c>
    </row>
    <row r="880" spans="1:30" ht="15.75">
      <c r="A880" s="6">
        <v>258</v>
      </c>
      <c r="B880" s="7" t="s">
        <v>605</v>
      </c>
      <c r="C880" s="7" t="s">
        <v>2337</v>
      </c>
      <c r="D880" s="7" t="s">
        <v>3490</v>
      </c>
      <c r="E880" s="6">
        <v>2</v>
      </c>
      <c r="F880" s="6">
        <v>2</v>
      </c>
      <c r="G880" s="6"/>
      <c r="H880" s="6"/>
      <c r="I880" s="6"/>
      <c r="J880" s="6"/>
      <c r="K880" s="6"/>
      <c r="L880" s="6"/>
      <c r="M880" s="6"/>
      <c r="N880" s="6"/>
      <c r="O880" s="6">
        <v>732300</v>
      </c>
      <c r="P880" s="6">
        <f>COUNT(表1_5[[#This Row],[iBAQ 0-20_1]:[iBAQ 0-20_3]])</f>
        <v>0</v>
      </c>
      <c r="Q880" s="6">
        <f>COUNT(表1_5[[#This Row],[iBAQ 30-40_1]:[iBAQ 30-40_3]])</f>
        <v>0</v>
      </c>
      <c r="R880" s="6">
        <f>COUNT(表1_5[[#This Row],[iBAQ 50-60_1]:[iBAQ 50-60_3]])</f>
        <v>1</v>
      </c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</row>
    <row r="881" spans="1:30" ht="15.75">
      <c r="A881" s="6">
        <v>259</v>
      </c>
      <c r="B881" s="7" t="s">
        <v>525</v>
      </c>
      <c r="C881" s="7" t="s">
        <v>2338</v>
      </c>
      <c r="D881" s="7" t="s">
        <v>3491</v>
      </c>
      <c r="E881" s="6">
        <v>2</v>
      </c>
      <c r="F881" s="6">
        <v>2</v>
      </c>
      <c r="G881" s="6">
        <v>1402700</v>
      </c>
      <c r="H881" s="6"/>
      <c r="I881" s="6"/>
      <c r="J881" s="6">
        <v>1053700</v>
      </c>
      <c r="K881" s="6">
        <v>1530100</v>
      </c>
      <c r="L881" s="6">
        <v>1079900</v>
      </c>
      <c r="M881" s="6"/>
      <c r="N881" s="6"/>
      <c r="O881" s="6">
        <v>1260000</v>
      </c>
      <c r="P881" s="6">
        <f>COUNT(表1_5[[#This Row],[iBAQ 0-20_1]:[iBAQ 0-20_3]])</f>
        <v>1</v>
      </c>
      <c r="Q881" s="6">
        <f>COUNT(表1_5[[#This Row],[iBAQ 30-40_1]:[iBAQ 30-40_3]])</f>
        <v>3</v>
      </c>
      <c r="R881" s="6">
        <f>COUNT(表1_5[[#This Row],[iBAQ 50-60_1]:[iBAQ 50-60_3]])</f>
        <v>1</v>
      </c>
      <c r="S881" s="8"/>
      <c r="T881" s="8">
        <f>AVERAGE(表1_5[[#This Row],[iBAQ 30-40_1]:[iBAQ 30-40_3]])</f>
        <v>1221233.3333333333</v>
      </c>
      <c r="U881" s="8"/>
      <c r="V881" s="8"/>
      <c r="W881" s="8"/>
      <c r="X881" s="8"/>
      <c r="Y881" s="8"/>
      <c r="Z881" s="8"/>
      <c r="AA881" s="8"/>
      <c r="AB881" s="8"/>
      <c r="AC881" s="8"/>
      <c r="AD881" s="8"/>
    </row>
    <row r="882" spans="1:30" ht="15.75">
      <c r="A882" s="6">
        <v>260</v>
      </c>
      <c r="B882" s="7" t="s">
        <v>1252</v>
      </c>
      <c r="C882" s="7" t="s">
        <v>2340</v>
      </c>
      <c r="D882" s="7" t="s">
        <v>1504</v>
      </c>
      <c r="E882" s="6">
        <v>2</v>
      </c>
      <c r="F882" s="6">
        <v>2</v>
      </c>
      <c r="G882" s="6">
        <v>204520</v>
      </c>
      <c r="H882" s="6"/>
      <c r="I882" s="6"/>
      <c r="J882" s="6"/>
      <c r="K882" s="6">
        <v>2879100</v>
      </c>
      <c r="L882" s="6"/>
      <c r="M882" s="6"/>
      <c r="N882" s="6"/>
      <c r="O882" s="6"/>
      <c r="P882" s="6">
        <f>COUNT(表1_5[[#This Row],[iBAQ 0-20_1]:[iBAQ 0-20_3]])</f>
        <v>1</v>
      </c>
      <c r="Q882" s="6">
        <f>COUNT(表1_5[[#This Row],[iBAQ 30-40_1]:[iBAQ 30-40_3]])</f>
        <v>1</v>
      </c>
      <c r="R882" s="6">
        <f>COUNT(表1_5[[#This Row],[iBAQ 50-60_1]:[iBAQ 50-60_3]])</f>
        <v>0</v>
      </c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</row>
    <row r="883" spans="1:30" ht="15.75">
      <c r="A883" s="6">
        <v>263</v>
      </c>
      <c r="B883" s="7" t="s">
        <v>1043</v>
      </c>
      <c r="C883" s="7" t="s">
        <v>2341</v>
      </c>
      <c r="D883" s="7" t="s">
        <v>3492</v>
      </c>
      <c r="E883" s="6">
        <v>4</v>
      </c>
      <c r="F883" s="6">
        <v>4</v>
      </c>
      <c r="G883" s="6">
        <v>1414500</v>
      </c>
      <c r="H883" s="6"/>
      <c r="I883" s="6">
        <v>1562100</v>
      </c>
      <c r="J883" s="6"/>
      <c r="K883" s="6"/>
      <c r="L883" s="6">
        <v>1364200</v>
      </c>
      <c r="M883" s="6">
        <v>758420</v>
      </c>
      <c r="N883" s="6"/>
      <c r="O883" s="6"/>
      <c r="P883" s="6">
        <f>COUNT(表1_5[[#This Row],[iBAQ 0-20_1]:[iBAQ 0-20_3]])</f>
        <v>2</v>
      </c>
      <c r="Q883" s="6">
        <f>COUNT(表1_5[[#This Row],[iBAQ 30-40_1]:[iBAQ 30-40_3]])</f>
        <v>1</v>
      </c>
      <c r="R883" s="6">
        <f>COUNT(表1_5[[#This Row],[iBAQ 50-60_1]:[iBAQ 50-60_3]])</f>
        <v>1</v>
      </c>
      <c r="S883" s="8">
        <f>AVERAGE(表1_5[[#This Row],[iBAQ 0-20_1]:[iBAQ 0-20_3]])</f>
        <v>1488300</v>
      </c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</row>
    <row r="884" spans="1:30" ht="15.75">
      <c r="A884" s="6">
        <v>271</v>
      </c>
      <c r="B884" s="7" t="s">
        <v>1286</v>
      </c>
      <c r="C884" s="7" t="s">
        <v>2346</v>
      </c>
      <c r="D884" s="7" t="s">
        <v>3496</v>
      </c>
      <c r="E884" s="6">
        <v>1</v>
      </c>
      <c r="F884" s="6">
        <v>1</v>
      </c>
      <c r="G884" s="6"/>
      <c r="H884" s="6"/>
      <c r="I884" s="6">
        <v>336160</v>
      </c>
      <c r="J884" s="6"/>
      <c r="K884" s="6">
        <v>440830</v>
      </c>
      <c r="L884" s="6"/>
      <c r="M884" s="6"/>
      <c r="N884" s="6"/>
      <c r="O884" s="6"/>
      <c r="P884" s="6">
        <f>COUNT(表1_5[[#This Row],[iBAQ 0-20_1]:[iBAQ 0-20_3]])</f>
        <v>1</v>
      </c>
      <c r="Q884" s="6">
        <f>COUNT(表1_5[[#This Row],[iBAQ 30-40_1]:[iBAQ 30-40_3]])</f>
        <v>1</v>
      </c>
      <c r="R884" s="6">
        <f>COUNT(表1_5[[#This Row],[iBAQ 50-60_1]:[iBAQ 50-60_3]])</f>
        <v>0</v>
      </c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</row>
    <row r="885" spans="1:30" ht="15.75">
      <c r="A885" s="6">
        <v>274</v>
      </c>
      <c r="B885" s="7" t="s">
        <v>1145</v>
      </c>
      <c r="C885" s="7" t="s">
        <v>2348</v>
      </c>
      <c r="D885" s="7" t="s">
        <v>3498</v>
      </c>
      <c r="E885" s="6">
        <v>2</v>
      </c>
      <c r="F885" s="6">
        <v>1</v>
      </c>
      <c r="G885" s="6"/>
      <c r="H885" s="6"/>
      <c r="I885" s="6"/>
      <c r="J885" s="6"/>
      <c r="K885" s="6"/>
      <c r="L885" s="6">
        <v>1096300</v>
      </c>
      <c r="M885" s="6"/>
      <c r="N885" s="6"/>
      <c r="O885" s="6"/>
      <c r="P885" s="6">
        <f>COUNT(表1_5[[#This Row],[iBAQ 0-20_1]:[iBAQ 0-20_3]])</f>
        <v>0</v>
      </c>
      <c r="Q885" s="6">
        <f>COUNT(表1_5[[#This Row],[iBAQ 30-40_1]:[iBAQ 30-40_3]])</f>
        <v>1</v>
      </c>
      <c r="R885" s="6">
        <f>COUNT(表1_5[[#This Row],[iBAQ 50-60_1]:[iBAQ 50-60_3]])</f>
        <v>0</v>
      </c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</row>
    <row r="886" spans="1:30" ht="15.75">
      <c r="A886" s="6">
        <v>276</v>
      </c>
      <c r="B886" s="7" t="s">
        <v>1284</v>
      </c>
      <c r="C886" s="7" t="s">
        <v>2350</v>
      </c>
      <c r="D886" s="7" t="s">
        <v>3500</v>
      </c>
      <c r="E886" s="6">
        <v>4</v>
      </c>
      <c r="F886" s="6">
        <v>2</v>
      </c>
      <c r="G886" s="6"/>
      <c r="H886" s="6"/>
      <c r="I886" s="6"/>
      <c r="J886" s="6"/>
      <c r="K886" s="6">
        <v>507570</v>
      </c>
      <c r="L886" s="6"/>
      <c r="M886" s="6"/>
      <c r="N886" s="6"/>
      <c r="O886" s="6"/>
      <c r="P886" s="6">
        <f>COUNT(表1_5[[#This Row],[iBAQ 0-20_1]:[iBAQ 0-20_3]])</f>
        <v>0</v>
      </c>
      <c r="Q886" s="6">
        <f>COUNT(表1_5[[#This Row],[iBAQ 30-40_1]:[iBAQ 30-40_3]])</f>
        <v>1</v>
      </c>
      <c r="R886" s="6">
        <f>COUNT(表1_5[[#This Row],[iBAQ 50-60_1]:[iBAQ 50-60_3]])</f>
        <v>0</v>
      </c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</row>
    <row r="887" spans="1:30" ht="15.75">
      <c r="A887" s="6">
        <v>277</v>
      </c>
      <c r="B887" s="7" t="s">
        <v>1035</v>
      </c>
      <c r="C887" s="7" t="s">
        <v>2351</v>
      </c>
      <c r="D887" s="7" t="s">
        <v>1506</v>
      </c>
      <c r="E887" s="6">
        <v>2</v>
      </c>
      <c r="F887" s="6">
        <v>2</v>
      </c>
      <c r="G887" s="6"/>
      <c r="H887" s="6"/>
      <c r="I887" s="6"/>
      <c r="J887" s="6"/>
      <c r="K887" s="6"/>
      <c r="L887" s="6"/>
      <c r="M887" s="6">
        <v>918850</v>
      </c>
      <c r="N887" s="6"/>
      <c r="O887" s="6"/>
      <c r="P887" s="6">
        <f>COUNT(表1_5[[#This Row],[iBAQ 0-20_1]:[iBAQ 0-20_3]])</f>
        <v>0</v>
      </c>
      <c r="Q887" s="6">
        <f>COUNT(表1_5[[#This Row],[iBAQ 30-40_1]:[iBAQ 30-40_3]])</f>
        <v>0</v>
      </c>
      <c r="R887" s="6">
        <f>COUNT(表1_5[[#This Row],[iBAQ 50-60_1]:[iBAQ 50-60_3]])</f>
        <v>1</v>
      </c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</row>
    <row r="888" spans="1:30" ht="15.75">
      <c r="A888" s="6">
        <v>278</v>
      </c>
      <c r="B888" s="7" t="s">
        <v>575</v>
      </c>
      <c r="C888" s="7" t="s">
        <v>2352</v>
      </c>
      <c r="D888" s="7" t="s">
        <v>3501</v>
      </c>
      <c r="E888" s="6">
        <v>3</v>
      </c>
      <c r="F888" s="6">
        <v>2</v>
      </c>
      <c r="G888" s="6">
        <v>694420</v>
      </c>
      <c r="H888" s="6"/>
      <c r="I888" s="6">
        <v>916150</v>
      </c>
      <c r="J888" s="6">
        <v>2105000</v>
      </c>
      <c r="K888" s="6">
        <v>1124900</v>
      </c>
      <c r="L888" s="6">
        <v>1035700</v>
      </c>
      <c r="M888" s="6"/>
      <c r="N888" s="6"/>
      <c r="O888" s="6">
        <v>920910</v>
      </c>
      <c r="P888" s="6">
        <f>COUNT(表1_5[[#This Row],[iBAQ 0-20_1]:[iBAQ 0-20_3]])</f>
        <v>2</v>
      </c>
      <c r="Q888" s="6">
        <f>COUNT(表1_5[[#This Row],[iBAQ 30-40_1]:[iBAQ 30-40_3]])</f>
        <v>3</v>
      </c>
      <c r="R888" s="6">
        <f>COUNT(表1_5[[#This Row],[iBAQ 50-60_1]:[iBAQ 50-60_3]])</f>
        <v>1</v>
      </c>
      <c r="S888" s="8">
        <f>AVERAGE(表1_5[[#This Row],[iBAQ 0-20_1]:[iBAQ 0-20_3]])</f>
        <v>805285</v>
      </c>
      <c r="T888" s="8">
        <f>AVERAGE(表1_5[[#This Row],[iBAQ 30-40_1]:[iBAQ 30-40_3]])</f>
        <v>1421866.6666666667</v>
      </c>
      <c r="U888" s="8"/>
      <c r="V888" s="8">
        <f>表1_5[[#This Row],[Average 40]]/表1_5[[#This Row],[Average 20]]</f>
        <v>1.7656688832732097</v>
      </c>
      <c r="W888" s="8">
        <f>TTEST(表1_5[[#This Row],[iBAQ 0-20_1]:[iBAQ 0-20_3]],表1_5[[#This Row],[iBAQ 30-40_1]:[iBAQ 30-40_3]],2,2)</f>
        <v>0.26404936986308292</v>
      </c>
      <c r="X888" s="8"/>
      <c r="Y888" s="8"/>
      <c r="Z888" s="8"/>
      <c r="AA888" s="8"/>
      <c r="AB888" s="8"/>
      <c r="AC888" s="8"/>
      <c r="AD888" s="8"/>
    </row>
    <row r="889" spans="1:30" ht="15.75">
      <c r="A889" s="6">
        <v>279</v>
      </c>
      <c r="B889" s="7" t="s">
        <v>1053</v>
      </c>
      <c r="C889" s="7" t="s">
        <v>2353</v>
      </c>
      <c r="D889" s="7" t="s">
        <v>1507</v>
      </c>
      <c r="E889" s="6">
        <v>2</v>
      </c>
      <c r="F889" s="6">
        <v>2</v>
      </c>
      <c r="G889" s="6"/>
      <c r="H889" s="6"/>
      <c r="I889" s="6"/>
      <c r="J889" s="6"/>
      <c r="K889" s="6"/>
      <c r="L889" s="6"/>
      <c r="M889" s="6">
        <v>556880</v>
      </c>
      <c r="N889" s="6"/>
      <c r="O889" s="6"/>
      <c r="P889" s="6">
        <f>COUNT(表1_5[[#This Row],[iBAQ 0-20_1]:[iBAQ 0-20_3]])</f>
        <v>0</v>
      </c>
      <c r="Q889" s="6">
        <f>COUNT(表1_5[[#This Row],[iBAQ 30-40_1]:[iBAQ 30-40_3]])</f>
        <v>0</v>
      </c>
      <c r="R889" s="6">
        <f>COUNT(表1_5[[#This Row],[iBAQ 50-60_1]:[iBAQ 50-60_3]])</f>
        <v>1</v>
      </c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</row>
    <row r="890" spans="1:30" ht="15.75">
      <c r="A890" s="6">
        <v>280</v>
      </c>
      <c r="B890" s="7" t="s">
        <v>796</v>
      </c>
      <c r="C890" s="7" t="s">
        <v>2354</v>
      </c>
      <c r="D890" s="7" t="s">
        <v>3502</v>
      </c>
      <c r="E890" s="6">
        <v>2</v>
      </c>
      <c r="F890" s="6">
        <v>2</v>
      </c>
      <c r="G890" s="6"/>
      <c r="H890" s="6">
        <v>829060</v>
      </c>
      <c r="I890" s="6">
        <v>422010</v>
      </c>
      <c r="J890" s="6">
        <v>784000</v>
      </c>
      <c r="K890" s="6">
        <v>772090</v>
      </c>
      <c r="L890" s="6">
        <v>599190</v>
      </c>
      <c r="M890" s="6"/>
      <c r="N890" s="6">
        <v>795370</v>
      </c>
      <c r="O890" s="6"/>
      <c r="P890" s="6">
        <f>COUNT(表1_5[[#This Row],[iBAQ 0-20_1]:[iBAQ 0-20_3]])</f>
        <v>2</v>
      </c>
      <c r="Q890" s="6">
        <f>COUNT(表1_5[[#This Row],[iBAQ 30-40_1]:[iBAQ 30-40_3]])</f>
        <v>3</v>
      </c>
      <c r="R890" s="6">
        <f>COUNT(表1_5[[#This Row],[iBAQ 50-60_1]:[iBAQ 50-60_3]])</f>
        <v>1</v>
      </c>
      <c r="S890" s="8">
        <f>AVERAGE(表1_5[[#This Row],[iBAQ 0-20_1]:[iBAQ 0-20_3]])</f>
        <v>625535</v>
      </c>
      <c r="T890" s="8">
        <f>AVERAGE(表1_5[[#This Row],[iBAQ 30-40_1]:[iBAQ 30-40_3]])</f>
        <v>718426.66666666663</v>
      </c>
      <c r="U890" s="8"/>
      <c r="V890" s="8">
        <f>表1_5[[#This Row],[Average 40]]/表1_5[[#This Row],[Average 20]]</f>
        <v>1.148499551050967</v>
      </c>
      <c r="W890" s="8">
        <f>TTEST(表1_5[[#This Row],[iBAQ 0-20_1]:[iBAQ 0-20_3]],表1_5[[#This Row],[iBAQ 30-40_1]:[iBAQ 30-40_3]],2,2)</f>
        <v>0.6231150693284373</v>
      </c>
      <c r="X890" s="8"/>
      <c r="Y890" s="8"/>
      <c r="Z890" s="8"/>
      <c r="AA890" s="8"/>
      <c r="AB890" s="8"/>
      <c r="AC890" s="8"/>
      <c r="AD890" s="8"/>
    </row>
    <row r="891" spans="1:30" ht="15.75">
      <c r="A891" s="6">
        <v>281</v>
      </c>
      <c r="B891" s="7" t="s">
        <v>921</v>
      </c>
      <c r="C891" s="7" t="s">
        <v>2356</v>
      </c>
      <c r="D891" s="7" t="s">
        <v>1509</v>
      </c>
      <c r="E891" s="6">
        <v>1</v>
      </c>
      <c r="F891" s="6">
        <v>1</v>
      </c>
      <c r="G891" s="6"/>
      <c r="H891" s="6"/>
      <c r="I891" s="6"/>
      <c r="J891" s="6"/>
      <c r="K891" s="6"/>
      <c r="L891" s="6"/>
      <c r="M891" s="6">
        <v>4076200</v>
      </c>
      <c r="N891" s="6"/>
      <c r="O891" s="6"/>
      <c r="P891" s="6">
        <f>COUNT(表1_5[[#This Row],[iBAQ 0-20_1]:[iBAQ 0-20_3]])</f>
        <v>0</v>
      </c>
      <c r="Q891" s="6">
        <f>COUNT(表1_5[[#This Row],[iBAQ 30-40_1]:[iBAQ 30-40_3]])</f>
        <v>0</v>
      </c>
      <c r="R891" s="6">
        <f>COUNT(表1_5[[#This Row],[iBAQ 50-60_1]:[iBAQ 50-60_3]])</f>
        <v>1</v>
      </c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</row>
    <row r="892" spans="1:30" ht="15.75">
      <c r="A892" s="6">
        <v>283</v>
      </c>
      <c r="B892" s="7" t="s">
        <v>1236</v>
      </c>
      <c r="C892" s="7" t="s">
        <v>2358</v>
      </c>
      <c r="D892" s="7" t="s">
        <v>1511</v>
      </c>
      <c r="E892" s="6">
        <v>1</v>
      </c>
      <c r="F892" s="6">
        <v>1</v>
      </c>
      <c r="G892" s="6">
        <v>579480</v>
      </c>
      <c r="H892" s="6">
        <v>556380</v>
      </c>
      <c r="I892" s="6">
        <v>443690</v>
      </c>
      <c r="J892" s="6"/>
      <c r="K892" s="6"/>
      <c r="L892" s="6">
        <v>180530</v>
      </c>
      <c r="M892" s="6"/>
      <c r="N892" s="6"/>
      <c r="O892" s="6"/>
      <c r="P892" s="6">
        <f>COUNT(表1_5[[#This Row],[iBAQ 0-20_1]:[iBAQ 0-20_3]])</f>
        <v>3</v>
      </c>
      <c r="Q892" s="6">
        <f>COUNT(表1_5[[#This Row],[iBAQ 30-40_1]:[iBAQ 30-40_3]])</f>
        <v>1</v>
      </c>
      <c r="R892" s="6">
        <f>COUNT(表1_5[[#This Row],[iBAQ 50-60_1]:[iBAQ 50-60_3]])</f>
        <v>0</v>
      </c>
      <c r="S892" s="8">
        <f>AVERAGE(表1_5[[#This Row],[iBAQ 0-20_1]:[iBAQ 0-20_3]])</f>
        <v>526516.66666666663</v>
      </c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>
        <v>20</v>
      </c>
    </row>
    <row r="893" spans="1:30" ht="15.75">
      <c r="A893" s="6">
        <v>284</v>
      </c>
      <c r="B893" s="7" t="s">
        <v>1045</v>
      </c>
      <c r="C893" s="7" t="s">
        <v>2359</v>
      </c>
      <c r="D893" s="7" t="s">
        <v>1512</v>
      </c>
      <c r="E893" s="6">
        <v>6</v>
      </c>
      <c r="F893" s="6">
        <v>6</v>
      </c>
      <c r="G893" s="6">
        <v>1574800</v>
      </c>
      <c r="H893" s="6">
        <v>1280700</v>
      </c>
      <c r="I893" s="6">
        <v>1106600</v>
      </c>
      <c r="J893" s="6">
        <v>1636700</v>
      </c>
      <c r="K893" s="6">
        <v>2788800</v>
      </c>
      <c r="L893" s="6">
        <v>3230900</v>
      </c>
      <c r="M893" s="6">
        <v>738210</v>
      </c>
      <c r="N893" s="6"/>
      <c r="O893" s="6"/>
      <c r="P893" s="6">
        <f>COUNT(表1_5[[#This Row],[iBAQ 0-20_1]:[iBAQ 0-20_3]])</f>
        <v>3</v>
      </c>
      <c r="Q893" s="6">
        <f>COUNT(表1_5[[#This Row],[iBAQ 30-40_1]:[iBAQ 30-40_3]])</f>
        <v>3</v>
      </c>
      <c r="R893" s="6">
        <f>COUNT(表1_5[[#This Row],[iBAQ 50-60_1]:[iBAQ 50-60_3]])</f>
        <v>1</v>
      </c>
      <c r="S893" s="8">
        <f>AVERAGE(表1_5[[#This Row],[iBAQ 0-20_1]:[iBAQ 0-20_3]])</f>
        <v>1320700</v>
      </c>
      <c r="T893" s="8">
        <f>AVERAGE(表1_5[[#This Row],[iBAQ 30-40_1]:[iBAQ 30-40_3]])</f>
        <v>2552133.3333333335</v>
      </c>
      <c r="U893" s="8"/>
      <c r="V893" s="8">
        <f>表1_5[[#This Row],[Average 40]]/表1_5[[#This Row],[Average 20]]</f>
        <v>1.9324095807778705</v>
      </c>
      <c r="W893" s="8">
        <f>TTEST(表1_5[[#This Row],[iBAQ 0-20_1]:[iBAQ 0-20_3]],表1_5[[#This Row],[iBAQ 30-40_1]:[iBAQ 30-40_3]],2,2)</f>
        <v>6.7439802819983588E-2</v>
      </c>
      <c r="X893" s="8"/>
      <c r="Y893" s="8"/>
      <c r="Z893" s="8"/>
      <c r="AA893" s="8"/>
      <c r="AB893" s="8"/>
      <c r="AC893" s="8"/>
      <c r="AD893" s="8"/>
    </row>
    <row r="894" spans="1:30" ht="15.75">
      <c r="A894" s="6">
        <v>288</v>
      </c>
      <c r="B894" s="7" t="s">
        <v>965</v>
      </c>
      <c r="C894" s="7" t="s">
        <v>2361</v>
      </c>
      <c r="D894" s="7" t="s">
        <v>3503</v>
      </c>
      <c r="E894" s="6">
        <v>1</v>
      </c>
      <c r="F894" s="6">
        <v>1</v>
      </c>
      <c r="G894" s="6"/>
      <c r="H894" s="6"/>
      <c r="I894" s="6"/>
      <c r="J894" s="6"/>
      <c r="K894" s="6"/>
      <c r="L894" s="6"/>
      <c r="M894" s="6">
        <v>2028100</v>
      </c>
      <c r="N894" s="6"/>
      <c r="O894" s="6"/>
      <c r="P894" s="6">
        <f>COUNT(表1_5[[#This Row],[iBAQ 0-20_1]:[iBAQ 0-20_3]])</f>
        <v>0</v>
      </c>
      <c r="Q894" s="6">
        <f>COUNT(表1_5[[#This Row],[iBAQ 30-40_1]:[iBAQ 30-40_3]])</f>
        <v>0</v>
      </c>
      <c r="R894" s="6">
        <f>COUNT(表1_5[[#This Row],[iBAQ 50-60_1]:[iBAQ 50-60_3]])</f>
        <v>1</v>
      </c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</row>
    <row r="895" spans="1:30" ht="15.75">
      <c r="A895" s="6">
        <v>289</v>
      </c>
      <c r="B895" s="7" t="s">
        <v>143</v>
      </c>
      <c r="C895" s="7" t="s">
        <v>2362</v>
      </c>
      <c r="D895" s="7" t="s">
        <v>3504</v>
      </c>
      <c r="E895" s="6">
        <v>1</v>
      </c>
      <c r="F895" s="6">
        <v>1</v>
      </c>
      <c r="G895" s="6"/>
      <c r="H895" s="6"/>
      <c r="I895" s="6"/>
      <c r="J895" s="6"/>
      <c r="K895" s="6">
        <v>2702900</v>
      </c>
      <c r="L895" s="6"/>
      <c r="M895" s="6"/>
      <c r="N895" s="6"/>
      <c r="O895" s="6">
        <v>13052000</v>
      </c>
      <c r="P895" s="6">
        <f>COUNT(表1_5[[#This Row],[iBAQ 0-20_1]:[iBAQ 0-20_3]])</f>
        <v>0</v>
      </c>
      <c r="Q895" s="6">
        <f>COUNT(表1_5[[#This Row],[iBAQ 30-40_1]:[iBAQ 30-40_3]])</f>
        <v>1</v>
      </c>
      <c r="R895" s="6">
        <f>COUNT(表1_5[[#This Row],[iBAQ 50-60_1]:[iBAQ 50-60_3]])</f>
        <v>1</v>
      </c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</row>
    <row r="896" spans="1:30" ht="15.75">
      <c r="A896" s="6">
        <v>290</v>
      </c>
      <c r="B896" s="7" t="s">
        <v>1356</v>
      </c>
      <c r="C896" s="7" t="s">
        <v>2363</v>
      </c>
      <c r="D896" s="7" t="s">
        <v>1514</v>
      </c>
      <c r="E896" s="6">
        <v>1</v>
      </c>
      <c r="F896" s="6">
        <v>1</v>
      </c>
      <c r="G896" s="6"/>
      <c r="H896" s="6"/>
      <c r="I896" s="6">
        <v>510530</v>
      </c>
      <c r="J896" s="6"/>
      <c r="K896" s="6"/>
      <c r="L896" s="6"/>
      <c r="M896" s="6"/>
      <c r="N896" s="6"/>
      <c r="O896" s="6"/>
      <c r="P896" s="6">
        <f>COUNT(表1_5[[#This Row],[iBAQ 0-20_1]:[iBAQ 0-20_3]])</f>
        <v>1</v>
      </c>
      <c r="Q896" s="6">
        <f>COUNT(表1_5[[#This Row],[iBAQ 30-40_1]:[iBAQ 30-40_3]])</f>
        <v>0</v>
      </c>
      <c r="R896" s="6">
        <f>COUNT(表1_5[[#This Row],[iBAQ 50-60_1]:[iBAQ 50-60_3]])</f>
        <v>0</v>
      </c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</row>
    <row r="897" spans="1:30" ht="15.75">
      <c r="A897" s="6">
        <v>293</v>
      </c>
      <c r="B897" s="7" t="s">
        <v>1041</v>
      </c>
      <c r="C897" s="7" t="s">
        <v>2365</v>
      </c>
      <c r="D897" s="7" t="s">
        <v>3506</v>
      </c>
      <c r="E897" s="6">
        <v>7</v>
      </c>
      <c r="F897" s="6">
        <v>1</v>
      </c>
      <c r="G897" s="6"/>
      <c r="H897" s="6"/>
      <c r="I897" s="6"/>
      <c r="J897" s="6">
        <v>1378700</v>
      </c>
      <c r="K897" s="6">
        <v>1661900</v>
      </c>
      <c r="L897" s="6">
        <v>1738600</v>
      </c>
      <c r="M897" s="6">
        <v>817610</v>
      </c>
      <c r="N897" s="6"/>
      <c r="O897" s="6"/>
      <c r="P897" s="6">
        <f>COUNT(表1_5[[#This Row],[iBAQ 0-20_1]:[iBAQ 0-20_3]])</f>
        <v>0</v>
      </c>
      <c r="Q897" s="6">
        <f>COUNT(表1_5[[#This Row],[iBAQ 30-40_1]:[iBAQ 30-40_3]])</f>
        <v>3</v>
      </c>
      <c r="R897" s="6">
        <f>COUNT(表1_5[[#This Row],[iBAQ 50-60_1]:[iBAQ 50-60_3]])</f>
        <v>1</v>
      </c>
      <c r="S897" s="8"/>
      <c r="T897" s="8">
        <f>AVERAGE(表1_5[[#This Row],[iBAQ 30-40_1]:[iBAQ 30-40_3]])</f>
        <v>1593066.6666666667</v>
      </c>
      <c r="U897" s="8"/>
      <c r="V897" s="8"/>
      <c r="W897" s="8"/>
      <c r="X897" s="8">
        <v>40</v>
      </c>
      <c r="Y897" s="8"/>
      <c r="Z897" s="8"/>
      <c r="AA897" s="8"/>
      <c r="AB897" s="8"/>
      <c r="AC897" s="8"/>
      <c r="AD897" s="8"/>
    </row>
    <row r="898" spans="1:30" ht="15.75">
      <c r="A898" s="6">
        <v>300</v>
      </c>
      <c r="B898" s="7" t="s">
        <v>899</v>
      </c>
      <c r="C898" s="7" t="s">
        <v>2370</v>
      </c>
      <c r="D898" s="7" t="s">
        <v>3509</v>
      </c>
      <c r="E898" s="6">
        <v>3</v>
      </c>
      <c r="F898" s="6">
        <v>2</v>
      </c>
      <c r="G898" s="6"/>
      <c r="H898" s="6"/>
      <c r="I898" s="6"/>
      <c r="J898" s="6">
        <v>1484500</v>
      </c>
      <c r="K898" s="6"/>
      <c r="L898" s="6">
        <v>1202100</v>
      </c>
      <c r="M898" s="6">
        <v>10399000</v>
      </c>
      <c r="N898" s="6"/>
      <c r="O898" s="6"/>
      <c r="P898" s="6">
        <f>COUNT(表1_5[[#This Row],[iBAQ 0-20_1]:[iBAQ 0-20_3]])</f>
        <v>0</v>
      </c>
      <c r="Q898" s="6">
        <f>COUNT(表1_5[[#This Row],[iBAQ 30-40_1]:[iBAQ 30-40_3]])</f>
        <v>2</v>
      </c>
      <c r="R898" s="6">
        <f>COUNT(表1_5[[#This Row],[iBAQ 50-60_1]:[iBAQ 50-60_3]])</f>
        <v>1</v>
      </c>
      <c r="S898" s="8"/>
      <c r="T898" s="8">
        <f>AVERAGE(表1_5[[#This Row],[iBAQ 30-40_1]:[iBAQ 30-40_3]])</f>
        <v>1343300</v>
      </c>
      <c r="U898" s="8"/>
      <c r="V898" s="8"/>
      <c r="W898" s="8"/>
      <c r="X898" s="8">
        <v>40</v>
      </c>
      <c r="Y898" s="8"/>
      <c r="Z898" s="8"/>
      <c r="AA898" s="8"/>
      <c r="AB898" s="8"/>
      <c r="AC898" s="8"/>
      <c r="AD898" s="8"/>
    </row>
    <row r="899" spans="1:30" ht="15.75">
      <c r="A899" s="6">
        <v>303</v>
      </c>
      <c r="B899" s="7" t="s">
        <v>1033</v>
      </c>
      <c r="C899" s="7" t="s">
        <v>2372</v>
      </c>
      <c r="D899" s="7" t="s">
        <v>1519</v>
      </c>
      <c r="E899" s="6">
        <v>2</v>
      </c>
      <c r="F899" s="6">
        <v>2</v>
      </c>
      <c r="G899" s="6"/>
      <c r="H899" s="6"/>
      <c r="I899" s="6">
        <v>630950</v>
      </c>
      <c r="J899" s="6"/>
      <c r="K899" s="6"/>
      <c r="L899" s="6">
        <v>872110</v>
      </c>
      <c r="M899" s="6">
        <v>936630</v>
      </c>
      <c r="N899" s="6"/>
      <c r="O899" s="6"/>
      <c r="P899" s="6">
        <f>COUNT(表1_5[[#This Row],[iBAQ 0-20_1]:[iBAQ 0-20_3]])</f>
        <v>1</v>
      </c>
      <c r="Q899" s="6">
        <f>COUNT(表1_5[[#This Row],[iBAQ 30-40_1]:[iBAQ 30-40_3]])</f>
        <v>1</v>
      </c>
      <c r="R899" s="6">
        <f>COUNT(表1_5[[#This Row],[iBAQ 50-60_1]:[iBAQ 50-60_3]])</f>
        <v>1</v>
      </c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</row>
    <row r="900" spans="1:30" ht="15.75">
      <c r="A900" s="6">
        <v>305</v>
      </c>
      <c r="B900" s="7" t="s">
        <v>538</v>
      </c>
      <c r="C900" s="7" t="s">
        <v>2373</v>
      </c>
      <c r="D900" s="7" t="s">
        <v>1520</v>
      </c>
      <c r="E900" s="6">
        <v>3</v>
      </c>
      <c r="F900" s="6">
        <v>1</v>
      </c>
      <c r="G900" s="6"/>
      <c r="H900" s="6"/>
      <c r="I900" s="6"/>
      <c r="J900" s="6"/>
      <c r="K900" s="6"/>
      <c r="L900" s="6"/>
      <c r="M900" s="6"/>
      <c r="N900" s="6"/>
      <c r="O900" s="6">
        <v>1163400</v>
      </c>
      <c r="P900" s="6">
        <f>COUNT(表1_5[[#This Row],[iBAQ 0-20_1]:[iBAQ 0-20_3]])</f>
        <v>0</v>
      </c>
      <c r="Q900" s="6">
        <f>COUNT(表1_5[[#This Row],[iBAQ 30-40_1]:[iBAQ 30-40_3]])</f>
        <v>0</v>
      </c>
      <c r="R900" s="6">
        <f>COUNT(表1_5[[#This Row],[iBAQ 50-60_1]:[iBAQ 50-60_3]])</f>
        <v>1</v>
      </c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</row>
    <row r="901" spans="1:30" ht="15.75">
      <c r="A901" s="6">
        <v>309</v>
      </c>
      <c r="B901" s="7" t="s">
        <v>990</v>
      </c>
      <c r="C901" s="7" t="s">
        <v>2377</v>
      </c>
      <c r="D901" s="7" t="s">
        <v>3513</v>
      </c>
      <c r="E901" s="6">
        <v>1</v>
      </c>
      <c r="F901" s="6">
        <v>1</v>
      </c>
      <c r="G901" s="6">
        <v>1779500</v>
      </c>
      <c r="H901" s="6">
        <v>1311200</v>
      </c>
      <c r="I901" s="6">
        <v>1903100</v>
      </c>
      <c r="J901" s="6">
        <v>1634900</v>
      </c>
      <c r="K901" s="6">
        <v>2726600</v>
      </c>
      <c r="L901" s="6">
        <v>1812800</v>
      </c>
      <c r="M901" s="6">
        <v>1635900</v>
      </c>
      <c r="N901" s="6"/>
      <c r="O901" s="6"/>
      <c r="P901" s="6">
        <f>COUNT(表1_5[[#This Row],[iBAQ 0-20_1]:[iBAQ 0-20_3]])</f>
        <v>3</v>
      </c>
      <c r="Q901" s="6">
        <f>COUNT(表1_5[[#This Row],[iBAQ 30-40_1]:[iBAQ 30-40_3]])</f>
        <v>3</v>
      </c>
      <c r="R901" s="6">
        <f>COUNT(表1_5[[#This Row],[iBAQ 50-60_1]:[iBAQ 50-60_3]])</f>
        <v>1</v>
      </c>
      <c r="S901" s="8">
        <f>AVERAGE(表1_5[[#This Row],[iBAQ 0-20_1]:[iBAQ 0-20_3]])</f>
        <v>1664600</v>
      </c>
      <c r="T901" s="8">
        <f>AVERAGE(表1_5[[#This Row],[iBAQ 30-40_1]:[iBAQ 30-40_3]])</f>
        <v>2058100</v>
      </c>
      <c r="U901" s="8"/>
      <c r="V901" s="8">
        <f>表1_5[[#This Row],[Average 40]]/表1_5[[#This Row],[Average 20]]</f>
        <v>1.2363931274780728</v>
      </c>
      <c r="W901" s="8">
        <f>TTEST(表1_5[[#This Row],[iBAQ 0-20_1]:[iBAQ 0-20_3]],表1_5[[#This Row],[iBAQ 30-40_1]:[iBAQ 30-40_3]],2,2)</f>
        <v>0.36253637944797767</v>
      </c>
      <c r="X901" s="8"/>
      <c r="Y901" s="8"/>
      <c r="Z901" s="8"/>
      <c r="AA901" s="8"/>
      <c r="AB901" s="8"/>
      <c r="AC901" s="8"/>
      <c r="AD901" s="8"/>
    </row>
    <row r="902" spans="1:30" ht="15.75">
      <c r="A902" s="6">
        <v>312</v>
      </c>
      <c r="B902" s="7" t="s">
        <v>833</v>
      </c>
      <c r="C902" s="7" t="s">
        <v>2380</v>
      </c>
      <c r="D902" s="7" t="s">
        <v>1524</v>
      </c>
      <c r="E902" s="6">
        <v>1</v>
      </c>
      <c r="F902" s="6">
        <v>1</v>
      </c>
      <c r="G902" s="6"/>
      <c r="H902" s="6">
        <v>578120</v>
      </c>
      <c r="I902" s="6">
        <v>542300</v>
      </c>
      <c r="J902" s="6">
        <v>407620</v>
      </c>
      <c r="K902" s="6"/>
      <c r="L902" s="6">
        <v>586240</v>
      </c>
      <c r="M902" s="6"/>
      <c r="N902" s="6">
        <v>477700</v>
      </c>
      <c r="O902" s="6"/>
      <c r="P902" s="6">
        <f>COUNT(表1_5[[#This Row],[iBAQ 0-20_1]:[iBAQ 0-20_3]])</f>
        <v>2</v>
      </c>
      <c r="Q902" s="6">
        <f>COUNT(表1_5[[#This Row],[iBAQ 30-40_1]:[iBAQ 30-40_3]])</f>
        <v>2</v>
      </c>
      <c r="R902" s="6">
        <f>COUNT(表1_5[[#This Row],[iBAQ 50-60_1]:[iBAQ 50-60_3]])</f>
        <v>1</v>
      </c>
      <c r="S902" s="8">
        <f>AVERAGE(表1_5[[#This Row],[iBAQ 0-20_1]:[iBAQ 0-20_3]])</f>
        <v>560210</v>
      </c>
      <c r="T902" s="8">
        <f>AVERAGE(表1_5[[#This Row],[iBAQ 30-40_1]:[iBAQ 30-40_3]])</f>
        <v>496930</v>
      </c>
      <c r="U902" s="8"/>
      <c r="V902" s="8">
        <f>表1_5[[#This Row],[Average 40]]/表1_5[[#This Row],[Average 20]]</f>
        <v>0.8870423591153318</v>
      </c>
      <c r="W902" s="8">
        <f>TTEST(表1_5[[#This Row],[iBAQ 0-20_1]:[iBAQ 0-20_3]],表1_5[[#This Row],[iBAQ 30-40_1]:[iBAQ 30-40_3]],2,2)</f>
        <v>0.5590907263913909</v>
      </c>
      <c r="X902" s="8"/>
      <c r="Y902" s="8"/>
      <c r="Z902" s="8"/>
      <c r="AA902" s="8"/>
      <c r="AB902" s="8"/>
      <c r="AC902" s="8"/>
      <c r="AD902" s="8"/>
    </row>
    <row r="903" spans="1:30" ht="15.75">
      <c r="A903" s="6">
        <v>313</v>
      </c>
      <c r="B903" s="7" t="s">
        <v>636</v>
      </c>
      <c r="C903" s="7" t="s">
        <v>2381</v>
      </c>
      <c r="D903" s="7" t="s">
        <v>1525</v>
      </c>
      <c r="E903" s="6">
        <v>1</v>
      </c>
      <c r="F903" s="6">
        <v>1</v>
      </c>
      <c r="G903" s="6">
        <v>518180</v>
      </c>
      <c r="H903" s="6">
        <v>1824200</v>
      </c>
      <c r="I903" s="6">
        <v>1462900</v>
      </c>
      <c r="J903" s="6"/>
      <c r="K903" s="6"/>
      <c r="L903" s="6"/>
      <c r="M903" s="6"/>
      <c r="N903" s="6"/>
      <c r="O903" s="6">
        <v>591400</v>
      </c>
      <c r="P903" s="6">
        <f>COUNT(表1_5[[#This Row],[iBAQ 0-20_1]:[iBAQ 0-20_3]])</f>
        <v>3</v>
      </c>
      <c r="Q903" s="6">
        <f>COUNT(表1_5[[#This Row],[iBAQ 30-40_1]:[iBAQ 30-40_3]])</f>
        <v>0</v>
      </c>
      <c r="R903" s="6">
        <f>COUNT(表1_5[[#This Row],[iBAQ 50-60_1]:[iBAQ 50-60_3]])</f>
        <v>1</v>
      </c>
      <c r="S903" s="8">
        <f>AVERAGE(表1_5[[#This Row],[iBAQ 0-20_1]:[iBAQ 0-20_3]])</f>
        <v>1268426.6666666667</v>
      </c>
      <c r="T903" s="8"/>
      <c r="U903" s="8"/>
      <c r="V903" s="8"/>
      <c r="W903" s="8"/>
      <c r="X903" s="8">
        <v>20</v>
      </c>
      <c r="Y903" s="8"/>
      <c r="Z903" s="8"/>
      <c r="AA903" s="8"/>
      <c r="AB903" s="8"/>
      <c r="AC903" s="8"/>
      <c r="AD903" s="8"/>
    </row>
    <row r="904" spans="1:30" ht="15.75">
      <c r="A904" s="6">
        <v>316</v>
      </c>
      <c r="B904" s="7" t="s">
        <v>1219</v>
      </c>
      <c r="C904" s="7" t="s">
        <v>2382</v>
      </c>
      <c r="D904" s="7" t="s">
        <v>3514</v>
      </c>
      <c r="E904" s="6">
        <v>4</v>
      </c>
      <c r="F904" s="6">
        <v>3</v>
      </c>
      <c r="G904" s="6">
        <v>367100</v>
      </c>
      <c r="H904" s="6"/>
      <c r="I904" s="6">
        <v>1035900</v>
      </c>
      <c r="J904" s="6"/>
      <c r="K904" s="6"/>
      <c r="L904" s="6">
        <v>363260</v>
      </c>
      <c r="M904" s="6"/>
      <c r="N904" s="6"/>
      <c r="O904" s="6"/>
      <c r="P904" s="6">
        <f>COUNT(表1_5[[#This Row],[iBAQ 0-20_1]:[iBAQ 0-20_3]])</f>
        <v>2</v>
      </c>
      <c r="Q904" s="6">
        <f>COUNT(表1_5[[#This Row],[iBAQ 30-40_1]:[iBAQ 30-40_3]])</f>
        <v>1</v>
      </c>
      <c r="R904" s="6">
        <f>COUNT(表1_5[[#This Row],[iBAQ 50-60_1]:[iBAQ 50-60_3]])</f>
        <v>0</v>
      </c>
      <c r="S904" s="8">
        <f>AVERAGE(表1_5[[#This Row],[iBAQ 0-20_1]:[iBAQ 0-20_3]])</f>
        <v>701500</v>
      </c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>
        <v>20</v>
      </c>
    </row>
    <row r="905" spans="1:30" ht="15.75">
      <c r="A905" s="6">
        <v>319</v>
      </c>
      <c r="B905" s="7" t="s">
        <v>473</v>
      </c>
      <c r="C905" s="7" t="s">
        <v>2384</v>
      </c>
      <c r="D905" s="7" t="s">
        <v>3516</v>
      </c>
      <c r="E905" s="6">
        <v>1</v>
      </c>
      <c r="F905" s="6">
        <v>1</v>
      </c>
      <c r="G905" s="6">
        <v>2152900</v>
      </c>
      <c r="H905" s="6"/>
      <c r="I905" s="6">
        <v>2203300</v>
      </c>
      <c r="J905" s="6">
        <v>4161400</v>
      </c>
      <c r="K905" s="6">
        <v>3444500</v>
      </c>
      <c r="L905" s="6">
        <v>3658800</v>
      </c>
      <c r="M905" s="6"/>
      <c r="N905" s="6"/>
      <c r="O905" s="6">
        <v>1746400</v>
      </c>
      <c r="P905" s="6">
        <f>COUNT(表1_5[[#This Row],[iBAQ 0-20_1]:[iBAQ 0-20_3]])</f>
        <v>2</v>
      </c>
      <c r="Q905" s="6">
        <f>COUNT(表1_5[[#This Row],[iBAQ 30-40_1]:[iBAQ 30-40_3]])</f>
        <v>3</v>
      </c>
      <c r="R905" s="6">
        <f>COUNT(表1_5[[#This Row],[iBAQ 50-60_1]:[iBAQ 50-60_3]])</f>
        <v>1</v>
      </c>
      <c r="S905" s="8">
        <f>AVERAGE(表1_5[[#This Row],[iBAQ 0-20_1]:[iBAQ 0-20_3]])</f>
        <v>2178100</v>
      </c>
      <c r="T905" s="8">
        <f>AVERAGE(表1_5[[#This Row],[iBAQ 30-40_1]:[iBAQ 30-40_3]])</f>
        <v>3754900</v>
      </c>
      <c r="U905" s="8"/>
      <c r="V905" s="8">
        <f>表1_5[[#This Row],[Average 40]]/表1_5[[#This Row],[Average 20]]</f>
        <v>1.7239337036866995</v>
      </c>
      <c r="W905" s="8">
        <f>TTEST(表1_5[[#This Row],[iBAQ 0-20_1]:[iBAQ 0-20_3]],表1_5[[#This Row],[iBAQ 30-40_1]:[iBAQ 30-40_3]],2,2)</f>
        <v>1.0523775746631875E-2</v>
      </c>
      <c r="X905" s="8"/>
      <c r="Y905" s="8"/>
      <c r="Z905" s="8"/>
      <c r="AA905" s="8"/>
      <c r="AB905" s="8"/>
      <c r="AC905" s="8"/>
      <c r="AD905" s="8"/>
    </row>
    <row r="906" spans="1:30" ht="15.75">
      <c r="A906" s="6">
        <v>320</v>
      </c>
      <c r="B906" s="7" t="s">
        <v>680</v>
      </c>
      <c r="C906" s="7" t="s">
        <v>2385</v>
      </c>
      <c r="D906" s="7" t="s">
        <v>1526</v>
      </c>
      <c r="E906" s="6">
        <v>7</v>
      </c>
      <c r="F906" s="6">
        <v>2</v>
      </c>
      <c r="G906" s="6"/>
      <c r="H906" s="6"/>
      <c r="I906" s="6"/>
      <c r="J906" s="6">
        <v>230930</v>
      </c>
      <c r="K906" s="6"/>
      <c r="L906" s="6"/>
      <c r="M906" s="6"/>
      <c r="N906" s="6"/>
      <c r="O906" s="6">
        <v>271880</v>
      </c>
      <c r="P906" s="6">
        <f>COUNT(表1_5[[#This Row],[iBAQ 0-20_1]:[iBAQ 0-20_3]])</f>
        <v>0</v>
      </c>
      <c r="Q906" s="6">
        <f>COUNT(表1_5[[#This Row],[iBAQ 30-40_1]:[iBAQ 30-40_3]])</f>
        <v>1</v>
      </c>
      <c r="R906" s="6">
        <f>COUNT(表1_5[[#This Row],[iBAQ 50-60_1]:[iBAQ 50-60_3]])</f>
        <v>1</v>
      </c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</row>
    <row r="907" spans="1:30" ht="15.75">
      <c r="A907" s="6">
        <v>325</v>
      </c>
      <c r="B907" s="7" t="s">
        <v>1030</v>
      </c>
      <c r="C907" s="7" t="s">
        <v>2390</v>
      </c>
      <c r="D907" s="7" t="s">
        <v>1529</v>
      </c>
      <c r="E907" s="6">
        <v>4</v>
      </c>
      <c r="F907" s="6">
        <v>4</v>
      </c>
      <c r="G907" s="6"/>
      <c r="H907" s="6"/>
      <c r="I907" s="6"/>
      <c r="J907" s="6"/>
      <c r="K907" s="6"/>
      <c r="L907" s="6"/>
      <c r="M907" s="6">
        <v>1020400</v>
      </c>
      <c r="N907" s="6"/>
      <c r="O907" s="6"/>
      <c r="P907" s="6">
        <f>COUNT(表1_5[[#This Row],[iBAQ 0-20_1]:[iBAQ 0-20_3]])</f>
        <v>0</v>
      </c>
      <c r="Q907" s="6">
        <f>COUNT(表1_5[[#This Row],[iBAQ 30-40_1]:[iBAQ 30-40_3]])</f>
        <v>0</v>
      </c>
      <c r="R907" s="6">
        <f>COUNT(表1_5[[#This Row],[iBAQ 50-60_1]:[iBAQ 50-60_3]])</f>
        <v>1</v>
      </c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</row>
    <row r="908" spans="1:30" ht="15.75">
      <c r="A908" s="6">
        <v>329</v>
      </c>
      <c r="B908" s="7" t="s">
        <v>223</v>
      </c>
      <c r="C908" s="7" t="s">
        <v>2393</v>
      </c>
      <c r="D908" s="7" t="s">
        <v>3520</v>
      </c>
      <c r="E908" s="6">
        <v>1</v>
      </c>
      <c r="F908" s="6">
        <v>1</v>
      </c>
      <c r="G908" s="6">
        <v>4612600</v>
      </c>
      <c r="H908" s="6"/>
      <c r="I908" s="6"/>
      <c r="J908" s="6"/>
      <c r="K908" s="6"/>
      <c r="L908" s="6"/>
      <c r="M908" s="6"/>
      <c r="N908" s="6"/>
      <c r="O908" s="6">
        <v>7141100</v>
      </c>
      <c r="P908" s="6">
        <f>COUNT(表1_5[[#This Row],[iBAQ 0-20_1]:[iBAQ 0-20_3]])</f>
        <v>1</v>
      </c>
      <c r="Q908" s="6">
        <f>COUNT(表1_5[[#This Row],[iBAQ 30-40_1]:[iBAQ 30-40_3]])</f>
        <v>0</v>
      </c>
      <c r="R908" s="6">
        <f>COUNT(表1_5[[#This Row],[iBAQ 50-60_1]:[iBAQ 50-60_3]])</f>
        <v>1</v>
      </c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</row>
    <row r="909" spans="1:30" ht="15.75">
      <c r="A909" s="6">
        <v>330</v>
      </c>
      <c r="B909" s="7" t="s">
        <v>1050</v>
      </c>
      <c r="C909" s="7" t="s">
        <v>2394</v>
      </c>
      <c r="D909" s="7" t="s">
        <v>1531</v>
      </c>
      <c r="E909" s="6">
        <v>2</v>
      </c>
      <c r="F909" s="6">
        <v>2</v>
      </c>
      <c r="G909" s="6">
        <v>1004500</v>
      </c>
      <c r="H909" s="6">
        <v>597470</v>
      </c>
      <c r="I909" s="6">
        <v>1401600</v>
      </c>
      <c r="J909" s="6">
        <v>528780</v>
      </c>
      <c r="K909" s="6">
        <v>527630</v>
      </c>
      <c r="L909" s="6">
        <v>749650</v>
      </c>
      <c r="M909" s="6">
        <v>686800</v>
      </c>
      <c r="N909" s="6"/>
      <c r="O909" s="6"/>
      <c r="P909" s="6">
        <f>COUNT(表1_5[[#This Row],[iBAQ 0-20_1]:[iBAQ 0-20_3]])</f>
        <v>3</v>
      </c>
      <c r="Q909" s="6">
        <f>COUNT(表1_5[[#This Row],[iBAQ 30-40_1]:[iBAQ 30-40_3]])</f>
        <v>3</v>
      </c>
      <c r="R909" s="6">
        <f>COUNT(表1_5[[#This Row],[iBAQ 50-60_1]:[iBAQ 50-60_3]])</f>
        <v>1</v>
      </c>
      <c r="S909" s="8">
        <f>AVERAGE(表1_5[[#This Row],[iBAQ 0-20_1]:[iBAQ 0-20_3]])</f>
        <v>1001190</v>
      </c>
      <c r="T909" s="8">
        <f>AVERAGE(表1_5[[#This Row],[iBAQ 30-40_1]:[iBAQ 30-40_3]])</f>
        <v>602020</v>
      </c>
      <c r="U909" s="8"/>
      <c r="V909" s="8">
        <f>表1_5[[#This Row],[Average 40]]/表1_5[[#This Row],[Average 20]]</f>
        <v>0.60130444770722835</v>
      </c>
      <c r="W909" s="8">
        <f>TTEST(表1_5[[#This Row],[iBAQ 0-20_1]:[iBAQ 0-20_3]],表1_5[[#This Row],[iBAQ 30-40_1]:[iBAQ 30-40_3]],2,2)</f>
        <v>0.17662163143948592</v>
      </c>
      <c r="X909" s="8"/>
      <c r="Y909" s="8"/>
      <c r="Z909" s="8"/>
      <c r="AA909" s="8"/>
      <c r="AB909" s="8"/>
      <c r="AC909" s="8"/>
      <c r="AD909" s="8"/>
    </row>
    <row r="910" spans="1:30" ht="15.75">
      <c r="A910" s="6">
        <v>332</v>
      </c>
      <c r="B910" s="7" t="s">
        <v>974</v>
      </c>
      <c r="C910" s="7" t="s">
        <v>2396</v>
      </c>
      <c r="D910" s="7" t="s">
        <v>1532</v>
      </c>
      <c r="E910" s="6">
        <v>4</v>
      </c>
      <c r="F910" s="6">
        <v>1</v>
      </c>
      <c r="G910" s="6"/>
      <c r="H910" s="6"/>
      <c r="I910" s="6"/>
      <c r="J910" s="6"/>
      <c r="K910" s="6"/>
      <c r="L910" s="6"/>
      <c r="M910" s="6">
        <v>1896900</v>
      </c>
      <c r="N910" s="6"/>
      <c r="O910" s="6"/>
      <c r="P910" s="6">
        <f>COUNT(表1_5[[#This Row],[iBAQ 0-20_1]:[iBAQ 0-20_3]])</f>
        <v>0</v>
      </c>
      <c r="Q910" s="6">
        <f>COUNT(表1_5[[#This Row],[iBAQ 30-40_1]:[iBAQ 30-40_3]])</f>
        <v>0</v>
      </c>
      <c r="R910" s="6">
        <f>COUNT(表1_5[[#This Row],[iBAQ 50-60_1]:[iBAQ 50-60_3]])</f>
        <v>1</v>
      </c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</row>
    <row r="911" spans="1:30" ht="15.75">
      <c r="A911" s="6">
        <v>344</v>
      </c>
      <c r="B911" s="7" t="s">
        <v>561</v>
      </c>
      <c r="C911" s="7" t="s">
        <v>2402</v>
      </c>
      <c r="D911" s="7" t="s">
        <v>3524</v>
      </c>
      <c r="E911" s="6">
        <v>1</v>
      </c>
      <c r="F911" s="6">
        <v>1</v>
      </c>
      <c r="G911" s="6"/>
      <c r="H911" s="6"/>
      <c r="I911" s="6"/>
      <c r="J911" s="6"/>
      <c r="K911" s="6"/>
      <c r="L911" s="6"/>
      <c r="M911" s="6"/>
      <c r="N911" s="6"/>
      <c r="O911" s="6">
        <v>1015900</v>
      </c>
      <c r="P911" s="6">
        <f>COUNT(表1_5[[#This Row],[iBAQ 0-20_1]:[iBAQ 0-20_3]])</f>
        <v>0</v>
      </c>
      <c r="Q911" s="6">
        <f>COUNT(表1_5[[#This Row],[iBAQ 30-40_1]:[iBAQ 30-40_3]])</f>
        <v>0</v>
      </c>
      <c r="R911" s="6">
        <f>COUNT(表1_5[[#This Row],[iBAQ 50-60_1]:[iBAQ 50-60_3]])</f>
        <v>1</v>
      </c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</row>
    <row r="912" spans="1:30" ht="15.75">
      <c r="A912" s="6">
        <v>345</v>
      </c>
      <c r="B912" s="7" t="s">
        <v>932</v>
      </c>
      <c r="C912" s="7" t="s">
        <v>2403</v>
      </c>
      <c r="D912" s="7" t="s">
        <v>1536</v>
      </c>
      <c r="E912" s="6">
        <v>2</v>
      </c>
      <c r="F912" s="6">
        <v>2</v>
      </c>
      <c r="G912" s="6"/>
      <c r="H912" s="6"/>
      <c r="I912" s="6"/>
      <c r="J912" s="6"/>
      <c r="K912" s="6"/>
      <c r="L912" s="6">
        <v>749710</v>
      </c>
      <c r="M912" s="6">
        <v>3254200</v>
      </c>
      <c r="N912" s="6"/>
      <c r="O912" s="6"/>
      <c r="P912" s="6">
        <f>COUNT(表1_5[[#This Row],[iBAQ 0-20_1]:[iBAQ 0-20_3]])</f>
        <v>0</v>
      </c>
      <c r="Q912" s="6">
        <f>COUNT(表1_5[[#This Row],[iBAQ 30-40_1]:[iBAQ 30-40_3]])</f>
        <v>1</v>
      </c>
      <c r="R912" s="6">
        <f>COUNT(表1_5[[#This Row],[iBAQ 50-60_1]:[iBAQ 50-60_3]])</f>
        <v>1</v>
      </c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</row>
    <row r="913" spans="1:30" ht="15.75">
      <c r="A913" s="6">
        <v>350</v>
      </c>
      <c r="B913" s="7" t="s">
        <v>193</v>
      </c>
      <c r="C913" s="7" t="s">
        <v>2407</v>
      </c>
      <c r="D913" s="7" t="s">
        <v>3527</v>
      </c>
      <c r="E913" s="6">
        <v>2</v>
      </c>
      <c r="F913" s="6">
        <v>2</v>
      </c>
      <c r="G913" s="6">
        <v>8099400</v>
      </c>
      <c r="H913" s="6"/>
      <c r="I913" s="6"/>
      <c r="J913" s="6">
        <v>8470600</v>
      </c>
      <c r="K913" s="6"/>
      <c r="L913" s="6"/>
      <c r="M913" s="6"/>
      <c r="N913" s="6"/>
      <c r="O913" s="6">
        <v>8573500</v>
      </c>
      <c r="P913" s="6">
        <f>COUNT(表1_5[[#This Row],[iBAQ 0-20_1]:[iBAQ 0-20_3]])</f>
        <v>1</v>
      </c>
      <c r="Q913" s="6">
        <f>COUNT(表1_5[[#This Row],[iBAQ 30-40_1]:[iBAQ 30-40_3]])</f>
        <v>1</v>
      </c>
      <c r="R913" s="6">
        <f>COUNT(表1_5[[#This Row],[iBAQ 50-60_1]:[iBAQ 50-60_3]])</f>
        <v>1</v>
      </c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</row>
    <row r="914" spans="1:30" ht="15.75">
      <c r="A914" s="6">
        <v>351</v>
      </c>
      <c r="B914" s="7" t="s">
        <v>1036</v>
      </c>
      <c r="C914" s="7" t="s">
        <v>2408</v>
      </c>
      <c r="D914" s="7" t="s">
        <v>3528</v>
      </c>
      <c r="E914" s="6">
        <v>1</v>
      </c>
      <c r="F914" s="6">
        <v>1</v>
      </c>
      <c r="G914" s="6"/>
      <c r="H914" s="6"/>
      <c r="I914" s="6"/>
      <c r="J914" s="6"/>
      <c r="K914" s="6"/>
      <c r="L914" s="6"/>
      <c r="M914" s="6">
        <v>918810</v>
      </c>
      <c r="N914" s="6"/>
      <c r="O914" s="6"/>
      <c r="P914" s="6">
        <f>COUNT(表1_5[[#This Row],[iBAQ 0-20_1]:[iBAQ 0-20_3]])</f>
        <v>0</v>
      </c>
      <c r="Q914" s="6">
        <f>COUNT(表1_5[[#This Row],[iBAQ 30-40_1]:[iBAQ 30-40_3]])</f>
        <v>0</v>
      </c>
      <c r="R914" s="6">
        <f>COUNT(表1_5[[#This Row],[iBAQ 50-60_1]:[iBAQ 50-60_3]])</f>
        <v>1</v>
      </c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</row>
    <row r="915" spans="1:30" ht="15.75">
      <c r="A915" s="6">
        <v>353</v>
      </c>
      <c r="B915" s="7" t="s">
        <v>917</v>
      </c>
      <c r="C915" s="7" t="s">
        <v>2410</v>
      </c>
      <c r="D915" s="7" t="s">
        <v>3530</v>
      </c>
      <c r="E915" s="6">
        <v>2</v>
      </c>
      <c r="F915" s="6">
        <v>1</v>
      </c>
      <c r="G915" s="6"/>
      <c r="H915" s="6"/>
      <c r="I915" s="6"/>
      <c r="J915" s="6"/>
      <c r="K915" s="6"/>
      <c r="L915" s="6"/>
      <c r="M915" s="6">
        <v>4447900</v>
      </c>
      <c r="N915" s="6"/>
      <c r="O915" s="6"/>
      <c r="P915" s="6">
        <f>COUNT(表1_5[[#This Row],[iBAQ 0-20_1]:[iBAQ 0-20_3]])</f>
        <v>0</v>
      </c>
      <c r="Q915" s="6">
        <f>COUNT(表1_5[[#This Row],[iBAQ 30-40_1]:[iBAQ 30-40_3]])</f>
        <v>0</v>
      </c>
      <c r="R915" s="6">
        <f>COUNT(表1_5[[#This Row],[iBAQ 50-60_1]:[iBAQ 50-60_3]])</f>
        <v>1</v>
      </c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</row>
    <row r="916" spans="1:30" ht="15.75">
      <c r="A916" s="6">
        <v>355</v>
      </c>
      <c r="B916" s="7" t="s">
        <v>663</v>
      </c>
      <c r="C916" s="7" t="s">
        <v>2412</v>
      </c>
      <c r="D916" s="7" t="s">
        <v>3531</v>
      </c>
      <c r="E916" s="6">
        <v>2</v>
      </c>
      <c r="F916" s="6">
        <v>2</v>
      </c>
      <c r="G916" s="6"/>
      <c r="H916" s="6"/>
      <c r="I916" s="6"/>
      <c r="J916" s="6">
        <v>98242</v>
      </c>
      <c r="K916" s="6">
        <v>276890</v>
      </c>
      <c r="L916" s="6">
        <v>865700</v>
      </c>
      <c r="M916" s="6"/>
      <c r="N916" s="6"/>
      <c r="O916" s="6">
        <v>370890</v>
      </c>
      <c r="P916" s="6">
        <f>COUNT(表1_5[[#This Row],[iBAQ 0-20_1]:[iBAQ 0-20_3]])</f>
        <v>0</v>
      </c>
      <c r="Q916" s="6">
        <f>COUNT(表1_5[[#This Row],[iBAQ 30-40_1]:[iBAQ 30-40_3]])</f>
        <v>3</v>
      </c>
      <c r="R916" s="6">
        <f>COUNT(表1_5[[#This Row],[iBAQ 50-60_1]:[iBAQ 50-60_3]])</f>
        <v>1</v>
      </c>
      <c r="S916" s="8"/>
      <c r="T916" s="8">
        <f>AVERAGE(表1_5[[#This Row],[iBAQ 30-40_1]:[iBAQ 30-40_3]])</f>
        <v>413610.66666666669</v>
      </c>
      <c r="U916" s="8"/>
      <c r="V916" s="8"/>
      <c r="W916" s="8"/>
      <c r="X916" s="8">
        <v>40</v>
      </c>
      <c r="Y916" s="8"/>
      <c r="Z916" s="8"/>
      <c r="AA916" s="8"/>
      <c r="AB916" s="8"/>
      <c r="AC916" s="8"/>
      <c r="AD916" s="8"/>
    </row>
    <row r="917" spans="1:30" ht="15.75">
      <c r="A917" s="6">
        <v>357</v>
      </c>
      <c r="B917" s="7" t="s">
        <v>1333</v>
      </c>
      <c r="C917" s="7" t="s">
        <v>2413</v>
      </c>
      <c r="D917" s="7" t="s">
        <v>3532</v>
      </c>
      <c r="E917" s="6">
        <v>1</v>
      </c>
      <c r="F917" s="6">
        <v>1</v>
      </c>
      <c r="G917" s="6"/>
      <c r="H917" s="6"/>
      <c r="I917" s="6"/>
      <c r="J917" s="6">
        <v>280060</v>
      </c>
      <c r="K917" s="6"/>
      <c r="L917" s="6"/>
      <c r="M917" s="6"/>
      <c r="N917" s="6"/>
      <c r="O917" s="6"/>
      <c r="P917" s="6">
        <f>COUNT(表1_5[[#This Row],[iBAQ 0-20_1]:[iBAQ 0-20_3]])</f>
        <v>0</v>
      </c>
      <c r="Q917" s="6">
        <f>COUNT(表1_5[[#This Row],[iBAQ 30-40_1]:[iBAQ 30-40_3]])</f>
        <v>1</v>
      </c>
      <c r="R917" s="6">
        <f>COUNT(表1_5[[#This Row],[iBAQ 50-60_1]:[iBAQ 50-60_3]])</f>
        <v>0</v>
      </c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</row>
    <row r="918" spans="1:30" ht="15.75">
      <c r="A918" s="6">
        <v>358</v>
      </c>
      <c r="B918" s="7" t="s">
        <v>1259</v>
      </c>
      <c r="C918" s="7" t="s">
        <v>2414</v>
      </c>
      <c r="D918" s="7" t="s">
        <v>3533</v>
      </c>
      <c r="E918" s="6">
        <v>2</v>
      </c>
      <c r="F918" s="6">
        <v>2</v>
      </c>
      <c r="G918" s="6"/>
      <c r="H918" s="6">
        <v>365860</v>
      </c>
      <c r="I918" s="6"/>
      <c r="J918" s="6"/>
      <c r="K918" s="6">
        <v>1613600</v>
      </c>
      <c r="L918" s="6"/>
      <c r="M918" s="6"/>
      <c r="N918" s="6"/>
      <c r="O918" s="6"/>
      <c r="P918" s="6">
        <f>COUNT(表1_5[[#This Row],[iBAQ 0-20_1]:[iBAQ 0-20_3]])</f>
        <v>1</v>
      </c>
      <c r="Q918" s="6">
        <f>COUNT(表1_5[[#This Row],[iBAQ 30-40_1]:[iBAQ 30-40_3]])</f>
        <v>1</v>
      </c>
      <c r="R918" s="6">
        <f>COUNT(表1_5[[#This Row],[iBAQ 50-60_1]:[iBAQ 50-60_3]])</f>
        <v>0</v>
      </c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</row>
    <row r="919" spans="1:30" ht="15.75">
      <c r="A919" s="6">
        <v>361</v>
      </c>
      <c r="B919" s="7" t="s">
        <v>775</v>
      </c>
      <c r="C919" s="7" t="s">
        <v>2416</v>
      </c>
      <c r="D919" s="7" t="s">
        <v>3535</v>
      </c>
      <c r="E919" s="6">
        <v>2</v>
      </c>
      <c r="F919" s="6">
        <v>2</v>
      </c>
      <c r="G919" s="6">
        <v>1338400</v>
      </c>
      <c r="H919" s="6">
        <v>1953200</v>
      </c>
      <c r="I919" s="6">
        <v>1241800</v>
      </c>
      <c r="J919" s="6">
        <v>1447900</v>
      </c>
      <c r="K919" s="6">
        <v>1800600</v>
      </c>
      <c r="L919" s="6">
        <v>1834600</v>
      </c>
      <c r="M919" s="6"/>
      <c r="N919" s="6">
        <v>1303100</v>
      </c>
      <c r="O919" s="6"/>
      <c r="P919" s="6">
        <f>COUNT(表1_5[[#This Row],[iBAQ 0-20_1]:[iBAQ 0-20_3]])</f>
        <v>3</v>
      </c>
      <c r="Q919" s="6">
        <f>COUNT(表1_5[[#This Row],[iBAQ 30-40_1]:[iBAQ 30-40_3]])</f>
        <v>3</v>
      </c>
      <c r="R919" s="6">
        <f>COUNT(表1_5[[#This Row],[iBAQ 50-60_1]:[iBAQ 50-60_3]])</f>
        <v>1</v>
      </c>
      <c r="S919" s="8">
        <f>AVERAGE(表1_5[[#This Row],[iBAQ 0-20_1]:[iBAQ 0-20_3]])</f>
        <v>1511133.3333333333</v>
      </c>
      <c r="T919" s="8">
        <f>AVERAGE(表1_5[[#This Row],[iBAQ 30-40_1]:[iBAQ 30-40_3]])</f>
        <v>1694366.6666666667</v>
      </c>
      <c r="U919" s="8"/>
      <c r="V919" s="8">
        <f>表1_5[[#This Row],[Average 40]]/表1_5[[#This Row],[Average 20]]</f>
        <v>1.1212555697710329</v>
      </c>
      <c r="W919" s="8">
        <f>TTEST(表1_5[[#This Row],[iBAQ 0-20_1]:[iBAQ 0-20_3]],表1_5[[#This Row],[iBAQ 30-40_1]:[iBAQ 30-40_3]],2,2)</f>
        <v>0.51181393182420187</v>
      </c>
      <c r="X919" s="8"/>
      <c r="Y919" s="8"/>
      <c r="Z919" s="8"/>
      <c r="AA919" s="8"/>
      <c r="AB919" s="8"/>
      <c r="AC919" s="8"/>
      <c r="AD919" s="8"/>
    </row>
    <row r="920" spans="1:30" ht="15.75">
      <c r="A920" s="6">
        <v>78</v>
      </c>
      <c r="B920" s="7" t="s">
        <v>1340</v>
      </c>
      <c r="C920" s="7" t="s">
        <v>2420</v>
      </c>
      <c r="D920" s="7" t="s">
        <v>3540</v>
      </c>
      <c r="E920" s="6">
        <v>2</v>
      </c>
      <c r="F920" s="6">
        <v>1</v>
      </c>
      <c r="G920" s="6"/>
      <c r="H920" s="6"/>
      <c r="I920" s="6">
        <v>3626600</v>
      </c>
      <c r="J920" s="6"/>
      <c r="K920" s="6"/>
      <c r="L920" s="6"/>
      <c r="M920" s="6"/>
      <c r="N920" s="6"/>
      <c r="O920" s="6"/>
      <c r="P920" s="6">
        <f>COUNT(表1_5[[#This Row],[iBAQ 0-20_1]:[iBAQ 0-20_3]])</f>
        <v>1</v>
      </c>
      <c r="Q920" s="6">
        <f>COUNT(表1_5[[#This Row],[iBAQ 30-40_1]:[iBAQ 30-40_3]])</f>
        <v>0</v>
      </c>
      <c r="R920" s="6">
        <f>COUNT(表1_5[[#This Row],[iBAQ 50-60_1]:[iBAQ 50-60_3]])</f>
        <v>0</v>
      </c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</row>
    <row r="921" spans="1:30" ht="15.75">
      <c r="A921" s="6">
        <v>373</v>
      </c>
      <c r="B921" s="7" t="s">
        <v>1097</v>
      </c>
      <c r="C921" s="7" t="s">
        <v>2423</v>
      </c>
      <c r="D921" s="7" t="s">
        <v>1542</v>
      </c>
      <c r="E921" s="6">
        <v>1</v>
      </c>
      <c r="F921" s="6">
        <v>1</v>
      </c>
      <c r="G921" s="6"/>
      <c r="H921" s="6">
        <v>1399700</v>
      </c>
      <c r="I921" s="6">
        <v>974320</v>
      </c>
      <c r="J921" s="6"/>
      <c r="K921" s="6"/>
      <c r="L921" s="6">
        <v>2970500</v>
      </c>
      <c r="M921" s="6"/>
      <c r="N921" s="6"/>
      <c r="O921" s="6"/>
      <c r="P921" s="6">
        <f>COUNT(表1_5[[#This Row],[iBAQ 0-20_1]:[iBAQ 0-20_3]])</f>
        <v>2</v>
      </c>
      <c r="Q921" s="6">
        <f>COUNT(表1_5[[#This Row],[iBAQ 30-40_1]:[iBAQ 30-40_3]])</f>
        <v>1</v>
      </c>
      <c r="R921" s="6">
        <f>COUNT(表1_5[[#This Row],[iBAQ 50-60_1]:[iBAQ 50-60_3]])</f>
        <v>0</v>
      </c>
      <c r="S921" s="8">
        <f>AVERAGE(表1_5[[#This Row],[iBAQ 0-20_1]:[iBAQ 0-20_3]])</f>
        <v>1187010</v>
      </c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>
        <v>20</v>
      </c>
    </row>
    <row r="922" spans="1:30" ht="15.75">
      <c r="A922" s="6">
        <v>375</v>
      </c>
      <c r="B922" s="7" t="s">
        <v>844</v>
      </c>
      <c r="C922" s="7" t="s">
        <v>2425</v>
      </c>
      <c r="D922" s="7" t="s">
        <v>3542</v>
      </c>
      <c r="E922" s="6">
        <v>4</v>
      </c>
      <c r="F922" s="6">
        <v>1</v>
      </c>
      <c r="G922" s="6">
        <v>1967000</v>
      </c>
      <c r="H922" s="6">
        <v>767760</v>
      </c>
      <c r="I922" s="6"/>
      <c r="J922" s="6">
        <v>858340</v>
      </c>
      <c r="K922" s="6"/>
      <c r="L922" s="6"/>
      <c r="M922" s="6"/>
      <c r="N922" s="6">
        <v>325610</v>
      </c>
      <c r="O922" s="6"/>
      <c r="P922" s="6">
        <f>COUNT(表1_5[[#This Row],[iBAQ 0-20_1]:[iBAQ 0-20_3]])</f>
        <v>2</v>
      </c>
      <c r="Q922" s="6">
        <f>COUNT(表1_5[[#This Row],[iBAQ 30-40_1]:[iBAQ 30-40_3]])</f>
        <v>1</v>
      </c>
      <c r="R922" s="6">
        <f>COUNT(表1_5[[#This Row],[iBAQ 50-60_1]:[iBAQ 50-60_3]])</f>
        <v>1</v>
      </c>
      <c r="S922" s="8">
        <f>AVERAGE(表1_5[[#This Row],[iBAQ 0-20_1]:[iBAQ 0-20_3]])</f>
        <v>1367380</v>
      </c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</row>
    <row r="923" spans="1:30" ht="15.75">
      <c r="A923" s="6">
        <v>376</v>
      </c>
      <c r="B923" s="7" t="s">
        <v>977</v>
      </c>
      <c r="C923" s="7" t="s">
        <v>2228</v>
      </c>
      <c r="D923" s="7" t="s">
        <v>3543</v>
      </c>
      <c r="E923" s="6">
        <v>4</v>
      </c>
      <c r="F923" s="6">
        <v>2</v>
      </c>
      <c r="G923" s="6"/>
      <c r="H923" s="6"/>
      <c r="I923" s="6"/>
      <c r="J923" s="6"/>
      <c r="K923" s="6">
        <v>132180</v>
      </c>
      <c r="L923" s="6"/>
      <c r="M923" s="6">
        <v>1842900</v>
      </c>
      <c r="N923" s="6"/>
      <c r="O923" s="6"/>
      <c r="P923" s="6">
        <f>COUNT(表1_5[[#This Row],[iBAQ 0-20_1]:[iBAQ 0-20_3]])</f>
        <v>0</v>
      </c>
      <c r="Q923" s="6">
        <f>COUNT(表1_5[[#This Row],[iBAQ 30-40_1]:[iBAQ 30-40_3]])</f>
        <v>1</v>
      </c>
      <c r="R923" s="6">
        <f>COUNT(表1_5[[#This Row],[iBAQ 50-60_1]:[iBAQ 50-60_3]])</f>
        <v>1</v>
      </c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</row>
    <row r="924" spans="1:30" ht="15.75">
      <c r="A924" s="6">
        <v>381</v>
      </c>
      <c r="B924" s="7" t="s">
        <v>80</v>
      </c>
      <c r="C924" s="7" t="s">
        <v>2428</v>
      </c>
      <c r="D924" s="7" t="s">
        <v>3544</v>
      </c>
      <c r="E924" s="6">
        <v>2</v>
      </c>
      <c r="F924" s="6">
        <v>2</v>
      </c>
      <c r="G924" s="6">
        <v>3902000</v>
      </c>
      <c r="H924" s="6"/>
      <c r="I924" s="6">
        <v>6921600</v>
      </c>
      <c r="J924" s="6">
        <v>12062000</v>
      </c>
      <c r="K924" s="6"/>
      <c r="L924" s="6">
        <v>5908500</v>
      </c>
      <c r="M924" s="6"/>
      <c r="N924" s="6"/>
      <c r="O924" s="6">
        <v>27034000</v>
      </c>
      <c r="P924" s="6">
        <f>COUNT(表1_5[[#This Row],[iBAQ 0-20_1]:[iBAQ 0-20_3]])</f>
        <v>2</v>
      </c>
      <c r="Q924" s="6">
        <f>COUNT(表1_5[[#This Row],[iBAQ 30-40_1]:[iBAQ 30-40_3]])</f>
        <v>2</v>
      </c>
      <c r="R924" s="6">
        <f>COUNT(表1_5[[#This Row],[iBAQ 50-60_1]:[iBAQ 50-60_3]])</f>
        <v>1</v>
      </c>
      <c r="S924" s="8">
        <f>AVERAGE(表1_5[[#This Row],[iBAQ 0-20_1]:[iBAQ 0-20_3]])</f>
        <v>5411800</v>
      </c>
      <c r="T924" s="8">
        <f>AVERAGE(表1_5[[#This Row],[iBAQ 30-40_1]:[iBAQ 30-40_3]])</f>
        <v>8985250</v>
      </c>
      <c r="U924" s="8"/>
      <c r="V924" s="8">
        <f>表1_5[[#This Row],[Average 40]]/表1_5[[#This Row],[Average 20]]</f>
        <v>1.6603071066927824</v>
      </c>
      <c r="W924" s="8">
        <f>TTEST(表1_5[[#This Row],[iBAQ 0-20_1]:[iBAQ 0-20_3]],表1_5[[#This Row],[iBAQ 30-40_1]:[iBAQ 30-40_3]],2,2)</f>
        <v>0.40657489348119591</v>
      </c>
      <c r="X924" s="8"/>
      <c r="Y924" s="8"/>
      <c r="Z924" s="8"/>
      <c r="AA924" s="8"/>
      <c r="AB924" s="8"/>
      <c r="AC924" s="8"/>
      <c r="AD924" s="8"/>
    </row>
    <row r="925" spans="1:30" ht="15.75">
      <c r="A925" s="6">
        <v>382</v>
      </c>
      <c r="B925" s="7" t="s">
        <v>879</v>
      </c>
      <c r="C925" s="7" t="s">
        <v>2429</v>
      </c>
      <c r="D925" s="7" t="s">
        <v>1545</v>
      </c>
      <c r="E925" s="6">
        <v>1</v>
      </c>
      <c r="F925" s="6">
        <v>1</v>
      </c>
      <c r="G925" s="6">
        <v>693990</v>
      </c>
      <c r="H925" s="6"/>
      <c r="I925" s="6">
        <v>497450</v>
      </c>
      <c r="J925" s="6"/>
      <c r="K925" s="6"/>
      <c r="L925" s="6">
        <v>380720</v>
      </c>
      <c r="M925" s="6"/>
      <c r="N925" s="6">
        <v>117950</v>
      </c>
      <c r="O925" s="6"/>
      <c r="P925" s="6">
        <f>COUNT(表1_5[[#This Row],[iBAQ 0-20_1]:[iBAQ 0-20_3]])</f>
        <v>2</v>
      </c>
      <c r="Q925" s="6">
        <f>COUNT(表1_5[[#This Row],[iBAQ 30-40_1]:[iBAQ 30-40_3]])</f>
        <v>1</v>
      </c>
      <c r="R925" s="6">
        <f>COUNT(表1_5[[#This Row],[iBAQ 50-60_1]:[iBAQ 50-60_3]])</f>
        <v>1</v>
      </c>
      <c r="S925" s="8">
        <f>AVERAGE(表1_5[[#This Row],[iBAQ 0-20_1]:[iBAQ 0-20_3]])</f>
        <v>595720</v>
      </c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</row>
    <row r="926" spans="1:30" ht="15.75">
      <c r="A926" s="6">
        <v>388</v>
      </c>
      <c r="B926" s="7" t="s">
        <v>804</v>
      </c>
      <c r="C926" s="7" t="s">
        <v>2430</v>
      </c>
      <c r="D926" s="7" t="s">
        <v>3547</v>
      </c>
      <c r="E926" s="6">
        <v>2</v>
      </c>
      <c r="F926" s="6">
        <v>2</v>
      </c>
      <c r="G926" s="6"/>
      <c r="H926" s="6"/>
      <c r="I926" s="6"/>
      <c r="J926" s="6">
        <v>3030900</v>
      </c>
      <c r="K926" s="6"/>
      <c r="L926" s="6"/>
      <c r="M926" s="6"/>
      <c r="N926" s="6">
        <v>678300</v>
      </c>
      <c r="O926" s="6"/>
      <c r="P926" s="6">
        <f>COUNT(表1_5[[#This Row],[iBAQ 0-20_1]:[iBAQ 0-20_3]])</f>
        <v>0</v>
      </c>
      <c r="Q926" s="6">
        <f>COUNT(表1_5[[#This Row],[iBAQ 30-40_1]:[iBAQ 30-40_3]])</f>
        <v>1</v>
      </c>
      <c r="R926" s="6">
        <f>COUNT(表1_5[[#This Row],[iBAQ 50-60_1]:[iBAQ 50-60_3]])</f>
        <v>1</v>
      </c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</row>
    <row r="927" spans="1:30" ht="15.75">
      <c r="A927" s="6">
        <v>390</v>
      </c>
      <c r="B927" s="7" t="s">
        <v>911</v>
      </c>
      <c r="C927" s="7" t="s">
        <v>2431</v>
      </c>
      <c r="D927" s="7" t="s">
        <v>1546</v>
      </c>
      <c r="E927" s="6">
        <v>2</v>
      </c>
      <c r="F927" s="6">
        <v>2</v>
      </c>
      <c r="G927" s="6"/>
      <c r="H927" s="6"/>
      <c r="I927" s="6"/>
      <c r="J927" s="6"/>
      <c r="K927" s="6"/>
      <c r="L927" s="6"/>
      <c r="M927" s="6">
        <v>5452400</v>
      </c>
      <c r="N927" s="6"/>
      <c r="O927" s="6"/>
      <c r="P927" s="6">
        <f>COUNT(表1_5[[#This Row],[iBAQ 0-20_1]:[iBAQ 0-20_3]])</f>
        <v>0</v>
      </c>
      <c r="Q927" s="6">
        <f>COUNT(表1_5[[#This Row],[iBAQ 30-40_1]:[iBAQ 30-40_3]])</f>
        <v>0</v>
      </c>
      <c r="R927" s="6">
        <f>COUNT(表1_5[[#This Row],[iBAQ 50-60_1]:[iBAQ 50-60_3]])</f>
        <v>1</v>
      </c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</row>
    <row r="928" spans="1:30" ht="15.75">
      <c r="A928" s="6">
        <v>394</v>
      </c>
      <c r="B928" s="7" t="s">
        <v>646</v>
      </c>
      <c r="C928" s="7" t="s">
        <v>2433</v>
      </c>
      <c r="D928" s="7" t="s">
        <v>1547</v>
      </c>
      <c r="E928" s="6">
        <v>2</v>
      </c>
      <c r="F928" s="6">
        <v>2</v>
      </c>
      <c r="G928" s="6">
        <v>1276400</v>
      </c>
      <c r="H928" s="6">
        <v>1008900</v>
      </c>
      <c r="I928" s="6">
        <v>985420</v>
      </c>
      <c r="J928" s="6">
        <v>1837700</v>
      </c>
      <c r="K928" s="6"/>
      <c r="L928" s="6">
        <v>1041900</v>
      </c>
      <c r="M928" s="6"/>
      <c r="N928" s="6"/>
      <c r="O928" s="6">
        <v>488190</v>
      </c>
      <c r="P928" s="6">
        <f>COUNT(表1_5[[#This Row],[iBAQ 0-20_1]:[iBAQ 0-20_3]])</f>
        <v>3</v>
      </c>
      <c r="Q928" s="6">
        <f>COUNT(表1_5[[#This Row],[iBAQ 30-40_1]:[iBAQ 30-40_3]])</f>
        <v>2</v>
      </c>
      <c r="R928" s="6">
        <f>COUNT(表1_5[[#This Row],[iBAQ 50-60_1]:[iBAQ 50-60_3]])</f>
        <v>1</v>
      </c>
      <c r="S928" s="8">
        <f>AVERAGE(表1_5[[#This Row],[iBAQ 0-20_1]:[iBAQ 0-20_3]])</f>
        <v>1090240</v>
      </c>
      <c r="T928" s="8">
        <f>AVERAGE(表1_5[[#This Row],[iBAQ 30-40_1]:[iBAQ 30-40_3]])</f>
        <v>1439800</v>
      </c>
      <c r="U928" s="8"/>
      <c r="V928" s="8">
        <f>表1_5[[#This Row],[Average 40]]/表1_5[[#This Row],[Average 20]]</f>
        <v>1.320626651012621</v>
      </c>
      <c r="W928" s="8">
        <f>TTEST(表1_5[[#This Row],[iBAQ 0-20_1]:[iBAQ 0-20_3]],表1_5[[#This Row],[iBAQ 30-40_1]:[iBAQ 30-40_3]],2,2)</f>
        <v>0.35469000640721743</v>
      </c>
      <c r="X928" s="8"/>
      <c r="Y928" s="8"/>
      <c r="Z928" s="8"/>
      <c r="AA928" s="8"/>
      <c r="AB928" s="8"/>
      <c r="AC928" s="8"/>
      <c r="AD928" s="8"/>
    </row>
    <row r="929" spans="1:30" ht="15.75">
      <c r="A929" s="6">
        <v>398</v>
      </c>
      <c r="B929" s="7" t="s">
        <v>931</v>
      </c>
      <c r="C929" s="7" t="s">
        <v>2437</v>
      </c>
      <c r="D929" s="7" t="s">
        <v>3551</v>
      </c>
      <c r="E929" s="6">
        <v>3</v>
      </c>
      <c r="F929" s="6">
        <v>3</v>
      </c>
      <c r="G929" s="6"/>
      <c r="H929" s="6"/>
      <c r="I929" s="6"/>
      <c r="J929" s="6">
        <v>2986400</v>
      </c>
      <c r="K929" s="6">
        <v>1466600</v>
      </c>
      <c r="L929" s="6">
        <v>600810</v>
      </c>
      <c r="M929" s="6">
        <v>3405400</v>
      </c>
      <c r="N929" s="6"/>
      <c r="O929" s="6"/>
      <c r="P929" s="6">
        <f>COUNT(表1_5[[#This Row],[iBAQ 0-20_1]:[iBAQ 0-20_3]])</f>
        <v>0</v>
      </c>
      <c r="Q929" s="6">
        <f>COUNT(表1_5[[#This Row],[iBAQ 30-40_1]:[iBAQ 30-40_3]])</f>
        <v>3</v>
      </c>
      <c r="R929" s="6">
        <f>COUNT(表1_5[[#This Row],[iBAQ 50-60_1]:[iBAQ 50-60_3]])</f>
        <v>1</v>
      </c>
      <c r="S929" s="8"/>
      <c r="T929" s="8">
        <f>AVERAGE(表1_5[[#This Row],[iBAQ 30-40_1]:[iBAQ 30-40_3]])</f>
        <v>1684603.3333333333</v>
      </c>
      <c r="U929" s="8"/>
      <c r="V929" s="8"/>
      <c r="W929" s="8"/>
      <c r="X929" s="8">
        <v>40</v>
      </c>
      <c r="Y929" s="8"/>
      <c r="Z929" s="8"/>
      <c r="AA929" s="8"/>
      <c r="AB929" s="8"/>
      <c r="AC929" s="8"/>
      <c r="AD929" s="8"/>
    </row>
    <row r="930" spans="1:30" ht="15.75">
      <c r="A930" s="6">
        <v>403</v>
      </c>
      <c r="B930" s="7" t="s">
        <v>919</v>
      </c>
      <c r="C930" s="7" t="s">
        <v>2439</v>
      </c>
      <c r="D930" s="7" t="s">
        <v>1549</v>
      </c>
      <c r="E930" s="6">
        <v>1</v>
      </c>
      <c r="F930" s="6">
        <v>1</v>
      </c>
      <c r="G930" s="6"/>
      <c r="H930" s="6"/>
      <c r="I930" s="6"/>
      <c r="J930" s="6"/>
      <c r="K930" s="6"/>
      <c r="L930" s="6"/>
      <c r="M930" s="6">
        <v>4293300</v>
      </c>
      <c r="N930" s="6"/>
      <c r="O930" s="6"/>
      <c r="P930" s="6">
        <f>COUNT(表1_5[[#This Row],[iBAQ 0-20_1]:[iBAQ 0-20_3]])</f>
        <v>0</v>
      </c>
      <c r="Q930" s="6">
        <f>COUNT(表1_5[[#This Row],[iBAQ 30-40_1]:[iBAQ 30-40_3]])</f>
        <v>0</v>
      </c>
      <c r="R930" s="6">
        <f>COUNT(表1_5[[#This Row],[iBAQ 50-60_1]:[iBAQ 50-60_3]])</f>
        <v>1</v>
      </c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</row>
    <row r="931" spans="1:30" ht="15.75">
      <c r="A931" s="6">
        <v>405</v>
      </c>
      <c r="B931" s="7" t="s">
        <v>979</v>
      </c>
      <c r="C931" s="7" t="s">
        <v>2440</v>
      </c>
      <c r="D931" s="7" t="s">
        <v>1550</v>
      </c>
      <c r="E931" s="6">
        <v>2</v>
      </c>
      <c r="F931" s="6">
        <v>2</v>
      </c>
      <c r="G931" s="6"/>
      <c r="H931" s="6">
        <v>156270</v>
      </c>
      <c r="I931" s="6"/>
      <c r="J931" s="6"/>
      <c r="K931" s="6">
        <v>284600</v>
      </c>
      <c r="L931" s="6"/>
      <c r="M931" s="6">
        <v>1801700</v>
      </c>
      <c r="N931" s="6"/>
      <c r="O931" s="6"/>
      <c r="P931" s="6">
        <f>COUNT(表1_5[[#This Row],[iBAQ 0-20_1]:[iBAQ 0-20_3]])</f>
        <v>1</v>
      </c>
      <c r="Q931" s="6">
        <f>COUNT(表1_5[[#This Row],[iBAQ 30-40_1]:[iBAQ 30-40_3]])</f>
        <v>1</v>
      </c>
      <c r="R931" s="6">
        <f>COUNT(表1_5[[#This Row],[iBAQ 50-60_1]:[iBAQ 50-60_3]])</f>
        <v>1</v>
      </c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</row>
    <row r="932" spans="1:30" ht="15.75">
      <c r="A932" s="6">
        <v>406</v>
      </c>
      <c r="B932" s="7" t="s">
        <v>893</v>
      </c>
      <c r="C932" s="7" t="s">
        <v>2441</v>
      </c>
      <c r="D932" s="7" t="s">
        <v>1551</v>
      </c>
      <c r="E932" s="6">
        <v>4</v>
      </c>
      <c r="F932" s="6">
        <v>4</v>
      </c>
      <c r="G932" s="6"/>
      <c r="H932" s="6"/>
      <c r="I932" s="6"/>
      <c r="J932" s="6">
        <v>14538000</v>
      </c>
      <c r="K932" s="6">
        <v>12687000</v>
      </c>
      <c r="L932" s="6">
        <v>1347000</v>
      </c>
      <c r="M932" s="6">
        <v>17655000</v>
      </c>
      <c r="N932" s="6"/>
      <c r="O932" s="6"/>
      <c r="P932" s="6">
        <f>COUNT(表1_5[[#This Row],[iBAQ 0-20_1]:[iBAQ 0-20_3]])</f>
        <v>0</v>
      </c>
      <c r="Q932" s="6">
        <f>COUNT(表1_5[[#This Row],[iBAQ 30-40_1]:[iBAQ 30-40_3]])</f>
        <v>3</v>
      </c>
      <c r="R932" s="6">
        <f>COUNT(表1_5[[#This Row],[iBAQ 50-60_1]:[iBAQ 50-60_3]])</f>
        <v>1</v>
      </c>
      <c r="S932" s="8"/>
      <c r="T932" s="8">
        <f>AVERAGE(表1_5[[#This Row],[iBAQ 30-40_1]:[iBAQ 30-40_3]])</f>
        <v>9524000</v>
      </c>
      <c r="U932" s="8"/>
      <c r="V932" s="8"/>
      <c r="W932" s="8"/>
      <c r="X932" s="8">
        <v>40</v>
      </c>
      <c r="Y932" s="8"/>
      <c r="Z932" s="8"/>
      <c r="AA932" s="8"/>
      <c r="AB932" s="8"/>
      <c r="AC932" s="8"/>
      <c r="AD932" s="8"/>
    </row>
    <row r="933" spans="1:30" ht="15.75">
      <c r="A933" s="6">
        <v>411</v>
      </c>
      <c r="B933" s="7" t="s">
        <v>1194</v>
      </c>
      <c r="C933" s="7" t="s">
        <v>2445</v>
      </c>
      <c r="D933" s="7" t="s">
        <v>3557</v>
      </c>
      <c r="E933" s="6">
        <v>2</v>
      </c>
      <c r="F933" s="6">
        <v>2</v>
      </c>
      <c r="G933" s="6">
        <v>1227500</v>
      </c>
      <c r="H933" s="6"/>
      <c r="I933" s="6">
        <v>4013700</v>
      </c>
      <c r="J933" s="6"/>
      <c r="K933" s="6"/>
      <c r="L933" s="6">
        <v>533810</v>
      </c>
      <c r="M933" s="6"/>
      <c r="N933" s="6"/>
      <c r="O933" s="6"/>
      <c r="P933" s="6">
        <f>COUNT(表1_5[[#This Row],[iBAQ 0-20_1]:[iBAQ 0-20_3]])</f>
        <v>2</v>
      </c>
      <c r="Q933" s="6">
        <f>COUNT(表1_5[[#This Row],[iBAQ 30-40_1]:[iBAQ 30-40_3]])</f>
        <v>1</v>
      </c>
      <c r="R933" s="6">
        <f>COUNT(表1_5[[#This Row],[iBAQ 50-60_1]:[iBAQ 50-60_3]])</f>
        <v>0</v>
      </c>
      <c r="S933" s="8">
        <f>AVERAGE(表1_5[[#This Row],[iBAQ 0-20_1]:[iBAQ 0-20_3]])</f>
        <v>2620600</v>
      </c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>
        <v>20</v>
      </c>
    </row>
    <row r="934" spans="1:30" ht="15.75">
      <c r="A934" s="6">
        <v>415</v>
      </c>
      <c r="B934" s="7" t="s">
        <v>945</v>
      </c>
      <c r="C934" s="7" t="s">
        <v>2448</v>
      </c>
      <c r="D934" s="7" t="s">
        <v>1552</v>
      </c>
      <c r="E934" s="6">
        <v>2</v>
      </c>
      <c r="F934" s="6">
        <v>2</v>
      </c>
      <c r="G934" s="6"/>
      <c r="H934" s="6"/>
      <c r="I934" s="6"/>
      <c r="J934" s="6"/>
      <c r="K934" s="6"/>
      <c r="L934" s="6"/>
      <c r="M934" s="6">
        <v>2682700</v>
      </c>
      <c r="N934" s="6"/>
      <c r="O934" s="6"/>
      <c r="P934" s="6">
        <f>COUNT(表1_5[[#This Row],[iBAQ 0-20_1]:[iBAQ 0-20_3]])</f>
        <v>0</v>
      </c>
      <c r="Q934" s="6">
        <f>COUNT(表1_5[[#This Row],[iBAQ 30-40_1]:[iBAQ 30-40_3]])</f>
        <v>0</v>
      </c>
      <c r="R934" s="6">
        <f>COUNT(表1_5[[#This Row],[iBAQ 50-60_1]:[iBAQ 50-60_3]])</f>
        <v>1</v>
      </c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</row>
    <row r="935" spans="1:30" ht="15.75">
      <c r="A935" s="6">
        <v>421</v>
      </c>
      <c r="B935" s="7" t="s">
        <v>889</v>
      </c>
      <c r="C935" s="7" t="s">
        <v>2452</v>
      </c>
      <c r="D935" s="7" t="s">
        <v>1555</v>
      </c>
      <c r="E935" s="6">
        <v>6</v>
      </c>
      <c r="F935" s="6">
        <v>4</v>
      </c>
      <c r="G935" s="6">
        <v>3613300</v>
      </c>
      <c r="H935" s="6">
        <v>9552400</v>
      </c>
      <c r="I935" s="6"/>
      <c r="J935" s="6">
        <v>5539200</v>
      </c>
      <c r="K935" s="6">
        <v>2005900</v>
      </c>
      <c r="L935" s="6">
        <v>16897000</v>
      </c>
      <c r="M935" s="6">
        <v>20580000</v>
      </c>
      <c r="N935" s="6"/>
      <c r="O935" s="6"/>
      <c r="P935" s="6">
        <f>COUNT(表1_5[[#This Row],[iBAQ 0-20_1]:[iBAQ 0-20_3]])</f>
        <v>2</v>
      </c>
      <c r="Q935" s="6">
        <f>COUNT(表1_5[[#This Row],[iBAQ 30-40_1]:[iBAQ 30-40_3]])</f>
        <v>3</v>
      </c>
      <c r="R935" s="6">
        <f>COUNT(表1_5[[#This Row],[iBAQ 50-60_1]:[iBAQ 50-60_3]])</f>
        <v>1</v>
      </c>
      <c r="S935" s="8">
        <f>AVERAGE(表1_5[[#This Row],[iBAQ 0-20_1]:[iBAQ 0-20_3]])</f>
        <v>6582850</v>
      </c>
      <c r="T935" s="8">
        <f>AVERAGE(表1_5[[#This Row],[iBAQ 30-40_1]:[iBAQ 30-40_3]])</f>
        <v>8147366.666666667</v>
      </c>
      <c r="U935" s="8"/>
      <c r="V935" s="8">
        <f>表1_5[[#This Row],[Average 40]]/表1_5[[#This Row],[Average 20]]</f>
        <v>1.2376655501289968</v>
      </c>
      <c r="W935" s="8">
        <f>TTEST(表1_5[[#This Row],[iBAQ 0-20_1]:[iBAQ 0-20_3]],表1_5[[#This Row],[iBAQ 30-40_1]:[iBAQ 30-40_3]],2,2)</f>
        <v>0.81728908273320766</v>
      </c>
      <c r="X935" s="8"/>
      <c r="Y935" s="8"/>
      <c r="Z935" s="8"/>
      <c r="AA935" s="8"/>
      <c r="AB935" s="8"/>
      <c r="AC935" s="8"/>
      <c r="AD935" s="8"/>
    </row>
    <row r="936" spans="1:30" ht="15.75">
      <c r="A936" s="6">
        <v>425</v>
      </c>
      <c r="B936" s="7" t="s">
        <v>792</v>
      </c>
      <c r="C936" s="7" t="s">
        <v>2455</v>
      </c>
      <c r="D936" s="7" t="s">
        <v>1556</v>
      </c>
      <c r="E936" s="6">
        <v>2</v>
      </c>
      <c r="F936" s="6">
        <v>2</v>
      </c>
      <c r="G936" s="6">
        <v>1727700</v>
      </c>
      <c r="H936" s="6"/>
      <c r="I936" s="6">
        <v>1979600</v>
      </c>
      <c r="J936" s="6">
        <v>2047900</v>
      </c>
      <c r="K936" s="6"/>
      <c r="L936" s="6">
        <v>10962000</v>
      </c>
      <c r="M936" s="6"/>
      <c r="N936" s="6">
        <v>907270</v>
      </c>
      <c r="O936" s="6"/>
      <c r="P936" s="6">
        <f>COUNT(表1_5[[#This Row],[iBAQ 0-20_1]:[iBAQ 0-20_3]])</f>
        <v>2</v>
      </c>
      <c r="Q936" s="6">
        <f>COUNT(表1_5[[#This Row],[iBAQ 30-40_1]:[iBAQ 30-40_3]])</f>
        <v>2</v>
      </c>
      <c r="R936" s="6">
        <f>COUNT(表1_5[[#This Row],[iBAQ 50-60_1]:[iBAQ 50-60_3]])</f>
        <v>1</v>
      </c>
      <c r="S936" s="8">
        <f>AVERAGE(表1_5[[#This Row],[iBAQ 0-20_1]:[iBAQ 0-20_3]])</f>
        <v>1853650</v>
      </c>
      <c r="T936" s="8">
        <f>AVERAGE(表1_5[[#This Row],[iBAQ 30-40_1]:[iBAQ 30-40_3]])</f>
        <v>6504950</v>
      </c>
      <c r="U936" s="8"/>
      <c r="V936" s="8">
        <f>表1_5[[#This Row],[Average 40]]/表1_5[[#This Row],[Average 20]]</f>
        <v>3.5092655031963962</v>
      </c>
      <c r="W936" s="8">
        <f>TTEST(表1_5[[#This Row],[iBAQ 0-20_1]:[iBAQ 0-20_3]],表1_5[[#This Row],[iBAQ 30-40_1]:[iBAQ 30-40_3]],2,2)</f>
        <v>0.40639014581792376</v>
      </c>
      <c r="X936" s="8"/>
      <c r="Y936" s="8"/>
      <c r="Z936" s="8"/>
      <c r="AA936" s="8"/>
      <c r="AB936" s="8"/>
      <c r="AC936" s="8"/>
      <c r="AD936" s="8"/>
    </row>
    <row r="937" spans="1:30" ht="15.75">
      <c r="A937" s="6">
        <v>429</v>
      </c>
      <c r="B937" s="7" t="s">
        <v>1322</v>
      </c>
      <c r="C937" s="7" t="s">
        <v>2458</v>
      </c>
      <c r="D937" s="7" t="s">
        <v>1557</v>
      </c>
      <c r="E937" s="6">
        <v>2</v>
      </c>
      <c r="F937" s="6">
        <v>2</v>
      </c>
      <c r="G937" s="6"/>
      <c r="H937" s="6"/>
      <c r="I937" s="6"/>
      <c r="J937" s="6">
        <v>691650</v>
      </c>
      <c r="K937" s="6"/>
      <c r="L937" s="6"/>
      <c r="M937" s="6"/>
      <c r="N937" s="6"/>
      <c r="O937" s="6"/>
      <c r="P937" s="6">
        <f>COUNT(表1_5[[#This Row],[iBAQ 0-20_1]:[iBAQ 0-20_3]])</f>
        <v>0</v>
      </c>
      <c r="Q937" s="6">
        <f>COUNT(表1_5[[#This Row],[iBAQ 30-40_1]:[iBAQ 30-40_3]])</f>
        <v>1</v>
      </c>
      <c r="R937" s="6">
        <f>COUNT(表1_5[[#This Row],[iBAQ 50-60_1]:[iBAQ 50-60_3]])</f>
        <v>0</v>
      </c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</row>
    <row r="938" spans="1:30" ht="15.75">
      <c r="A938" s="6">
        <v>430</v>
      </c>
      <c r="B938" s="7" t="s">
        <v>549</v>
      </c>
      <c r="C938" s="7" t="s">
        <v>2459</v>
      </c>
      <c r="D938" s="7" t="s">
        <v>3566</v>
      </c>
      <c r="E938" s="6">
        <v>3</v>
      </c>
      <c r="F938" s="6">
        <v>3</v>
      </c>
      <c r="G938" s="6"/>
      <c r="H938" s="6"/>
      <c r="I938" s="6"/>
      <c r="J938" s="6">
        <v>2635800</v>
      </c>
      <c r="K938" s="6"/>
      <c r="L938" s="6"/>
      <c r="M938" s="6"/>
      <c r="N938" s="6">
        <v>999200</v>
      </c>
      <c r="O938" s="6">
        <v>1114100</v>
      </c>
      <c r="P938" s="6">
        <f>COUNT(表1_5[[#This Row],[iBAQ 0-20_1]:[iBAQ 0-20_3]])</f>
        <v>0</v>
      </c>
      <c r="Q938" s="6">
        <f>COUNT(表1_5[[#This Row],[iBAQ 30-40_1]:[iBAQ 30-40_3]])</f>
        <v>1</v>
      </c>
      <c r="R938" s="6">
        <f>COUNT(表1_5[[#This Row],[iBAQ 50-60_1]:[iBAQ 50-60_3]])</f>
        <v>2</v>
      </c>
      <c r="S938" s="8"/>
      <c r="T938" s="8"/>
      <c r="U938" s="8">
        <f>AVERAGE(表1_5[[#This Row],[iBAQ 50-60_1]:[iBAQ 50-60_3]])</f>
        <v>1056650</v>
      </c>
      <c r="V938" s="8"/>
      <c r="W938" s="8"/>
      <c r="X938" s="8"/>
      <c r="Y938" s="8"/>
      <c r="Z938" s="8"/>
      <c r="AA938" s="8"/>
      <c r="AB938" s="8"/>
      <c r="AC938" s="8"/>
      <c r="AD938" s="8">
        <v>60</v>
      </c>
    </row>
    <row r="939" spans="1:30" ht="15.75">
      <c r="A939" s="6">
        <v>437</v>
      </c>
      <c r="B939" s="7" t="s">
        <v>883</v>
      </c>
      <c r="C939" s="7" t="s">
        <v>2464</v>
      </c>
      <c r="D939" s="7" t="s">
        <v>1560</v>
      </c>
      <c r="E939" s="6">
        <v>1</v>
      </c>
      <c r="F939" s="6">
        <v>1</v>
      </c>
      <c r="G939" s="6"/>
      <c r="H939" s="6"/>
      <c r="I939" s="6"/>
      <c r="J939" s="6"/>
      <c r="K939" s="6"/>
      <c r="L939" s="6"/>
      <c r="M939" s="6">
        <v>91823000</v>
      </c>
      <c r="N939" s="6"/>
      <c r="O939" s="6"/>
      <c r="P939" s="6">
        <f>COUNT(表1_5[[#This Row],[iBAQ 0-20_1]:[iBAQ 0-20_3]])</f>
        <v>0</v>
      </c>
      <c r="Q939" s="6">
        <f>COUNT(表1_5[[#This Row],[iBAQ 30-40_1]:[iBAQ 30-40_3]])</f>
        <v>0</v>
      </c>
      <c r="R939" s="6">
        <f>COUNT(表1_5[[#This Row],[iBAQ 50-60_1]:[iBAQ 50-60_3]])</f>
        <v>1</v>
      </c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</row>
    <row r="940" spans="1:30" ht="15.75">
      <c r="A940" s="6">
        <v>441</v>
      </c>
      <c r="B940" s="7" t="s">
        <v>1336</v>
      </c>
      <c r="C940" s="7" t="s">
        <v>2465</v>
      </c>
      <c r="D940" s="7" t="s">
        <v>1561</v>
      </c>
      <c r="E940" s="6">
        <v>2</v>
      </c>
      <c r="F940" s="6">
        <v>2</v>
      </c>
      <c r="G940" s="6"/>
      <c r="H940" s="6"/>
      <c r="I940" s="6"/>
      <c r="J940" s="6">
        <v>172180</v>
      </c>
      <c r="K940" s="6"/>
      <c r="L940" s="6"/>
      <c r="M940" s="6"/>
      <c r="N940" s="6"/>
      <c r="O940" s="6"/>
      <c r="P940" s="6">
        <f>COUNT(表1_5[[#This Row],[iBAQ 0-20_1]:[iBAQ 0-20_3]])</f>
        <v>0</v>
      </c>
      <c r="Q940" s="6">
        <f>COUNT(表1_5[[#This Row],[iBAQ 30-40_1]:[iBAQ 30-40_3]])</f>
        <v>1</v>
      </c>
      <c r="R940" s="6">
        <f>COUNT(表1_5[[#This Row],[iBAQ 50-60_1]:[iBAQ 50-60_3]])</f>
        <v>0</v>
      </c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</row>
    <row r="941" spans="1:30" ht="15.75">
      <c r="A941" s="6">
        <v>442</v>
      </c>
      <c r="B941" s="7" t="s">
        <v>1019</v>
      </c>
      <c r="C941" s="7" t="s">
        <v>2466</v>
      </c>
      <c r="D941" s="7" t="s">
        <v>1562</v>
      </c>
      <c r="E941" s="6">
        <v>3</v>
      </c>
      <c r="F941" s="6">
        <v>3</v>
      </c>
      <c r="G941" s="6"/>
      <c r="H941" s="6"/>
      <c r="I941" s="6"/>
      <c r="J941" s="6">
        <v>1588900</v>
      </c>
      <c r="K941" s="6">
        <v>850360</v>
      </c>
      <c r="L941" s="6"/>
      <c r="M941" s="6">
        <v>1171200</v>
      </c>
      <c r="N941" s="6"/>
      <c r="O941" s="6"/>
      <c r="P941" s="6">
        <f>COUNT(表1_5[[#This Row],[iBAQ 0-20_1]:[iBAQ 0-20_3]])</f>
        <v>0</v>
      </c>
      <c r="Q941" s="6">
        <f>COUNT(表1_5[[#This Row],[iBAQ 30-40_1]:[iBAQ 30-40_3]])</f>
        <v>2</v>
      </c>
      <c r="R941" s="6">
        <f>COUNT(表1_5[[#This Row],[iBAQ 50-60_1]:[iBAQ 50-60_3]])</f>
        <v>1</v>
      </c>
      <c r="S941" s="8"/>
      <c r="T941" s="8">
        <f>AVERAGE(表1_5[[#This Row],[iBAQ 30-40_1]:[iBAQ 30-40_3]])</f>
        <v>1219630</v>
      </c>
      <c r="U941" s="8"/>
      <c r="V941" s="8"/>
      <c r="W941" s="8"/>
      <c r="X941" s="8">
        <v>40</v>
      </c>
      <c r="Y941" s="8"/>
      <c r="Z941" s="8"/>
      <c r="AA941" s="8"/>
      <c r="AB941" s="8"/>
      <c r="AC941" s="8"/>
      <c r="AD941" s="8"/>
    </row>
    <row r="942" spans="1:30" ht="15.75">
      <c r="A942" s="6">
        <v>444</v>
      </c>
      <c r="B942" s="7" t="s">
        <v>1323</v>
      </c>
      <c r="C942" s="7" t="s">
        <v>2468</v>
      </c>
      <c r="D942" s="7" t="s">
        <v>3569</v>
      </c>
      <c r="E942" s="6">
        <v>1</v>
      </c>
      <c r="F942" s="6">
        <v>1</v>
      </c>
      <c r="G942" s="6"/>
      <c r="H942" s="6"/>
      <c r="I942" s="6">
        <v>792960</v>
      </c>
      <c r="J942" s="6">
        <v>687690</v>
      </c>
      <c r="K942" s="6"/>
      <c r="L942" s="6"/>
      <c r="M942" s="6"/>
      <c r="N942" s="6"/>
      <c r="O942" s="6"/>
      <c r="P942" s="6">
        <f>COUNT(表1_5[[#This Row],[iBAQ 0-20_1]:[iBAQ 0-20_3]])</f>
        <v>1</v>
      </c>
      <c r="Q942" s="6">
        <f>COUNT(表1_5[[#This Row],[iBAQ 30-40_1]:[iBAQ 30-40_3]])</f>
        <v>1</v>
      </c>
      <c r="R942" s="6">
        <f>COUNT(表1_5[[#This Row],[iBAQ 50-60_1]:[iBAQ 50-60_3]])</f>
        <v>0</v>
      </c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</row>
    <row r="943" spans="1:30" ht="15.75">
      <c r="A943" s="6">
        <v>448</v>
      </c>
      <c r="B943" s="7" t="s">
        <v>978</v>
      </c>
      <c r="C943" s="7" t="s">
        <v>2469</v>
      </c>
      <c r="D943" s="7" t="s">
        <v>1564</v>
      </c>
      <c r="E943" s="6">
        <v>1</v>
      </c>
      <c r="F943" s="6">
        <v>1</v>
      </c>
      <c r="G943" s="6">
        <v>1598700</v>
      </c>
      <c r="H943" s="6">
        <v>1716500</v>
      </c>
      <c r="I943" s="6">
        <v>2411100</v>
      </c>
      <c r="J943" s="6">
        <v>1801500</v>
      </c>
      <c r="K943" s="6">
        <v>1456200</v>
      </c>
      <c r="L943" s="6"/>
      <c r="M943" s="6">
        <v>1815100</v>
      </c>
      <c r="N943" s="6"/>
      <c r="O943" s="6"/>
      <c r="P943" s="6">
        <f>COUNT(表1_5[[#This Row],[iBAQ 0-20_1]:[iBAQ 0-20_3]])</f>
        <v>3</v>
      </c>
      <c r="Q943" s="6">
        <f>COUNT(表1_5[[#This Row],[iBAQ 30-40_1]:[iBAQ 30-40_3]])</f>
        <v>2</v>
      </c>
      <c r="R943" s="6">
        <f>COUNT(表1_5[[#This Row],[iBAQ 50-60_1]:[iBAQ 50-60_3]])</f>
        <v>1</v>
      </c>
      <c r="S943" s="8">
        <f>AVERAGE(表1_5[[#This Row],[iBAQ 0-20_1]:[iBAQ 0-20_3]])</f>
        <v>1908766.6666666667</v>
      </c>
      <c r="T943" s="8">
        <f>AVERAGE(表1_5[[#This Row],[iBAQ 30-40_1]:[iBAQ 30-40_3]])</f>
        <v>1628850</v>
      </c>
      <c r="U943" s="8"/>
      <c r="V943" s="8">
        <f>表1_5[[#This Row],[Average 40]]/表1_5[[#This Row],[Average 20]]</f>
        <v>0.8533520772575659</v>
      </c>
      <c r="W943" s="8">
        <f>TTEST(表1_5[[#This Row],[iBAQ 0-20_1]:[iBAQ 0-20_3]],表1_5[[#This Row],[iBAQ 30-40_1]:[iBAQ 30-40_3]],2,2)</f>
        <v>0.48414801430464433</v>
      </c>
      <c r="X943" s="8"/>
      <c r="Y943" s="8"/>
      <c r="Z943" s="8"/>
      <c r="AA943" s="8"/>
      <c r="AB943" s="8"/>
      <c r="AC943" s="8"/>
      <c r="AD943" s="8"/>
    </row>
    <row r="944" spans="1:30" ht="15.75">
      <c r="A944" s="6">
        <v>451</v>
      </c>
      <c r="B944" s="7" t="s">
        <v>1018</v>
      </c>
      <c r="C944" s="7" t="s">
        <v>2472</v>
      </c>
      <c r="D944" s="7" t="s">
        <v>1567</v>
      </c>
      <c r="E944" s="6">
        <v>3</v>
      </c>
      <c r="F944" s="6">
        <v>1</v>
      </c>
      <c r="G944" s="6"/>
      <c r="H944" s="6">
        <v>1245000</v>
      </c>
      <c r="I944" s="6">
        <v>1080300</v>
      </c>
      <c r="J944" s="6">
        <v>1245000</v>
      </c>
      <c r="K944" s="6"/>
      <c r="L944" s="6">
        <v>593130</v>
      </c>
      <c r="M944" s="6">
        <v>1173000</v>
      </c>
      <c r="N944" s="6"/>
      <c r="O944" s="6"/>
      <c r="P944" s="6">
        <f>COUNT(表1_5[[#This Row],[iBAQ 0-20_1]:[iBAQ 0-20_3]])</f>
        <v>2</v>
      </c>
      <c r="Q944" s="6">
        <f>COUNT(表1_5[[#This Row],[iBAQ 30-40_1]:[iBAQ 30-40_3]])</f>
        <v>2</v>
      </c>
      <c r="R944" s="6">
        <f>COUNT(表1_5[[#This Row],[iBAQ 50-60_1]:[iBAQ 50-60_3]])</f>
        <v>1</v>
      </c>
      <c r="S944" s="8">
        <f>AVERAGE(表1_5[[#This Row],[iBAQ 0-20_1]:[iBAQ 0-20_3]])</f>
        <v>1162650</v>
      </c>
      <c r="T944" s="8">
        <f>AVERAGE(表1_5[[#This Row],[iBAQ 30-40_1]:[iBAQ 30-40_3]])</f>
        <v>919065</v>
      </c>
      <c r="U944" s="8"/>
      <c r="V944" s="8">
        <f>表1_5[[#This Row],[Average 40]]/表1_5[[#This Row],[Average 20]]</f>
        <v>0.79049154947748679</v>
      </c>
      <c r="W944" s="8">
        <f>TTEST(表1_5[[#This Row],[iBAQ 0-20_1]:[iBAQ 0-20_3]],表1_5[[#This Row],[iBAQ 30-40_1]:[iBAQ 30-40_3]],2,2)</f>
        <v>0.54401454453541076</v>
      </c>
      <c r="X944" s="8"/>
      <c r="Y944" s="8"/>
      <c r="Z944" s="8"/>
      <c r="AA944" s="8"/>
      <c r="AB944" s="8"/>
      <c r="AC944" s="8"/>
      <c r="AD944" s="8"/>
    </row>
    <row r="945" spans="1:30" ht="15.75">
      <c r="A945" s="6">
        <v>453</v>
      </c>
      <c r="B945" s="7" t="s">
        <v>948</v>
      </c>
      <c r="C945" s="7" t="s">
        <v>2473</v>
      </c>
      <c r="D945" s="7" t="s">
        <v>3570</v>
      </c>
      <c r="E945" s="6">
        <v>4</v>
      </c>
      <c r="F945" s="6">
        <v>1</v>
      </c>
      <c r="G945" s="6"/>
      <c r="H945" s="6"/>
      <c r="I945" s="6"/>
      <c r="J945" s="6"/>
      <c r="K945" s="6"/>
      <c r="L945" s="6"/>
      <c r="M945" s="6">
        <v>2506300</v>
      </c>
      <c r="N945" s="6"/>
      <c r="O945" s="6"/>
      <c r="P945" s="6">
        <f>COUNT(表1_5[[#This Row],[iBAQ 0-20_1]:[iBAQ 0-20_3]])</f>
        <v>0</v>
      </c>
      <c r="Q945" s="6">
        <f>COUNT(表1_5[[#This Row],[iBAQ 30-40_1]:[iBAQ 30-40_3]])</f>
        <v>0</v>
      </c>
      <c r="R945" s="6">
        <f>COUNT(表1_5[[#This Row],[iBAQ 50-60_1]:[iBAQ 50-60_3]])</f>
        <v>1</v>
      </c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</row>
    <row r="946" spans="1:30" ht="15.75">
      <c r="A946" s="6">
        <v>454</v>
      </c>
      <c r="B946" s="7" t="s">
        <v>642</v>
      </c>
      <c r="C946" s="7" t="s">
        <v>2474</v>
      </c>
      <c r="D946" s="7" t="s">
        <v>1568</v>
      </c>
      <c r="E946" s="6">
        <v>1</v>
      </c>
      <c r="F946" s="6">
        <v>1</v>
      </c>
      <c r="G946" s="6"/>
      <c r="H946" s="6"/>
      <c r="I946" s="6"/>
      <c r="J946" s="6"/>
      <c r="K946" s="6"/>
      <c r="L946" s="6"/>
      <c r="M946" s="6"/>
      <c r="N946" s="6"/>
      <c r="O946" s="6">
        <v>501810</v>
      </c>
      <c r="P946" s="6">
        <f>COUNT(表1_5[[#This Row],[iBAQ 0-20_1]:[iBAQ 0-20_3]])</f>
        <v>0</v>
      </c>
      <c r="Q946" s="6">
        <f>COUNT(表1_5[[#This Row],[iBAQ 30-40_1]:[iBAQ 30-40_3]])</f>
        <v>0</v>
      </c>
      <c r="R946" s="6">
        <f>COUNT(表1_5[[#This Row],[iBAQ 50-60_1]:[iBAQ 50-60_3]])</f>
        <v>1</v>
      </c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</row>
    <row r="947" spans="1:30" ht="15.75">
      <c r="A947" s="6">
        <v>456</v>
      </c>
      <c r="B947" s="7" t="s">
        <v>959</v>
      </c>
      <c r="C947" s="7" t="s">
        <v>2475</v>
      </c>
      <c r="D947" s="7" t="s">
        <v>1569</v>
      </c>
      <c r="E947" s="6">
        <v>5</v>
      </c>
      <c r="F947" s="6">
        <v>3</v>
      </c>
      <c r="G947" s="6"/>
      <c r="H947" s="6">
        <v>842420</v>
      </c>
      <c r="I947" s="6"/>
      <c r="J947" s="6"/>
      <c r="K947" s="6"/>
      <c r="L947" s="6"/>
      <c r="M947" s="6">
        <v>2171500</v>
      </c>
      <c r="N947" s="6"/>
      <c r="O947" s="6"/>
      <c r="P947" s="6">
        <f>COUNT(表1_5[[#This Row],[iBAQ 0-20_1]:[iBAQ 0-20_3]])</f>
        <v>1</v>
      </c>
      <c r="Q947" s="6">
        <f>COUNT(表1_5[[#This Row],[iBAQ 30-40_1]:[iBAQ 30-40_3]])</f>
        <v>0</v>
      </c>
      <c r="R947" s="6">
        <f>COUNT(表1_5[[#This Row],[iBAQ 50-60_1]:[iBAQ 50-60_3]])</f>
        <v>1</v>
      </c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</row>
    <row r="948" spans="1:30" ht="15.75">
      <c r="A948" s="6">
        <v>457</v>
      </c>
      <c r="B948" s="7" t="s">
        <v>731</v>
      </c>
      <c r="C948" s="7" t="s">
        <v>2476</v>
      </c>
      <c r="D948" s="7" t="s">
        <v>3571</v>
      </c>
      <c r="E948" s="6">
        <v>4</v>
      </c>
      <c r="F948" s="6">
        <v>4</v>
      </c>
      <c r="G948" s="6"/>
      <c r="H948" s="6"/>
      <c r="I948" s="6"/>
      <c r="J948" s="6"/>
      <c r="K948" s="6">
        <v>1727600</v>
      </c>
      <c r="L948" s="6"/>
      <c r="M948" s="6"/>
      <c r="N948" s="6">
        <v>3167400</v>
      </c>
      <c r="O948" s="6"/>
      <c r="P948" s="6">
        <f>COUNT(表1_5[[#This Row],[iBAQ 0-20_1]:[iBAQ 0-20_3]])</f>
        <v>0</v>
      </c>
      <c r="Q948" s="6">
        <f>COUNT(表1_5[[#This Row],[iBAQ 30-40_1]:[iBAQ 30-40_3]])</f>
        <v>1</v>
      </c>
      <c r="R948" s="6">
        <f>COUNT(表1_5[[#This Row],[iBAQ 50-60_1]:[iBAQ 50-60_3]])</f>
        <v>1</v>
      </c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</row>
    <row r="949" spans="1:30" ht="15.75">
      <c r="A949" s="6">
        <v>461</v>
      </c>
      <c r="B949" s="7" t="s">
        <v>1017</v>
      </c>
      <c r="C949" s="7" t="s">
        <v>2477</v>
      </c>
      <c r="D949" s="7" t="s">
        <v>3572</v>
      </c>
      <c r="E949" s="6">
        <v>4</v>
      </c>
      <c r="F949" s="6">
        <v>4</v>
      </c>
      <c r="G949" s="6"/>
      <c r="H949" s="6"/>
      <c r="I949" s="6"/>
      <c r="J949" s="6"/>
      <c r="K949" s="6"/>
      <c r="L949" s="6">
        <v>1113200</v>
      </c>
      <c r="M949" s="6">
        <v>1194400</v>
      </c>
      <c r="N949" s="6"/>
      <c r="O949" s="6"/>
      <c r="P949" s="6">
        <f>COUNT(表1_5[[#This Row],[iBAQ 0-20_1]:[iBAQ 0-20_3]])</f>
        <v>0</v>
      </c>
      <c r="Q949" s="6">
        <f>COUNT(表1_5[[#This Row],[iBAQ 30-40_1]:[iBAQ 30-40_3]])</f>
        <v>1</v>
      </c>
      <c r="R949" s="6">
        <f>COUNT(表1_5[[#This Row],[iBAQ 50-60_1]:[iBAQ 50-60_3]])</f>
        <v>1</v>
      </c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</row>
    <row r="950" spans="1:30" ht="15.75">
      <c r="A950" s="6">
        <v>462</v>
      </c>
      <c r="B950" s="7" t="s">
        <v>952</v>
      </c>
      <c r="C950" s="7" t="s">
        <v>2478</v>
      </c>
      <c r="D950" s="7" t="s">
        <v>1570</v>
      </c>
      <c r="E950" s="6">
        <v>1</v>
      </c>
      <c r="F950" s="6">
        <v>1</v>
      </c>
      <c r="G950" s="6"/>
      <c r="H950" s="6"/>
      <c r="I950" s="6"/>
      <c r="J950" s="6">
        <v>1362700</v>
      </c>
      <c r="K950" s="6"/>
      <c r="L950" s="6"/>
      <c r="M950" s="6">
        <v>2343500</v>
      </c>
      <c r="N950" s="6"/>
      <c r="O950" s="6"/>
      <c r="P950" s="6">
        <f>COUNT(表1_5[[#This Row],[iBAQ 0-20_1]:[iBAQ 0-20_3]])</f>
        <v>0</v>
      </c>
      <c r="Q950" s="6">
        <f>COUNT(表1_5[[#This Row],[iBAQ 30-40_1]:[iBAQ 30-40_3]])</f>
        <v>1</v>
      </c>
      <c r="R950" s="6">
        <f>COUNT(表1_5[[#This Row],[iBAQ 50-60_1]:[iBAQ 50-60_3]])</f>
        <v>1</v>
      </c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</row>
    <row r="951" spans="1:30" ht="15.75">
      <c r="A951" s="6">
        <v>423</v>
      </c>
      <c r="B951" s="7" t="s">
        <v>266</v>
      </c>
      <c r="C951" s="7" t="s">
        <v>2480</v>
      </c>
      <c r="D951" s="7" t="s">
        <v>1572</v>
      </c>
      <c r="E951" s="6">
        <v>1</v>
      </c>
      <c r="F951" s="6">
        <v>1</v>
      </c>
      <c r="G951" s="6"/>
      <c r="H951" s="6"/>
      <c r="I951" s="6"/>
      <c r="J951" s="6"/>
      <c r="K951" s="6"/>
      <c r="L951" s="6"/>
      <c r="M951" s="6"/>
      <c r="N951" s="6"/>
      <c r="O951" s="6">
        <v>5553400</v>
      </c>
      <c r="P951" s="6">
        <f>COUNT(表1_5[[#This Row],[iBAQ 0-20_1]:[iBAQ 0-20_3]])</f>
        <v>0</v>
      </c>
      <c r="Q951" s="6">
        <f>COUNT(表1_5[[#This Row],[iBAQ 30-40_1]:[iBAQ 30-40_3]])</f>
        <v>0</v>
      </c>
      <c r="R951" s="6">
        <f>COUNT(表1_5[[#This Row],[iBAQ 50-60_1]:[iBAQ 50-60_3]])</f>
        <v>1</v>
      </c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</row>
    <row r="952" spans="1:30" ht="15.75">
      <c r="A952" s="6">
        <v>465</v>
      </c>
      <c r="B952" s="7" t="s">
        <v>1365</v>
      </c>
      <c r="C952" s="7" t="s">
        <v>2481</v>
      </c>
      <c r="D952" s="7" t="s">
        <v>1573</v>
      </c>
      <c r="E952" s="6">
        <v>2</v>
      </c>
      <c r="F952" s="6">
        <v>2</v>
      </c>
      <c r="G952" s="6"/>
      <c r="H952" s="6">
        <v>5581500</v>
      </c>
      <c r="I952" s="6"/>
      <c r="J952" s="6"/>
      <c r="K952" s="6"/>
      <c r="L952" s="6"/>
      <c r="M952" s="6"/>
      <c r="N952" s="6"/>
      <c r="O952" s="6"/>
      <c r="P952" s="6">
        <f>COUNT(表1_5[[#This Row],[iBAQ 0-20_1]:[iBAQ 0-20_3]])</f>
        <v>1</v>
      </c>
      <c r="Q952" s="6">
        <f>COUNT(表1_5[[#This Row],[iBAQ 30-40_1]:[iBAQ 30-40_3]])</f>
        <v>0</v>
      </c>
      <c r="R952" s="6">
        <f>COUNT(表1_5[[#This Row],[iBAQ 50-60_1]:[iBAQ 50-60_3]])</f>
        <v>0</v>
      </c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</row>
    <row r="953" spans="1:30" ht="15.75">
      <c r="A953" s="6">
        <v>466</v>
      </c>
      <c r="B953" s="7" t="s">
        <v>1102</v>
      </c>
      <c r="C953" s="7" t="s">
        <v>2288</v>
      </c>
      <c r="D953" s="7" t="s">
        <v>3573</v>
      </c>
      <c r="E953" s="6">
        <v>4</v>
      </c>
      <c r="F953" s="6">
        <v>2</v>
      </c>
      <c r="G953" s="6"/>
      <c r="H953" s="6"/>
      <c r="I953" s="6"/>
      <c r="J953" s="6"/>
      <c r="K953" s="6"/>
      <c r="L953" s="6">
        <v>2562700</v>
      </c>
      <c r="M953" s="6"/>
      <c r="N953" s="6"/>
      <c r="O953" s="6"/>
      <c r="P953" s="6">
        <f>COUNT(表1_5[[#This Row],[iBAQ 0-20_1]:[iBAQ 0-20_3]])</f>
        <v>0</v>
      </c>
      <c r="Q953" s="6">
        <f>COUNT(表1_5[[#This Row],[iBAQ 30-40_1]:[iBAQ 30-40_3]])</f>
        <v>1</v>
      </c>
      <c r="R953" s="6">
        <f>COUNT(表1_5[[#This Row],[iBAQ 50-60_1]:[iBAQ 50-60_3]])</f>
        <v>0</v>
      </c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</row>
    <row r="954" spans="1:30" ht="15.75">
      <c r="A954" s="6">
        <v>472</v>
      </c>
      <c r="B954" s="7" t="s">
        <v>669</v>
      </c>
      <c r="C954" s="7" t="s">
        <v>2484</v>
      </c>
      <c r="D954" s="7" t="s">
        <v>1576</v>
      </c>
      <c r="E954" s="6">
        <v>1</v>
      </c>
      <c r="F954" s="6">
        <v>1</v>
      </c>
      <c r="G954" s="6"/>
      <c r="H954" s="6"/>
      <c r="I954" s="6"/>
      <c r="J954" s="6">
        <v>1469800</v>
      </c>
      <c r="K954" s="6"/>
      <c r="L954" s="6">
        <v>737860</v>
      </c>
      <c r="M954" s="6"/>
      <c r="N954" s="6"/>
      <c r="O954" s="6">
        <v>325490</v>
      </c>
      <c r="P954" s="6">
        <f>COUNT(表1_5[[#This Row],[iBAQ 0-20_1]:[iBAQ 0-20_3]])</f>
        <v>0</v>
      </c>
      <c r="Q954" s="6">
        <f>COUNT(表1_5[[#This Row],[iBAQ 30-40_1]:[iBAQ 30-40_3]])</f>
        <v>2</v>
      </c>
      <c r="R954" s="6">
        <f>COUNT(表1_5[[#This Row],[iBAQ 50-60_1]:[iBAQ 50-60_3]])</f>
        <v>1</v>
      </c>
      <c r="S954" s="8"/>
      <c r="T954" s="8">
        <f>AVERAGE(表1_5[[#This Row],[iBAQ 30-40_1]:[iBAQ 30-40_3]])</f>
        <v>1103830</v>
      </c>
      <c r="U954" s="8"/>
      <c r="V954" s="8"/>
      <c r="W954" s="8"/>
      <c r="X954" s="8">
        <v>40</v>
      </c>
      <c r="Y954" s="8"/>
      <c r="Z954" s="8"/>
      <c r="AA954" s="8"/>
      <c r="AB954" s="8"/>
      <c r="AC954" s="8"/>
      <c r="AD954" s="8"/>
    </row>
    <row r="955" spans="1:30" ht="15.75">
      <c r="A955" s="6">
        <v>474</v>
      </c>
      <c r="B955" s="7" t="s">
        <v>585</v>
      </c>
      <c r="C955" s="7" t="s">
        <v>2486</v>
      </c>
      <c r="D955" s="7" t="s">
        <v>1578</v>
      </c>
      <c r="E955" s="6">
        <v>5</v>
      </c>
      <c r="F955" s="6">
        <v>2</v>
      </c>
      <c r="G955" s="6">
        <v>727780</v>
      </c>
      <c r="H955" s="6">
        <v>982620</v>
      </c>
      <c r="I955" s="6">
        <v>720050</v>
      </c>
      <c r="J955" s="6">
        <v>1197500</v>
      </c>
      <c r="K955" s="6">
        <v>475720</v>
      </c>
      <c r="L955" s="6"/>
      <c r="M955" s="6"/>
      <c r="N955" s="6"/>
      <c r="O955" s="6">
        <v>863210</v>
      </c>
      <c r="P955" s="6">
        <f>COUNT(表1_5[[#This Row],[iBAQ 0-20_1]:[iBAQ 0-20_3]])</f>
        <v>3</v>
      </c>
      <c r="Q955" s="6">
        <f>COUNT(表1_5[[#This Row],[iBAQ 30-40_1]:[iBAQ 30-40_3]])</f>
        <v>2</v>
      </c>
      <c r="R955" s="6">
        <f>COUNT(表1_5[[#This Row],[iBAQ 50-60_1]:[iBAQ 50-60_3]])</f>
        <v>1</v>
      </c>
      <c r="S955" s="8">
        <f>AVERAGE(表1_5[[#This Row],[iBAQ 0-20_1]:[iBAQ 0-20_3]])</f>
        <v>810150</v>
      </c>
      <c r="T955" s="8">
        <f>AVERAGE(表1_5[[#This Row],[iBAQ 30-40_1]:[iBAQ 30-40_3]])</f>
        <v>836610</v>
      </c>
      <c r="U955" s="8"/>
      <c r="V955" s="8">
        <f>表1_5[[#This Row],[Average 40]]/表1_5[[#This Row],[Average 20]]</f>
        <v>1.0326606184039993</v>
      </c>
      <c r="W955" s="8">
        <f>TTEST(表1_5[[#This Row],[iBAQ 0-20_1]:[iBAQ 0-20_3]],表1_5[[#This Row],[iBAQ 30-40_1]:[iBAQ 30-40_3]],2,2)</f>
        <v>0.93331152144481744</v>
      </c>
      <c r="X955" s="8"/>
      <c r="Y955" s="8"/>
      <c r="Z955" s="8"/>
      <c r="AA955" s="8"/>
      <c r="AB955" s="8"/>
      <c r="AC955" s="8"/>
      <c r="AD955" s="8"/>
    </row>
    <row r="956" spans="1:30" ht="15.75">
      <c r="A956" s="6">
        <v>489</v>
      </c>
      <c r="B956" s="7" t="s">
        <v>313</v>
      </c>
      <c r="C956" s="7" t="s">
        <v>2498</v>
      </c>
      <c r="D956" s="7" t="s">
        <v>3576</v>
      </c>
      <c r="E956" s="6">
        <v>5</v>
      </c>
      <c r="F956" s="6">
        <v>2</v>
      </c>
      <c r="G956" s="6"/>
      <c r="H956" s="6"/>
      <c r="I956" s="6"/>
      <c r="J956" s="6"/>
      <c r="K956" s="6"/>
      <c r="L956" s="6">
        <v>679500</v>
      </c>
      <c r="M956" s="6">
        <v>7841500</v>
      </c>
      <c r="N956" s="6"/>
      <c r="O956" s="6">
        <v>4026300</v>
      </c>
      <c r="P956" s="6">
        <f>COUNT(表1_5[[#This Row],[iBAQ 0-20_1]:[iBAQ 0-20_3]])</f>
        <v>0</v>
      </c>
      <c r="Q956" s="6">
        <f>COUNT(表1_5[[#This Row],[iBAQ 30-40_1]:[iBAQ 30-40_3]])</f>
        <v>1</v>
      </c>
      <c r="R956" s="6">
        <f>COUNT(表1_5[[#This Row],[iBAQ 50-60_1]:[iBAQ 50-60_3]])</f>
        <v>2</v>
      </c>
      <c r="S956" s="8"/>
      <c r="T956" s="8"/>
      <c r="U956" s="8">
        <f>AVERAGE(表1_5[[#This Row],[iBAQ 50-60_1]:[iBAQ 50-60_3]])</f>
        <v>5933900</v>
      </c>
      <c r="V956" s="8"/>
      <c r="W956" s="8"/>
      <c r="X956" s="8"/>
      <c r="Y956" s="8"/>
      <c r="Z956" s="8"/>
      <c r="AA956" s="8"/>
      <c r="AB956" s="8"/>
      <c r="AC956" s="8"/>
      <c r="AD956" s="8">
        <v>60</v>
      </c>
    </row>
    <row r="957" spans="1:30" ht="15.75">
      <c r="A957" s="6">
        <v>495</v>
      </c>
      <c r="B957" s="7" t="s">
        <v>1138</v>
      </c>
      <c r="C957" s="7" t="s">
        <v>2501</v>
      </c>
      <c r="D957" s="7" t="s">
        <v>1589</v>
      </c>
      <c r="E957" s="6">
        <v>1</v>
      </c>
      <c r="F957" s="6">
        <v>1</v>
      </c>
      <c r="G957" s="6"/>
      <c r="H957" s="6"/>
      <c r="I957" s="6"/>
      <c r="J957" s="6"/>
      <c r="K957" s="6"/>
      <c r="L957" s="6">
        <v>1193500</v>
      </c>
      <c r="M957" s="6"/>
      <c r="N957" s="6"/>
      <c r="O957" s="6"/>
      <c r="P957" s="6">
        <f>COUNT(表1_5[[#This Row],[iBAQ 0-20_1]:[iBAQ 0-20_3]])</f>
        <v>0</v>
      </c>
      <c r="Q957" s="6">
        <f>COUNT(表1_5[[#This Row],[iBAQ 30-40_1]:[iBAQ 30-40_3]])</f>
        <v>1</v>
      </c>
      <c r="R957" s="6">
        <f>COUNT(表1_5[[#This Row],[iBAQ 50-60_1]:[iBAQ 50-60_3]])</f>
        <v>0</v>
      </c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</row>
    <row r="958" spans="1:30" ht="15.75">
      <c r="A958" s="6">
        <v>503</v>
      </c>
      <c r="B958" s="7" t="s">
        <v>281</v>
      </c>
      <c r="C958" s="7" t="s">
        <v>2505</v>
      </c>
      <c r="D958" s="7" t="s">
        <v>3581</v>
      </c>
      <c r="E958" s="6">
        <v>1</v>
      </c>
      <c r="F958" s="6">
        <v>1</v>
      </c>
      <c r="G958" s="6"/>
      <c r="H958" s="6"/>
      <c r="I958" s="6"/>
      <c r="J958" s="6"/>
      <c r="K958" s="6"/>
      <c r="L958" s="6"/>
      <c r="M958" s="6"/>
      <c r="N958" s="6"/>
      <c r="O958" s="6">
        <v>5099900</v>
      </c>
      <c r="P958" s="6">
        <f>COUNT(表1_5[[#This Row],[iBAQ 0-20_1]:[iBAQ 0-20_3]])</f>
        <v>0</v>
      </c>
      <c r="Q958" s="6">
        <f>COUNT(表1_5[[#This Row],[iBAQ 30-40_1]:[iBAQ 30-40_3]])</f>
        <v>0</v>
      </c>
      <c r="R958" s="6">
        <f>COUNT(表1_5[[#This Row],[iBAQ 50-60_1]:[iBAQ 50-60_3]])</f>
        <v>1</v>
      </c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</row>
    <row r="959" spans="1:30" ht="15.75">
      <c r="A959" s="6">
        <v>507</v>
      </c>
      <c r="B959" s="7" t="s">
        <v>971</v>
      </c>
      <c r="C959" s="7" t="s">
        <v>2508</v>
      </c>
      <c r="D959" s="7" t="s">
        <v>1594</v>
      </c>
      <c r="E959" s="6">
        <v>1</v>
      </c>
      <c r="F959" s="6">
        <v>1</v>
      </c>
      <c r="G959" s="6"/>
      <c r="H959" s="6"/>
      <c r="I959" s="6"/>
      <c r="J959" s="6"/>
      <c r="K959" s="6"/>
      <c r="L959" s="6"/>
      <c r="M959" s="6">
        <v>1936500</v>
      </c>
      <c r="N959" s="6"/>
      <c r="O959" s="6"/>
      <c r="P959" s="6">
        <f>COUNT(表1_5[[#This Row],[iBAQ 0-20_1]:[iBAQ 0-20_3]])</f>
        <v>0</v>
      </c>
      <c r="Q959" s="6">
        <f>COUNT(表1_5[[#This Row],[iBAQ 30-40_1]:[iBAQ 30-40_3]])</f>
        <v>0</v>
      </c>
      <c r="R959" s="6">
        <f>COUNT(表1_5[[#This Row],[iBAQ 50-60_1]:[iBAQ 50-60_3]])</f>
        <v>1</v>
      </c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</row>
    <row r="960" spans="1:30" ht="15.75">
      <c r="A960" s="6">
        <v>514</v>
      </c>
      <c r="B960" s="7" t="s">
        <v>967</v>
      </c>
      <c r="C960" s="7" t="s">
        <v>2514</v>
      </c>
      <c r="D960" s="7" t="s">
        <v>1597</v>
      </c>
      <c r="E960" s="6">
        <v>8</v>
      </c>
      <c r="F960" s="6">
        <v>8</v>
      </c>
      <c r="G960" s="6"/>
      <c r="H960" s="6"/>
      <c r="I960" s="6"/>
      <c r="J960" s="6">
        <v>172230</v>
      </c>
      <c r="K960" s="6">
        <v>233630</v>
      </c>
      <c r="L960" s="6">
        <v>522140</v>
      </c>
      <c r="M960" s="6">
        <v>2021200</v>
      </c>
      <c r="N960" s="6"/>
      <c r="O960" s="6"/>
      <c r="P960" s="6">
        <f>COUNT(表1_5[[#This Row],[iBAQ 0-20_1]:[iBAQ 0-20_3]])</f>
        <v>0</v>
      </c>
      <c r="Q960" s="6">
        <f>COUNT(表1_5[[#This Row],[iBAQ 30-40_1]:[iBAQ 30-40_3]])</f>
        <v>3</v>
      </c>
      <c r="R960" s="6">
        <f>COUNT(表1_5[[#This Row],[iBAQ 50-60_1]:[iBAQ 50-60_3]])</f>
        <v>1</v>
      </c>
      <c r="S960" s="8"/>
      <c r="T960" s="8">
        <f>AVERAGE(表1_5[[#This Row],[iBAQ 30-40_1]:[iBAQ 30-40_3]])</f>
        <v>309333.33333333331</v>
      </c>
      <c r="U960" s="8"/>
      <c r="V960" s="8"/>
      <c r="W960" s="8"/>
      <c r="X960" s="8">
        <v>40</v>
      </c>
      <c r="Y960" s="8"/>
      <c r="Z960" s="8"/>
      <c r="AA960" s="8"/>
      <c r="AB960" s="8"/>
      <c r="AC960" s="8"/>
      <c r="AD960" s="8"/>
    </row>
    <row r="961" spans="1:30" ht="15.75">
      <c r="A961" s="6">
        <v>515</v>
      </c>
      <c r="B961" s="7" t="s">
        <v>1369</v>
      </c>
      <c r="C961" s="7" t="s">
        <v>2515</v>
      </c>
      <c r="D961" s="7" t="s">
        <v>1598</v>
      </c>
      <c r="E961" s="6">
        <v>3</v>
      </c>
      <c r="F961" s="6">
        <v>3</v>
      </c>
      <c r="G961" s="6"/>
      <c r="H961" s="6">
        <v>1218400</v>
      </c>
      <c r="I961" s="6"/>
      <c r="J961" s="6"/>
      <c r="K961" s="6"/>
      <c r="L961" s="6"/>
      <c r="M961" s="6"/>
      <c r="N961" s="6"/>
      <c r="O961" s="6"/>
      <c r="P961" s="6">
        <f>COUNT(表1_5[[#This Row],[iBAQ 0-20_1]:[iBAQ 0-20_3]])</f>
        <v>1</v>
      </c>
      <c r="Q961" s="6">
        <f>COUNT(表1_5[[#This Row],[iBAQ 30-40_1]:[iBAQ 30-40_3]])</f>
        <v>0</v>
      </c>
      <c r="R961" s="6">
        <f>COUNT(表1_5[[#This Row],[iBAQ 50-60_1]:[iBAQ 50-60_3]])</f>
        <v>0</v>
      </c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</row>
    <row r="962" spans="1:30" ht="15.75">
      <c r="A962" s="6">
        <v>516</v>
      </c>
      <c r="B962" s="7" t="s">
        <v>1260</v>
      </c>
      <c r="C962" s="7" t="s">
        <v>2314</v>
      </c>
      <c r="D962" s="7" t="s">
        <v>3585</v>
      </c>
      <c r="E962" s="6">
        <v>1</v>
      </c>
      <c r="F962" s="6">
        <v>1</v>
      </c>
      <c r="G962" s="6"/>
      <c r="H962" s="6"/>
      <c r="I962" s="6"/>
      <c r="J962" s="6"/>
      <c r="K962" s="6">
        <v>1420100</v>
      </c>
      <c r="L962" s="6"/>
      <c r="M962" s="6"/>
      <c r="N962" s="6"/>
      <c r="O962" s="6"/>
      <c r="P962" s="6">
        <f>COUNT(表1_5[[#This Row],[iBAQ 0-20_1]:[iBAQ 0-20_3]])</f>
        <v>0</v>
      </c>
      <c r="Q962" s="6">
        <f>COUNT(表1_5[[#This Row],[iBAQ 30-40_1]:[iBAQ 30-40_3]])</f>
        <v>1</v>
      </c>
      <c r="R962" s="6">
        <f>COUNT(表1_5[[#This Row],[iBAQ 50-60_1]:[iBAQ 50-60_3]])</f>
        <v>0</v>
      </c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</row>
    <row r="963" spans="1:30" ht="15.75">
      <c r="A963" s="6">
        <v>519</v>
      </c>
      <c r="B963" s="7" t="s">
        <v>1257</v>
      </c>
      <c r="C963" s="7" t="s">
        <v>2518</v>
      </c>
      <c r="D963" s="7" t="s">
        <v>1599</v>
      </c>
      <c r="E963" s="6">
        <v>1</v>
      </c>
      <c r="F963" s="6">
        <v>1</v>
      </c>
      <c r="G963" s="6"/>
      <c r="H963" s="6"/>
      <c r="I963" s="6"/>
      <c r="J963" s="6"/>
      <c r="K963" s="6">
        <v>1665200</v>
      </c>
      <c r="L963" s="6"/>
      <c r="M963" s="6"/>
      <c r="N963" s="6"/>
      <c r="O963" s="6"/>
      <c r="P963" s="6">
        <f>COUNT(表1_5[[#This Row],[iBAQ 0-20_1]:[iBAQ 0-20_3]])</f>
        <v>0</v>
      </c>
      <c r="Q963" s="6">
        <f>COUNT(表1_5[[#This Row],[iBAQ 30-40_1]:[iBAQ 30-40_3]])</f>
        <v>1</v>
      </c>
      <c r="R963" s="6">
        <f>COUNT(表1_5[[#This Row],[iBAQ 50-60_1]:[iBAQ 50-60_3]])</f>
        <v>0</v>
      </c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</row>
    <row r="964" spans="1:30" ht="15.75">
      <c r="A964" s="6">
        <v>523</v>
      </c>
      <c r="B964" s="7" t="s">
        <v>492</v>
      </c>
      <c r="C964" s="7" t="s">
        <v>2520</v>
      </c>
      <c r="D964" s="7" t="s">
        <v>3589</v>
      </c>
      <c r="E964" s="6">
        <v>3</v>
      </c>
      <c r="F964" s="6">
        <v>3</v>
      </c>
      <c r="G964" s="6"/>
      <c r="H964" s="6"/>
      <c r="I964" s="6"/>
      <c r="J964" s="6"/>
      <c r="K964" s="6"/>
      <c r="L964" s="6">
        <v>472480</v>
      </c>
      <c r="M964" s="6">
        <v>271940</v>
      </c>
      <c r="N964" s="6"/>
      <c r="O964" s="6">
        <v>1537800</v>
      </c>
      <c r="P964" s="6">
        <f>COUNT(表1_5[[#This Row],[iBAQ 0-20_1]:[iBAQ 0-20_3]])</f>
        <v>0</v>
      </c>
      <c r="Q964" s="6">
        <f>COUNT(表1_5[[#This Row],[iBAQ 30-40_1]:[iBAQ 30-40_3]])</f>
        <v>1</v>
      </c>
      <c r="R964" s="6">
        <f>COUNT(表1_5[[#This Row],[iBAQ 50-60_1]:[iBAQ 50-60_3]])</f>
        <v>2</v>
      </c>
      <c r="S964" s="8"/>
      <c r="T964" s="8"/>
      <c r="U964" s="8">
        <f>AVERAGE(表1_5[[#This Row],[iBAQ 50-60_1]:[iBAQ 50-60_3]])</f>
        <v>904870</v>
      </c>
      <c r="V964" s="8"/>
      <c r="W964" s="8"/>
      <c r="X964" s="8"/>
      <c r="Y964" s="8"/>
      <c r="Z964" s="8"/>
      <c r="AA964" s="8"/>
      <c r="AB964" s="8"/>
      <c r="AC964" s="8"/>
      <c r="AD964" s="8">
        <v>60</v>
      </c>
    </row>
    <row r="965" spans="1:30" ht="15.75">
      <c r="A965" s="6">
        <v>524</v>
      </c>
      <c r="B965" s="7" t="s">
        <v>1004</v>
      </c>
      <c r="C965" s="7" t="s">
        <v>2521</v>
      </c>
      <c r="D965" s="7" t="s">
        <v>1600</v>
      </c>
      <c r="E965" s="6">
        <v>2</v>
      </c>
      <c r="F965" s="6">
        <v>2</v>
      </c>
      <c r="G965" s="6"/>
      <c r="H965" s="6">
        <v>2202700</v>
      </c>
      <c r="I965" s="6">
        <v>170900</v>
      </c>
      <c r="J965" s="6">
        <v>174650</v>
      </c>
      <c r="K965" s="6">
        <v>244700</v>
      </c>
      <c r="L965" s="6"/>
      <c r="M965" s="6">
        <v>1381500</v>
      </c>
      <c r="N965" s="6"/>
      <c r="O965" s="6"/>
      <c r="P965" s="6">
        <f>COUNT(表1_5[[#This Row],[iBAQ 0-20_1]:[iBAQ 0-20_3]])</f>
        <v>2</v>
      </c>
      <c r="Q965" s="6">
        <f>COUNT(表1_5[[#This Row],[iBAQ 30-40_1]:[iBAQ 30-40_3]])</f>
        <v>2</v>
      </c>
      <c r="R965" s="6">
        <f>COUNT(表1_5[[#This Row],[iBAQ 50-60_1]:[iBAQ 50-60_3]])</f>
        <v>1</v>
      </c>
      <c r="S965" s="8">
        <f>AVERAGE(表1_5[[#This Row],[iBAQ 0-20_1]:[iBAQ 0-20_3]])</f>
        <v>1186800</v>
      </c>
      <c r="T965" s="8">
        <f>AVERAGE(表1_5[[#This Row],[iBAQ 30-40_1]:[iBAQ 30-40_3]])</f>
        <v>209675</v>
      </c>
      <c r="U965" s="8"/>
      <c r="V965" s="8">
        <f>表1_5[[#This Row],[Average 40]]/表1_5[[#This Row],[Average 20]]</f>
        <v>0.17667256488035052</v>
      </c>
      <c r="W965" s="8">
        <f>TTEST(表1_5[[#This Row],[iBAQ 0-20_1]:[iBAQ 0-20_3]],表1_5[[#This Row],[iBAQ 30-40_1]:[iBAQ 30-40_3]],2,2)</f>
        <v>0.43785173847699244</v>
      </c>
      <c r="X965" s="8"/>
      <c r="Y965" s="8"/>
      <c r="Z965" s="8"/>
      <c r="AA965" s="8"/>
      <c r="AB965" s="8"/>
      <c r="AC965" s="8"/>
      <c r="AD965" s="8"/>
    </row>
    <row r="966" spans="1:30" ht="15.75">
      <c r="A966" s="6">
        <v>525</v>
      </c>
      <c r="B966" s="7" t="s">
        <v>481</v>
      </c>
      <c r="C966" s="7" t="s">
        <v>2522</v>
      </c>
      <c r="D966" s="7" t="s">
        <v>1601</v>
      </c>
      <c r="E966" s="6">
        <v>2</v>
      </c>
      <c r="F966" s="6">
        <v>2</v>
      </c>
      <c r="G966" s="6">
        <v>489210</v>
      </c>
      <c r="H966" s="6"/>
      <c r="I966" s="6">
        <v>437810</v>
      </c>
      <c r="J966" s="6">
        <v>3673700</v>
      </c>
      <c r="K966" s="6">
        <v>1269700</v>
      </c>
      <c r="L966" s="6">
        <v>2292700</v>
      </c>
      <c r="M966" s="6"/>
      <c r="N966" s="6"/>
      <c r="O966" s="6">
        <v>1654500</v>
      </c>
      <c r="P966" s="6">
        <f>COUNT(表1_5[[#This Row],[iBAQ 0-20_1]:[iBAQ 0-20_3]])</f>
        <v>2</v>
      </c>
      <c r="Q966" s="6">
        <f>COUNT(表1_5[[#This Row],[iBAQ 30-40_1]:[iBAQ 30-40_3]])</f>
        <v>3</v>
      </c>
      <c r="R966" s="6">
        <f>COUNT(表1_5[[#This Row],[iBAQ 50-60_1]:[iBAQ 50-60_3]])</f>
        <v>1</v>
      </c>
      <c r="S966" s="8">
        <f>AVERAGE(表1_5[[#This Row],[iBAQ 0-20_1]:[iBAQ 0-20_3]])</f>
        <v>463510</v>
      </c>
      <c r="T966" s="8">
        <f>AVERAGE(表1_5[[#This Row],[iBAQ 30-40_1]:[iBAQ 30-40_3]])</f>
        <v>2412033.3333333335</v>
      </c>
      <c r="U966" s="8"/>
      <c r="V966" s="8">
        <f>表1_5[[#This Row],[Average 40]]/表1_5[[#This Row],[Average 20]]</f>
        <v>5.2038431389470201</v>
      </c>
      <c r="W966" s="8">
        <f>TTEST(表1_5[[#This Row],[iBAQ 0-20_1]:[iBAQ 0-20_3]],表1_5[[#This Row],[iBAQ 30-40_1]:[iBAQ 30-40_3]],2,2)</f>
        <v>0.11885716875233882</v>
      </c>
      <c r="X966" s="8"/>
      <c r="Y966" s="8"/>
      <c r="Z966" s="8"/>
      <c r="AA966" s="8"/>
      <c r="AB966" s="8"/>
      <c r="AC966" s="8"/>
      <c r="AD966" s="8"/>
    </row>
    <row r="967" spans="1:30" ht="15.75">
      <c r="A967" s="6">
        <v>526</v>
      </c>
      <c r="B967" s="7" t="s">
        <v>688</v>
      </c>
      <c r="C967" s="7" t="s">
        <v>2523</v>
      </c>
      <c r="D967" s="7" t="s">
        <v>1602</v>
      </c>
      <c r="E967" s="6">
        <v>2</v>
      </c>
      <c r="F967" s="6">
        <v>2</v>
      </c>
      <c r="G967" s="6"/>
      <c r="H967" s="6"/>
      <c r="I967" s="6"/>
      <c r="J967" s="6"/>
      <c r="K967" s="6"/>
      <c r="L967" s="6"/>
      <c r="M967" s="6"/>
      <c r="N967" s="6"/>
      <c r="O967" s="6">
        <v>105480</v>
      </c>
      <c r="P967" s="6">
        <f>COUNT(表1_5[[#This Row],[iBAQ 0-20_1]:[iBAQ 0-20_3]])</f>
        <v>0</v>
      </c>
      <c r="Q967" s="6">
        <f>COUNT(表1_5[[#This Row],[iBAQ 30-40_1]:[iBAQ 30-40_3]])</f>
        <v>0</v>
      </c>
      <c r="R967" s="6">
        <f>COUNT(表1_5[[#This Row],[iBAQ 50-60_1]:[iBAQ 50-60_3]])</f>
        <v>1</v>
      </c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</row>
    <row r="968" spans="1:30" ht="15.75">
      <c r="A968" s="6">
        <v>527</v>
      </c>
      <c r="B968" s="7" t="s">
        <v>1028</v>
      </c>
      <c r="C968" s="7" t="s">
        <v>2451</v>
      </c>
      <c r="D968" s="7" t="s">
        <v>3590</v>
      </c>
      <c r="E968" s="6">
        <v>3</v>
      </c>
      <c r="F968" s="6">
        <v>3</v>
      </c>
      <c r="G968" s="6"/>
      <c r="H968" s="6">
        <v>668620</v>
      </c>
      <c r="I968" s="6">
        <v>2226500</v>
      </c>
      <c r="J968" s="6">
        <v>1482500</v>
      </c>
      <c r="K968" s="6"/>
      <c r="L968" s="6"/>
      <c r="M968" s="6">
        <v>1058300</v>
      </c>
      <c r="N968" s="6"/>
      <c r="O968" s="6"/>
      <c r="P968" s="6">
        <f>COUNT(表1_5[[#This Row],[iBAQ 0-20_1]:[iBAQ 0-20_3]])</f>
        <v>2</v>
      </c>
      <c r="Q968" s="6">
        <f>COUNT(表1_5[[#This Row],[iBAQ 30-40_1]:[iBAQ 30-40_3]])</f>
        <v>1</v>
      </c>
      <c r="R968" s="6">
        <f>COUNT(表1_5[[#This Row],[iBAQ 50-60_1]:[iBAQ 50-60_3]])</f>
        <v>1</v>
      </c>
      <c r="S968" s="8">
        <f>AVERAGE(表1_5[[#This Row],[iBAQ 0-20_1]:[iBAQ 0-20_3]])</f>
        <v>1447560</v>
      </c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</row>
    <row r="969" spans="1:30" ht="15.75">
      <c r="A969" s="6">
        <v>528</v>
      </c>
      <c r="B969" s="7" t="s">
        <v>687</v>
      </c>
      <c r="C969" s="7" t="s">
        <v>2524</v>
      </c>
      <c r="D969" s="7" t="s">
        <v>1603</v>
      </c>
      <c r="E969" s="6">
        <v>2</v>
      </c>
      <c r="F969" s="6">
        <v>2</v>
      </c>
      <c r="G969" s="6">
        <v>140710</v>
      </c>
      <c r="H969" s="6"/>
      <c r="I969" s="6">
        <v>114230</v>
      </c>
      <c r="J969" s="6"/>
      <c r="K969" s="6"/>
      <c r="L969" s="6"/>
      <c r="M969" s="6"/>
      <c r="N969" s="6"/>
      <c r="O969" s="6">
        <v>122710</v>
      </c>
      <c r="P969" s="6">
        <f>COUNT(表1_5[[#This Row],[iBAQ 0-20_1]:[iBAQ 0-20_3]])</f>
        <v>2</v>
      </c>
      <c r="Q969" s="6">
        <f>COUNT(表1_5[[#This Row],[iBAQ 30-40_1]:[iBAQ 30-40_3]])</f>
        <v>0</v>
      </c>
      <c r="R969" s="6">
        <f>COUNT(表1_5[[#This Row],[iBAQ 50-60_1]:[iBAQ 50-60_3]])</f>
        <v>1</v>
      </c>
      <c r="S969" s="8">
        <f>AVERAGE(表1_5[[#This Row],[iBAQ 0-20_1]:[iBAQ 0-20_3]])</f>
        <v>127470</v>
      </c>
      <c r="T969" s="8"/>
      <c r="U969" s="8"/>
      <c r="V969" s="8"/>
      <c r="W969" s="8"/>
      <c r="X969" s="8">
        <v>20</v>
      </c>
      <c r="Y969" s="8"/>
      <c r="Z969" s="8"/>
      <c r="AA969" s="8"/>
      <c r="AB969" s="8"/>
      <c r="AC969" s="8"/>
      <c r="AD969" s="8"/>
    </row>
    <row r="970" spans="1:30" ht="15.75">
      <c r="A970" s="6">
        <v>529</v>
      </c>
      <c r="B970" s="7" t="s">
        <v>1279</v>
      </c>
      <c r="C970" s="7" t="s">
        <v>2525</v>
      </c>
      <c r="D970" s="7" t="s">
        <v>3591</v>
      </c>
      <c r="E970" s="6">
        <v>1</v>
      </c>
      <c r="F970" s="6">
        <v>1</v>
      </c>
      <c r="G970" s="6">
        <v>107920</v>
      </c>
      <c r="H970" s="6">
        <v>90304</v>
      </c>
      <c r="I970" s="6">
        <v>154780</v>
      </c>
      <c r="J970" s="6"/>
      <c r="K970" s="6">
        <v>648010</v>
      </c>
      <c r="L970" s="6"/>
      <c r="M970" s="6"/>
      <c r="N970" s="6"/>
      <c r="O970" s="6"/>
      <c r="P970" s="6">
        <f>COUNT(表1_5[[#This Row],[iBAQ 0-20_1]:[iBAQ 0-20_3]])</f>
        <v>3</v>
      </c>
      <c r="Q970" s="6">
        <f>COUNT(表1_5[[#This Row],[iBAQ 30-40_1]:[iBAQ 30-40_3]])</f>
        <v>1</v>
      </c>
      <c r="R970" s="6">
        <f>COUNT(表1_5[[#This Row],[iBAQ 50-60_1]:[iBAQ 50-60_3]])</f>
        <v>0</v>
      </c>
      <c r="S970" s="8">
        <f>AVERAGE(表1_5[[#This Row],[iBAQ 0-20_1]:[iBAQ 0-20_3]])</f>
        <v>117668</v>
      </c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>
        <v>20</v>
      </c>
    </row>
    <row r="971" spans="1:30" ht="15.75">
      <c r="A971" s="6">
        <v>532</v>
      </c>
      <c r="B971" s="7" t="s">
        <v>1319</v>
      </c>
      <c r="C971" s="7" t="s">
        <v>2528</v>
      </c>
      <c r="D971" s="7" t="s">
        <v>3593</v>
      </c>
      <c r="E971" s="6">
        <v>1</v>
      </c>
      <c r="F971" s="6">
        <v>1</v>
      </c>
      <c r="G971" s="6"/>
      <c r="H971" s="6"/>
      <c r="I971" s="6"/>
      <c r="J971" s="6">
        <v>719010</v>
      </c>
      <c r="K971" s="6"/>
      <c r="L971" s="6"/>
      <c r="M971" s="6"/>
      <c r="N971" s="6"/>
      <c r="O971" s="6"/>
      <c r="P971" s="6">
        <f>COUNT(表1_5[[#This Row],[iBAQ 0-20_1]:[iBAQ 0-20_3]])</f>
        <v>0</v>
      </c>
      <c r="Q971" s="6">
        <f>COUNT(表1_5[[#This Row],[iBAQ 30-40_1]:[iBAQ 30-40_3]])</f>
        <v>1</v>
      </c>
      <c r="R971" s="6">
        <f>COUNT(表1_5[[#This Row],[iBAQ 50-60_1]:[iBAQ 50-60_3]])</f>
        <v>0</v>
      </c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</row>
    <row r="972" spans="1:30" ht="15.75">
      <c r="A972" s="6">
        <v>40</v>
      </c>
      <c r="B972" s="7" t="s">
        <v>659</v>
      </c>
      <c r="C972" s="7" t="s">
        <v>2529</v>
      </c>
      <c r="D972" s="7" t="s">
        <v>3594</v>
      </c>
      <c r="E972" s="6">
        <v>2</v>
      </c>
      <c r="F972" s="6">
        <v>2</v>
      </c>
      <c r="G972" s="6"/>
      <c r="H972" s="6">
        <v>291400</v>
      </c>
      <c r="I972" s="6"/>
      <c r="J972" s="6">
        <v>710420</v>
      </c>
      <c r="K972" s="6">
        <v>2957200</v>
      </c>
      <c r="L972" s="6">
        <v>2021400</v>
      </c>
      <c r="M972" s="6"/>
      <c r="N972" s="6"/>
      <c r="O972" s="6">
        <v>401000</v>
      </c>
      <c r="P972" s="6">
        <f>COUNT(表1_5[[#This Row],[iBAQ 0-20_1]:[iBAQ 0-20_3]])</f>
        <v>1</v>
      </c>
      <c r="Q972" s="6">
        <f>COUNT(表1_5[[#This Row],[iBAQ 30-40_1]:[iBAQ 30-40_3]])</f>
        <v>3</v>
      </c>
      <c r="R972" s="6">
        <f>COUNT(表1_5[[#This Row],[iBAQ 50-60_1]:[iBAQ 50-60_3]])</f>
        <v>1</v>
      </c>
      <c r="S972" s="8"/>
      <c r="T972" s="8">
        <f>AVERAGE(表1_5[[#This Row],[iBAQ 30-40_1]:[iBAQ 30-40_3]])</f>
        <v>1896340</v>
      </c>
      <c r="U972" s="8"/>
      <c r="V972" s="8"/>
      <c r="W972" s="8"/>
      <c r="X972" s="8"/>
      <c r="Y972" s="8"/>
      <c r="Z972" s="8"/>
      <c r="AA972" s="8"/>
      <c r="AB972" s="8"/>
      <c r="AC972" s="8"/>
      <c r="AD972" s="8"/>
    </row>
    <row r="973" spans="1:30" ht="15.75">
      <c r="A973" s="6">
        <v>536</v>
      </c>
      <c r="B973" s="7" t="s">
        <v>562</v>
      </c>
      <c r="C973" s="7" t="s">
        <v>2532</v>
      </c>
      <c r="D973" s="7" t="s">
        <v>3597</v>
      </c>
      <c r="E973" s="6">
        <v>5</v>
      </c>
      <c r="F973" s="6">
        <v>3</v>
      </c>
      <c r="G973" s="6">
        <v>374010</v>
      </c>
      <c r="H973" s="6">
        <v>399950</v>
      </c>
      <c r="I973" s="6">
        <v>1636800</v>
      </c>
      <c r="J973" s="6"/>
      <c r="K973" s="6">
        <v>274650</v>
      </c>
      <c r="L973" s="6">
        <v>390060</v>
      </c>
      <c r="M973" s="6"/>
      <c r="N973" s="6"/>
      <c r="O973" s="6">
        <v>980460</v>
      </c>
      <c r="P973" s="6">
        <f>COUNT(表1_5[[#This Row],[iBAQ 0-20_1]:[iBAQ 0-20_3]])</f>
        <v>3</v>
      </c>
      <c r="Q973" s="6">
        <f>COUNT(表1_5[[#This Row],[iBAQ 30-40_1]:[iBAQ 30-40_3]])</f>
        <v>2</v>
      </c>
      <c r="R973" s="6">
        <f>COUNT(表1_5[[#This Row],[iBAQ 50-60_1]:[iBAQ 50-60_3]])</f>
        <v>1</v>
      </c>
      <c r="S973" s="8">
        <f>AVERAGE(表1_5[[#This Row],[iBAQ 0-20_1]:[iBAQ 0-20_3]])</f>
        <v>803586.66666666663</v>
      </c>
      <c r="T973" s="8">
        <f>AVERAGE(表1_5[[#This Row],[iBAQ 30-40_1]:[iBAQ 30-40_3]])</f>
        <v>332355</v>
      </c>
      <c r="U973" s="8"/>
      <c r="V973" s="8">
        <f>表1_5[[#This Row],[Average 40]]/表1_5[[#This Row],[Average 20]]</f>
        <v>0.41358949045114407</v>
      </c>
      <c r="W973" s="8">
        <f>TTEST(表1_5[[#This Row],[iBAQ 0-20_1]:[iBAQ 0-20_3]],表1_5[[#This Row],[iBAQ 30-40_1]:[iBAQ 30-40_3]],2,2)</f>
        <v>0.4468054214926126</v>
      </c>
      <c r="X973" s="8"/>
      <c r="Y973" s="8"/>
      <c r="Z973" s="8"/>
      <c r="AA973" s="8"/>
      <c r="AB973" s="8"/>
      <c r="AC973" s="8"/>
      <c r="AD973" s="8"/>
    </row>
    <row r="974" spans="1:30" ht="15.75">
      <c r="A974" s="6">
        <v>537</v>
      </c>
      <c r="B974" s="7" t="s">
        <v>884</v>
      </c>
      <c r="C974" s="7" t="s">
        <v>2533</v>
      </c>
      <c r="D974" s="7" t="s">
        <v>3598</v>
      </c>
      <c r="E974" s="6">
        <v>4</v>
      </c>
      <c r="F974" s="6">
        <v>4</v>
      </c>
      <c r="G974" s="6">
        <v>39915000</v>
      </c>
      <c r="H974" s="6">
        <v>34891000</v>
      </c>
      <c r="I974" s="6">
        <v>33165000</v>
      </c>
      <c r="J974" s="6">
        <v>30501000</v>
      </c>
      <c r="K974" s="6">
        <v>58283000</v>
      </c>
      <c r="L974" s="6"/>
      <c r="M974" s="6">
        <v>60976000</v>
      </c>
      <c r="N974" s="6"/>
      <c r="O974" s="6"/>
      <c r="P974" s="6">
        <f>COUNT(表1_5[[#This Row],[iBAQ 0-20_1]:[iBAQ 0-20_3]])</f>
        <v>3</v>
      </c>
      <c r="Q974" s="6">
        <f>COUNT(表1_5[[#This Row],[iBAQ 30-40_1]:[iBAQ 30-40_3]])</f>
        <v>2</v>
      </c>
      <c r="R974" s="6">
        <f>COUNT(表1_5[[#This Row],[iBAQ 50-60_1]:[iBAQ 50-60_3]])</f>
        <v>1</v>
      </c>
      <c r="S974" s="8">
        <f>AVERAGE(表1_5[[#This Row],[iBAQ 0-20_1]:[iBAQ 0-20_3]])</f>
        <v>35990333.333333336</v>
      </c>
      <c r="T974" s="8">
        <f>AVERAGE(表1_5[[#This Row],[iBAQ 30-40_1]:[iBAQ 30-40_3]])</f>
        <v>44392000</v>
      </c>
      <c r="U974" s="8"/>
      <c r="V974" s="8">
        <f>表1_5[[#This Row],[Average 40]]/表1_5[[#This Row],[Average 20]]</f>
        <v>1.2334423132137333</v>
      </c>
      <c r="W974" s="8">
        <f>TTEST(表1_5[[#This Row],[iBAQ 0-20_1]:[iBAQ 0-20_3]],表1_5[[#This Row],[iBAQ 30-40_1]:[iBAQ 30-40_3]],2,2)</f>
        <v>0.4888389465701089</v>
      </c>
      <c r="X974" s="8"/>
      <c r="Y974" s="8"/>
      <c r="Z974" s="8"/>
      <c r="AA974" s="8"/>
      <c r="AB974" s="8"/>
      <c r="AC974" s="8"/>
      <c r="AD974" s="8"/>
    </row>
    <row r="975" spans="1:30" ht="15.75">
      <c r="A975" s="6">
        <v>539</v>
      </c>
      <c r="B975" s="7" t="s">
        <v>734</v>
      </c>
      <c r="C975" s="7" t="s">
        <v>2535</v>
      </c>
      <c r="D975" s="7" t="s">
        <v>1607</v>
      </c>
      <c r="E975" s="6">
        <v>3</v>
      </c>
      <c r="F975" s="6">
        <v>3</v>
      </c>
      <c r="G975" s="6"/>
      <c r="H975" s="6"/>
      <c r="I975" s="6"/>
      <c r="J975" s="6">
        <v>644070</v>
      </c>
      <c r="K975" s="6">
        <v>324120</v>
      </c>
      <c r="L975" s="6">
        <v>2724800</v>
      </c>
      <c r="M975" s="6"/>
      <c r="N975" s="6">
        <v>2846900</v>
      </c>
      <c r="O975" s="6"/>
      <c r="P975" s="6">
        <f>COUNT(表1_5[[#This Row],[iBAQ 0-20_1]:[iBAQ 0-20_3]])</f>
        <v>0</v>
      </c>
      <c r="Q975" s="6">
        <f>COUNT(表1_5[[#This Row],[iBAQ 30-40_1]:[iBAQ 30-40_3]])</f>
        <v>3</v>
      </c>
      <c r="R975" s="6">
        <f>COUNT(表1_5[[#This Row],[iBAQ 50-60_1]:[iBAQ 50-60_3]])</f>
        <v>1</v>
      </c>
      <c r="S975" s="8"/>
      <c r="T975" s="8">
        <f>AVERAGE(表1_5[[#This Row],[iBAQ 30-40_1]:[iBAQ 30-40_3]])</f>
        <v>1230996.6666666667</v>
      </c>
      <c r="U975" s="8"/>
      <c r="V975" s="8"/>
      <c r="W975" s="8"/>
      <c r="X975" s="8">
        <v>40</v>
      </c>
      <c r="Y975" s="8"/>
      <c r="Z975" s="8"/>
      <c r="AA975" s="8"/>
      <c r="AB975" s="8"/>
      <c r="AC975" s="8"/>
      <c r="AD975" s="8"/>
    </row>
    <row r="976" spans="1:30" ht="15.75">
      <c r="A976" s="6">
        <v>543</v>
      </c>
      <c r="B976" s="7" t="s">
        <v>869</v>
      </c>
      <c r="C976" s="7" t="s">
        <v>2538</v>
      </c>
      <c r="D976" s="7" t="s">
        <v>3600</v>
      </c>
      <c r="E976" s="6">
        <v>3</v>
      </c>
      <c r="F976" s="6">
        <v>2</v>
      </c>
      <c r="G976" s="6">
        <v>331880</v>
      </c>
      <c r="H976" s="6"/>
      <c r="I976" s="6">
        <v>276100</v>
      </c>
      <c r="J976" s="6"/>
      <c r="K976" s="6"/>
      <c r="L976" s="6">
        <v>770870</v>
      </c>
      <c r="M976" s="6"/>
      <c r="N976" s="6">
        <v>210110</v>
      </c>
      <c r="O976" s="6"/>
      <c r="P976" s="6">
        <f>COUNT(表1_5[[#This Row],[iBAQ 0-20_1]:[iBAQ 0-20_3]])</f>
        <v>2</v>
      </c>
      <c r="Q976" s="6">
        <f>COUNT(表1_5[[#This Row],[iBAQ 30-40_1]:[iBAQ 30-40_3]])</f>
        <v>1</v>
      </c>
      <c r="R976" s="6">
        <f>COUNT(表1_5[[#This Row],[iBAQ 50-60_1]:[iBAQ 50-60_3]])</f>
        <v>1</v>
      </c>
      <c r="S976" s="8">
        <f>AVERAGE(表1_5[[#This Row],[iBAQ 0-20_1]:[iBAQ 0-20_3]])</f>
        <v>303990</v>
      </c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</row>
    <row r="977" spans="1:30" ht="15.75">
      <c r="A977" s="6">
        <v>546</v>
      </c>
      <c r="B977" s="7" t="s">
        <v>344</v>
      </c>
      <c r="C977" s="7" t="s">
        <v>2540</v>
      </c>
      <c r="D977" s="7" t="s">
        <v>1609</v>
      </c>
      <c r="E977" s="6">
        <v>1</v>
      </c>
      <c r="F977" s="6">
        <v>1</v>
      </c>
      <c r="G977" s="6"/>
      <c r="H977" s="6"/>
      <c r="I977" s="6"/>
      <c r="J977" s="6"/>
      <c r="K977" s="6">
        <v>1300400</v>
      </c>
      <c r="L977" s="6"/>
      <c r="M977" s="6">
        <v>3814900</v>
      </c>
      <c r="N977" s="6"/>
      <c r="O977" s="6">
        <v>3421500</v>
      </c>
      <c r="P977" s="6">
        <f>COUNT(表1_5[[#This Row],[iBAQ 0-20_1]:[iBAQ 0-20_3]])</f>
        <v>0</v>
      </c>
      <c r="Q977" s="6">
        <f>COUNT(表1_5[[#This Row],[iBAQ 30-40_1]:[iBAQ 30-40_3]])</f>
        <v>1</v>
      </c>
      <c r="R977" s="6">
        <f>COUNT(表1_5[[#This Row],[iBAQ 50-60_1]:[iBAQ 50-60_3]])</f>
        <v>2</v>
      </c>
      <c r="S977" s="8"/>
      <c r="T977" s="8"/>
      <c r="U977" s="8">
        <f>AVERAGE(表1_5[[#This Row],[iBAQ 50-60_1]:[iBAQ 50-60_3]])</f>
        <v>3618200</v>
      </c>
      <c r="V977" s="8"/>
      <c r="W977" s="8"/>
      <c r="X977" s="8"/>
      <c r="Y977" s="8"/>
      <c r="Z977" s="8"/>
      <c r="AA977" s="8"/>
      <c r="AB977" s="8"/>
      <c r="AC977" s="8"/>
      <c r="AD977" s="8">
        <v>60</v>
      </c>
    </row>
    <row r="978" spans="1:30" ht="15.75">
      <c r="A978" s="6">
        <v>552</v>
      </c>
      <c r="B978" s="7" t="s">
        <v>1367</v>
      </c>
      <c r="C978" s="7" t="s">
        <v>2224</v>
      </c>
      <c r="D978" s="7" t="s">
        <v>3604</v>
      </c>
      <c r="E978" s="6">
        <v>1</v>
      </c>
      <c r="F978" s="6">
        <v>1</v>
      </c>
      <c r="G978" s="6"/>
      <c r="H978" s="6">
        <v>1649200</v>
      </c>
      <c r="I978" s="6"/>
      <c r="J978" s="6"/>
      <c r="K978" s="6"/>
      <c r="L978" s="6"/>
      <c r="M978" s="6"/>
      <c r="N978" s="6"/>
      <c r="O978" s="6"/>
      <c r="P978" s="6">
        <f>COUNT(表1_5[[#This Row],[iBAQ 0-20_1]:[iBAQ 0-20_3]])</f>
        <v>1</v>
      </c>
      <c r="Q978" s="6">
        <f>COUNT(表1_5[[#This Row],[iBAQ 30-40_1]:[iBAQ 30-40_3]])</f>
        <v>0</v>
      </c>
      <c r="R978" s="6">
        <f>COUNT(表1_5[[#This Row],[iBAQ 50-60_1]:[iBAQ 50-60_3]])</f>
        <v>0</v>
      </c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</row>
    <row r="979" spans="1:30" ht="15.75">
      <c r="A979" s="6">
        <v>554</v>
      </c>
      <c r="B979" s="7" t="s">
        <v>1034</v>
      </c>
      <c r="C979" s="7" t="s">
        <v>2544</v>
      </c>
      <c r="D979" s="7" t="s">
        <v>1611</v>
      </c>
      <c r="E979" s="6">
        <v>3</v>
      </c>
      <c r="F979" s="6">
        <v>1</v>
      </c>
      <c r="G979" s="6">
        <v>1118600</v>
      </c>
      <c r="H979" s="6">
        <v>1434300</v>
      </c>
      <c r="I979" s="6">
        <v>1509900</v>
      </c>
      <c r="J979" s="6">
        <v>1741500</v>
      </c>
      <c r="K979" s="6">
        <v>686920</v>
      </c>
      <c r="L979" s="6">
        <v>1827500</v>
      </c>
      <c r="M979" s="6">
        <v>921480</v>
      </c>
      <c r="N979" s="6"/>
      <c r="O979" s="6"/>
      <c r="P979" s="6">
        <f>COUNT(表1_5[[#This Row],[iBAQ 0-20_1]:[iBAQ 0-20_3]])</f>
        <v>3</v>
      </c>
      <c r="Q979" s="6">
        <f>COUNT(表1_5[[#This Row],[iBAQ 30-40_1]:[iBAQ 30-40_3]])</f>
        <v>3</v>
      </c>
      <c r="R979" s="6">
        <f>COUNT(表1_5[[#This Row],[iBAQ 50-60_1]:[iBAQ 50-60_3]])</f>
        <v>1</v>
      </c>
      <c r="S979" s="8">
        <f>AVERAGE(表1_5[[#This Row],[iBAQ 0-20_1]:[iBAQ 0-20_3]])</f>
        <v>1354266.6666666667</v>
      </c>
      <c r="T979" s="8">
        <f>AVERAGE(表1_5[[#This Row],[iBAQ 30-40_1]:[iBAQ 30-40_3]])</f>
        <v>1418640</v>
      </c>
      <c r="U979" s="8"/>
      <c r="V979" s="8">
        <f>表1_5[[#This Row],[Average 40]]/表1_5[[#This Row],[Average 20]]</f>
        <v>1.0475337205867874</v>
      </c>
      <c r="W979" s="8">
        <f>TTEST(表1_5[[#This Row],[iBAQ 0-20_1]:[iBAQ 0-20_3]],表1_5[[#This Row],[iBAQ 30-40_1]:[iBAQ 30-40_3]],2,2)</f>
        <v>0.87557357170014516</v>
      </c>
      <c r="X979" s="8"/>
      <c r="Y979" s="8"/>
      <c r="Z979" s="8"/>
      <c r="AA979" s="8"/>
      <c r="AB979" s="8"/>
      <c r="AC979" s="8"/>
      <c r="AD979" s="8"/>
    </row>
    <row r="980" spans="1:30" ht="15.75">
      <c r="A980" s="6">
        <v>556</v>
      </c>
      <c r="B980" s="7" t="s">
        <v>998</v>
      </c>
      <c r="C980" s="7" t="s">
        <v>2545</v>
      </c>
      <c r="D980" s="7" t="s">
        <v>1612</v>
      </c>
      <c r="E980" s="6">
        <v>2</v>
      </c>
      <c r="F980" s="6">
        <v>2</v>
      </c>
      <c r="G980" s="6">
        <v>407370</v>
      </c>
      <c r="H980" s="6"/>
      <c r="I980" s="6">
        <v>368740</v>
      </c>
      <c r="J980" s="6"/>
      <c r="K980" s="6">
        <v>762580</v>
      </c>
      <c r="L980" s="6"/>
      <c r="M980" s="6">
        <v>1511800</v>
      </c>
      <c r="N980" s="6"/>
      <c r="O980" s="6"/>
      <c r="P980" s="6">
        <f>COUNT(表1_5[[#This Row],[iBAQ 0-20_1]:[iBAQ 0-20_3]])</f>
        <v>2</v>
      </c>
      <c r="Q980" s="6">
        <f>COUNT(表1_5[[#This Row],[iBAQ 30-40_1]:[iBAQ 30-40_3]])</f>
        <v>1</v>
      </c>
      <c r="R980" s="6">
        <f>COUNT(表1_5[[#This Row],[iBAQ 50-60_1]:[iBAQ 50-60_3]])</f>
        <v>1</v>
      </c>
      <c r="S980" s="8">
        <f>AVERAGE(表1_5[[#This Row],[iBAQ 0-20_1]:[iBAQ 0-20_3]])</f>
        <v>388055</v>
      </c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</row>
    <row r="981" spans="1:30" ht="15.75">
      <c r="A981" s="6">
        <v>560</v>
      </c>
      <c r="B981" s="7" t="s">
        <v>709</v>
      </c>
      <c r="C981" s="7" t="s">
        <v>2549</v>
      </c>
      <c r="D981" s="7" t="s">
        <v>1616</v>
      </c>
      <c r="E981" s="6">
        <v>3</v>
      </c>
      <c r="F981" s="6">
        <v>3</v>
      </c>
      <c r="G981" s="6">
        <v>8565400</v>
      </c>
      <c r="H981" s="6">
        <v>11036000</v>
      </c>
      <c r="I981" s="6">
        <v>15105000</v>
      </c>
      <c r="J981" s="6">
        <v>75446000</v>
      </c>
      <c r="K981" s="6">
        <v>106370000</v>
      </c>
      <c r="L981" s="6">
        <v>123870000</v>
      </c>
      <c r="M981" s="6"/>
      <c r="N981" s="6">
        <v>7406300</v>
      </c>
      <c r="O981" s="6"/>
      <c r="P981" s="6">
        <f>COUNT(表1_5[[#This Row],[iBAQ 0-20_1]:[iBAQ 0-20_3]])</f>
        <v>3</v>
      </c>
      <c r="Q981" s="6">
        <f>COUNT(表1_5[[#This Row],[iBAQ 30-40_1]:[iBAQ 30-40_3]])</f>
        <v>3</v>
      </c>
      <c r="R981" s="6">
        <f>COUNT(表1_5[[#This Row],[iBAQ 50-60_1]:[iBAQ 50-60_3]])</f>
        <v>1</v>
      </c>
      <c r="S981" s="8">
        <f>AVERAGE(表1_5[[#This Row],[iBAQ 0-20_1]:[iBAQ 0-20_3]])</f>
        <v>11568800</v>
      </c>
      <c r="T981" s="8">
        <f>AVERAGE(表1_5[[#This Row],[iBAQ 30-40_1]:[iBAQ 30-40_3]])</f>
        <v>101895333.33333333</v>
      </c>
      <c r="U981" s="8"/>
      <c r="V981" s="8">
        <f>表1_5[[#This Row],[Average 40]]/表1_5[[#This Row],[Average 20]]</f>
        <v>8.8077703247815968</v>
      </c>
      <c r="W981" s="8">
        <f>TTEST(表1_5[[#This Row],[iBAQ 0-20_1]:[iBAQ 0-20_3]],表1_5[[#This Row],[iBAQ 30-40_1]:[iBAQ 30-40_3]],2,2)</f>
        <v>3.2003873711557423E-3</v>
      </c>
      <c r="X981" s="8" t="s">
        <v>1408</v>
      </c>
      <c r="Y981" s="8"/>
      <c r="Z981" s="8"/>
      <c r="AA981" s="8"/>
      <c r="AB981" s="8"/>
      <c r="AC981" s="8"/>
      <c r="AD981" s="8"/>
    </row>
    <row r="982" spans="1:30" ht="15.75">
      <c r="A982" s="6">
        <v>563</v>
      </c>
      <c r="B982" s="7" t="s">
        <v>1263</v>
      </c>
      <c r="C982" s="7" t="s">
        <v>2551</v>
      </c>
      <c r="D982" s="7" t="s">
        <v>1618</v>
      </c>
      <c r="E982" s="6">
        <v>2</v>
      </c>
      <c r="F982" s="6">
        <v>2</v>
      </c>
      <c r="G982" s="6"/>
      <c r="H982" s="6"/>
      <c r="I982" s="6"/>
      <c r="J982" s="6"/>
      <c r="K982" s="6">
        <v>1209000</v>
      </c>
      <c r="L982" s="6"/>
      <c r="M982" s="6"/>
      <c r="N982" s="6"/>
      <c r="O982" s="6"/>
      <c r="P982" s="6">
        <f>COUNT(表1_5[[#This Row],[iBAQ 0-20_1]:[iBAQ 0-20_3]])</f>
        <v>0</v>
      </c>
      <c r="Q982" s="6">
        <f>COUNT(表1_5[[#This Row],[iBAQ 30-40_1]:[iBAQ 30-40_3]])</f>
        <v>1</v>
      </c>
      <c r="R982" s="6">
        <f>COUNT(表1_5[[#This Row],[iBAQ 50-60_1]:[iBAQ 50-60_3]])</f>
        <v>0</v>
      </c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</row>
    <row r="983" spans="1:30" ht="15.75">
      <c r="A983" s="6">
        <v>195</v>
      </c>
      <c r="B983" s="7" t="s">
        <v>877</v>
      </c>
      <c r="C983" s="7" t="s">
        <v>2552</v>
      </c>
      <c r="D983" s="7" t="s">
        <v>1619</v>
      </c>
      <c r="E983" s="6">
        <v>1</v>
      </c>
      <c r="F983" s="6">
        <v>1</v>
      </c>
      <c r="G983" s="6"/>
      <c r="H983" s="6"/>
      <c r="I983" s="6"/>
      <c r="J983" s="6"/>
      <c r="K983" s="6"/>
      <c r="L983" s="6"/>
      <c r="M983" s="6"/>
      <c r="N983" s="6">
        <v>157090</v>
      </c>
      <c r="O983" s="6"/>
      <c r="P983" s="6">
        <f>COUNT(表1_5[[#This Row],[iBAQ 0-20_1]:[iBAQ 0-20_3]])</f>
        <v>0</v>
      </c>
      <c r="Q983" s="6">
        <f>COUNT(表1_5[[#This Row],[iBAQ 30-40_1]:[iBAQ 30-40_3]])</f>
        <v>0</v>
      </c>
      <c r="R983" s="6">
        <f>COUNT(表1_5[[#This Row],[iBAQ 50-60_1]:[iBAQ 50-60_3]])</f>
        <v>1</v>
      </c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</row>
    <row r="984" spans="1:30" ht="15.75">
      <c r="A984" s="6">
        <v>568</v>
      </c>
      <c r="B984" s="7" t="s">
        <v>1223</v>
      </c>
      <c r="C984" s="7" t="s">
        <v>2555</v>
      </c>
      <c r="D984" s="7" t="s">
        <v>1622</v>
      </c>
      <c r="E984" s="6">
        <v>2</v>
      </c>
      <c r="F984" s="6">
        <v>1</v>
      </c>
      <c r="G984" s="6"/>
      <c r="H984" s="6"/>
      <c r="I984" s="6">
        <v>139050</v>
      </c>
      <c r="J984" s="6"/>
      <c r="K984" s="6"/>
      <c r="L984" s="6">
        <v>271980</v>
      </c>
      <c r="M984" s="6"/>
      <c r="N984" s="6"/>
      <c r="O984" s="6"/>
      <c r="P984" s="6">
        <f>COUNT(表1_5[[#This Row],[iBAQ 0-20_1]:[iBAQ 0-20_3]])</f>
        <v>1</v>
      </c>
      <c r="Q984" s="6">
        <f>COUNT(表1_5[[#This Row],[iBAQ 30-40_1]:[iBAQ 30-40_3]])</f>
        <v>1</v>
      </c>
      <c r="R984" s="6">
        <f>COUNT(表1_5[[#This Row],[iBAQ 50-60_1]:[iBAQ 50-60_3]])</f>
        <v>0</v>
      </c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</row>
    <row r="985" spans="1:30" ht="15.75">
      <c r="A985" s="6">
        <v>576</v>
      </c>
      <c r="B985" s="7" t="s">
        <v>701</v>
      </c>
      <c r="C985" s="7" t="s">
        <v>2560</v>
      </c>
      <c r="D985" s="7" t="s">
        <v>3609</v>
      </c>
      <c r="E985" s="6">
        <v>3</v>
      </c>
      <c r="F985" s="6">
        <v>3</v>
      </c>
      <c r="G985" s="6">
        <v>18956000</v>
      </c>
      <c r="H985" s="6">
        <v>10790000</v>
      </c>
      <c r="I985" s="6">
        <v>7112300</v>
      </c>
      <c r="J985" s="6">
        <v>7386000</v>
      </c>
      <c r="K985" s="6">
        <v>16569000</v>
      </c>
      <c r="L985" s="6">
        <v>9854900</v>
      </c>
      <c r="M985" s="6"/>
      <c r="N985" s="6">
        <v>9424900</v>
      </c>
      <c r="O985" s="6"/>
      <c r="P985" s="6">
        <f>COUNT(表1_5[[#This Row],[iBAQ 0-20_1]:[iBAQ 0-20_3]])</f>
        <v>3</v>
      </c>
      <c r="Q985" s="6">
        <f>COUNT(表1_5[[#This Row],[iBAQ 30-40_1]:[iBAQ 30-40_3]])</f>
        <v>3</v>
      </c>
      <c r="R985" s="6">
        <f>COUNT(表1_5[[#This Row],[iBAQ 50-60_1]:[iBAQ 50-60_3]])</f>
        <v>1</v>
      </c>
      <c r="S985" s="8">
        <f>AVERAGE(表1_5[[#This Row],[iBAQ 0-20_1]:[iBAQ 0-20_3]])</f>
        <v>12286100</v>
      </c>
      <c r="T985" s="8">
        <f>AVERAGE(表1_5[[#This Row],[iBAQ 30-40_1]:[iBAQ 30-40_3]])</f>
        <v>11269966.666666666</v>
      </c>
      <c r="U985" s="8"/>
      <c r="V985" s="8">
        <f>表1_5[[#This Row],[Average 40]]/表1_5[[#This Row],[Average 20]]</f>
        <v>0.91729406944975755</v>
      </c>
      <c r="W985" s="8">
        <f>TTEST(表1_5[[#This Row],[iBAQ 0-20_1]:[iBAQ 0-20_3]],表1_5[[#This Row],[iBAQ 30-40_1]:[iBAQ 30-40_3]],2,2)</f>
        <v>0.83046956339950406</v>
      </c>
      <c r="X985" s="8"/>
      <c r="Y985" s="8"/>
      <c r="Z985" s="8"/>
      <c r="AA985" s="8"/>
      <c r="AB985" s="8"/>
      <c r="AC985" s="8"/>
      <c r="AD985" s="8"/>
    </row>
    <row r="986" spans="1:30" ht="15.75">
      <c r="A986" s="6">
        <v>579</v>
      </c>
      <c r="B986" s="7" t="s">
        <v>1316</v>
      </c>
      <c r="C986" s="7" t="s">
        <v>2562</v>
      </c>
      <c r="D986" s="7" t="s">
        <v>1626</v>
      </c>
      <c r="E986" s="6">
        <v>1</v>
      </c>
      <c r="F986" s="6">
        <v>1</v>
      </c>
      <c r="G986" s="6">
        <v>631480</v>
      </c>
      <c r="H986" s="6">
        <v>904770</v>
      </c>
      <c r="I986" s="6">
        <v>761710</v>
      </c>
      <c r="J986" s="6">
        <v>907830</v>
      </c>
      <c r="K986" s="6"/>
      <c r="L986" s="6"/>
      <c r="M986" s="6"/>
      <c r="N986" s="6"/>
      <c r="O986" s="6"/>
      <c r="P986" s="6">
        <f>COUNT(表1_5[[#This Row],[iBAQ 0-20_1]:[iBAQ 0-20_3]])</f>
        <v>3</v>
      </c>
      <c r="Q986" s="6">
        <f>COUNT(表1_5[[#This Row],[iBAQ 30-40_1]:[iBAQ 30-40_3]])</f>
        <v>1</v>
      </c>
      <c r="R986" s="6">
        <f>COUNT(表1_5[[#This Row],[iBAQ 50-60_1]:[iBAQ 50-60_3]])</f>
        <v>0</v>
      </c>
      <c r="S986" s="8">
        <f>AVERAGE(表1_5[[#This Row],[iBAQ 0-20_1]:[iBAQ 0-20_3]])</f>
        <v>765986.66666666663</v>
      </c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>
        <v>20</v>
      </c>
    </row>
    <row r="987" spans="1:30" ht="15.75">
      <c r="A987" s="6">
        <v>580</v>
      </c>
      <c r="B987" s="7" t="s">
        <v>820</v>
      </c>
      <c r="C987" s="7" t="s">
        <v>2190</v>
      </c>
      <c r="D987" s="7" t="s">
        <v>3610</v>
      </c>
      <c r="E987" s="6">
        <v>2</v>
      </c>
      <c r="F987" s="6">
        <v>2</v>
      </c>
      <c r="G987" s="6">
        <v>1655000</v>
      </c>
      <c r="H987" s="6">
        <v>1166200</v>
      </c>
      <c r="I987" s="6">
        <v>764880</v>
      </c>
      <c r="J987" s="6">
        <v>756920</v>
      </c>
      <c r="K987" s="6">
        <v>1310600</v>
      </c>
      <c r="L987" s="6">
        <v>1267800</v>
      </c>
      <c r="M987" s="6"/>
      <c r="N987" s="6">
        <v>561070</v>
      </c>
      <c r="O987" s="6"/>
      <c r="P987" s="6">
        <f>COUNT(表1_5[[#This Row],[iBAQ 0-20_1]:[iBAQ 0-20_3]])</f>
        <v>3</v>
      </c>
      <c r="Q987" s="6">
        <f>COUNT(表1_5[[#This Row],[iBAQ 30-40_1]:[iBAQ 30-40_3]])</f>
        <v>3</v>
      </c>
      <c r="R987" s="6">
        <f>COUNT(表1_5[[#This Row],[iBAQ 50-60_1]:[iBAQ 50-60_3]])</f>
        <v>1</v>
      </c>
      <c r="S987" s="8">
        <f>AVERAGE(表1_5[[#This Row],[iBAQ 0-20_1]:[iBAQ 0-20_3]])</f>
        <v>1195360</v>
      </c>
      <c r="T987" s="8">
        <f>AVERAGE(表1_5[[#This Row],[iBAQ 30-40_1]:[iBAQ 30-40_3]])</f>
        <v>1111773.3333333333</v>
      </c>
      <c r="U987" s="8"/>
      <c r="V987" s="8">
        <f>表1_5[[#This Row],[Average 40]]/表1_5[[#This Row],[Average 20]]</f>
        <v>0.93007406415919325</v>
      </c>
      <c r="W987" s="8">
        <f>TTEST(表1_5[[#This Row],[iBAQ 0-20_1]:[iBAQ 0-20_3]],表1_5[[#This Row],[iBAQ 30-40_1]:[iBAQ 30-40_3]],2,2)</f>
        <v>0.8025382161357415</v>
      </c>
      <c r="X987" s="8"/>
      <c r="Y987" s="8"/>
      <c r="Z987" s="8"/>
      <c r="AA987" s="8"/>
      <c r="AB987" s="8"/>
      <c r="AC987" s="8"/>
      <c r="AD987" s="8"/>
    </row>
    <row r="988" spans="1:30" ht="15.75">
      <c r="A988" s="6">
        <v>583</v>
      </c>
      <c r="B988" s="7" t="s">
        <v>987</v>
      </c>
      <c r="C988" s="7" t="s">
        <v>2563</v>
      </c>
      <c r="D988" s="7" t="s">
        <v>1627</v>
      </c>
      <c r="E988" s="6">
        <v>3</v>
      </c>
      <c r="F988" s="6">
        <v>1</v>
      </c>
      <c r="G988" s="6"/>
      <c r="H988" s="6"/>
      <c r="I988" s="6"/>
      <c r="J988" s="6"/>
      <c r="K988" s="6">
        <v>5274500</v>
      </c>
      <c r="L988" s="6"/>
      <c r="M988" s="6">
        <v>1702300</v>
      </c>
      <c r="N988" s="6"/>
      <c r="O988" s="6"/>
      <c r="P988" s="6">
        <f>COUNT(表1_5[[#This Row],[iBAQ 0-20_1]:[iBAQ 0-20_3]])</f>
        <v>0</v>
      </c>
      <c r="Q988" s="6">
        <f>COUNT(表1_5[[#This Row],[iBAQ 30-40_1]:[iBAQ 30-40_3]])</f>
        <v>1</v>
      </c>
      <c r="R988" s="6">
        <f>COUNT(表1_5[[#This Row],[iBAQ 50-60_1]:[iBAQ 50-60_3]])</f>
        <v>1</v>
      </c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</row>
    <row r="989" spans="1:30" ht="15.75">
      <c r="A989" s="6">
        <v>585</v>
      </c>
      <c r="B989" s="7" t="s">
        <v>1331</v>
      </c>
      <c r="C989" s="7" t="s">
        <v>2565</v>
      </c>
      <c r="D989" s="7" t="s">
        <v>1628</v>
      </c>
      <c r="E989" s="6">
        <v>1</v>
      </c>
      <c r="F989" s="6">
        <v>1</v>
      </c>
      <c r="G989" s="6"/>
      <c r="H989" s="6"/>
      <c r="I989" s="6"/>
      <c r="J989" s="6">
        <v>388310</v>
      </c>
      <c r="K989" s="6"/>
      <c r="L989" s="6"/>
      <c r="M989" s="6"/>
      <c r="N989" s="6"/>
      <c r="O989" s="6"/>
      <c r="P989" s="6">
        <f>COUNT(表1_5[[#This Row],[iBAQ 0-20_1]:[iBAQ 0-20_3]])</f>
        <v>0</v>
      </c>
      <c r="Q989" s="6">
        <f>COUNT(表1_5[[#This Row],[iBAQ 30-40_1]:[iBAQ 30-40_3]])</f>
        <v>1</v>
      </c>
      <c r="R989" s="6">
        <f>COUNT(表1_5[[#This Row],[iBAQ 50-60_1]:[iBAQ 50-60_3]])</f>
        <v>0</v>
      </c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</row>
    <row r="990" spans="1:30" ht="15.75">
      <c r="A990" s="6">
        <v>586</v>
      </c>
      <c r="B990" s="7" t="s">
        <v>1074</v>
      </c>
      <c r="C990" s="7" t="s">
        <v>2566</v>
      </c>
      <c r="D990" s="7" t="s">
        <v>1629</v>
      </c>
      <c r="E990" s="6">
        <v>2</v>
      </c>
      <c r="F990" s="6">
        <v>2</v>
      </c>
      <c r="G990" s="6"/>
      <c r="H990" s="6">
        <v>8177600</v>
      </c>
      <c r="I990" s="6"/>
      <c r="J990" s="6"/>
      <c r="K990" s="6"/>
      <c r="L990" s="6">
        <v>8855500</v>
      </c>
      <c r="M990" s="6"/>
      <c r="N990" s="6"/>
      <c r="O990" s="6"/>
      <c r="P990" s="6">
        <f>COUNT(表1_5[[#This Row],[iBAQ 0-20_1]:[iBAQ 0-20_3]])</f>
        <v>1</v>
      </c>
      <c r="Q990" s="6">
        <f>COUNT(表1_5[[#This Row],[iBAQ 30-40_1]:[iBAQ 30-40_3]])</f>
        <v>1</v>
      </c>
      <c r="R990" s="6">
        <f>COUNT(表1_5[[#This Row],[iBAQ 50-60_1]:[iBAQ 50-60_3]])</f>
        <v>0</v>
      </c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</row>
    <row r="991" spans="1:30" ht="15.75">
      <c r="A991" s="6">
        <v>590</v>
      </c>
      <c r="B991" s="7" t="s">
        <v>851</v>
      </c>
      <c r="C991" s="7" t="s">
        <v>2569</v>
      </c>
      <c r="D991" s="7" t="s">
        <v>1630</v>
      </c>
      <c r="E991" s="6">
        <v>2</v>
      </c>
      <c r="F991" s="6">
        <v>2</v>
      </c>
      <c r="G991" s="6"/>
      <c r="H991" s="6"/>
      <c r="I991" s="6"/>
      <c r="J991" s="6">
        <v>218890</v>
      </c>
      <c r="K991" s="6"/>
      <c r="L991" s="6"/>
      <c r="M991" s="6"/>
      <c r="N991" s="6">
        <v>295290</v>
      </c>
      <c r="O991" s="6"/>
      <c r="P991" s="6">
        <f>COUNT(表1_5[[#This Row],[iBAQ 0-20_1]:[iBAQ 0-20_3]])</f>
        <v>0</v>
      </c>
      <c r="Q991" s="6">
        <f>COUNT(表1_5[[#This Row],[iBAQ 30-40_1]:[iBAQ 30-40_3]])</f>
        <v>1</v>
      </c>
      <c r="R991" s="6">
        <f>COUNT(表1_5[[#This Row],[iBAQ 50-60_1]:[iBAQ 50-60_3]])</f>
        <v>1</v>
      </c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</row>
    <row r="992" spans="1:30" ht="15.75">
      <c r="A992" s="6">
        <v>591</v>
      </c>
      <c r="B992" s="7" t="s">
        <v>1020</v>
      </c>
      <c r="C992" s="7" t="s">
        <v>2570</v>
      </c>
      <c r="D992" s="7" t="s">
        <v>1631</v>
      </c>
      <c r="E992" s="6">
        <v>3</v>
      </c>
      <c r="F992" s="6">
        <v>3</v>
      </c>
      <c r="G992" s="6"/>
      <c r="H992" s="6"/>
      <c r="I992" s="6"/>
      <c r="J992" s="6"/>
      <c r="K992" s="6">
        <v>406390</v>
      </c>
      <c r="L992" s="6"/>
      <c r="M992" s="6">
        <v>1167200</v>
      </c>
      <c r="N992" s="6"/>
      <c r="O992" s="6"/>
      <c r="P992" s="6">
        <f>COUNT(表1_5[[#This Row],[iBAQ 0-20_1]:[iBAQ 0-20_3]])</f>
        <v>0</v>
      </c>
      <c r="Q992" s="6">
        <f>COUNT(表1_5[[#This Row],[iBAQ 30-40_1]:[iBAQ 30-40_3]])</f>
        <v>1</v>
      </c>
      <c r="R992" s="6">
        <f>COUNT(表1_5[[#This Row],[iBAQ 50-60_1]:[iBAQ 50-60_3]])</f>
        <v>1</v>
      </c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</row>
    <row r="993" spans="1:30" ht="15.75">
      <c r="A993" s="6">
        <v>595</v>
      </c>
      <c r="B993" s="7" t="s">
        <v>1123</v>
      </c>
      <c r="C993" s="7" t="s">
        <v>2574</v>
      </c>
      <c r="D993" s="7" t="s">
        <v>3616</v>
      </c>
      <c r="E993" s="6">
        <v>3</v>
      </c>
      <c r="F993" s="6">
        <v>1</v>
      </c>
      <c r="G993" s="6"/>
      <c r="H993" s="6">
        <v>563930</v>
      </c>
      <c r="I993" s="6"/>
      <c r="J993" s="6"/>
      <c r="K993" s="6"/>
      <c r="L993" s="6">
        <v>1613100</v>
      </c>
      <c r="M993" s="6"/>
      <c r="N993" s="6"/>
      <c r="O993" s="6"/>
      <c r="P993" s="6">
        <f>COUNT(表1_5[[#This Row],[iBAQ 0-20_1]:[iBAQ 0-20_3]])</f>
        <v>1</v>
      </c>
      <c r="Q993" s="6">
        <f>COUNT(表1_5[[#This Row],[iBAQ 30-40_1]:[iBAQ 30-40_3]])</f>
        <v>1</v>
      </c>
      <c r="R993" s="6">
        <f>COUNT(表1_5[[#This Row],[iBAQ 50-60_1]:[iBAQ 50-60_3]])</f>
        <v>0</v>
      </c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</row>
    <row r="994" spans="1:30" ht="15.75">
      <c r="A994" s="6">
        <v>596</v>
      </c>
      <c r="B994" s="7" t="s">
        <v>1390</v>
      </c>
      <c r="C994" s="7" t="s">
        <v>2575</v>
      </c>
      <c r="D994" s="7" t="s">
        <v>3617</v>
      </c>
      <c r="E994" s="6">
        <v>1</v>
      </c>
      <c r="F994" s="6">
        <v>1</v>
      </c>
      <c r="G994" s="6">
        <v>521860</v>
      </c>
      <c r="H994" s="6"/>
      <c r="I994" s="6"/>
      <c r="J994" s="6"/>
      <c r="K994" s="6"/>
      <c r="L994" s="6"/>
      <c r="M994" s="6"/>
      <c r="N994" s="6"/>
      <c r="O994" s="6"/>
      <c r="P994" s="6">
        <f>COUNT(表1_5[[#This Row],[iBAQ 0-20_1]:[iBAQ 0-20_3]])</f>
        <v>1</v>
      </c>
      <c r="Q994" s="6">
        <f>COUNT(表1_5[[#This Row],[iBAQ 30-40_1]:[iBAQ 30-40_3]])</f>
        <v>0</v>
      </c>
      <c r="R994" s="6">
        <f>COUNT(表1_5[[#This Row],[iBAQ 50-60_1]:[iBAQ 50-60_3]])</f>
        <v>0</v>
      </c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</row>
    <row r="995" spans="1:30" ht="15.75">
      <c r="A995" s="6">
        <v>602</v>
      </c>
      <c r="B995" s="7" t="s">
        <v>801</v>
      </c>
      <c r="C995" s="7" t="s">
        <v>2579</v>
      </c>
      <c r="D995" s="7" t="s">
        <v>1635</v>
      </c>
      <c r="E995" s="6">
        <v>1</v>
      </c>
      <c r="F995" s="6">
        <v>1</v>
      </c>
      <c r="G995" s="6">
        <v>407100</v>
      </c>
      <c r="H995" s="6"/>
      <c r="I995" s="6">
        <v>330470</v>
      </c>
      <c r="J995" s="6">
        <v>768240</v>
      </c>
      <c r="K995" s="6"/>
      <c r="L995" s="6"/>
      <c r="M995" s="6"/>
      <c r="N995" s="6">
        <v>704410</v>
      </c>
      <c r="O995" s="6"/>
      <c r="P995" s="6">
        <f>COUNT(表1_5[[#This Row],[iBAQ 0-20_1]:[iBAQ 0-20_3]])</f>
        <v>2</v>
      </c>
      <c r="Q995" s="6">
        <f>COUNT(表1_5[[#This Row],[iBAQ 30-40_1]:[iBAQ 30-40_3]])</f>
        <v>1</v>
      </c>
      <c r="R995" s="6">
        <f>COUNT(表1_5[[#This Row],[iBAQ 50-60_1]:[iBAQ 50-60_3]])</f>
        <v>1</v>
      </c>
      <c r="S995" s="8">
        <f>AVERAGE(表1_5[[#This Row],[iBAQ 0-20_1]:[iBAQ 0-20_3]])</f>
        <v>368785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</row>
    <row r="996" spans="1:30" ht="15.75">
      <c r="A996" s="6">
        <v>603</v>
      </c>
      <c r="B996" s="7" t="s">
        <v>962</v>
      </c>
      <c r="C996" s="7" t="s">
        <v>2580</v>
      </c>
      <c r="D996" s="7" t="s">
        <v>1636</v>
      </c>
      <c r="E996" s="6">
        <v>1</v>
      </c>
      <c r="F996" s="6">
        <v>1</v>
      </c>
      <c r="G996" s="6"/>
      <c r="H996" s="6"/>
      <c r="I996" s="6"/>
      <c r="J996" s="6"/>
      <c r="K996" s="6"/>
      <c r="L996" s="6"/>
      <c r="M996" s="6">
        <v>2097900</v>
      </c>
      <c r="N996" s="6"/>
      <c r="O996" s="6"/>
      <c r="P996" s="6">
        <f>COUNT(表1_5[[#This Row],[iBAQ 0-20_1]:[iBAQ 0-20_3]])</f>
        <v>0</v>
      </c>
      <c r="Q996" s="6">
        <f>COUNT(表1_5[[#This Row],[iBAQ 30-40_1]:[iBAQ 30-40_3]])</f>
        <v>0</v>
      </c>
      <c r="R996" s="6">
        <f>COUNT(表1_5[[#This Row],[iBAQ 50-60_1]:[iBAQ 50-60_3]])</f>
        <v>1</v>
      </c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</row>
    <row r="997" spans="1:30" ht="15.75">
      <c r="A997" s="6">
        <v>604</v>
      </c>
      <c r="B997" s="7" t="s">
        <v>835</v>
      </c>
      <c r="C997" s="7" t="s">
        <v>2581</v>
      </c>
      <c r="D997" s="7" t="s">
        <v>3619</v>
      </c>
      <c r="E997" s="6">
        <v>2</v>
      </c>
      <c r="F997" s="6">
        <v>2</v>
      </c>
      <c r="G997" s="6"/>
      <c r="H997" s="6"/>
      <c r="I997" s="6"/>
      <c r="J997" s="6"/>
      <c r="K997" s="6"/>
      <c r="L997" s="6"/>
      <c r="M997" s="6"/>
      <c r="N997" s="6">
        <v>443430</v>
      </c>
      <c r="O997" s="6"/>
      <c r="P997" s="6">
        <f>COUNT(表1_5[[#This Row],[iBAQ 0-20_1]:[iBAQ 0-20_3]])</f>
        <v>0</v>
      </c>
      <c r="Q997" s="6">
        <f>COUNT(表1_5[[#This Row],[iBAQ 30-40_1]:[iBAQ 30-40_3]])</f>
        <v>0</v>
      </c>
      <c r="R997" s="6">
        <f>COUNT(表1_5[[#This Row],[iBAQ 50-60_1]:[iBAQ 50-60_3]])</f>
        <v>1</v>
      </c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</row>
    <row r="998" spans="1:30" ht="15.75">
      <c r="A998" s="6">
        <v>606</v>
      </c>
      <c r="B998" s="7" t="s">
        <v>940</v>
      </c>
      <c r="C998" s="7" t="s">
        <v>2582</v>
      </c>
      <c r="D998" s="7" t="s">
        <v>1637</v>
      </c>
      <c r="E998" s="6">
        <v>3</v>
      </c>
      <c r="F998" s="6">
        <v>3</v>
      </c>
      <c r="G998" s="6"/>
      <c r="H998" s="6"/>
      <c r="I998" s="6"/>
      <c r="J998" s="6"/>
      <c r="K998" s="6"/>
      <c r="L998" s="6"/>
      <c r="M998" s="6">
        <v>2780300</v>
      </c>
      <c r="N998" s="6"/>
      <c r="O998" s="6"/>
      <c r="P998" s="6">
        <f>COUNT(表1_5[[#This Row],[iBAQ 0-20_1]:[iBAQ 0-20_3]])</f>
        <v>0</v>
      </c>
      <c r="Q998" s="6">
        <f>COUNT(表1_5[[#This Row],[iBAQ 30-40_1]:[iBAQ 30-40_3]])</f>
        <v>0</v>
      </c>
      <c r="R998" s="6">
        <f>COUNT(表1_5[[#This Row],[iBAQ 50-60_1]:[iBAQ 50-60_3]])</f>
        <v>1</v>
      </c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</row>
    <row r="999" spans="1:30" ht="15.75">
      <c r="A999" s="6">
        <v>609</v>
      </c>
      <c r="B999" s="7" t="s">
        <v>1143</v>
      </c>
      <c r="C999" s="7" t="s">
        <v>2585</v>
      </c>
      <c r="D999" s="7" t="s">
        <v>3620</v>
      </c>
      <c r="E999" s="6">
        <v>3</v>
      </c>
      <c r="F999" s="6">
        <v>3</v>
      </c>
      <c r="G999" s="6"/>
      <c r="H999" s="6"/>
      <c r="I999" s="6"/>
      <c r="J999" s="6"/>
      <c r="K999" s="6"/>
      <c r="L999" s="6">
        <v>1111300</v>
      </c>
      <c r="M999" s="6"/>
      <c r="N999" s="6"/>
      <c r="O999" s="6"/>
      <c r="P999" s="6">
        <f>COUNT(表1_5[[#This Row],[iBAQ 0-20_1]:[iBAQ 0-20_3]])</f>
        <v>0</v>
      </c>
      <c r="Q999" s="6">
        <f>COUNT(表1_5[[#This Row],[iBAQ 30-40_1]:[iBAQ 30-40_3]])</f>
        <v>1</v>
      </c>
      <c r="R999" s="6">
        <f>COUNT(表1_5[[#This Row],[iBAQ 50-60_1]:[iBAQ 50-60_3]])</f>
        <v>0</v>
      </c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</row>
    <row r="1000" spans="1:30" ht="15.75">
      <c r="A1000" s="6">
        <v>610</v>
      </c>
      <c r="B1000" s="7" t="s">
        <v>966</v>
      </c>
      <c r="C1000" s="7" t="s">
        <v>2586</v>
      </c>
      <c r="D1000" s="7" t="s">
        <v>3621</v>
      </c>
      <c r="E1000" s="6">
        <v>1</v>
      </c>
      <c r="F1000" s="6">
        <v>1</v>
      </c>
      <c r="G1000" s="6"/>
      <c r="H1000" s="6">
        <v>700720</v>
      </c>
      <c r="I1000" s="6"/>
      <c r="J1000" s="6"/>
      <c r="K1000" s="6"/>
      <c r="L1000" s="6">
        <v>757400</v>
      </c>
      <c r="M1000" s="6">
        <v>2025600</v>
      </c>
      <c r="N1000" s="6"/>
      <c r="O1000" s="6"/>
      <c r="P1000" s="6">
        <f>COUNT(表1_5[[#This Row],[iBAQ 0-20_1]:[iBAQ 0-20_3]])</f>
        <v>1</v>
      </c>
      <c r="Q1000" s="6">
        <f>COUNT(表1_5[[#This Row],[iBAQ 30-40_1]:[iBAQ 30-40_3]])</f>
        <v>1</v>
      </c>
      <c r="R1000" s="6">
        <f>COUNT(表1_5[[#This Row],[iBAQ 50-60_1]:[iBAQ 50-60_3]])</f>
        <v>1</v>
      </c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</row>
    <row r="1001" spans="1:30" ht="15.75">
      <c r="A1001" s="6">
        <v>611</v>
      </c>
      <c r="B1001" s="7" t="s">
        <v>1361</v>
      </c>
      <c r="C1001" s="7" t="s">
        <v>2587</v>
      </c>
      <c r="D1001" s="7" t="s">
        <v>1640</v>
      </c>
      <c r="E1001" s="6">
        <v>1</v>
      </c>
      <c r="F1001" s="6">
        <v>1</v>
      </c>
      <c r="G1001" s="6"/>
      <c r="H1001" s="6"/>
      <c r="I1001" s="6">
        <v>355340</v>
      </c>
      <c r="J1001" s="6"/>
      <c r="K1001" s="6"/>
      <c r="L1001" s="6"/>
      <c r="M1001" s="6"/>
      <c r="N1001" s="6"/>
      <c r="O1001" s="6"/>
      <c r="P1001" s="6">
        <f>COUNT(表1_5[[#This Row],[iBAQ 0-20_1]:[iBAQ 0-20_3]])</f>
        <v>1</v>
      </c>
      <c r="Q1001" s="6">
        <f>COUNT(表1_5[[#This Row],[iBAQ 30-40_1]:[iBAQ 30-40_3]])</f>
        <v>0</v>
      </c>
      <c r="R1001" s="6">
        <f>COUNT(表1_5[[#This Row],[iBAQ 50-60_1]:[iBAQ 50-60_3]])</f>
        <v>0</v>
      </c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</row>
    <row r="1002" spans="1:30" ht="15.75">
      <c r="A1002" s="6">
        <v>614</v>
      </c>
      <c r="B1002" s="7" t="s">
        <v>1128</v>
      </c>
      <c r="C1002" s="7" t="s">
        <v>2589</v>
      </c>
      <c r="D1002" s="7" t="s">
        <v>1642</v>
      </c>
      <c r="E1002" s="6">
        <v>3</v>
      </c>
      <c r="F1002" s="6">
        <v>3</v>
      </c>
      <c r="G1002" s="6">
        <v>1625000</v>
      </c>
      <c r="H1002" s="6"/>
      <c r="I1002" s="6"/>
      <c r="J1002" s="6"/>
      <c r="K1002" s="6"/>
      <c r="L1002" s="6">
        <v>1498200</v>
      </c>
      <c r="M1002" s="6"/>
      <c r="N1002" s="6"/>
      <c r="O1002" s="6"/>
      <c r="P1002" s="6">
        <f>COUNT(表1_5[[#This Row],[iBAQ 0-20_1]:[iBAQ 0-20_3]])</f>
        <v>1</v>
      </c>
      <c r="Q1002" s="6">
        <f>COUNT(表1_5[[#This Row],[iBAQ 30-40_1]:[iBAQ 30-40_3]])</f>
        <v>1</v>
      </c>
      <c r="R1002" s="6">
        <f>COUNT(表1_5[[#This Row],[iBAQ 50-60_1]:[iBAQ 50-60_3]])</f>
        <v>0</v>
      </c>
      <c r="S1002" s="8"/>
      <c r="T1002" s="8"/>
      <c r="U1002" s="8"/>
      <c r="V1002" s="8"/>
      <c r="W1002" s="8"/>
      <c r="X1002" s="8"/>
      <c r="Y1002" s="8"/>
      <c r="Z1002" s="8"/>
      <c r="AA1002" s="8"/>
      <c r="AB1002" s="8"/>
      <c r="AC1002" s="8"/>
      <c r="AD1002" s="8"/>
    </row>
    <row r="1003" spans="1:30" ht="15.75">
      <c r="A1003" s="6">
        <v>619</v>
      </c>
      <c r="B1003" s="7" t="s">
        <v>560</v>
      </c>
      <c r="C1003" s="7" t="s">
        <v>2592</v>
      </c>
      <c r="D1003" s="7" t="s">
        <v>1645</v>
      </c>
      <c r="E1003" s="6">
        <v>3</v>
      </c>
      <c r="F1003" s="6">
        <v>3</v>
      </c>
      <c r="G1003" s="6"/>
      <c r="H1003" s="6"/>
      <c r="I1003" s="6"/>
      <c r="J1003" s="6">
        <v>344590</v>
      </c>
      <c r="K1003" s="6"/>
      <c r="L1003" s="6"/>
      <c r="M1003" s="6">
        <v>6959200</v>
      </c>
      <c r="N1003" s="6"/>
      <c r="O1003" s="6">
        <v>1027200</v>
      </c>
      <c r="P1003" s="6">
        <f>COUNT(表1_5[[#This Row],[iBAQ 0-20_1]:[iBAQ 0-20_3]])</f>
        <v>0</v>
      </c>
      <c r="Q1003" s="6">
        <f>COUNT(表1_5[[#This Row],[iBAQ 30-40_1]:[iBAQ 30-40_3]])</f>
        <v>1</v>
      </c>
      <c r="R1003" s="6">
        <f>COUNT(表1_5[[#This Row],[iBAQ 50-60_1]:[iBAQ 50-60_3]])</f>
        <v>2</v>
      </c>
      <c r="S1003" s="8"/>
      <c r="T1003" s="8"/>
      <c r="U1003" s="8">
        <f>AVERAGE(表1_5[[#This Row],[iBAQ 50-60_1]:[iBAQ 50-60_3]])</f>
        <v>3993200</v>
      </c>
      <c r="V1003" s="8"/>
      <c r="W1003" s="8"/>
      <c r="X1003" s="8"/>
      <c r="Y1003" s="8"/>
      <c r="Z1003" s="8"/>
      <c r="AA1003" s="8"/>
      <c r="AB1003" s="8"/>
      <c r="AC1003" s="8"/>
      <c r="AD1003" s="8">
        <v>60</v>
      </c>
    </row>
    <row r="1004" spans="1:30" ht="15.75">
      <c r="A1004" s="6">
        <v>621</v>
      </c>
      <c r="B1004" s="7" t="s">
        <v>1265</v>
      </c>
      <c r="C1004" s="7" t="s">
        <v>2593</v>
      </c>
      <c r="D1004" s="7" t="s">
        <v>3623</v>
      </c>
      <c r="E1004" s="6">
        <v>3</v>
      </c>
      <c r="F1004" s="6">
        <v>3</v>
      </c>
      <c r="G1004" s="6"/>
      <c r="H1004" s="6"/>
      <c r="I1004" s="6"/>
      <c r="J1004" s="6"/>
      <c r="K1004" s="6">
        <v>1061200</v>
      </c>
      <c r="L1004" s="6"/>
      <c r="M1004" s="6"/>
      <c r="N1004" s="6"/>
      <c r="O1004" s="6"/>
      <c r="P1004" s="6">
        <f>COUNT(表1_5[[#This Row],[iBAQ 0-20_1]:[iBAQ 0-20_3]])</f>
        <v>0</v>
      </c>
      <c r="Q1004" s="6">
        <f>COUNT(表1_5[[#This Row],[iBAQ 30-40_1]:[iBAQ 30-40_3]])</f>
        <v>1</v>
      </c>
      <c r="R1004" s="6">
        <f>COUNT(表1_5[[#This Row],[iBAQ 50-60_1]:[iBAQ 50-60_3]])</f>
        <v>0</v>
      </c>
      <c r="S1004" s="8"/>
      <c r="T1004" s="8"/>
      <c r="U1004" s="8"/>
      <c r="V1004" s="8"/>
      <c r="W1004" s="8"/>
      <c r="X1004" s="8"/>
      <c r="Y1004" s="8"/>
      <c r="Z1004" s="8"/>
      <c r="AA1004" s="8"/>
      <c r="AB1004" s="8"/>
      <c r="AC1004" s="8"/>
      <c r="AD1004" s="8"/>
    </row>
    <row r="1005" spans="1:30" ht="15.75">
      <c r="A1005" s="6">
        <v>625</v>
      </c>
      <c r="B1005" s="7" t="s">
        <v>1380</v>
      </c>
      <c r="C1005" s="7" t="s">
        <v>2596</v>
      </c>
      <c r="D1005" s="7" t="s">
        <v>3625</v>
      </c>
      <c r="E1005" s="6">
        <v>1</v>
      </c>
      <c r="F1005" s="6">
        <v>1</v>
      </c>
      <c r="G1005" s="6"/>
      <c r="H1005" s="6">
        <v>318140</v>
      </c>
      <c r="I1005" s="6"/>
      <c r="J1005" s="6"/>
      <c r="K1005" s="6"/>
      <c r="L1005" s="6"/>
      <c r="M1005" s="6"/>
      <c r="N1005" s="6"/>
      <c r="O1005" s="6"/>
      <c r="P1005" s="6">
        <f>COUNT(表1_5[[#This Row],[iBAQ 0-20_1]:[iBAQ 0-20_3]])</f>
        <v>1</v>
      </c>
      <c r="Q1005" s="6">
        <f>COUNT(表1_5[[#This Row],[iBAQ 30-40_1]:[iBAQ 30-40_3]])</f>
        <v>0</v>
      </c>
      <c r="R1005" s="6">
        <f>COUNT(表1_5[[#This Row],[iBAQ 50-60_1]:[iBAQ 50-60_3]])</f>
        <v>0</v>
      </c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</row>
    <row r="1006" spans="1:30" ht="15.75">
      <c r="A1006" s="6">
        <v>628</v>
      </c>
      <c r="B1006" s="7" t="s">
        <v>1008</v>
      </c>
      <c r="C1006" s="7" t="s">
        <v>2598</v>
      </c>
      <c r="D1006" s="7" t="s">
        <v>1649</v>
      </c>
      <c r="E1006" s="6">
        <v>2</v>
      </c>
      <c r="F1006" s="6">
        <v>2</v>
      </c>
      <c r="G1006" s="6"/>
      <c r="H1006" s="6"/>
      <c r="I1006" s="6"/>
      <c r="J1006" s="6"/>
      <c r="K1006" s="6">
        <v>263590</v>
      </c>
      <c r="L1006" s="6">
        <v>370760</v>
      </c>
      <c r="M1006" s="6">
        <v>1329800</v>
      </c>
      <c r="N1006" s="6"/>
      <c r="O1006" s="6"/>
      <c r="P1006" s="6">
        <f>COUNT(表1_5[[#This Row],[iBAQ 0-20_1]:[iBAQ 0-20_3]])</f>
        <v>0</v>
      </c>
      <c r="Q1006" s="6">
        <f>COUNT(表1_5[[#This Row],[iBAQ 30-40_1]:[iBAQ 30-40_3]])</f>
        <v>2</v>
      </c>
      <c r="R1006" s="6">
        <f>COUNT(表1_5[[#This Row],[iBAQ 50-60_1]:[iBAQ 50-60_3]])</f>
        <v>1</v>
      </c>
      <c r="S1006" s="8"/>
      <c r="T1006" s="8">
        <f>AVERAGE(表1_5[[#This Row],[iBAQ 30-40_1]:[iBAQ 30-40_3]])</f>
        <v>317175</v>
      </c>
      <c r="U1006" s="8"/>
      <c r="V1006" s="8"/>
      <c r="W1006" s="8"/>
      <c r="X1006" s="8">
        <v>40</v>
      </c>
      <c r="Y1006" s="8"/>
      <c r="Z1006" s="8"/>
      <c r="AA1006" s="8"/>
      <c r="AB1006" s="8"/>
      <c r="AC1006" s="8"/>
      <c r="AD1006" s="8"/>
    </row>
    <row r="1007" spans="1:30" ht="15.75">
      <c r="A1007" s="6">
        <v>631</v>
      </c>
      <c r="B1007" s="7" t="s">
        <v>1302</v>
      </c>
      <c r="C1007" s="7" t="s">
        <v>2600</v>
      </c>
      <c r="D1007" s="7" t="s">
        <v>1651</v>
      </c>
      <c r="E1007" s="6">
        <v>1</v>
      </c>
      <c r="F1007" s="6">
        <v>1</v>
      </c>
      <c r="G1007" s="6"/>
      <c r="H1007" s="6"/>
      <c r="I1007" s="6"/>
      <c r="J1007" s="6">
        <v>3714400</v>
      </c>
      <c r="K1007" s="6"/>
      <c r="L1007" s="6"/>
      <c r="M1007" s="6"/>
      <c r="N1007" s="6"/>
      <c r="O1007" s="6"/>
      <c r="P1007" s="6">
        <f>COUNT(表1_5[[#This Row],[iBAQ 0-20_1]:[iBAQ 0-20_3]])</f>
        <v>0</v>
      </c>
      <c r="Q1007" s="6">
        <f>COUNT(表1_5[[#This Row],[iBAQ 30-40_1]:[iBAQ 30-40_3]])</f>
        <v>1</v>
      </c>
      <c r="R1007" s="6">
        <f>COUNT(表1_5[[#This Row],[iBAQ 50-60_1]:[iBAQ 50-60_3]])</f>
        <v>0</v>
      </c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</row>
    <row r="1008" spans="1:30" ht="15.75">
      <c r="A1008" s="6">
        <v>632</v>
      </c>
      <c r="B1008" s="7" t="s">
        <v>671</v>
      </c>
      <c r="C1008" s="7" t="s">
        <v>2601</v>
      </c>
      <c r="D1008" s="7" t="s">
        <v>1652</v>
      </c>
      <c r="E1008" s="6">
        <v>3</v>
      </c>
      <c r="F1008" s="6">
        <v>3</v>
      </c>
      <c r="G1008" s="6"/>
      <c r="H1008" s="6"/>
      <c r="I1008" s="6"/>
      <c r="J1008" s="6"/>
      <c r="K1008" s="6"/>
      <c r="L1008" s="6"/>
      <c r="M1008" s="6"/>
      <c r="N1008" s="6"/>
      <c r="O1008" s="6">
        <v>318860</v>
      </c>
      <c r="P1008" s="6">
        <f>COUNT(表1_5[[#This Row],[iBAQ 0-20_1]:[iBAQ 0-20_3]])</f>
        <v>0</v>
      </c>
      <c r="Q1008" s="6">
        <f>COUNT(表1_5[[#This Row],[iBAQ 30-40_1]:[iBAQ 30-40_3]])</f>
        <v>0</v>
      </c>
      <c r="R1008" s="6">
        <f>COUNT(表1_5[[#This Row],[iBAQ 50-60_1]:[iBAQ 50-60_3]])</f>
        <v>1</v>
      </c>
      <c r="S1008" s="8"/>
      <c r="T1008" s="8"/>
      <c r="U1008" s="8"/>
      <c r="V1008" s="8"/>
      <c r="W1008" s="8"/>
      <c r="X1008" s="8"/>
      <c r="Y1008" s="8"/>
      <c r="Z1008" s="8"/>
      <c r="AA1008" s="8"/>
      <c r="AB1008" s="8"/>
      <c r="AC1008" s="8"/>
      <c r="AD1008" s="8"/>
    </row>
    <row r="1009" spans="1:30" ht="15.75">
      <c r="A1009" s="6">
        <v>634</v>
      </c>
      <c r="B1009" s="7" t="s">
        <v>808</v>
      </c>
      <c r="C1009" s="7" t="s">
        <v>2603</v>
      </c>
      <c r="D1009" s="7" t="s">
        <v>1654</v>
      </c>
      <c r="E1009" s="6">
        <v>3</v>
      </c>
      <c r="F1009" s="6">
        <v>3</v>
      </c>
      <c r="G1009" s="6"/>
      <c r="H1009" s="6"/>
      <c r="I1009" s="6"/>
      <c r="J1009" s="6">
        <v>1029400</v>
      </c>
      <c r="K1009" s="6"/>
      <c r="L1009" s="6"/>
      <c r="M1009" s="6">
        <v>1458700</v>
      </c>
      <c r="N1009" s="6">
        <v>664630</v>
      </c>
      <c r="O1009" s="6"/>
      <c r="P1009" s="6">
        <f>COUNT(表1_5[[#This Row],[iBAQ 0-20_1]:[iBAQ 0-20_3]])</f>
        <v>0</v>
      </c>
      <c r="Q1009" s="6">
        <f>COUNT(表1_5[[#This Row],[iBAQ 30-40_1]:[iBAQ 30-40_3]])</f>
        <v>1</v>
      </c>
      <c r="R1009" s="6">
        <f>COUNT(表1_5[[#This Row],[iBAQ 50-60_1]:[iBAQ 50-60_3]])</f>
        <v>2</v>
      </c>
      <c r="S1009" s="8"/>
      <c r="T1009" s="8"/>
      <c r="U1009" s="8">
        <f>AVERAGE(表1_5[[#This Row],[iBAQ 50-60_1]:[iBAQ 50-60_3]])</f>
        <v>1061665</v>
      </c>
      <c r="V1009" s="8"/>
      <c r="W1009" s="8"/>
      <c r="X1009" s="8"/>
      <c r="Y1009" s="8"/>
      <c r="Z1009" s="8"/>
      <c r="AA1009" s="8"/>
      <c r="AB1009" s="8"/>
      <c r="AC1009" s="8"/>
      <c r="AD1009" s="8">
        <v>60</v>
      </c>
    </row>
    <row r="1010" spans="1:30" ht="15.75">
      <c r="A1010" s="6">
        <v>635</v>
      </c>
      <c r="B1010" s="7" t="s">
        <v>1342</v>
      </c>
      <c r="C1010" s="7" t="s">
        <v>2604</v>
      </c>
      <c r="D1010" s="7" t="s">
        <v>1655</v>
      </c>
      <c r="E1010" s="6">
        <v>2</v>
      </c>
      <c r="F1010" s="6">
        <v>2</v>
      </c>
      <c r="G1010" s="6">
        <v>2510700</v>
      </c>
      <c r="H1010" s="6"/>
      <c r="I1010" s="6">
        <v>2207900</v>
      </c>
      <c r="J1010" s="6"/>
      <c r="K1010" s="6"/>
      <c r="L1010" s="6"/>
      <c r="M1010" s="6"/>
      <c r="N1010" s="6"/>
      <c r="O1010" s="6"/>
      <c r="P1010" s="6">
        <f>COUNT(表1_5[[#This Row],[iBAQ 0-20_1]:[iBAQ 0-20_3]])</f>
        <v>2</v>
      </c>
      <c r="Q1010" s="6">
        <f>COUNT(表1_5[[#This Row],[iBAQ 30-40_1]:[iBAQ 30-40_3]])</f>
        <v>0</v>
      </c>
      <c r="R1010" s="6">
        <f>COUNT(表1_5[[#This Row],[iBAQ 50-60_1]:[iBAQ 50-60_3]])</f>
        <v>0</v>
      </c>
      <c r="S1010" s="8">
        <f>AVERAGE(表1_5[[#This Row],[iBAQ 0-20_1]:[iBAQ 0-20_3]])</f>
        <v>2359300</v>
      </c>
      <c r="T1010" s="8"/>
      <c r="U1010" s="8"/>
      <c r="V1010" s="8"/>
      <c r="W1010" s="8"/>
      <c r="X1010" s="8">
        <v>20</v>
      </c>
      <c r="Y1010" s="8"/>
      <c r="Z1010" s="8"/>
      <c r="AA1010" s="8"/>
      <c r="AB1010" s="8"/>
      <c r="AC1010" s="8"/>
      <c r="AD1010" s="8">
        <v>20</v>
      </c>
    </row>
    <row r="1011" spans="1:30" ht="15.75">
      <c r="A1011" s="6">
        <v>636</v>
      </c>
      <c r="B1011" s="7" t="s">
        <v>944</v>
      </c>
      <c r="C1011" s="7" t="s">
        <v>2605</v>
      </c>
      <c r="D1011" s="7" t="s">
        <v>3626</v>
      </c>
      <c r="E1011" s="6">
        <v>2</v>
      </c>
      <c r="F1011" s="6">
        <v>2</v>
      </c>
      <c r="G1011" s="6"/>
      <c r="H1011" s="6"/>
      <c r="I1011" s="6"/>
      <c r="J1011" s="6"/>
      <c r="K1011" s="6"/>
      <c r="L1011" s="6"/>
      <c r="M1011" s="6">
        <v>2695300</v>
      </c>
      <c r="N1011" s="6"/>
      <c r="O1011" s="6"/>
      <c r="P1011" s="6">
        <f>COUNT(表1_5[[#This Row],[iBAQ 0-20_1]:[iBAQ 0-20_3]])</f>
        <v>0</v>
      </c>
      <c r="Q1011" s="6">
        <f>COUNT(表1_5[[#This Row],[iBAQ 30-40_1]:[iBAQ 30-40_3]])</f>
        <v>0</v>
      </c>
      <c r="R1011" s="6">
        <f>COUNT(表1_5[[#This Row],[iBAQ 50-60_1]:[iBAQ 50-60_3]])</f>
        <v>1</v>
      </c>
      <c r="S1011" s="8"/>
      <c r="T1011" s="8"/>
      <c r="U1011" s="8"/>
      <c r="V1011" s="8"/>
      <c r="W1011" s="8"/>
      <c r="X1011" s="8"/>
      <c r="Y1011" s="8"/>
      <c r="Z1011" s="8"/>
      <c r="AA1011" s="8"/>
      <c r="AB1011" s="8"/>
      <c r="AC1011" s="8"/>
      <c r="AD1011" s="8"/>
    </row>
    <row r="1012" spans="1:30" ht="15.75">
      <c r="A1012" s="6">
        <v>637</v>
      </c>
      <c r="B1012" s="7" t="s">
        <v>1372</v>
      </c>
      <c r="C1012" s="7" t="s">
        <v>2608</v>
      </c>
      <c r="D1012" s="7" t="s">
        <v>1657</v>
      </c>
      <c r="E1012" s="6">
        <v>1</v>
      </c>
      <c r="F1012" s="6">
        <v>1</v>
      </c>
      <c r="G1012" s="6">
        <v>1098100</v>
      </c>
      <c r="H1012" s="6">
        <v>667670</v>
      </c>
      <c r="I1012" s="6"/>
      <c r="J1012" s="6"/>
      <c r="K1012" s="6"/>
      <c r="L1012" s="6"/>
      <c r="M1012" s="6"/>
      <c r="N1012" s="6"/>
      <c r="O1012" s="6"/>
      <c r="P1012" s="6">
        <f>COUNT(表1_5[[#This Row],[iBAQ 0-20_1]:[iBAQ 0-20_3]])</f>
        <v>2</v>
      </c>
      <c r="Q1012" s="6">
        <f>COUNT(表1_5[[#This Row],[iBAQ 30-40_1]:[iBAQ 30-40_3]])</f>
        <v>0</v>
      </c>
      <c r="R1012" s="6">
        <f>COUNT(表1_5[[#This Row],[iBAQ 50-60_1]:[iBAQ 50-60_3]])</f>
        <v>0</v>
      </c>
      <c r="S1012" s="8">
        <f>AVERAGE(表1_5[[#This Row],[iBAQ 0-20_1]:[iBAQ 0-20_3]])</f>
        <v>882885</v>
      </c>
      <c r="T1012" s="8"/>
      <c r="U1012" s="8"/>
      <c r="V1012" s="8"/>
      <c r="W1012" s="8"/>
      <c r="X1012" s="8">
        <v>20</v>
      </c>
      <c r="Y1012" s="8"/>
      <c r="Z1012" s="8"/>
      <c r="AA1012" s="8"/>
      <c r="AB1012" s="8"/>
      <c r="AC1012" s="8"/>
      <c r="AD1012" s="8">
        <v>20</v>
      </c>
    </row>
    <row r="1013" spans="1:30" ht="15.75">
      <c r="A1013" s="6">
        <v>640</v>
      </c>
      <c r="B1013" s="7" t="s">
        <v>712</v>
      </c>
      <c r="C1013" s="7" t="s">
        <v>2612</v>
      </c>
      <c r="D1013" s="7" t="s">
        <v>1661</v>
      </c>
      <c r="E1013" s="6">
        <v>1</v>
      </c>
      <c r="F1013" s="6">
        <v>1</v>
      </c>
      <c r="G1013" s="6">
        <v>6265500</v>
      </c>
      <c r="H1013" s="6">
        <v>9704100</v>
      </c>
      <c r="I1013" s="6">
        <v>8796800</v>
      </c>
      <c r="J1013" s="6">
        <v>9520100</v>
      </c>
      <c r="K1013" s="6">
        <v>7720900</v>
      </c>
      <c r="L1013" s="6"/>
      <c r="M1013" s="6"/>
      <c r="N1013" s="6">
        <v>6270000</v>
      </c>
      <c r="O1013" s="6"/>
      <c r="P1013" s="6">
        <f>COUNT(表1_5[[#This Row],[iBAQ 0-20_1]:[iBAQ 0-20_3]])</f>
        <v>3</v>
      </c>
      <c r="Q1013" s="6">
        <f>COUNT(表1_5[[#This Row],[iBAQ 30-40_1]:[iBAQ 30-40_3]])</f>
        <v>2</v>
      </c>
      <c r="R1013" s="6">
        <f>COUNT(表1_5[[#This Row],[iBAQ 50-60_1]:[iBAQ 50-60_3]])</f>
        <v>1</v>
      </c>
      <c r="S1013" s="8">
        <f>AVERAGE(表1_5[[#This Row],[iBAQ 0-20_1]:[iBAQ 0-20_3]])</f>
        <v>8255466.666666667</v>
      </c>
      <c r="T1013" s="8">
        <f>AVERAGE(表1_5[[#This Row],[iBAQ 30-40_1]:[iBAQ 30-40_3]])</f>
        <v>8620500</v>
      </c>
      <c r="U1013" s="8"/>
      <c r="V1013" s="8">
        <f>表1_5[[#This Row],[Average 40]]/表1_5[[#This Row],[Average 20]]</f>
        <v>1.0442171651915497</v>
      </c>
      <c r="W1013" s="8">
        <f>TTEST(表1_5[[#This Row],[iBAQ 0-20_1]:[iBAQ 0-20_3]],表1_5[[#This Row],[iBAQ 30-40_1]:[iBAQ 30-40_3]],2,2)</f>
        <v>0.82202556690929118</v>
      </c>
      <c r="X1013" s="8"/>
      <c r="Y1013" s="8"/>
      <c r="Z1013" s="8"/>
      <c r="AA1013" s="8"/>
      <c r="AB1013" s="8"/>
      <c r="AC1013" s="8"/>
      <c r="AD1013" s="8"/>
    </row>
    <row r="1014" spans="1:30" ht="15.75">
      <c r="A1014" s="6">
        <v>645</v>
      </c>
      <c r="B1014" s="7" t="s">
        <v>915</v>
      </c>
      <c r="C1014" s="7" t="s">
        <v>2617</v>
      </c>
      <c r="D1014" s="7" t="s">
        <v>1665</v>
      </c>
      <c r="E1014" s="6">
        <v>11</v>
      </c>
      <c r="F1014" s="6">
        <v>5</v>
      </c>
      <c r="G1014" s="6">
        <v>425560</v>
      </c>
      <c r="H1014" s="6">
        <v>866760</v>
      </c>
      <c r="I1014" s="6">
        <v>1186800</v>
      </c>
      <c r="J1014" s="6">
        <v>1336800</v>
      </c>
      <c r="K1014" s="6">
        <v>2755100</v>
      </c>
      <c r="L1014" s="6">
        <v>565680</v>
      </c>
      <c r="M1014" s="6">
        <v>4715400</v>
      </c>
      <c r="N1014" s="6"/>
      <c r="O1014" s="6"/>
      <c r="P1014" s="6">
        <f>COUNT(表1_5[[#This Row],[iBAQ 0-20_1]:[iBAQ 0-20_3]])</f>
        <v>3</v>
      </c>
      <c r="Q1014" s="6">
        <f>COUNT(表1_5[[#This Row],[iBAQ 30-40_1]:[iBAQ 30-40_3]])</f>
        <v>3</v>
      </c>
      <c r="R1014" s="6">
        <f>COUNT(表1_5[[#This Row],[iBAQ 50-60_1]:[iBAQ 50-60_3]])</f>
        <v>1</v>
      </c>
      <c r="S1014" s="8">
        <f>AVERAGE(表1_5[[#This Row],[iBAQ 0-20_1]:[iBAQ 0-20_3]])</f>
        <v>826373.33333333337</v>
      </c>
      <c r="T1014" s="8">
        <f>AVERAGE(表1_5[[#This Row],[iBAQ 30-40_1]:[iBAQ 30-40_3]])</f>
        <v>1552526.6666666667</v>
      </c>
      <c r="U1014" s="8"/>
      <c r="V1014" s="8">
        <f>表1_5[[#This Row],[Average 40]]/表1_5[[#This Row],[Average 20]]</f>
        <v>1.8787230952918779</v>
      </c>
      <c r="W1014" s="8">
        <f>TTEST(表1_5[[#This Row],[iBAQ 0-20_1]:[iBAQ 0-20_3]],表1_5[[#This Row],[iBAQ 30-40_1]:[iBAQ 30-40_3]],2,2)</f>
        <v>0.34453314949010766</v>
      </c>
      <c r="X1014" s="8"/>
      <c r="Y1014" s="8"/>
      <c r="Z1014" s="8"/>
      <c r="AA1014" s="8"/>
      <c r="AB1014" s="8"/>
      <c r="AC1014" s="8"/>
      <c r="AD1014" s="8"/>
    </row>
    <row r="1015" spans="1:30" ht="15.75">
      <c r="A1015" s="6">
        <v>646</v>
      </c>
      <c r="B1015" s="7" t="s">
        <v>861</v>
      </c>
      <c r="C1015" s="7" t="s">
        <v>2618</v>
      </c>
      <c r="D1015" s="7" t="s">
        <v>1666</v>
      </c>
      <c r="E1015" s="6">
        <v>2</v>
      </c>
      <c r="F1015" s="6">
        <v>2</v>
      </c>
      <c r="G1015" s="6"/>
      <c r="H1015" s="6"/>
      <c r="I1015" s="6"/>
      <c r="J1015" s="6">
        <v>170370</v>
      </c>
      <c r="K1015" s="6"/>
      <c r="L1015" s="6"/>
      <c r="M1015" s="6"/>
      <c r="N1015" s="6">
        <v>241980</v>
      </c>
      <c r="O1015" s="6"/>
      <c r="P1015" s="6">
        <f>COUNT(表1_5[[#This Row],[iBAQ 0-20_1]:[iBAQ 0-20_3]])</f>
        <v>0</v>
      </c>
      <c r="Q1015" s="6">
        <f>COUNT(表1_5[[#This Row],[iBAQ 30-40_1]:[iBAQ 30-40_3]])</f>
        <v>1</v>
      </c>
      <c r="R1015" s="6">
        <f>COUNT(表1_5[[#This Row],[iBAQ 50-60_1]:[iBAQ 50-60_3]])</f>
        <v>1</v>
      </c>
      <c r="S1015" s="8"/>
      <c r="T1015" s="8"/>
      <c r="U1015" s="8"/>
      <c r="V1015" s="8"/>
      <c r="W1015" s="8"/>
      <c r="X1015" s="8"/>
      <c r="Y1015" s="8"/>
      <c r="Z1015" s="8"/>
      <c r="AA1015" s="8"/>
      <c r="AB1015" s="8"/>
      <c r="AC1015" s="8"/>
      <c r="AD1015" s="8"/>
    </row>
    <row r="1016" spans="1:30" ht="15.75">
      <c r="A1016" s="6">
        <v>647</v>
      </c>
      <c r="B1016" s="7" t="s">
        <v>942</v>
      </c>
      <c r="C1016" s="7" t="s">
        <v>2619</v>
      </c>
      <c r="D1016" s="7" t="s">
        <v>1667</v>
      </c>
      <c r="E1016" s="6">
        <v>1</v>
      </c>
      <c r="F1016" s="6">
        <v>1</v>
      </c>
      <c r="G1016" s="6"/>
      <c r="H1016" s="6"/>
      <c r="I1016" s="6"/>
      <c r="J1016" s="6"/>
      <c r="K1016" s="6"/>
      <c r="L1016" s="6"/>
      <c r="M1016" s="6">
        <v>2704900</v>
      </c>
      <c r="N1016" s="6"/>
      <c r="O1016" s="6"/>
      <c r="P1016" s="6">
        <f>COUNT(表1_5[[#This Row],[iBAQ 0-20_1]:[iBAQ 0-20_3]])</f>
        <v>0</v>
      </c>
      <c r="Q1016" s="6">
        <f>COUNT(表1_5[[#This Row],[iBAQ 30-40_1]:[iBAQ 30-40_3]])</f>
        <v>0</v>
      </c>
      <c r="R1016" s="6">
        <f>COUNT(表1_5[[#This Row],[iBAQ 50-60_1]:[iBAQ 50-60_3]])</f>
        <v>1</v>
      </c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</row>
    <row r="1017" spans="1:30" ht="15.75">
      <c r="A1017" s="6">
        <v>653</v>
      </c>
      <c r="B1017" s="7" t="s">
        <v>822</v>
      </c>
      <c r="C1017" s="7" t="s">
        <v>2624</v>
      </c>
      <c r="D1017" s="7" t="s">
        <v>3631</v>
      </c>
      <c r="E1017" s="6">
        <v>1</v>
      </c>
      <c r="F1017" s="6">
        <v>1</v>
      </c>
      <c r="G1017" s="6">
        <v>599610</v>
      </c>
      <c r="H1017" s="6">
        <v>716550</v>
      </c>
      <c r="I1017" s="6">
        <v>562070</v>
      </c>
      <c r="J1017" s="6">
        <v>969350</v>
      </c>
      <c r="K1017" s="6">
        <v>1202500</v>
      </c>
      <c r="L1017" s="6">
        <v>1360100</v>
      </c>
      <c r="M1017" s="6"/>
      <c r="N1017" s="6">
        <v>547010</v>
      </c>
      <c r="O1017" s="6"/>
      <c r="P1017" s="6">
        <f>COUNT(表1_5[[#This Row],[iBAQ 0-20_1]:[iBAQ 0-20_3]])</f>
        <v>3</v>
      </c>
      <c r="Q1017" s="6">
        <f>COUNT(表1_5[[#This Row],[iBAQ 30-40_1]:[iBAQ 30-40_3]])</f>
        <v>3</v>
      </c>
      <c r="R1017" s="6">
        <f>COUNT(表1_5[[#This Row],[iBAQ 50-60_1]:[iBAQ 50-60_3]])</f>
        <v>1</v>
      </c>
      <c r="S1017" s="8">
        <f>AVERAGE(表1_5[[#This Row],[iBAQ 0-20_1]:[iBAQ 0-20_3]])</f>
        <v>626076.66666666663</v>
      </c>
      <c r="T1017" s="8">
        <f>AVERAGE(表1_5[[#This Row],[iBAQ 30-40_1]:[iBAQ 30-40_3]])</f>
        <v>1177316.6666666667</v>
      </c>
      <c r="U1017" s="8"/>
      <c r="V1017" s="8">
        <f>表1_5[[#This Row],[Average 40]]/表1_5[[#This Row],[Average 20]]</f>
        <v>1.8804672484200553</v>
      </c>
      <c r="W1017" s="8">
        <f>TTEST(表1_5[[#This Row],[iBAQ 0-20_1]:[iBAQ 0-20_3]],表1_5[[#This Row],[iBAQ 30-40_1]:[iBAQ 30-40_3]],2,2)</f>
        <v>1.0872837856857191E-2</v>
      </c>
      <c r="X1017" s="8"/>
      <c r="Y1017" s="8"/>
      <c r="Z1017" s="8"/>
      <c r="AA1017" s="8"/>
      <c r="AB1017" s="8"/>
      <c r="AC1017" s="8"/>
      <c r="AD1017" s="8"/>
    </row>
    <row r="1018" spans="1:30" ht="15.75">
      <c r="A1018" s="6">
        <v>656</v>
      </c>
      <c r="B1018" s="7" t="s">
        <v>823</v>
      </c>
      <c r="C1018" s="7" t="s">
        <v>2626</v>
      </c>
      <c r="D1018" s="7" t="s">
        <v>1671</v>
      </c>
      <c r="E1018" s="6">
        <v>1</v>
      </c>
      <c r="F1018" s="6">
        <v>1</v>
      </c>
      <c r="G1018" s="6">
        <v>1224600</v>
      </c>
      <c r="H1018" s="6">
        <v>1001500</v>
      </c>
      <c r="I1018" s="6">
        <v>1182900</v>
      </c>
      <c r="J1018" s="6">
        <v>2486600</v>
      </c>
      <c r="K1018" s="6">
        <v>3028500</v>
      </c>
      <c r="L1018" s="6">
        <v>3229500</v>
      </c>
      <c r="M1018" s="6"/>
      <c r="N1018" s="6">
        <v>545260</v>
      </c>
      <c r="O1018" s="6"/>
      <c r="P1018" s="6">
        <f>COUNT(表1_5[[#This Row],[iBAQ 0-20_1]:[iBAQ 0-20_3]])</f>
        <v>3</v>
      </c>
      <c r="Q1018" s="6">
        <f>COUNT(表1_5[[#This Row],[iBAQ 30-40_1]:[iBAQ 30-40_3]])</f>
        <v>3</v>
      </c>
      <c r="R1018" s="6">
        <f>COUNT(表1_5[[#This Row],[iBAQ 50-60_1]:[iBAQ 50-60_3]])</f>
        <v>1</v>
      </c>
      <c r="S1018" s="8">
        <f>AVERAGE(表1_5[[#This Row],[iBAQ 0-20_1]:[iBAQ 0-20_3]])</f>
        <v>1136333.3333333333</v>
      </c>
      <c r="T1018" s="8">
        <f>AVERAGE(表1_5[[#This Row],[iBAQ 30-40_1]:[iBAQ 30-40_3]])</f>
        <v>2914866.6666666665</v>
      </c>
      <c r="U1018" s="8"/>
      <c r="V1018" s="8">
        <f>表1_5[[#This Row],[Average 40]]/表1_5[[#This Row],[Average 20]]</f>
        <v>2.5651510706952187</v>
      </c>
      <c r="W1018" s="8">
        <f>TTEST(表1_5[[#This Row],[iBAQ 0-20_1]:[iBAQ 0-20_3]],表1_5[[#This Row],[iBAQ 30-40_1]:[iBAQ 30-40_3]],2,2)</f>
        <v>1.5611226886563128E-3</v>
      </c>
      <c r="X1018" s="8" t="s">
        <v>1408</v>
      </c>
      <c r="Y1018" s="8"/>
      <c r="Z1018" s="8"/>
      <c r="AA1018" s="8"/>
      <c r="AB1018" s="8"/>
      <c r="AC1018" s="8"/>
      <c r="AD1018" s="8"/>
    </row>
    <row r="1019" spans="1:30" ht="15.75">
      <c r="A1019" s="6">
        <v>662</v>
      </c>
      <c r="B1019" s="7" t="s">
        <v>920</v>
      </c>
      <c r="C1019" s="7" t="s">
        <v>2632</v>
      </c>
      <c r="D1019" s="7" t="s">
        <v>1675</v>
      </c>
      <c r="E1019" s="6">
        <v>3</v>
      </c>
      <c r="F1019" s="6">
        <v>3</v>
      </c>
      <c r="G1019" s="6">
        <v>468270</v>
      </c>
      <c r="H1019" s="6"/>
      <c r="I1019" s="6">
        <v>2008800</v>
      </c>
      <c r="J1019" s="6">
        <v>5499200</v>
      </c>
      <c r="K1019" s="6"/>
      <c r="L1019" s="6">
        <v>524490</v>
      </c>
      <c r="M1019" s="6">
        <v>4197400</v>
      </c>
      <c r="N1019" s="6"/>
      <c r="O1019" s="6"/>
      <c r="P1019" s="6">
        <f>COUNT(表1_5[[#This Row],[iBAQ 0-20_1]:[iBAQ 0-20_3]])</f>
        <v>2</v>
      </c>
      <c r="Q1019" s="6">
        <f>COUNT(表1_5[[#This Row],[iBAQ 30-40_1]:[iBAQ 30-40_3]])</f>
        <v>2</v>
      </c>
      <c r="R1019" s="6">
        <f>COUNT(表1_5[[#This Row],[iBAQ 50-60_1]:[iBAQ 50-60_3]])</f>
        <v>1</v>
      </c>
      <c r="S1019" s="8">
        <f>AVERAGE(表1_5[[#This Row],[iBAQ 0-20_1]:[iBAQ 0-20_3]])</f>
        <v>1238535</v>
      </c>
      <c r="T1019" s="8">
        <f>AVERAGE(表1_5[[#This Row],[iBAQ 30-40_1]:[iBAQ 30-40_3]])</f>
        <v>3011845</v>
      </c>
      <c r="U1019" s="8"/>
      <c r="V1019" s="8">
        <f>表1_5[[#This Row],[Average 40]]/表1_5[[#This Row],[Average 20]]</f>
        <v>2.4317802888089557</v>
      </c>
      <c r="W1019" s="8">
        <f>TTEST(表1_5[[#This Row],[iBAQ 0-20_1]:[iBAQ 0-20_3]],表1_5[[#This Row],[iBAQ 30-40_1]:[iBAQ 30-40_3]],2,2)</f>
        <v>0.56612968719776746</v>
      </c>
      <c r="X1019" s="8"/>
      <c r="Y1019" s="8"/>
      <c r="Z1019" s="8"/>
      <c r="AA1019" s="8"/>
      <c r="AB1019" s="8"/>
      <c r="AC1019" s="8"/>
      <c r="AD1019" s="8"/>
    </row>
    <row r="1020" spans="1:30" ht="15.75">
      <c r="A1020" s="6">
        <v>665</v>
      </c>
      <c r="B1020" s="7" t="s">
        <v>1375</v>
      </c>
      <c r="C1020" s="7" t="s">
        <v>2635</v>
      </c>
      <c r="D1020" s="7" t="s">
        <v>1676</v>
      </c>
      <c r="E1020" s="6">
        <v>4</v>
      </c>
      <c r="F1020" s="6">
        <v>0</v>
      </c>
      <c r="G1020" s="6"/>
      <c r="H1020" s="6">
        <v>646430</v>
      </c>
      <c r="I1020" s="6"/>
      <c r="J1020" s="6"/>
      <c r="K1020" s="6"/>
      <c r="L1020" s="6"/>
      <c r="M1020" s="6"/>
      <c r="N1020" s="6"/>
      <c r="O1020" s="6"/>
      <c r="P1020" s="6">
        <f>COUNT(表1_5[[#This Row],[iBAQ 0-20_1]:[iBAQ 0-20_3]])</f>
        <v>1</v>
      </c>
      <c r="Q1020" s="6">
        <f>COUNT(表1_5[[#This Row],[iBAQ 30-40_1]:[iBAQ 30-40_3]])</f>
        <v>0</v>
      </c>
      <c r="R1020" s="6">
        <f>COUNT(表1_5[[#This Row],[iBAQ 50-60_1]:[iBAQ 50-60_3]])</f>
        <v>0</v>
      </c>
      <c r="S1020" s="8"/>
      <c r="T1020" s="8"/>
      <c r="U1020" s="8"/>
      <c r="V1020" s="8"/>
      <c r="W1020" s="8"/>
      <c r="X1020" s="8"/>
      <c r="Y1020" s="8"/>
      <c r="Z1020" s="8"/>
      <c r="AA1020" s="8"/>
      <c r="AB1020" s="8"/>
      <c r="AC1020" s="8"/>
      <c r="AD1020" s="8"/>
    </row>
    <row r="1021" spans="1:30" ht="15.75">
      <c r="A1021" s="6">
        <v>160</v>
      </c>
      <c r="B1021" s="7" t="s">
        <v>923</v>
      </c>
      <c r="C1021" s="7" t="s">
        <v>2638</v>
      </c>
      <c r="D1021" s="7" t="s">
        <v>3639</v>
      </c>
      <c r="E1021" s="6">
        <v>1</v>
      </c>
      <c r="F1021" s="6">
        <v>1</v>
      </c>
      <c r="G1021" s="6"/>
      <c r="H1021" s="6"/>
      <c r="I1021" s="6"/>
      <c r="J1021" s="6"/>
      <c r="K1021" s="6"/>
      <c r="L1021" s="6"/>
      <c r="M1021" s="6">
        <v>3934000</v>
      </c>
      <c r="N1021" s="6"/>
      <c r="O1021" s="6"/>
      <c r="P1021" s="6">
        <f>COUNT(表1_5[[#This Row],[iBAQ 0-20_1]:[iBAQ 0-20_3]])</f>
        <v>0</v>
      </c>
      <c r="Q1021" s="6">
        <f>COUNT(表1_5[[#This Row],[iBAQ 30-40_1]:[iBAQ 30-40_3]])</f>
        <v>0</v>
      </c>
      <c r="R1021" s="6">
        <f>COUNT(表1_5[[#This Row],[iBAQ 50-60_1]:[iBAQ 50-60_3]])</f>
        <v>1</v>
      </c>
      <c r="S1021" s="8"/>
      <c r="T1021" s="8"/>
      <c r="U1021" s="8"/>
      <c r="V1021" s="8"/>
      <c r="W1021" s="8"/>
      <c r="X1021" s="8"/>
      <c r="Y1021" s="8"/>
      <c r="Z1021" s="8"/>
      <c r="AA1021" s="8"/>
      <c r="AB1021" s="8"/>
      <c r="AC1021" s="8"/>
      <c r="AD1021" s="8"/>
    </row>
    <row r="1022" spans="1:30" ht="15.75">
      <c r="A1022" s="6">
        <v>668</v>
      </c>
      <c r="B1022" s="7" t="s">
        <v>1012</v>
      </c>
      <c r="C1022" s="7" t="s">
        <v>2639</v>
      </c>
      <c r="D1022" s="7" t="s">
        <v>1678</v>
      </c>
      <c r="E1022" s="6">
        <v>2</v>
      </c>
      <c r="F1022" s="6">
        <v>2</v>
      </c>
      <c r="G1022" s="6"/>
      <c r="H1022" s="6">
        <v>1212000</v>
      </c>
      <c r="I1022" s="6"/>
      <c r="J1022" s="6">
        <v>813990</v>
      </c>
      <c r="K1022" s="6">
        <v>850060</v>
      </c>
      <c r="L1022" s="6">
        <v>1215700</v>
      </c>
      <c r="M1022" s="6">
        <v>1277200</v>
      </c>
      <c r="N1022" s="6"/>
      <c r="O1022" s="6"/>
      <c r="P1022" s="6">
        <f>COUNT(表1_5[[#This Row],[iBAQ 0-20_1]:[iBAQ 0-20_3]])</f>
        <v>1</v>
      </c>
      <c r="Q1022" s="6">
        <f>COUNT(表1_5[[#This Row],[iBAQ 30-40_1]:[iBAQ 30-40_3]])</f>
        <v>3</v>
      </c>
      <c r="R1022" s="6">
        <f>COUNT(表1_5[[#This Row],[iBAQ 50-60_1]:[iBAQ 50-60_3]])</f>
        <v>1</v>
      </c>
      <c r="S1022" s="8"/>
      <c r="T1022" s="8">
        <f>AVERAGE(表1_5[[#This Row],[iBAQ 30-40_1]:[iBAQ 30-40_3]])</f>
        <v>959916.66666666663</v>
      </c>
      <c r="U1022" s="8"/>
      <c r="V1022" s="8"/>
      <c r="W1022" s="8"/>
      <c r="X1022" s="8"/>
      <c r="Y1022" s="8"/>
      <c r="Z1022" s="8"/>
      <c r="AA1022" s="8"/>
      <c r="AB1022" s="8"/>
      <c r="AC1022" s="8"/>
      <c r="AD1022" s="8"/>
    </row>
    <row r="1023" spans="1:30" ht="15.75">
      <c r="A1023" s="6">
        <v>669</v>
      </c>
      <c r="B1023" s="7" t="s">
        <v>1289</v>
      </c>
      <c r="C1023" s="7" t="s">
        <v>2640</v>
      </c>
      <c r="D1023" s="7" t="s">
        <v>1679</v>
      </c>
      <c r="E1023" s="6">
        <v>1</v>
      </c>
      <c r="F1023" s="6">
        <v>1</v>
      </c>
      <c r="G1023" s="6"/>
      <c r="H1023" s="6"/>
      <c r="I1023" s="6"/>
      <c r="J1023" s="6"/>
      <c r="K1023" s="6">
        <v>420630</v>
      </c>
      <c r="L1023" s="6"/>
      <c r="M1023" s="6"/>
      <c r="N1023" s="6"/>
      <c r="O1023" s="6"/>
      <c r="P1023" s="6">
        <f>COUNT(表1_5[[#This Row],[iBAQ 0-20_1]:[iBAQ 0-20_3]])</f>
        <v>0</v>
      </c>
      <c r="Q1023" s="6">
        <f>COUNT(表1_5[[#This Row],[iBAQ 30-40_1]:[iBAQ 30-40_3]])</f>
        <v>1</v>
      </c>
      <c r="R1023" s="6">
        <f>COUNT(表1_5[[#This Row],[iBAQ 50-60_1]:[iBAQ 50-60_3]])</f>
        <v>0</v>
      </c>
      <c r="S1023" s="8"/>
      <c r="T1023" s="8"/>
      <c r="U1023" s="8"/>
      <c r="V1023" s="8"/>
      <c r="W1023" s="8"/>
      <c r="X1023" s="8"/>
      <c r="Y1023" s="8"/>
      <c r="Z1023" s="8"/>
      <c r="AA1023" s="8"/>
      <c r="AB1023" s="8"/>
      <c r="AC1023" s="8"/>
      <c r="AD1023" s="8"/>
    </row>
    <row r="1024" spans="1:30" ht="15.75">
      <c r="A1024" s="6">
        <v>670</v>
      </c>
      <c r="B1024" s="7" t="s">
        <v>774</v>
      </c>
      <c r="C1024" s="7" t="s">
        <v>2641</v>
      </c>
      <c r="D1024" s="7" t="s">
        <v>3640</v>
      </c>
      <c r="E1024" s="6">
        <v>1</v>
      </c>
      <c r="F1024" s="6">
        <v>1</v>
      </c>
      <c r="G1024" s="6"/>
      <c r="H1024" s="6">
        <v>2213800</v>
      </c>
      <c r="I1024" s="6">
        <v>1402900</v>
      </c>
      <c r="J1024" s="6"/>
      <c r="K1024" s="6"/>
      <c r="L1024" s="6"/>
      <c r="M1024" s="6"/>
      <c r="N1024" s="6">
        <v>1307800</v>
      </c>
      <c r="O1024" s="6"/>
      <c r="P1024" s="6">
        <f>COUNT(表1_5[[#This Row],[iBAQ 0-20_1]:[iBAQ 0-20_3]])</f>
        <v>2</v>
      </c>
      <c r="Q1024" s="6">
        <f>COUNT(表1_5[[#This Row],[iBAQ 30-40_1]:[iBAQ 30-40_3]])</f>
        <v>0</v>
      </c>
      <c r="R1024" s="6">
        <f>COUNT(表1_5[[#This Row],[iBAQ 50-60_1]:[iBAQ 50-60_3]])</f>
        <v>1</v>
      </c>
      <c r="S1024" s="8">
        <f>AVERAGE(表1_5[[#This Row],[iBAQ 0-20_1]:[iBAQ 0-20_3]])</f>
        <v>1808350</v>
      </c>
      <c r="T1024" s="8"/>
      <c r="U1024" s="8"/>
      <c r="V1024" s="8"/>
      <c r="W1024" s="8"/>
      <c r="X1024" s="8">
        <v>20</v>
      </c>
      <c r="Y1024" s="8"/>
      <c r="Z1024" s="8"/>
      <c r="AA1024" s="8"/>
      <c r="AB1024" s="8"/>
      <c r="AC1024" s="8"/>
      <c r="AD1024" s="8"/>
    </row>
    <row r="1025" spans="1:30" ht="15.75">
      <c r="A1025" s="6">
        <v>671</v>
      </c>
      <c r="B1025" s="7" t="s">
        <v>904</v>
      </c>
      <c r="C1025" s="7" t="s">
        <v>2642</v>
      </c>
      <c r="D1025" s="7" t="s">
        <v>1680</v>
      </c>
      <c r="E1025" s="6">
        <v>1</v>
      </c>
      <c r="F1025" s="6">
        <v>1</v>
      </c>
      <c r="G1025" s="6"/>
      <c r="H1025" s="6"/>
      <c r="I1025" s="6"/>
      <c r="J1025" s="6"/>
      <c r="K1025" s="6"/>
      <c r="L1025" s="6"/>
      <c r="M1025" s="6">
        <v>7209800</v>
      </c>
      <c r="N1025" s="6"/>
      <c r="O1025" s="6"/>
      <c r="P1025" s="6">
        <f>COUNT(表1_5[[#This Row],[iBAQ 0-20_1]:[iBAQ 0-20_3]])</f>
        <v>0</v>
      </c>
      <c r="Q1025" s="6">
        <f>COUNT(表1_5[[#This Row],[iBAQ 30-40_1]:[iBAQ 30-40_3]])</f>
        <v>0</v>
      </c>
      <c r="R1025" s="6">
        <f>COUNT(表1_5[[#This Row],[iBAQ 50-60_1]:[iBAQ 50-60_3]])</f>
        <v>1</v>
      </c>
      <c r="S1025" s="8"/>
      <c r="T1025" s="8"/>
      <c r="U1025" s="8"/>
      <c r="V1025" s="8"/>
      <c r="W1025" s="8"/>
      <c r="X1025" s="8"/>
      <c r="Y1025" s="8"/>
      <c r="Z1025" s="8"/>
      <c r="AA1025" s="8"/>
      <c r="AB1025" s="8"/>
      <c r="AC1025" s="8"/>
      <c r="AD1025" s="8"/>
    </row>
    <row r="1026" spans="1:30" ht="15.75">
      <c r="A1026" s="6">
        <v>673</v>
      </c>
      <c r="B1026" s="7" t="s">
        <v>1334</v>
      </c>
      <c r="C1026" s="7" t="s">
        <v>2270</v>
      </c>
      <c r="D1026" s="7" t="s">
        <v>3641</v>
      </c>
      <c r="E1026" s="6">
        <v>5</v>
      </c>
      <c r="F1026" s="6">
        <v>1</v>
      </c>
      <c r="G1026" s="6"/>
      <c r="H1026" s="6"/>
      <c r="I1026" s="6"/>
      <c r="J1026" s="6">
        <v>239780</v>
      </c>
      <c r="K1026" s="6"/>
      <c r="L1026" s="6"/>
      <c r="M1026" s="6"/>
      <c r="N1026" s="6"/>
      <c r="O1026" s="6"/>
      <c r="P1026" s="6">
        <f>COUNT(表1_5[[#This Row],[iBAQ 0-20_1]:[iBAQ 0-20_3]])</f>
        <v>0</v>
      </c>
      <c r="Q1026" s="6">
        <f>COUNT(表1_5[[#This Row],[iBAQ 30-40_1]:[iBAQ 30-40_3]])</f>
        <v>1</v>
      </c>
      <c r="R1026" s="6">
        <f>COUNT(表1_5[[#This Row],[iBAQ 50-60_1]:[iBAQ 50-60_3]])</f>
        <v>0</v>
      </c>
      <c r="S1026" s="8"/>
      <c r="T1026" s="8"/>
      <c r="U1026" s="8"/>
      <c r="V1026" s="8"/>
      <c r="W1026" s="8"/>
      <c r="X1026" s="8"/>
      <c r="Y1026" s="8"/>
      <c r="Z1026" s="8"/>
      <c r="AA1026" s="8"/>
      <c r="AB1026" s="8"/>
      <c r="AC1026" s="8"/>
      <c r="AD1026" s="8"/>
    </row>
    <row r="1027" spans="1:30" ht="15.75">
      <c r="A1027" s="6">
        <v>681</v>
      </c>
      <c r="B1027" s="7" t="s">
        <v>1049</v>
      </c>
      <c r="C1027" s="7" t="s">
        <v>2649</v>
      </c>
      <c r="D1027" s="7" t="s">
        <v>1686</v>
      </c>
      <c r="E1027" s="6">
        <v>3</v>
      </c>
      <c r="F1027" s="6">
        <v>3</v>
      </c>
      <c r="G1027" s="6"/>
      <c r="H1027" s="6"/>
      <c r="I1027" s="6"/>
      <c r="J1027" s="6"/>
      <c r="K1027" s="6"/>
      <c r="L1027" s="6"/>
      <c r="M1027" s="6">
        <v>703690</v>
      </c>
      <c r="N1027" s="6"/>
      <c r="O1027" s="6"/>
      <c r="P1027" s="6">
        <f>COUNT(表1_5[[#This Row],[iBAQ 0-20_1]:[iBAQ 0-20_3]])</f>
        <v>0</v>
      </c>
      <c r="Q1027" s="6">
        <f>COUNT(表1_5[[#This Row],[iBAQ 30-40_1]:[iBAQ 30-40_3]])</f>
        <v>0</v>
      </c>
      <c r="R1027" s="6">
        <f>COUNT(表1_5[[#This Row],[iBAQ 50-60_1]:[iBAQ 50-60_3]])</f>
        <v>1</v>
      </c>
      <c r="S1027" s="8"/>
      <c r="T1027" s="8"/>
      <c r="U1027" s="8"/>
      <c r="V1027" s="8"/>
      <c r="W1027" s="8"/>
      <c r="X1027" s="8"/>
      <c r="Y1027" s="8"/>
      <c r="Z1027" s="8"/>
      <c r="AA1027" s="8"/>
      <c r="AB1027" s="8"/>
      <c r="AC1027" s="8"/>
      <c r="AD1027" s="8"/>
    </row>
    <row r="1028" spans="1:30" ht="15.75">
      <c r="A1028" s="6">
        <v>683</v>
      </c>
      <c r="B1028" s="7" t="s">
        <v>933</v>
      </c>
      <c r="C1028" s="7" t="s">
        <v>2650</v>
      </c>
      <c r="D1028" s="7" t="s">
        <v>1687</v>
      </c>
      <c r="E1028" s="6">
        <v>3</v>
      </c>
      <c r="F1028" s="6">
        <v>1</v>
      </c>
      <c r="G1028" s="6"/>
      <c r="H1028" s="6"/>
      <c r="I1028" s="6"/>
      <c r="J1028" s="6"/>
      <c r="K1028" s="6"/>
      <c r="L1028" s="6"/>
      <c r="M1028" s="6">
        <v>3196700</v>
      </c>
      <c r="N1028" s="6"/>
      <c r="O1028" s="6"/>
      <c r="P1028" s="6">
        <f>COUNT(表1_5[[#This Row],[iBAQ 0-20_1]:[iBAQ 0-20_3]])</f>
        <v>0</v>
      </c>
      <c r="Q1028" s="6">
        <f>COUNT(表1_5[[#This Row],[iBAQ 30-40_1]:[iBAQ 30-40_3]])</f>
        <v>0</v>
      </c>
      <c r="R1028" s="6">
        <f>COUNT(表1_5[[#This Row],[iBAQ 50-60_1]:[iBAQ 50-60_3]])</f>
        <v>1</v>
      </c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  <c r="AD1028" s="8"/>
    </row>
    <row r="1029" spans="1:30" ht="15.75">
      <c r="A1029" s="6">
        <v>687</v>
      </c>
      <c r="B1029" s="7" t="s">
        <v>937</v>
      </c>
      <c r="C1029" s="7" t="s">
        <v>2653</v>
      </c>
      <c r="D1029" s="7" t="s">
        <v>1690</v>
      </c>
      <c r="E1029" s="6">
        <v>1</v>
      </c>
      <c r="F1029" s="6">
        <v>1</v>
      </c>
      <c r="G1029" s="6"/>
      <c r="H1029" s="6"/>
      <c r="I1029" s="6"/>
      <c r="J1029" s="6">
        <v>2591400</v>
      </c>
      <c r="K1029" s="6"/>
      <c r="L1029" s="6">
        <v>3236300</v>
      </c>
      <c r="M1029" s="6">
        <v>2935400</v>
      </c>
      <c r="N1029" s="6"/>
      <c r="O1029" s="6"/>
      <c r="P1029" s="6">
        <f>COUNT(表1_5[[#This Row],[iBAQ 0-20_1]:[iBAQ 0-20_3]])</f>
        <v>0</v>
      </c>
      <c r="Q1029" s="6">
        <f>COUNT(表1_5[[#This Row],[iBAQ 30-40_1]:[iBAQ 30-40_3]])</f>
        <v>2</v>
      </c>
      <c r="R1029" s="6">
        <f>COUNT(表1_5[[#This Row],[iBAQ 50-60_1]:[iBAQ 50-60_3]])</f>
        <v>1</v>
      </c>
      <c r="S1029" s="8"/>
      <c r="T1029" s="8">
        <f>AVERAGE(表1_5[[#This Row],[iBAQ 30-40_1]:[iBAQ 30-40_3]])</f>
        <v>2913850</v>
      </c>
      <c r="U1029" s="8"/>
      <c r="V1029" s="8"/>
      <c r="W1029" s="8"/>
      <c r="X1029" s="8">
        <v>40</v>
      </c>
      <c r="Y1029" s="8"/>
      <c r="Z1029" s="8"/>
      <c r="AA1029" s="8"/>
      <c r="AB1029" s="8"/>
      <c r="AC1029" s="8"/>
      <c r="AD1029" s="8"/>
    </row>
    <row r="1030" spans="1:30" ht="15.75">
      <c r="A1030" s="6">
        <v>689</v>
      </c>
      <c r="B1030" s="7" t="s">
        <v>1312</v>
      </c>
      <c r="C1030" s="7" t="s">
        <v>2654</v>
      </c>
      <c r="D1030" s="7" t="s">
        <v>1691</v>
      </c>
      <c r="E1030" s="6">
        <v>5</v>
      </c>
      <c r="F1030" s="6">
        <v>1</v>
      </c>
      <c r="G1030" s="6">
        <v>2288000</v>
      </c>
      <c r="H1030" s="6"/>
      <c r="I1030" s="6"/>
      <c r="J1030" s="6">
        <v>1128800</v>
      </c>
      <c r="K1030" s="6"/>
      <c r="L1030" s="6"/>
      <c r="M1030" s="6"/>
      <c r="N1030" s="6"/>
      <c r="O1030" s="6"/>
      <c r="P1030" s="6">
        <f>COUNT(表1_5[[#This Row],[iBAQ 0-20_1]:[iBAQ 0-20_3]])</f>
        <v>1</v>
      </c>
      <c r="Q1030" s="6">
        <f>COUNT(表1_5[[#This Row],[iBAQ 30-40_1]:[iBAQ 30-40_3]])</f>
        <v>1</v>
      </c>
      <c r="R1030" s="6">
        <f>COUNT(表1_5[[#This Row],[iBAQ 50-60_1]:[iBAQ 50-60_3]])</f>
        <v>0</v>
      </c>
      <c r="S1030" s="8"/>
      <c r="T1030" s="8"/>
      <c r="U1030" s="8"/>
      <c r="V1030" s="8"/>
      <c r="W1030" s="8"/>
      <c r="X1030" s="8"/>
      <c r="Y1030" s="8"/>
      <c r="Z1030" s="8"/>
      <c r="AA1030" s="8"/>
      <c r="AB1030" s="8"/>
      <c r="AC1030" s="8"/>
      <c r="AD1030" s="8"/>
    </row>
    <row r="1031" spans="1:30" ht="15.75">
      <c r="A1031" s="6">
        <v>693</v>
      </c>
      <c r="B1031" s="7" t="s">
        <v>999</v>
      </c>
      <c r="C1031" s="7" t="s">
        <v>2658</v>
      </c>
      <c r="D1031" s="7" t="s">
        <v>3644</v>
      </c>
      <c r="E1031" s="6">
        <v>1</v>
      </c>
      <c r="F1031" s="6">
        <v>1</v>
      </c>
      <c r="G1031" s="6"/>
      <c r="H1031" s="6"/>
      <c r="I1031" s="6"/>
      <c r="J1031" s="6"/>
      <c r="K1031" s="6"/>
      <c r="L1031" s="6"/>
      <c r="M1031" s="6">
        <v>1498800</v>
      </c>
      <c r="N1031" s="6"/>
      <c r="O1031" s="6"/>
      <c r="P1031" s="6">
        <f>COUNT(表1_5[[#This Row],[iBAQ 0-20_1]:[iBAQ 0-20_3]])</f>
        <v>0</v>
      </c>
      <c r="Q1031" s="6">
        <f>COUNT(表1_5[[#This Row],[iBAQ 30-40_1]:[iBAQ 30-40_3]])</f>
        <v>0</v>
      </c>
      <c r="R1031" s="6">
        <f>COUNT(表1_5[[#This Row],[iBAQ 50-60_1]:[iBAQ 50-60_3]])</f>
        <v>1</v>
      </c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  <c r="AD1031" s="8"/>
    </row>
    <row r="1032" spans="1:30" ht="15.75">
      <c r="A1032" s="6">
        <v>695</v>
      </c>
      <c r="B1032" s="7" t="s">
        <v>983</v>
      </c>
      <c r="C1032" s="7" t="s">
        <v>2224</v>
      </c>
      <c r="D1032" s="7" t="s">
        <v>3645</v>
      </c>
      <c r="E1032" s="6">
        <v>1</v>
      </c>
      <c r="F1032" s="6">
        <v>1</v>
      </c>
      <c r="G1032" s="6"/>
      <c r="H1032" s="6"/>
      <c r="I1032" s="6"/>
      <c r="J1032" s="6"/>
      <c r="K1032" s="6"/>
      <c r="L1032" s="6"/>
      <c r="M1032" s="6">
        <v>1740300</v>
      </c>
      <c r="N1032" s="6"/>
      <c r="O1032" s="6"/>
      <c r="P1032" s="6">
        <f>COUNT(表1_5[[#This Row],[iBAQ 0-20_1]:[iBAQ 0-20_3]])</f>
        <v>0</v>
      </c>
      <c r="Q1032" s="6">
        <f>COUNT(表1_5[[#This Row],[iBAQ 30-40_1]:[iBAQ 30-40_3]])</f>
        <v>0</v>
      </c>
      <c r="R1032" s="6">
        <f>COUNT(表1_5[[#This Row],[iBAQ 50-60_1]:[iBAQ 50-60_3]])</f>
        <v>1</v>
      </c>
      <c r="S1032" s="8"/>
      <c r="T1032" s="8"/>
      <c r="U1032" s="8"/>
      <c r="V1032" s="8"/>
      <c r="W1032" s="8"/>
      <c r="X1032" s="8"/>
      <c r="Y1032" s="8"/>
      <c r="Z1032" s="8"/>
      <c r="AA1032" s="8"/>
      <c r="AB1032" s="8"/>
      <c r="AC1032" s="8"/>
      <c r="AD1032" s="8"/>
    </row>
    <row r="1033" spans="1:30" ht="15.75">
      <c r="A1033" s="6">
        <v>697</v>
      </c>
      <c r="B1033" s="7" t="s">
        <v>673</v>
      </c>
      <c r="C1033" s="7" t="s">
        <v>2661</v>
      </c>
      <c r="D1033" s="7" t="s">
        <v>1696</v>
      </c>
      <c r="E1033" s="6">
        <v>21</v>
      </c>
      <c r="F1033" s="6">
        <v>2</v>
      </c>
      <c r="G1033" s="6">
        <v>639190</v>
      </c>
      <c r="H1033" s="6"/>
      <c r="I1033" s="6">
        <v>1395500</v>
      </c>
      <c r="J1033" s="6">
        <v>1008800</v>
      </c>
      <c r="K1033" s="6">
        <v>229010</v>
      </c>
      <c r="L1033" s="6">
        <v>1668500</v>
      </c>
      <c r="M1033" s="6"/>
      <c r="N1033" s="6"/>
      <c r="O1033" s="6">
        <v>301620</v>
      </c>
      <c r="P1033" s="6">
        <f>COUNT(表1_5[[#This Row],[iBAQ 0-20_1]:[iBAQ 0-20_3]])</f>
        <v>2</v>
      </c>
      <c r="Q1033" s="6">
        <f>COUNT(表1_5[[#This Row],[iBAQ 30-40_1]:[iBAQ 30-40_3]])</f>
        <v>3</v>
      </c>
      <c r="R1033" s="6">
        <f>COUNT(表1_5[[#This Row],[iBAQ 50-60_1]:[iBAQ 50-60_3]])</f>
        <v>1</v>
      </c>
      <c r="S1033" s="8">
        <f>AVERAGE(表1_5[[#This Row],[iBAQ 0-20_1]:[iBAQ 0-20_3]])</f>
        <v>1017345</v>
      </c>
      <c r="T1033" s="8">
        <f>AVERAGE(表1_5[[#This Row],[iBAQ 30-40_1]:[iBAQ 30-40_3]])</f>
        <v>968770</v>
      </c>
      <c r="U1033" s="8"/>
      <c r="V1033" s="8">
        <f>表1_5[[#This Row],[Average 40]]/表1_5[[#This Row],[Average 20]]</f>
        <v>0.95225316878738286</v>
      </c>
      <c r="W1033" s="8">
        <f>TTEST(表1_5[[#This Row],[iBAQ 0-20_1]:[iBAQ 0-20_3]],表1_5[[#This Row],[iBAQ 30-40_1]:[iBAQ 30-40_3]],2,2)</f>
        <v>0.94121398797034028</v>
      </c>
      <c r="X1033" s="8"/>
      <c r="Y1033" s="8"/>
      <c r="Z1033" s="8"/>
      <c r="AA1033" s="8"/>
      <c r="AB1033" s="8"/>
      <c r="AC1033" s="8"/>
      <c r="AD1033" s="8"/>
    </row>
    <row r="1034" spans="1:30" ht="15.75">
      <c r="A1034" s="6">
        <v>698</v>
      </c>
      <c r="B1034" s="7" t="s">
        <v>1082</v>
      </c>
      <c r="C1034" s="7" t="s">
        <v>2662</v>
      </c>
      <c r="D1034" s="7" t="s">
        <v>1697</v>
      </c>
      <c r="E1034" s="6">
        <v>1</v>
      </c>
      <c r="F1034" s="6">
        <v>1</v>
      </c>
      <c r="G1034" s="6">
        <v>1814000</v>
      </c>
      <c r="H1034" s="6">
        <v>2188500</v>
      </c>
      <c r="I1034" s="6"/>
      <c r="J1034" s="6"/>
      <c r="K1034" s="6"/>
      <c r="L1034" s="6">
        <v>4297200</v>
      </c>
      <c r="M1034" s="6"/>
      <c r="N1034" s="6"/>
      <c r="O1034" s="6"/>
      <c r="P1034" s="6">
        <f>COUNT(表1_5[[#This Row],[iBAQ 0-20_1]:[iBAQ 0-20_3]])</f>
        <v>2</v>
      </c>
      <c r="Q1034" s="6">
        <f>COUNT(表1_5[[#This Row],[iBAQ 30-40_1]:[iBAQ 30-40_3]])</f>
        <v>1</v>
      </c>
      <c r="R1034" s="6">
        <f>COUNT(表1_5[[#This Row],[iBAQ 50-60_1]:[iBAQ 50-60_3]])</f>
        <v>0</v>
      </c>
      <c r="S1034" s="8">
        <f>AVERAGE(表1_5[[#This Row],[iBAQ 0-20_1]:[iBAQ 0-20_3]])</f>
        <v>2001250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  <c r="AD1034" s="8">
        <v>20</v>
      </c>
    </row>
    <row r="1035" spans="1:30" ht="15.75">
      <c r="A1035" s="6">
        <v>177</v>
      </c>
      <c r="B1035" s="7" t="s">
        <v>311</v>
      </c>
      <c r="C1035" s="7" t="s">
        <v>2288</v>
      </c>
      <c r="D1035" s="7" t="s">
        <v>3646</v>
      </c>
      <c r="E1035" s="6">
        <v>1</v>
      </c>
      <c r="F1035" s="6">
        <v>1</v>
      </c>
      <c r="G1035" s="6">
        <v>2833800</v>
      </c>
      <c r="H1035" s="6">
        <v>5426200</v>
      </c>
      <c r="I1035" s="6"/>
      <c r="J1035" s="6"/>
      <c r="K1035" s="6"/>
      <c r="L1035" s="6">
        <v>5218800</v>
      </c>
      <c r="M1035" s="6"/>
      <c r="N1035" s="6"/>
      <c r="O1035" s="6">
        <v>4137500</v>
      </c>
      <c r="P1035" s="6">
        <f>COUNT(表1_5[[#This Row],[iBAQ 0-20_1]:[iBAQ 0-20_3]])</f>
        <v>2</v>
      </c>
      <c r="Q1035" s="6">
        <f>COUNT(表1_5[[#This Row],[iBAQ 30-40_1]:[iBAQ 30-40_3]])</f>
        <v>1</v>
      </c>
      <c r="R1035" s="6">
        <f>COUNT(表1_5[[#This Row],[iBAQ 50-60_1]:[iBAQ 50-60_3]])</f>
        <v>1</v>
      </c>
      <c r="S1035" s="8">
        <f>AVERAGE(表1_5[[#This Row],[iBAQ 0-20_1]:[iBAQ 0-20_3]])</f>
        <v>4130000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</row>
    <row r="1036" spans="1:30" ht="15.75">
      <c r="A1036" s="6">
        <v>700</v>
      </c>
      <c r="B1036" s="7" t="s">
        <v>975</v>
      </c>
      <c r="C1036" s="7" t="s">
        <v>2664</v>
      </c>
      <c r="D1036" s="7" t="s">
        <v>3648</v>
      </c>
      <c r="E1036" s="6">
        <v>1</v>
      </c>
      <c r="F1036" s="6">
        <v>1</v>
      </c>
      <c r="G1036" s="6"/>
      <c r="H1036" s="6"/>
      <c r="I1036" s="6"/>
      <c r="J1036" s="6"/>
      <c r="K1036" s="6"/>
      <c r="L1036" s="6"/>
      <c r="M1036" s="6">
        <v>1876300</v>
      </c>
      <c r="N1036" s="6"/>
      <c r="O1036" s="6"/>
      <c r="P1036" s="6">
        <f>COUNT(表1_5[[#This Row],[iBAQ 0-20_1]:[iBAQ 0-20_3]])</f>
        <v>0</v>
      </c>
      <c r="Q1036" s="6">
        <f>COUNT(表1_5[[#This Row],[iBAQ 30-40_1]:[iBAQ 30-40_3]])</f>
        <v>0</v>
      </c>
      <c r="R1036" s="6">
        <f>COUNT(表1_5[[#This Row],[iBAQ 50-60_1]:[iBAQ 50-60_3]])</f>
        <v>1</v>
      </c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</row>
    <row r="1037" spans="1:30" ht="15.75">
      <c r="A1037" s="6">
        <v>701</v>
      </c>
      <c r="B1037" s="7" t="s">
        <v>526</v>
      </c>
      <c r="C1037" s="7" t="s">
        <v>2665</v>
      </c>
      <c r="D1037" s="7" t="s">
        <v>1698</v>
      </c>
      <c r="E1037" s="6">
        <v>2</v>
      </c>
      <c r="F1037" s="6">
        <v>2</v>
      </c>
      <c r="G1037" s="6">
        <v>1182700</v>
      </c>
      <c r="H1037" s="6"/>
      <c r="I1037" s="6"/>
      <c r="J1037" s="6"/>
      <c r="K1037" s="6"/>
      <c r="L1037" s="6"/>
      <c r="M1037" s="6"/>
      <c r="N1037" s="6"/>
      <c r="O1037" s="6">
        <v>1252800</v>
      </c>
      <c r="P1037" s="6">
        <f>COUNT(表1_5[[#This Row],[iBAQ 0-20_1]:[iBAQ 0-20_3]])</f>
        <v>1</v>
      </c>
      <c r="Q1037" s="6">
        <f>COUNT(表1_5[[#This Row],[iBAQ 30-40_1]:[iBAQ 30-40_3]])</f>
        <v>0</v>
      </c>
      <c r="R1037" s="6">
        <f>COUNT(表1_5[[#This Row],[iBAQ 50-60_1]:[iBAQ 50-60_3]])</f>
        <v>1</v>
      </c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  <c r="AD1037" s="8"/>
    </row>
    <row r="1038" spans="1:30" ht="15.75">
      <c r="A1038" s="6">
        <v>702</v>
      </c>
      <c r="B1038" s="7" t="s">
        <v>1224</v>
      </c>
      <c r="C1038" s="7" t="s">
        <v>2289</v>
      </c>
      <c r="D1038" s="7" t="s">
        <v>3649</v>
      </c>
      <c r="E1038" s="6">
        <v>1</v>
      </c>
      <c r="F1038" s="6">
        <v>1</v>
      </c>
      <c r="G1038" s="6"/>
      <c r="H1038" s="6"/>
      <c r="I1038" s="6"/>
      <c r="J1038" s="6"/>
      <c r="K1038" s="6"/>
      <c r="L1038" s="6">
        <v>269600</v>
      </c>
      <c r="M1038" s="6"/>
      <c r="N1038" s="6"/>
      <c r="O1038" s="6"/>
      <c r="P1038" s="6">
        <f>COUNT(表1_5[[#This Row],[iBAQ 0-20_1]:[iBAQ 0-20_3]])</f>
        <v>0</v>
      </c>
      <c r="Q1038" s="6">
        <f>COUNT(表1_5[[#This Row],[iBAQ 30-40_1]:[iBAQ 30-40_3]])</f>
        <v>1</v>
      </c>
      <c r="R1038" s="6">
        <f>COUNT(表1_5[[#This Row],[iBAQ 50-60_1]:[iBAQ 50-60_3]])</f>
        <v>0</v>
      </c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</row>
    <row r="1039" spans="1:30" ht="15.75">
      <c r="A1039" s="6">
        <v>191</v>
      </c>
      <c r="B1039" s="7" t="s">
        <v>1295</v>
      </c>
      <c r="C1039" s="7" t="s">
        <v>2667</v>
      </c>
      <c r="D1039" s="7" t="s">
        <v>3650</v>
      </c>
      <c r="E1039" s="6">
        <v>1</v>
      </c>
      <c r="F1039" s="6">
        <v>1</v>
      </c>
      <c r="G1039" s="6"/>
      <c r="H1039" s="6"/>
      <c r="I1039" s="6"/>
      <c r="J1039" s="6"/>
      <c r="K1039" s="6">
        <v>285320</v>
      </c>
      <c r="L1039" s="6"/>
      <c r="M1039" s="6"/>
      <c r="N1039" s="6"/>
      <c r="O1039" s="6"/>
      <c r="P1039" s="6">
        <f>COUNT(表1_5[[#This Row],[iBAQ 0-20_1]:[iBAQ 0-20_3]])</f>
        <v>0</v>
      </c>
      <c r="Q1039" s="6">
        <f>COUNT(表1_5[[#This Row],[iBAQ 30-40_1]:[iBAQ 30-40_3]])</f>
        <v>1</v>
      </c>
      <c r="R1039" s="6">
        <f>COUNT(表1_5[[#This Row],[iBAQ 50-60_1]:[iBAQ 50-60_3]])</f>
        <v>0</v>
      </c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</row>
    <row r="1040" spans="1:30" ht="15.75">
      <c r="A1040" s="6">
        <v>707</v>
      </c>
      <c r="B1040" s="7" t="s">
        <v>896</v>
      </c>
      <c r="C1040" s="7" t="s">
        <v>2670</v>
      </c>
      <c r="D1040" s="7" t="s">
        <v>1702</v>
      </c>
      <c r="E1040" s="6">
        <v>4</v>
      </c>
      <c r="F1040" s="6">
        <v>1</v>
      </c>
      <c r="G1040" s="6"/>
      <c r="H1040" s="6">
        <v>1264900</v>
      </c>
      <c r="I1040" s="6"/>
      <c r="J1040" s="6"/>
      <c r="K1040" s="6">
        <v>2826200</v>
      </c>
      <c r="L1040" s="6">
        <v>4491200</v>
      </c>
      <c r="M1040" s="6">
        <v>16369000</v>
      </c>
      <c r="N1040" s="6"/>
      <c r="O1040" s="6"/>
      <c r="P1040" s="6">
        <f>COUNT(表1_5[[#This Row],[iBAQ 0-20_1]:[iBAQ 0-20_3]])</f>
        <v>1</v>
      </c>
      <c r="Q1040" s="6">
        <f>COUNT(表1_5[[#This Row],[iBAQ 30-40_1]:[iBAQ 30-40_3]])</f>
        <v>2</v>
      </c>
      <c r="R1040" s="6">
        <f>COUNT(表1_5[[#This Row],[iBAQ 50-60_1]:[iBAQ 50-60_3]])</f>
        <v>1</v>
      </c>
      <c r="S1040" s="8"/>
      <c r="T1040" s="8">
        <f>AVERAGE(表1_5[[#This Row],[iBAQ 30-40_1]:[iBAQ 30-40_3]])</f>
        <v>3658700</v>
      </c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</row>
    <row r="1041" spans="1:30" ht="15.75">
      <c r="A1041" s="6">
        <v>709</v>
      </c>
      <c r="B1041" s="7" t="s">
        <v>1321</v>
      </c>
      <c r="C1041" s="7" t="s">
        <v>2190</v>
      </c>
      <c r="D1041" s="7" t="s">
        <v>3653</v>
      </c>
      <c r="E1041" s="6">
        <v>2</v>
      </c>
      <c r="F1041" s="6">
        <v>2</v>
      </c>
      <c r="G1041" s="6"/>
      <c r="H1041" s="6"/>
      <c r="I1041" s="6"/>
      <c r="J1041" s="6">
        <v>706850</v>
      </c>
      <c r="K1041" s="6"/>
      <c r="L1041" s="6"/>
      <c r="M1041" s="6"/>
      <c r="N1041" s="6"/>
      <c r="O1041" s="6"/>
      <c r="P1041" s="6">
        <f>COUNT(表1_5[[#This Row],[iBAQ 0-20_1]:[iBAQ 0-20_3]])</f>
        <v>0</v>
      </c>
      <c r="Q1041" s="6">
        <f>COUNT(表1_5[[#This Row],[iBAQ 30-40_1]:[iBAQ 30-40_3]])</f>
        <v>1</v>
      </c>
      <c r="R1041" s="6">
        <f>COUNT(表1_5[[#This Row],[iBAQ 50-60_1]:[iBAQ 50-60_3]])</f>
        <v>0</v>
      </c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</row>
    <row r="1042" spans="1:30" ht="15.75">
      <c r="A1042" s="6">
        <v>710</v>
      </c>
      <c r="B1042" s="7" t="s">
        <v>914</v>
      </c>
      <c r="C1042" s="7" t="s">
        <v>2529</v>
      </c>
      <c r="D1042" s="7" t="s">
        <v>3654</v>
      </c>
      <c r="E1042" s="6">
        <v>6</v>
      </c>
      <c r="F1042" s="6">
        <v>6</v>
      </c>
      <c r="G1042" s="6"/>
      <c r="H1042" s="6">
        <v>479700</v>
      </c>
      <c r="I1042" s="6"/>
      <c r="J1042" s="6">
        <v>1208900</v>
      </c>
      <c r="K1042" s="6">
        <v>1098200</v>
      </c>
      <c r="L1042" s="6">
        <v>4417100</v>
      </c>
      <c r="M1042" s="6">
        <v>4760700</v>
      </c>
      <c r="N1042" s="6"/>
      <c r="O1042" s="6"/>
      <c r="P1042" s="6">
        <f>COUNT(表1_5[[#This Row],[iBAQ 0-20_1]:[iBAQ 0-20_3]])</f>
        <v>1</v>
      </c>
      <c r="Q1042" s="6">
        <f>COUNT(表1_5[[#This Row],[iBAQ 30-40_1]:[iBAQ 30-40_3]])</f>
        <v>3</v>
      </c>
      <c r="R1042" s="6">
        <f>COUNT(表1_5[[#This Row],[iBAQ 50-60_1]:[iBAQ 50-60_3]])</f>
        <v>1</v>
      </c>
      <c r="S1042" s="8"/>
      <c r="T1042" s="8">
        <f>AVERAGE(表1_5[[#This Row],[iBAQ 30-40_1]:[iBAQ 30-40_3]])</f>
        <v>2241400</v>
      </c>
      <c r="U1042" s="8"/>
      <c r="V1042" s="8"/>
      <c r="W1042" s="8"/>
      <c r="X1042" s="8"/>
      <c r="Y1042" s="8"/>
      <c r="Z1042" s="8"/>
      <c r="AA1042" s="8"/>
      <c r="AB1042" s="8"/>
      <c r="AC1042" s="8"/>
      <c r="AD1042" s="8"/>
    </row>
    <row r="1043" spans="1:30" ht="15.75">
      <c r="A1043" s="6">
        <v>711</v>
      </c>
      <c r="B1043" s="7" t="s">
        <v>777</v>
      </c>
      <c r="C1043" s="7" t="s">
        <v>2674</v>
      </c>
      <c r="D1043" s="7" t="s">
        <v>1704</v>
      </c>
      <c r="E1043" s="6">
        <v>1</v>
      </c>
      <c r="F1043" s="6">
        <v>1</v>
      </c>
      <c r="G1043" s="6">
        <v>2051900</v>
      </c>
      <c r="H1043" s="6">
        <v>1986400</v>
      </c>
      <c r="I1043" s="6">
        <v>1432100</v>
      </c>
      <c r="J1043" s="6">
        <v>2206700</v>
      </c>
      <c r="K1043" s="6">
        <v>1764900</v>
      </c>
      <c r="L1043" s="6">
        <v>2379500</v>
      </c>
      <c r="M1043" s="6"/>
      <c r="N1043" s="6">
        <v>1261600</v>
      </c>
      <c r="O1043" s="6"/>
      <c r="P1043" s="6">
        <f>COUNT(表1_5[[#This Row],[iBAQ 0-20_1]:[iBAQ 0-20_3]])</f>
        <v>3</v>
      </c>
      <c r="Q1043" s="6">
        <f>COUNT(表1_5[[#This Row],[iBAQ 30-40_1]:[iBAQ 30-40_3]])</f>
        <v>3</v>
      </c>
      <c r="R1043" s="6">
        <f>COUNT(表1_5[[#This Row],[iBAQ 50-60_1]:[iBAQ 50-60_3]])</f>
        <v>1</v>
      </c>
      <c r="S1043" s="8">
        <f>AVERAGE(表1_5[[#This Row],[iBAQ 0-20_1]:[iBAQ 0-20_3]])</f>
        <v>1823466.6666666667</v>
      </c>
      <c r="T1043" s="8">
        <f>AVERAGE(表1_5[[#This Row],[iBAQ 30-40_1]:[iBAQ 30-40_3]])</f>
        <v>2117033.3333333335</v>
      </c>
      <c r="U1043" s="8"/>
      <c r="V1043" s="8">
        <f>表1_5[[#This Row],[Average 40]]/表1_5[[#This Row],[Average 20]]</f>
        <v>1.1609937116115823</v>
      </c>
      <c r="W1043" s="8">
        <f>TTEST(表1_5[[#This Row],[iBAQ 0-20_1]:[iBAQ 0-20_3]],表1_5[[#This Row],[iBAQ 30-40_1]:[iBAQ 30-40_3]],2,2)</f>
        <v>0.33579863326248049</v>
      </c>
      <c r="X1043" s="8"/>
      <c r="Y1043" s="8"/>
      <c r="Z1043" s="8"/>
      <c r="AA1043" s="8"/>
      <c r="AB1043" s="8"/>
      <c r="AC1043" s="8"/>
      <c r="AD1043" s="8"/>
    </row>
    <row r="1044" spans="1:30" ht="15.75">
      <c r="A1044" s="6">
        <v>712</v>
      </c>
      <c r="B1044" s="7" t="s">
        <v>670</v>
      </c>
      <c r="C1044" s="7" t="s">
        <v>2675</v>
      </c>
      <c r="D1044" s="7" t="s">
        <v>1705</v>
      </c>
      <c r="E1044" s="6">
        <v>3</v>
      </c>
      <c r="F1044" s="6">
        <v>3</v>
      </c>
      <c r="G1044" s="6"/>
      <c r="H1044" s="6"/>
      <c r="I1044" s="6">
        <v>689520</v>
      </c>
      <c r="J1044" s="6"/>
      <c r="K1044" s="6">
        <v>19243000</v>
      </c>
      <c r="L1044" s="6"/>
      <c r="M1044" s="6">
        <v>1850800</v>
      </c>
      <c r="N1044" s="6"/>
      <c r="O1044" s="6">
        <v>320940</v>
      </c>
      <c r="P1044" s="6">
        <f>COUNT(表1_5[[#This Row],[iBAQ 0-20_1]:[iBAQ 0-20_3]])</f>
        <v>1</v>
      </c>
      <c r="Q1044" s="6">
        <f>COUNT(表1_5[[#This Row],[iBAQ 30-40_1]:[iBAQ 30-40_3]])</f>
        <v>1</v>
      </c>
      <c r="R1044" s="6">
        <f>COUNT(表1_5[[#This Row],[iBAQ 50-60_1]:[iBAQ 50-60_3]])</f>
        <v>2</v>
      </c>
      <c r="S1044" s="8"/>
      <c r="T1044" s="8"/>
      <c r="U1044" s="8">
        <f>AVERAGE(表1_5[[#This Row],[iBAQ 50-60_1]:[iBAQ 50-60_3]])</f>
        <v>1085870</v>
      </c>
      <c r="V1044" s="8"/>
      <c r="W1044" s="8"/>
      <c r="X1044" s="8"/>
      <c r="Y1044" s="8"/>
      <c r="Z1044" s="8"/>
      <c r="AA1044" s="8"/>
      <c r="AB1044" s="8"/>
      <c r="AC1044" s="8"/>
      <c r="AD1044" s="8"/>
    </row>
    <row r="1045" spans="1:30" ht="15.75">
      <c r="A1045" s="6">
        <v>714</v>
      </c>
      <c r="B1045" s="7" t="s">
        <v>1003</v>
      </c>
      <c r="C1045" s="7" t="s">
        <v>2677</v>
      </c>
      <c r="D1045" s="7" t="s">
        <v>1707</v>
      </c>
      <c r="E1045" s="6">
        <v>1</v>
      </c>
      <c r="F1045" s="6">
        <v>1</v>
      </c>
      <c r="G1045" s="6"/>
      <c r="H1045" s="6"/>
      <c r="I1045" s="6"/>
      <c r="J1045" s="6"/>
      <c r="K1045" s="6"/>
      <c r="L1045" s="6"/>
      <c r="M1045" s="6">
        <v>1384300</v>
      </c>
      <c r="N1045" s="6"/>
      <c r="O1045" s="6"/>
      <c r="P1045" s="6">
        <f>COUNT(表1_5[[#This Row],[iBAQ 0-20_1]:[iBAQ 0-20_3]])</f>
        <v>0</v>
      </c>
      <c r="Q1045" s="6">
        <f>COUNT(表1_5[[#This Row],[iBAQ 30-40_1]:[iBAQ 30-40_3]])</f>
        <v>0</v>
      </c>
      <c r="R1045" s="6">
        <f>COUNT(表1_5[[#This Row],[iBAQ 50-60_1]:[iBAQ 50-60_3]])</f>
        <v>1</v>
      </c>
      <c r="S1045" s="8"/>
      <c r="T1045" s="8"/>
      <c r="U1045" s="8"/>
      <c r="V1045" s="8"/>
      <c r="W1045" s="8"/>
      <c r="X1045" s="8"/>
      <c r="Y1045" s="8"/>
      <c r="Z1045" s="8"/>
      <c r="AA1045" s="8"/>
      <c r="AB1045" s="8"/>
      <c r="AC1045" s="8"/>
      <c r="AD1045" s="8"/>
    </row>
    <row r="1046" spans="1:30" ht="15.75">
      <c r="A1046" s="6">
        <v>198</v>
      </c>
      <c r="B1046" s="7" t="s">
        <v>1301</v>
      </c>
      <c r="C1046" s="7" t="s">
        <v>2292</v>
      </c>
      <c r="D1046" s="7" t="s">
        <v>3655</v>
      </c>
      <c r="E1046" s="6">
        <v>2</v>
      </c>
      <c r="F1046" s="6">
        <v>1</v>
      </c>
      <c r="G1046" s="6">
        <v>29903000</v>
      </c>
      <c r="H1046" s="6"/>
      <c r="I1046" s="6"/>
      <c r="J1046" s="6">
        <v>38612000</v>
      </c>
      <c r="K1046" s="6"/>
      <c r="L1046" s="6"/>
      <c r="M1046" s="6"/>
      <c r="N1046" s="6"/>
      <c r="O1046" s="6"/>
      <c r="P1046" s="6">
        <f>COUNT(表1_5[[#This Row],[iBAQ 0-20_1]:[iBAQ 0-20_3]])</f>
        <v>1</v>
      </c>
      <c r="Q1046" s="6">
        <f>COUNT(表1_5[[#This Row],[iBAQ 30-40_1]:[iBAQ 30-40_3]])</f>
        <v>1</v>
      </c>
      <c r="R1046" s="6">
        <f>COUNT(表1_5[[#This Row],[iBAQ 50-60_1]:[iBAQ 50-60_3]])</f>
        <v>0</v>
      </c>
      <c r="S1046" s="8"/>
      <c r="T1046" s="8"/>
      <c r="U1046" s="8"/>
      <c r="V1046" s="8"/>
      <c r="W1046" s="8"/>
      <c r="X1046" s="8"/>
      <c r="Y1046" s="8"/>
      <c r="Z1046" s="8"/>
      <c r="AA1046" s="8"/>
      <c r="AB1046" s="8"/>
      <c r="AC1046" s="8"/>
      <c r="AD1046" s="8"/>
    </row>
    <row r="1047" spans="1:30" ht="15.75">
      <c r="A1047" s="6">
        <v>716</v>
      </c>
      <c r="B1047" s="7" t="s">
        <v>1294</v>
      </c>
      <c r="C1047" s="7" t="s">
        <v>2679</v>
      </c>
      <c r="D1047" s="7" t="s">
        <v>1708</v>
      </c>
      <c r="E1047" s="6">
        <v>1</v>
      </c>
      <c r="F1047" s="6">
        <v>1</v>
      </c>
      <c r="G1047" s="6"/>
      <c r="H1047" s="6"/>
      <c r="I1047" s="6">
        <v>603130</v>
      </c>
      <c r="J1047" s="6"/>
      <c r="K1047" s="6">
        <v>323930</v>
      </c>
      <c r="L1047" s="6"/>
      <c r="M1047" s="6"/>
      <c r="N1047" s="6"/>
      <c r="O1047" s="6"/>
      <c r="P1047" s="6">
        <f>COUNT(表1_5[[#This Row],[iBAQ 0-20_1]:[iBAQ 0-20_3]])</f>
        <v>1</v>
      </c>
      <c r="Q1047" s="6">
        <f>COUNT(表1_5[[#This Row],[iBAQ 30-40_1]:[iBAQ 30-40_3]])</f>
        <v>1</v>
      </c>
      <c r="R1047" s="6">
        <f>COUNT(表1_5[[#This Row],[iBAQ 50-60_1]:[iBAQ 50-60_3]])</f>
        <v>0</v>
      </c>
      <c r="S1047" s="8"/>
      <c r="T1047" s="8"/>
      <c r="U1047" s="8"/>
      <c r="V1047" s="8"/>
      <c r="W1047" s="8"/>
      <c r="X1047" s="8"/>
      <c r="Y1047" s="8"/>
      <c r="Z1047" s="8"/>
      <c r="AA1047" s="8"/>
      <c r="AB1047" s="8"/>
      <c r="AC1047" s="8"/>
      <c r="AD1047" s="8"/>
    </row>
    <row r="1048" spans="1:30" ht="15.75">
      <c r="A1048" s="6">
        <v>717</v>
      </c>
      <c r="B1048" s="7" t="s">
        <v>1027</v>
      </c>
      <c r="C1048" s="7" t="s">
        <v>2680</v>
      </c>
      <c r="D1048" s="7" t="s">
        <v>1709</v>
      </c>
      <c r="E1048" s="6">
        <v>2</v>
      </c>
      <c r="F1048" s="6">
        <v>2</v>
      </c>
      <c r="G1048" s="6"/>
      <c r="H1048" s="6"/>
      <c r="I1048" s="6"/>
      <c r="J1048" s="6"/>
      <c r="K1048" s="6"/>
      <c r="L1048" s="6">
        <v>297020</v>
      </c>
      <c r="M1048" s="6">
        <v>1071300</v>
      </c>
      <c r="N1048" s="6"/>
      <c r="O1048" s="6"/>
      <c r="P1048" s="6">
        <f>COUNT(表1_5[[#This Row],[iBAQ 0-20_1]:[iBAQ 0-20_3]])</f>
        <v>0</v>
      </c>
      <c r="Q1048" s="6">
        <f>COUNT(表1_5[[#This Row],[iBAQ 30-40_1]:[iBAQ 30-40_3]])</f>
        <v>1</v>
      </c>
      <c r="R1048" s="6">
        <f>COUNT(表1_5[[#This Row],[iBAQ 50-60_1]:[iBAQ 50-60_3]])</f>
        <v>1</v>
      </c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</row>
    <row r="1049" spans="1:30" ht="15.75">
      <c r="A1049" s="6">
        <v>720</v>
      </c>
      <c r="B1049" s="7" t="s">
        <v>1293</v>
      </c>
      <c r="C1049" s="7" t="s">
        <v>2683</v>
      </c>
      <c r="D1049" s="7" t="s">
        <v>1712</v>
      </c>
      <c r="E1049" s="6">
        <v>3</v>
      </c>
      <c r="F1049" s="6">
        <v>3</v>
      </c>
      <c r="G1049" s="6"/>
      <c r="H1049" s="6"/>
      <c r="I1049" s="6"/>
      <c r="J1049" s="6"/>
      <c r="K1049" s="6">
        <v>345860</v>
      </c>
      <c r="L1049" s="6"/>
      <c r="M1049" s="6"/>
      <c r="N1049" s="6"/>
      <c r="O1049" s="6"/>
      <c r="P1049" s="6">
        <f>COUNT(表1_5[[#This Row],[iBAQ 0-20_1]:[iBAQ 0-20_3]])</f>
        <v>0</v>
      </c>
      <c r="Q1049" s="6">
        <f>COUNT(表1_5[[#This Row],[iBAQ 30-40_1]:[iBAQ 30-40_3]])</f>
        <v>1</v>
      </c>
      <c r="R1049" s="6">
        <f>COUNT(表1_5[[#This Row],[iBAQ 50-60_1]:[iBAQ 50-60_3]])</f>
        <v>0</v>
      </c>
      <c r="S1049" s="8"/>
      <c r="T1049" s="8"/>
      <c r="U1049" s="8"/>
      <c r="V1049" s="8"/>
      <c r="W1049" s="8"/>
      <c r="X1049" s="8"/>
      <c r="Y1049" s="8"/>
      <c r="Z1049" s="8"/>
      <c r="AA1049" s="8"/>
      <c r="AB1049" s="8"/>
      <c r="AC1049" s="8"/>
      <c r="AD1049" s="8"/>
    </row>
    <row r="1050" spans="1:30" ht="15.75">
      <c r="A1050" s="6">
        <v>721</v>
      </c>
      <c r="B1050" s="7" t="s">
        <v>218</v>
      </c>
      <c r="C1050" s="7" t="s">
        <v>2684</v>
      </c>
      <c r="D1050" s="7" t="s">
        <v>3657</v>
      </c>
      <c r="E1050" s="6">
        <v>2</v>
      </c>
      <c r="F1050" s="6">
        <v>2</v>
      </c>
      <c r="G1050" s="6"/>
      <c r="H1050" s="6"/>
      <c r="I1050" s="6"/>
      <c r="J1050" s="6"/>
      <c r="K1050" s="6">
        <v>15505000</v>
      </c>
      <c r="L1050" s="6">
        <v>9400300</v>
      </c>
      <c r="M1050" s="6"/>
      <c r="N1050" s="6"/>
      <c r="O1050" s="6">
        <v>7393700</v>
      </c>
      <c r="P1050" s="6">
        <f>COUNT(表1_5[[#This Row],[iBAQ 0-20_1]:[iBAQ 0-20_3]])</f>
        <v>0</v>
      </c>
      <c r="Q1050" s="6">
        <f>COUNT(表1_5[[#This Row],[iBAQ 30-40_1]:[iBAQ 30-40_3]])</f>
        <v>2</v>
      </c>
      <c r="R1050" s="6">
        <f>COUNT(表1_5[[#This Row],[iBAQ 50-60_1]:[iBAQ 50-60_3]])</f>
        <v>1</v>
      </c>
      <c r="S1050" s="8"/>
      <c r="T1050" s="8">
        <f>AVERAGE(表1_5[[#This Row],[iBAQ 30-40_1]:[iBAQ 30-40_3]])</f>
        <v>12452650</v>
      </c>
      <c r="U1050" s="8"/>
      <c r="V1050" s="8"/>
      <c r="W1050" s="8"/>
      <c r="X1050" s="8">
        <v>40</v>
      </c>
      <c r="Y1050" s="8"/>
      <c r="Z1050" s="8"/>
      <c r="AA1050" s="8"/>
      <c r="AB1050" s="8"/>
      <c r="AC1050" s="8"/>
      <c r="AD1050" s="8"/>
    </row>
    <row r="1051" spans="1:30" ht="15.75">
      <c r="A1051" s="6">
        <v>722</v>
      </c>
      <c r="B1051" s="7" t="s">
        <v>1190</v>
      </c>
      <c r="C1051" s="7" t="s">
        <v>2685</v>
      </c>
      <c r="D1051" s="7" t="s">
        <v>1713</v>
      </c>
      <c r="E1051" s="6">
        <v>1</v>
      </c>
      <c r="F1051" s="6">
        <v>1</v>
      </c>
      <c r="G1051" s="6"/>
      <c r="H1051" s="6"/>
      <c r="I1051" s="6"/>
      <c r="J1051" s="6"/>
      <c r="K1051" s="6"/>
      <c r="L1051" s="6">
        <v>546910</v>
      </c>
      <c r="M1051" s="6"/>
      <c r="N1051" s="6"/>
      <c r="O1051" s="6"/>
      <c r="P1051" s="6">
        <f>COUNT(表1_5[[#This Row],[iBAQ 0-20_1]:[iBAQ 0-20_3]])</f>
        <v>0</v>
      </c>
      <c r="Q1051" s="6">
        <f>COUNT(表1_5[[#This Row],[iBAQ 30-40_1]:[iBAQ 30-40_3]])</f>
        <v>1</v>
      </c>
      <c r="R1051" s="6">
        <f>COUNT(表1_5[[#This Row],[iBAQ 50-60_1]:[iBAQ 50-60_3]])</f>
        <v>0</v>
      </c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</row>
    <row r="1052" spans="1:30" ht="15.75">
      <c r="A1052" s="6">
        <v>723</v>
      </c>
      <c r="B1052" s="7" t="s">
        <v>1357</v>
      </c>
      <c r="C1052" s="7" t="s">
        <v>2687</v>
      </c>
      <c r="D1052" s="7" t="s">
        <v>1714</v>
      </c>
      <c r="E1052" s="6">
        <v>1</v>
      </c>
      <c r="F1052" s="6">
        <v>1</v>
      </c>
      <c r="G1052" s="6"/>
      <c r="H1052" s="6">
        <v>702060</v>
      </c>
      <c r="I1052" s="6">
        <v>497980</v>
      </c>
      <c r="J1052" s="6"/>
      <c r="K1052" s="6"/>
      <c r="L1052" s="6"/>
      <c r="M1052" s="6"/>
      <c r="N1052" s="6"/>
      <c r="O1052" s="6"/>
      <c r="P1052" s="6">
        <f>COUNT(表1_5[[#This Row],[iBAQ 0-20_1]:[iBAQ 0-20_3]])</f>
        <v>2</v>
      </c>
      <c r="Q1052" s="6">
        <f>COUNT(表1_5[[#This Row],[iBAQ 30-40_1]:[iBAQ 30-40_3]])</f>
        <v>0</v>
      </c>
      <c r="R1052" s="6">
        <f>COUNT(表1_5[[#This Row],[iBAQ 50-60_1]:[iBAQ 50-60_3]])</f>
        <v>0</v>
      </c>
      <c r="S1052" s="8">
        <f>AVERAGE(表1_5[[#This Row],[iBAQ 0-20_1]:[iBAQ 0-20_3]])</f>
        <v>600020</v>
      </c>
      <c r="T1052" s="8"/>
      <c r="U1052" s="8"/>
      <c r="V1052" s="8"/>
      <c r="W1052" s="8"/>
      <c r="X1052" s="8">
        <v>20</v>
      </c>
      <c r="Y1052" s="8"/>
      <c r="Z1052" s="8"/>
      <c r="AA1052" s="8"/>
      <c r="AB1052" s="8"/>
      <c r="AC1052" s="8"/>
      <c r="AD1052" s="8">
        <v>20</v>
      </c>
    </row>
    <row r="1053" spans="1:30" ht="15.75">
      <c r="A1053" s="6">
        <v>729</v>
      </c>
      <c r="B1053" s="7" t="s">
        <v>1227</v>
      </c>
      <c r="C1053" s="7" t="s">
        <v>2690</v>
      </c>
      <c r="D1053" s="7" t="s">
        <v>1717</v>
      </c>
      <c r="E1053" s="6">
        <v>4</v>
      </c>
      <c r="F1053" s="6">
        <v>2</v>
      </c>
      <c r="G1053" s="6"/>
      <c r="H1053" s="6"/>
      <c r="I1053" s="6"/>
      <c r="J1053" s="6"/>
      <c r="K1053" s="6"/>
      <c r="L1053" s="6">
        <v>257590</v>
      </c>
      <c r="M1053" s="6"/>
      <c r="N1053" s="6"/>
      <c r="O1053" s="6"/>
      <c r="P1053" s="6">
        <f>COUNT(表1_5[[#This Row],[iBAQ 0-20_1]:[iBAQ 0-20_3]])</f>
        <v>0</v>
      </c>
      <c r="Q1053" s="6">
        <f>COUNT(表1_5[[#This Row],[iBAQ 30-40_1]:[iBAQ 30-40_3]])</f>
        <v>1</v>
      </c>
      <c r="R1053" s="6">
        <f>COUNT(表1_5[[#This Row],[iBAQ 50-60_1]:[iBAQ 50-60_3]])</f>
        <v>0</v>
      </c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</row>
    <row r="1054" spans="1:30" ht="15.75">
      <c r="A1054" s="6">
        <v>730</v>
      </c>
      <c r="B1054" s="7" t="s">
        <v>1315</v>
      </c>
      <c r="C1054" s="7" t="s">
        <v>2691</v>
      </c>
      <c r="D1054" s="7" t="s">
        <v>3659</v>
      </c>
      <c r="E1054" s="6">
        <v>1</v>
      </c>
      <c r="F1054" s="6">
        <v>1</v>
      </c>
      <c r="G1054" s="6"/>
      <c r="H1054" s="6"/>
      <c r="I1054" s="6"/>
      <c r="J1054" s="6">
        <v>911820</v>
      </c>
      <c r="K1054" s="6"/>
      <c r="L1054" s="6"/>
      <c r="M1054" s="6"/>
      <c r="N1054" s="6"/>
      <c r="O1054" s="6"/>
      <c r="P1054" s="6">
        <f>COUNT(表1_5[[#This Row],[iBAQ 0-20_1]:[iBAQ 0-20_3]])</f>
        <v>0</v>
      </c>
      <c r="Q1054" s="6">
        <f>COUNT(表1_5[[#This Row],[iBAQ 30-40_1]:[iBAQ 30-40_3]])</f>
        <v>1</v>
      </c>
      <c r="R1054" s="6">
        <f>COUNT(表1_5[[#This Row],[iBAQ 50-60_1]:[iBAQ 50-60_3]])</f>
        <v>0</v>
      </c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</row>
    <row r="1055" spans="1:30" ht="15.75">
      <c r="A1055" s="6">
        <v>213</v>
      </c>
      <c r="B1055" s="7" t="s">
        <v>696</v>
      </c>
      <c r="C1055" s="7" t="s">
        <v>2696</v>
      </c>
      <c r="D1055" s="7" t="s">
        <v>1721</v>
      </c>
      <c r="E1055" s="6">
        <v>1</v>
      </c>
      <c r="F1055" s="6">
        <v>1</v>
      </c>
      <c r="G1055" s="6"/>
      <c r="H1055" s="6"/>
      <c r="I1055" s="6"/>
      <c r="J1055" s="6">
        <v>11485000</v>
      </c>
      <c r="K1055" s="6"/>
      <c r="L1055" s="6"/>
      <c r="M1055" s="6"/>
      <c r="N1055" s="6">
        <v>13346000</v>
      </c>
      <c r="O1055" s="6"/>
      <c r="P1055" s="6">
        <f>COUNT(表1_5[[#This Row],[iBAQ 0-20_1]:[iBAQ 0-20_3]])</f>
        <v>0</v>
      </c>
      <c r="Q1055" s="6">
        <f>COUNT(表1_5[[#This Row],[iBAQ 30-40_1]:[iBAQ 30-40_3]])</f>
        <v>1</v>
      </c>
      <c r="R1055" s="6">
        <f>COUNT(表1_5[[#This Row],[iBAQ 50-60_1]:[iBAQ 50-60_3]])</f>
        <v>1</v>
      </c>
      <c r="S1055" s="8"/>
      <c r="T1055" s="8"/>
      <c r="U1055" s="8"/>
      <c r="V1055" s="8"/>
      <c r="W1055" s="8"/>
      <c r="X1055" s="8"/>
      <c r="Y1055" s="8"/>
      <c r="Z1055" s="8"/>
      <c r="AA1055" s="8"/>
      <c r="AB1055" s="8"/>
      <c r="AC1055" s="8"/>
      <c r="AD1055" s="8"/>
    </row>
    <row r="1056" spans="1:30" ht="15.75">
      <c r="A1056" s="6">
        <v>744</v>
      </c>
      <c r="B1056" s="7" t="s">
        <v>968</v>
      </c>
      <c r="C1056" s="7" t="s">
        <v>2703</v>
      </c>
      <c r="D1056" s="7" t="s">
        <v>3665</v>
      </c>
      <c r="E1056" s="6">
        <v>4</v>
      </c>
      <c r="F1056" s="6">
        <v>4</v>
      </c>
      <c r="G1056" s="6"/>
      <c r="H1056" s="6">
        <v>331400</v>
      </c>
      <c r="I1056" s="6"/>
      <c r="J1056" s="6">
        <v>410030</v>
      </c>
      <c r="K1056" s="6">
        <v>722720</v>
      </c>
      <c r="L1056" s="6"/>
      <c r="M1056" s="6">
        <v>2005100</v>
      </c>
      <c r="N1056" s="6"/>
      <c r="O1056" s="6"/>
      <c r="P1056" s="6">
        <f>COUNT(表1_5[[#This Row],[iBAQ 0-20_1]:[iBAQ 0-20_3]])</f>
        <v>1</v>
      </c>
      <c r="Q1056" s="6">
        <f>COUNT(表1_5[[#This Row],[iBAQ 30-40_1]:[iBAQ 30-40_3]])</f>
        <v>2</v>
      </c>
      <c r="R1056" s="6">
        <f>COUNT(表1_5[[#This Row],[iBAQ 50-60_1]:[iBAQ 50-60_3]])</f>
        <v>1</v>
      </c>
      <c r="S1056" s="8"/>
      <c r="T1056" s="8">
        <f>AVERAGE(表1_5[[#This Row],[iBAQ 30-40_1]:[iBAQ 30-40_3]])</f>
        <v>566375</v>
      </c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</row>
    <row r="1057" spans="1:30" ht="15.75">
      <c r="A1057" s="6">
        <v>748</v>
      </c>
      <c r="B1057" s="7" t="s">
        <v>1297</v>
      </c>
      <c r="C1057" s="7" t="s">
        <v>2707</v>
      </c>
      <c r="D1057" s="7" t="s">
        <v>3668</v>
      </c>
      <c r="E1057" s="6">
        <v>19</v>
      </c>
      <c r="F1057" s="6">
        <v>1</v>
      </c>
      <c r="G1057" s="6"/>
      <c r="H1057" s="6"/>
      <c r="I1057" s="6"/>
      <c r="J1057" s="6"/>
      <c r="K1057" s="6">
        <v>263790</v>
      </c>
      <c r="L1057" s="6"/>
      <c r="M1057" s="6"/>
      <c r="N1057" s="6"/>
      <c r="O1057" s="6"/>
      <c r="P1057" s="6">
        <f>COUNT(表1_5[[#This Row],[iBAQ 0-20_1]:[iBAQ 0-20_3]])</f>
        <v>0</v>
      </c>
      <c r="Q1057" s="6">
        <f>COUNT(表1_5[[#This Row],[iBAQ 30-40_1]:[iBAQ 30-40_3]])</f>
        <v>1</v>
      </c>
      <c r="R1057" s="6">
        <f>COUNT(表1_5[[#This Row],[iBAQ 50-60_1]:[iBAQ 50-60_3]])</f>
        <v>0</v>
      </c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</row>
    <row r="1058" spans="1:30" ht="15.75">
      <c r="A1058" s="6">
        <v>758</v>
      </c>
      <c r="B1058" s="7" t="s">
        <v>953</v>
      </c>
      <c r="C1058" s="7" t="s">
        <v>2715</v>
      </c>
      <c r="D1058" s="7" t="s">
        <v>3672</v>
      </c>
      <c r="E1058" s="6">
        <v>3</v>
      </c>
      <c r="F1058" s="6">
        <v>3</v>
      </c>
      <c r="G1058" s="6">
        <v>548770</v>
      </c>
      <c r="H1058" s="6">
        <v>543530</v>
      </c>
      <c r="I1058" s="6"/>
      <c r="J1058" s="6">
        <v>4315400</v>
      </c>
      <c r="K1058" s="6">
        <v>5617500</v>
      </c>
      <c r="L1058" s="6">
        <v>3858100</v>
      </c>
      <c r="M1058" s="6">
        <v>2320600</v>
      </c>
      <c r="N1058" s="6"/>
      <c r="O1058" s="6"/>
      <c r="P1058" s="6">
        <f>COUNT(表1_5[[#This Row],[iBAQ 0-20_1]:[iBAQ 0-20_3]])</f>
        <v>2</v>
      </c>
      <c r="Q1058" s="6">
        <f>COUNT(表1_5[[#This Row],[iBAQ 30-40_1]:[iBAQ 30-40_3]])</f>
        <v>3</v>
      </c>
      <c r="R1058" s="6">
        <f>COUNT(表1_5[[#This Row],[iBAQ 50-60_1]:[iBAQ 50-60_3]])</f>
        <v>1</v>
      </c>
      <c r="S1058" s="8">
        <f>AVERAGE(表1_5[[#This Row],[iBAQ 0-20_1]:[iBAQ 0-20_3]])</f>
        <v>546150</v>
      </c>
      <c r="T1058" s="8">
        <f>AVERAGE(表1_5[[#This Row],[iBAQ 30-40_1]:[iBAQ 30-40_3]])</f>
        <v>4597000</v>
      </c>
      <c r="U1058" s="8"/>
      <c r="V1058" s="8">
        <f>表1_5[[#This Row],[Average 40]]/表1_5[[#This Row],[Average 20]]</f>
        <v>8.4171015288840056</v>
      </c>
      <c r="W1058" s="8">
        <f>TTEST(表1_5[[#This Row],[iBAQ 0-20_1]:[iBAQ 0-20_3]],表1_5[[#This Row],[iBAQ 30-40_1]:[iBAQ 30-40_3]],2,2)</f>
        <v>9.4781765300259047E-3</v>
      </c>
      <c r="X1058" s="8" t="s">
        <v>1408</v>
      </c>
      <c r="Y1058" s="8"/>
      <c r="Z1058" s="8"/>
      <c r="AA1058" s="8"/>
      <c r="AB1058" s="8"/>
      <c r="AC1058" s="8"/>
      <c r="AD1058" s="8"/>
    </row>
    <row r="1059" spans="1:30" ht="15.75">
      <c r="A1059" s="6">
        <v>761</v>
      </c>
      <c r="B1059" s="7" t="s">
        <v>789</v>
      </c>
      <c r="C1059" s="7" t="s">
        <v>2717</v>
      </c>
      <c r="D1059" s="7" t="s">
        <v>3674</v>
      </c>
      <c r="E1059" s="6">
        <v>2</v>
      </c>
      <c r="F1059" s="6">
        <v>2</v>
      </c>
      <c r="G1059" s="6"/>
      <c r="H1059" s="6"/>
      <c r="I1059" s="6"/>
      <c r="J1059" s="6"/>
      <c r="K1059" s="6"/>
      <c r="L1059" s="6"/>
      <c r="M1059" s="6"/>
      <c r="N1059" s="6">
        <v>1000100</v>
      </c>
      <c r="O1059" s="6"/>
      <c r="P1059" s="6">
        <f>COUNT(表1_5[[#This Row],[iBAQ 0-20_1]:[iBAQ 0-20_3]])</f>
        <v>0</v>
      </c>
      <c r="Q1059" s="6">
        <f>COUNT(表1_5[[#This Row],[iBAQ 30-40_1]:[iBAQ 30-40_3]])</f>
        <v>0</v>
      </c>
      <c r="R1059" s="6">
        <f>COUNT(表1_5[[#This Row],[iBAQ 50-60_1]:[iBAQ 50-60_3]])</f>
        <v>1</v>
      </c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</row>
    <row r="1060" spans="1:30" ht="15.75">
      <c r="A1060" s="6">
        <v>765</v>
      </c>
      <c r="B1060" s="7" t="s">
        <v>981</v>
      </c>
      <c r="C1060" s="7" t="s">
        <v>2721</v>
      </c>
      <c r="D1060" s="7" t="s">
        <v>1734</v>
      </c>
      <c r="E1060" s="6">
        <v>5</v>
      </c>
      <c r="F1060" s="6">
        <v>5</v>
      </c>
      <c r="G1060" s="6">
        <v>547510</v>
      </c>
      <c r="H1060" s="6">
        <v>2002100</v>
      </c>
      <c r="I1060" s="6">
        <v>1888500</v>
      </c>
      <c r="J1060" s="6">
        <v>3362600</v>
      </c>
      <c r="K1060" s="6">
        <v>3594600</v>
      </c>
      <c r="L1060" s="6">
        <v>3075600</v>
      </c>
      <c r="M1060" s="6">
        <v>1767500</v>
      </c>
      <c r="N1060" s="6"/>
      <c r="O1060" s="6"/>
      <c r="P1060" s="6">
        <f>COUNT(表1_5[[#This Row],[iBAQ 0-20_1]:[iBAQ 0-20_3]])</f>
        <v>3</v>
      </c>
      <c r="Q1060" s="6">
        <f>COUNT(表1_5[[#This Row],[iBAQ 30-40_1]:[iBAQ 30-40_3]])</f>
        <v>3</v>
      </c>
      <c r="R1060" s="6">
        <f>COUNT(表1_5[[#This Row],[iBAQ 50-60_1]:[iBAQ 50-60_3]])</f>
        <v>1</v>
      </c>
      <c r="S1060" s="8">
        <f>AVERAGE(表1_5[[#This Row],[iBAQ 0-20_1]:[iBAQ 0-20_3]])</f>
        <v>1479370</v>
      </c>
      <c r="T1060" s="8">
        <f>AVERAGE(表1_5[[#This Row],[iBAQ 30-40_1]:[iBAQ 30-40_3]])</f>
        <v>3344266.6666666665</v>
      </c>
      <c r="U1060" s="8"/>
      <c r="V1060" s="8">
        <f>表1_5[[#This Row],[Average 40]]/表1_5[[#This Row],[Average 20]]</f>
        <v>2.2606019228905998</v>
      </c>
      <c r="W1060" s="8">
        <f>TTEST(表1_5[[#This Row],[iBAQ 0-20_1]:[iBAQ 0-20_3]],表1_5[[#This Row],[iBAQ 30-40_1]:[iBAQ 30-40_3]],2,2)</f>
        <v>1.9084129956891918E-2</v>
      </c>
      <c r="X1060" s="8" t="s">
        <v>1408</v>
      </c>
      <c r="Y1060" s="8"/>
      <c r="Z1060" s="8"/>
      <c r="AA1060" s="8"/>
      <c r="AB1060" s="8"/>
      <c r="AC1060" s="8"/>
      <c r="AD1060" s="8"/>
    </row>
    <row r="1061" spans="1:30" ht="15.75">
      <c r="A1061" s="6">
        <v>770</v>
      </c>
      <c r="B1061" s="7" t="s">
        <v>881</v>
      </c>
      <c r="C1061" s="7" t="s">
        <v>2726</v>
      </c>
      <c r="D1061" s="7" t="s">
        <v>1736</v>
      </c>
      <c r="E1061" s="6">
        <v>2</v>
      </c>
      <c r="F1061" s="6">
        <v>2</v>
      </c>
      <c r="G1061" s="6"/>
      <c r="H1061" s="6"/>
      <c r="I1061" s="6"/>
      <c r="J1061" s="6">
        <v>243790</v>
      </c>
      <c r="K1061" s="6"/>
      <c r="L1061" s="6"/>
      <c r="M1061" s="6"/>
      <c r="N1061" s="6">
        <v>94846</v>
      </c>
      <c r="O1061" s="6"/>
      <c r="P1061" s="6">
        <f>COUNT(表1_5[[#This Row],[iBAQ 0-20_1]:[iBAQ 0-20_3]])</f>
        <v>0</v>
      </c>
      <c r="Q1061" s="6">
        <f>COUNT(表1_5[[#This Row],[iBAQ 30-40_1]:[iBAQ 30-40_3]])</f>
        <v>1</v>
      </c>
      <c r="R1061" s="6">
        <f>COUNT(表1_5[[#This Row],[iBAQ 50-60_1]:[iBAQ 50-60_3]])</f>
        <v>1</v>
      </c>
      <c r="S1061" s="8"/>
      <c r="T1061" s="8"/>
      <c r="U1061" s="8"/>
      <c r="V1061" s="8"/>
      <c r="W1061" s="8"/>
      <c r="X1061" s="8"/>
      <c r="Y1061" s="8"/>
      <c r="Z1061" s="8"/>
      <c r="AA1061" s="8"/>
      <c r="AB1061" s="8"/>
      <c r="AC1061" s="8"/>
      <c r="AD1061" s="8"/>
    </row>
    <row r="1062" spans="1:30" ht="15.75">
      <c r="A1062" s="6">
        <v>62</v>
      </c>
      <c r="B1062" s="7" t="s">
        <v>957</v>
      </c>
      <c r="C1062" s="7" t="s">
        <v>2727</v>
      </c>
      <c r="D1062" s="7" t="s">
        <v>3680</v>
      </c>
      <c r="E1062" s="6">
        <v>5</v>
      </c>
      <c r="F1062" s="6">
        <v>5</v>
      </c>
      <c r="G1062" s="6">
        <v>1555500</v>
      </c>
      <c r="H1062" s="6">
        <v>2803900</v>
      </c>
      <c r="I1062" s="6">
        <v>1590200</v>
      </c>
      <c r="J1062" s="6">
        <v>697760</v>
      </c>
      <c r="K1062" s="6">
        <v>1283600</v>
      </c>
      <c r="L1062" s="6">
        <v>1312700</v>
      </c>
      <c r="M1062" s="6">
        <v>2181600</v>
      </c>
      <c r="N1062" s="6"/>
      <c r="O1062" s="6"/>
      <c r="P1062" s="6">
        <f>COUNT(表1_5[[#This Row],[iBAQ 0-20_1]:[iBAQ 0-20_3]])</f>
        <v>3</v>
      </c>
      <c r="Q1062" s="6">
        <f>COUNT(表1_5[[#This Row],[iBAQ 30-40_1]:[iBAQ 30-40_3]])</f>
        <v>3</v>
      </c>
      <c r="R1062" s="6">
        <f>COUNT(表1_5[[#This Row],[iBAQ 50-60_1]:[iBAQ 50-60_3]])</f>
        <v>1</v>
      </c>
      <c r="S1062" s="8">
        <f>AVERAGE(表1_5[[#This Row],[iBAQ 0-20_1]:[iBAQ 0-20_3]])</f>
        <v>1983200</v>
      </c>
      <c r="T1062" s="8">
        <f>AVERAGE(表1_5[[#This Row],[iBAQ 30-40_1]:[iBAQ 30-40_3]])</f>
        <v>1098020</v>
      </c>
      <c r="U1062" s="8"/>
      <c r="V1062" s="8">
        <f>表1_5[[#This Row],[Average 40]]/表1_5[[#This Row],[Average 20]]</f>
        <v>0.55366075030254136</v>
      </c>
      <c r="W1062" s="8">
        <f>TTEST(表1_5[[#This Row],[iBAQ 0-20_1]:[iBAQ 0-20_3]],表1_5[[#This Row],[iBAQ 30-40_1]:[iBAQ 30-40_3]],2,2)</f>
        <v>0.12465700585171473</v>
      </c>
      <c r="X1062" s="8"/>
      <c r="Y1062" s="8"/>
      <c r="Z1062" s="8"/>
      <c r="AA1062" s="8"/>
      <c r="AB1062" s="8"/>
      <c r="AC1062" s="8"/>
      <c r="AD1062" s="8"/>
    </row>
    <row r="1063" spans="1:30" ht="15.75">
      <c r="A1063" s="6">
        <v>773</v>
      </c>
      <c r="B1063" s="7" t="s">
        <v>658</v>
      </c>
      <c r="C1063" s="7" t="s">
        <v>2729</v>
      </c>
      <c r="D1063" s="7" t="s">
        <v>1738</v>
      </c>
      <c r="E1063" s="6">
        <v>2</v>
      </c>
      <c r="F1063" s="6">
        <v>2</v>
      </c>
      <c r="G1063" s="6">
        <v>458960</v>
      </c>
      <c r="H1063" s="6">
        <v>300160</v>
      </c>
      <c r="I1063" s="6">
        <v>277270</v>
      </c>
      <c r="J1063" s="6"/>
      <c r="K1063" s="6"/>
      <c r="L1063" s="6">
        <v>185830</v>
      </c>
      <c r="M1063" s="6"/>
      <c r="N1063" s="6"/>
      <c r="O1063" s="6">
        <v>403770</v>
      </c>
      <c r="P1063" s="6">
        <f>COUNT(表1_5[[#This Row],[iBAQ 0-20_1]:[iBAQ 0-20_3]])</f>
        <v>3</v>
      </c>
      <c r="Q1063" s="6">
        <f>COUNT(表1_5[[#This Row],[iBAQ 30-40_1]:[iBAQ 30-40_3]])</f>
        <v>1</v>
      </c>
      <c r="R1063" s="6">
        <f>COUNT(表1_5[[#This Row],[iBAQ 50-60_1]:[iBAQ 50-60_3]])</f>
        <v>1</v>
      </c>
      <c r="S1063" s="8">
        <f>AVERAGE(表1_5[[#This Row],[iBAQ 0-20_1]:[iBAQ 0-20_3]])</f>
        <v>345463.33333333331</v>
      </c>
      <c r="T1063" s="8"/>
      <c r="U1063" s="8"/>
      <c r="V1063" s="8"/>
      <c r="W1063" s="8"/>
      <c r="X1063" s="8"/>
      <c r="Y1063" s="8"/>
      <c r="Z1063" s="8"/>
      <c r="AA1063" s="8"/>
      <c r="AB1063" s="8"/>
      <c r="AC1063" s="8"/>
      <c r="AD1063" s="8"/>
    </row>
    <row r="1064" spans="1:30" ht="15.75">
      <c r="A1064" s="6">
        <v>776</v>
      </c>
      <c r="B1064" s="7" t="s">
        <v>532</v>
      </c>
      <c r="C1064" s="7" t="s">
        <v>2732</v>
      </c>
      <c r="D1064" s="7" t="s">
        <v>3683</v>
      </c>
      <c r="E1064" s="6">
        <v>2</v>
      </c>
      <c r="F1064" s="6">
        <v>2</v>
      </c>
      <c r="G1064" s="6"/>
      <c r="H1064" s="6"/>
      <c r="I1064" s="6"/>
      <c r="J1064" s="6"/>
      <c r="K1064" s="6">
        <v>1341000</v>
      </c>
      <c r="L1064" s="6"/>
      <c r="M1064" s="6">
        <v>2570700</v>
      </c>
      <c r="N1064" s="6"/>
      <c r="O1064" s="6">
        <v>1202100</v>
      </c>
      <c r="P1064" s="6">
        <f>COUNT(表1_5[[#This Row],[iBAQ 0-20_1]:[iBAQ 0-20_3]])</f>
        <v>0</v>
      </c>
      <c r="Q1064" s="6">
        <f>COUNT(表1_5[[#This Row],[iBAQ 30-40_1]:[iBAQ 30-40_3]])</f>
        <v>1</v>
      </c>
      <c r="R1064" s="6">
        <f>COUNT(表1_5[[#This Row],[iBAQ 50-60_1]:[iBAQ 50-60_3]])</f>
        <v>2</v>
      </c>
      <c r="S1064" s="8"/>
      <c r="T1064" s="8"/>
      <c r="U1064" s="8">
        <f>AVERAGE(表1_5[[#This Row],[iBAQ 50-60_1]:[iBAQ 50-60_3]])</f>
        <v>1886400</v>
      </c>
      <c r="V1064" s="8"/>
      <c r="W1064" s="8"/>
      <c r="X1064" s="8"/>
      <c r="Y1064" s="8"/>
      <c r="Z1064" s="8"/>
      <c r="AA1064" s="8"/>
      <c r="AB1064" s="8"/>
      <c r="AC1064" s="8"/>
      <c r="AD1064" s="8">
        <v>60</v>
      </c>
    </row>
    <row r="1065" spans="1:30" ht="15.75">
      <c r="A1065" s="6">
        <v>777</v>
      </c>
      <c r="B1065" s="7" t="s">
        <v>661</v>
      </c>
      <c r="C1065" s="7" t="s">
        <v>2733</v>
      </c>
      <c r="D1065" s="7" t="s">
        <v>1739</v>
      </c>
      <c r="E1065" s="6">
        <v>1</v>
      </c>
      <c r="F1065" s="6">
        <v>1</v>
      </c>
      <c r="G1065" s="6"/>
      <c r="H1065" s="6">
        <v>426710</v>
      </c>
      <c r="I1065" s="6"/>
      <c r="J1065" s="6"/>
      <c r="K1065" s="6"/>
      <c r="L1065" s="6"/>
      <c r="M1065" s="6"/>
      <c r="N1065" s="6"/>
      <c r="O1065" s="6">
        <v>382680</v>
      </c>
      <c r="P1065" s="6">
        <f>COUNT(表1_5[[#This Row],[iBAQ 0-20_1]:[iBAQ 0-20_3]])</f>
        <v>1</v>
      </c>
      <c r="Q1065" s="6">
        <f>COUNT(表1_5[[#This Row],[iBAQ 30-40_1]:[iBAQ 30-40_3]])</f>
        <v>0</v>
      </c>
      <c r="R1065" s="6">
        <f>COUNT(表1_5[[#This Row],[iBAQ 50-60_1]:[iBAQ 50-60_3]])</f>
        <v>1</v>
      </c>
      <c r="S1065" s="8"/>
      <c r="T1065" s="8"/>
      <c r="U1065" s="8"/>
      <c r="V1065" s="8"/>
      <c r="W1065" s="8"/>
      <c r="X1065" s="8"/>
      <c r="Y1065" s="8"/>
      <c r="Z1065" s="8"/>
      <c r="AA1065" s="8"/>
      <c r="AB1065" s="8"/>
      <c r="AC1065" s="8"/>
      <c r="AD1065" s="8"/>
    </row>
    <row r="1066" spans="1:30" ht="15.75">
      <c r="A1066" s="6">
        <v>789</v>
      </c>
      <c r="B1066" s="7" t="s">
        <v>1341</v>
      </c>
      <c r="C1066" s="7" t="s">
        <v>2742</v>
      </c>
      <c r="D1066" s="7" t="s">
        <v>3689</v>
      </c>
      <c r="E1066" s="6">
        <v>9</v>
      </c>
      <c r="F1066" s="6">
        <v>2</v>
      </c>
      <c r="G1066" s="6">
        <v>291470</v>
      </c>
      <c r="H1066" s="6">
        <v>2145300</v>
      </c>
      <c r="I1066" s="6">
        <v>2392400</v>
      </c>
      <c r="J1066" s="6"/>
      <c r="K1066" s="6"/>
      <c r="L1066" s="6"/>
      <c r="M1066" s="6"/>
      <c r="N1066" s="6"/>
      <c r="O1066" s="6"/>
      <c r="P1066" s="6">
        <f>COUNT(表1_5[[#This Row],[iBAQ 0-20_1]:[iBAQ 0-20_3]])</f>
        <v>3</v>
      </c>
      <c r="Q1066" s="6">
        <f>COUNT(表1_5[[#This Row],[iBAQ 30-40_1]:[iBAQ 30-40_3]])</f>
        <v>0</v>
      </c>
      <c r="R1066" s="6">
        <f>COUNT(表1_5[[#This Row],[iBAQ 50-60_1]:[iBAQ 50-60_3]])</f>
        <v>0</v>
      </c>
      <c r="S1066" s="8">
        <f>AVERAGE(表1_5[[#This Row],[iBAQ 0-20_1]:[iBAQ 0-20_3]])</f>
        <v>1609723.3333333333</v>
      </c>
      <c r="T1066" s="8"/>
      <c r="U1066" s="8"/>
      <c r="V1066" s="8"/>
      <c r="W1066" s="8"/>
      <c r="X1066" s="8">
        <v>20</v>
      </c>
      <c r="Y1066" s="8"/>
      <c r="Z1066" s="8"/>
      <c r="AA1066" s="8"/>
      <c r="AB1066" s="8"/>
      <c r="AC1066" s="8"/>
      <c r="AD1066" s="8">
        <v>20</v>
      </c>
    </row>
    <row r="1067" spans="1:30" ht="15.75">
      <c r="A1067" s="6">
        <v>790</v>
      </c>
      <c r="B1067" s="7" t="s">
        <v>749</v>
      </c>
      <c r="C1067" s="7" t="s">
        <v>2743</v>
      </c>
      <c r="D1067" s="7" t="s">
        <v>1744</v>
      </c>
      <c r="E1067" s="6">
        <v>1</v>
      </c>
      <c r="F1067" s="6">
        <v>1</v>
      </c>
      <c r="G1067" s="6"/>
      <c r="H1067" s="6">
        <v>1502300</v>
      </c>
      <c r="I1067" s="6">
        <v>1158500</v>
      </c>
      <c r="J1067" s="6"/>
      <c r="K1067" s="6"/>
      <c r="L1067" s="6">
        <v>1704100</v>
      </c>
      <c r="M1067" s="6"/>
      <c r="N1067" s="6">
        <v>1949900</v>
      </c>
      <c r="O1067" s="6"/>
      <c r="P1067" s="6">
        <f>COUNT(表1_5[[#This Row],[iBAQ 0-20_1]:[iBAQ 0-20_3]])</f>
        <v>2</v>
      </c>
      <c r="Q1067" s="6">
        <f>COUNT(表1_5[[#This Row],[iBAQ 30-40_1]:[iBAQ 30-40_3]])</f>
        <v>1</v>
      </c>
      <c r="R1067" s="6">
        <f>COUNT(表1_5[[#This Row],[iBAQ 50-60_1]:[iBAQ 50-60_3]])</f>
        <v>1</v>
      </c>
      <c r="S1067" s="8">
        <f>AVERAGE(表1_5[[#This Row],[iBAQ 0-20_1]:[iBAQ 0-20_3]])</f>
        <v>1330400</v>
      </c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</row>
    <row r="1068" spans="1:30" ht="15.75">
      <c r="A1068" s="6">
        <v>793</v>
      </c>
      <c r="B1068" s="7" t="s">
        <v>949</v>
      </c>
      <c r="C1068" s="7" t="s">
        <v>2746</v>
      </c>
      <c r="D1068" s="7" t="s">
        <v>3692</v>
      </c>
      <c r="E1068" s="6">
        <v>1</v>
      </c>
      <c r="F1068" s="6">
        <v>1</v>
      </c>
      <c r="G1068" s="6">
        <v>1938600</v>
      </c>
      <c r="H1068" s="6"/>
      <c r="I1068" s="6">
        <v>2117300</v>
      </c>
      <c r="J1068" s="6"/>
      <c r="K1068" s="6"/>
      <c r="L1068" s="6"/>
      <c r="M1068" s="6">
        <v>2429400</v>
      </c>
      <c r="N1068" s="6"/>
      <c r="O1068" s="6"/>
      <c r="P1068" s="6">
        <f>COUNT(表1_5[[#This Row],[iBAQ 0-20_1]:[iBAQ 0-20_3]])</f>
        <v>2</v>
      </c>
      <c r="Q1068" s="6">
        <f>COUNT(表1_5[[#This Row],[iBAQ 30-40_1]:[iBAQ 30-40_3]])</f>
        <v>0</v>
      </c>
      <c r="R1068" s="6">
        <f>COUNT(表1_5[[#This Row],[iBAQ 50-60_1]:[iBAQ 50-60_3]])</f>
        <v>1</v>
      </c>
      <c r="S1068" s="8">
        <f>AVERAGE(表1_5[[#This Row],[iBAQ 0-20_1]:[iBAQ 0-20_3]])</f>
        <v>2027950</v>
      </c>
      <c r="T1068" s="8"/>
      <c r="U1068" s="8"/>
      <c r="V1068" s="8"/>
      <c r="W1068" s="8"/>
      <c r="X1068" s="8">
        <v>20</v>
      </c>
      <c r="Y1068" s="8"/>
      <c r="Z1068" s="8"/>
      <c r="AA1068" s="8"/>
      <c r="AB1068" s="8"/>
      <c r="AC1068" s="8"/>
      <c r="AD1068" s="8"/>
    </row>
    <row r="1069" spans="1:30" ht="15.75">
      <c r="A1069" s="6">
        <v>795</v>
      </c>
      <c r="B1069" s="7" t="s">
        <v>1010</v>
      </c>
      <c r="C1069" s="7" t="s">
        <v>2747</v>
      </c>
      <c r="D1069" s="7" t="s">
        <v>1745</v>
      </c>
      <c r="E1069" s="6">
        <v>1</v>
      </c>
      <c r="F1069" s="6">
        <v>1</v>
      </c>
      <c r="G1069" s="6"/>
      <c r="H1069" s="6"/>
      <c r="I1069" s="6"/>
      <c r="J1069" s="6"/>
      <c r="K1069" s="6"/>
      <c r="L1069" s="6"/>
      <c r="M1069" s="6">
        <v>1306000</v>
      </c>
      <c r="N1069" s="6"/>
      <c r="O1069" s="6"/>
      <c r="P1069" s="6">
        <f>COUNT(表1_5[[#This Row],[iBAQ 0-20_1]:[iBAQ 0-20_3]])</f>
        <v>0</v>
      </c>
      <c r="Q1069" s="6">
        <f>COUNT(表1_5[[#This Row],[iBAQ 30-40_1]:[iBAQ 30-40_3]])</f>
        <v>0</v>
      </c>
      <c r="R1069" s="6">
        <f>COUNT(表1_5[[#This Row],[iBAQ 50-60_1]:[iBAQ 50-60_3]])</f>
        <v>1</v>
      </c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</row>
    <row r="1070" spans="1:30" ht="15.75">
      <c r="A1070" s="6">
        <v>797</v>
      </c>
      <c r="B1070" s="7" t="s">
        <v>795</v>
      </c>
      <c r="C1070" s="7" t="s">
        <v>2269</v>
      </c>
      <c r="D1070" s="7" t="s">
        <v>3694</v>
      </c>
      <c r="E1070" s="6">
        <v>2</v>
      </c>
      <c r="F1070" s="6">
        <v>2</v>
      </c>
      <c r="G1070" s="6"/>
      <c r="H1070" s="6">
        <v>1531600</v>
      </c>
      <c r="I1070" s="6">
        <v>1390200</v>
      </c>
      <c r="J1070" s="6">
        <v>2238100</v>
      </c>
      <c r="K1070" s="6">
        <v>1770600</v>
      </c>
      <c r="L1070" s="6">
        <v>2130300</v>
      </c>
      <c r="M1070" s="6"/>
      <c r="N1070" s="6">
        <v>858640</v>
      </c>
      <c r="O1070" s="6"/>
      <c r="P1070" s="6">
        <f>COUNT(表1_5[[#This Row],[iBAQ 0-20_1]:[iBAQ 0-20_3]])</f>
        <v>2</v>
      </c>
      <c r="Q1070" s="6">
        <f>COUNT(表1_5[[#This Row],[iBAQ 30-40_1]:[iBAQ 30-40_3]])</f>
        <v>3</v>
      </c>
      <c r="R1070" s="6">
        <f>COUNT(表1_5[[#This Row],[iBAQ 50-60_1]:[iBAQ 50-60_3]])</f>
        <v>1</v>
      </c>
      <c r="S1070" s="8">
        <f>AVERAGE(表1_5[[#This Row],[iBAQ 0-20_1]:[iBAQ 0-20_3]])</f>
        <v>1460900</v>
      </c>
      <c r="T1070" s="8">
        <f>AVERAGE(表1_5[[#This Row],[iBAQ 30-40_1]:[iBAQ 30-40_3]])</f>
        <v>2046333.3333333333</v>
      </c>
      <c r="U1070" s="8"/>
      <c r="V1070" s="8">
        <f>表1_5[[#This Row],[Average 40]]/表1_5[[#This Row],[Average 20]]</f>
        <v>1.400734706915828</v>
      </c>
      <c r="W1070" s="8">
        <f>TTEST(表1_5[[#This Row],[iBAQ 0-20_1]:[iBAQ 0-20_3]],表1_5[[#This Row],[iBAQ 30-40_1]:[iBAQ 30-40_3]],2,2)</f>
        <v>5.402892927565317E-2</v>
      </c>
      <c r="X1070" s="8"/>
      <c r="Y1070" s="8"/>
      <c r="Z1070" s="8"/>
      <c r="AA1070" s="8"/>
      <c r="AB1070" s="8"/>
      <c r="AC1070" s="8"/>
      <c r="AD1070" s="8"/>
    </row>
    <row r="1071" spans="1:30" ht="15.75">
      <c r="A1071" s="6">
        <v>798</v>
      </c>
      <c r="B1071" s="7" t="s">
        <v>963</v>
      </c>
      <c r="C1071" s="7" t="s">
        <v>2748</v>
      </c>
      <c r="D1071" s="7" t="s">
        <v>1746</v>
      </c>
      <c r="E1071" s="6">
        <v>3</v>
      </c>
      <c r="F1071" s="6">
        <v>3</v>
      </c>
      <c r="G1071" s="6">
        <v>1342100</v>
      </c>
      <c r="H1071" s="6">
        <v>2268800</v>
      </c>
      <c r="I1071" s="6"/>
      <c r="J1071" s="6"/>
      <c r="K1071" s="6"/>
      <c r="L1071" s="6"/>
      <c r="M1071" s="6">
        <v>2073300</v>
      </c>
      <c r="N1071" s="6"/>
      <c r="O1071" s="6"/>
      <c r="P1071" s="6">
        <f>COUNT(表1_5[[#This Row],[iBAQ 0-20_1]:[iBAQ 0-20_3]])</f>
        <v>2</v>
      </c>
      <c r="Q1071" s="6">
        <f>COUNT(表1_5[[#This Row],[iBAQ 30-40_1]:[iBAQ 30-40_3]])</f>
        <v>0</v>
      </c>
      <c r="R1071" s="6">
        <f>COUNT(表1_5[[#This Row],[iBAQ 50-60_1]:[iBAQ 50-60_3]])</f>
        <v>1</v>
      </c>
      <c r="S1071" s="8">
        <f>AVERAGE(表1_5[[#This Row],[iBAQ 0-20_1]:[iBAQ 0-20_3]])</f>
        <v>1805450</v>
      </c>
      <c r="T1071" s="8"/>
      <c r="U1071" s="8"/>
      <c r="V1071" s="8"/>
      <c r="W1071" s="8"/>
      <c r="X1071" s="8">
        <v>20</v>
      </c>
      <c r="Y1071" s="8"/>
      <c r="Z1071" s="8"/>
      <c r="AA1071" s="8"/>
      <c r="AB1071" s="8"/>
      <c r="AC1071" s="8"/>
      <c r="AD1071" s="8"/>
    </row>
    <row r="1072" spans="1:30" ht="15.75">
      <c r="A1072" s="6">
        <v>799</v>
      </c>
      <c r="B1072" s="7" t="s">
        <v>870</v>
      </c>
      <c r="C1072" s="7" t="s">
        <v>2749</v>
      </c>
      <c r="D1072" s="7" t="s">
        <v>3695</v>
      </c>
      <c r="E1072" s="6">
        <v>2</v>
      </c>
      <c r="F1072" s="6">
        <v>2</v>
      </c>
      <c r="G1072" s="6"/>
      <c r="H1072" s="6">
        <v>153710</v>
      </c>
      <c r="I1072" s="6">
        <v>197340</v>
      </c>
      <c r="J1072" s="6">
        <v>571300</v>
      </c>
      <c r="K1072" s="6">
        <v>517800</v>
      </c>
      <c r="L1072" s="6">
        <v>335490</v>
      </c>
      <c r="M1072" s="6"/>
      <c r="N1072" s="6">
        <v>198420</v>
      </c>
      <c r="O1072" s="6"/>
      <c r="P1072" s="6">
        <f>COUNT(表1_5[[#This Row],[iBAQ 0-20_1]:[iBAQ 0-20_3]])</f>
        <v>2</v>
      </c>
      <c r="Q1072" s="6">
        <f>COUNT(表1_5[[#This Row],[iBAQ 30-40_1]:[iBAQ 30-40_3]])</f>
        <v>3</v>
      </c>
      <c r="R1072" s="6">
        <f>COUNT(表1_5[[#This Row],[iBAQ 50-60_1]:[iBAQ 50-60_3]])</f>
        <v>1</v>
      </c>
      <c r="S1072" s="8">
        <f>AVERAGE(表1_5[[#This Row],[iBAQ 0-20_1]:[iBAQ 0-20_3]])</f>
        <v>175525</v>
      </c>
      <c r="T1072" s="8">
        <f>AVERAGE(表1_5[[#This Row],[iBAQ 30-40_1]:[iBAQ 30-40_3]])</f>
        <v>474863.33333333331</v>
      </c>
      <c r="U1072" s="8"/>
      <c r="V1072" s="8">
        <f>表1_5[[#This Row],[Average 40]]/表1_5[[#This Row],[Average 20]]</f>
        <v>2.7053885961164124</v>
      </c>
      <c r="W1072" s="8">
        <f>TTEST(表1_5[[#This Row],[iBAQ 0-20_1]:[iBAQ 0-20_3]],表1_5[[#This Row],[iBAQ 30-40_1]:[iBAQ 30-40_3]],2,2)</f>
        <v>4.9368445392339935E-2</v>
      </c>
      <c r="X1072" s="8" t="s">
        <v>1408</v>
      </c>
      <c r="Y1072" s="8"/>
      <c r="Z1072" s="8"/>
      <c r="AA1072" s="8"/>
      <c r="AB1072" s="8"/>
      <c r="AC1072" s="8"/>
      <c r="AD1072" s="8"/>
    </row>
    <row r="1073" spans="1:30" ht="15.75">
      <c r="A1073" s="6">
        <v>801</v>
      </c>
      <c r="B1073" s="7" t="s">
        <v>1317</v>
      </c>
      <c r="C1073" s="7" t="s">
        <v>2752</v>
      </c>
      <c r="D1073" s="7" t="s">
        <v>1747</v>
      </c>
      <c r="E1073" s="6">
        <v>6</v>
      </c>
      <c r="F1073" s="6">
        <v>2</v>
      </c>
      <c r="G1073" s="6"/>
      <c r="H1073" s="6">
        <v>510170</v>
      </c>
      <c r="I1073" s="6">
        <v>519410</v>
      </c>
      <c r="J1073" s="6">
        <v>850530</v>
      </c>
      <c r="K1073" s="6"/>
      <c r="L1073" s="6"/>
      <c r="M1073" s="6"/>
      <c r="N1073" s="6"/>
      <c r="O1073" s="6"/>
      <c r="P1073" s="6">
        <f>COUNT(表1_5[[#This Row],[iBAQ 0-20_1]:[iBAQ 0-20_3]])</f>
        <v>2</v>
      </c>
      <c r="Q1073" s="6">
        <f>COUNT(表1_5[[#This Row],[iBAQ 30-40_1]:[iBAQ 30-40_3]])</f>
        <v>1</v>
      </c>
      <c r="R1073" s="6">
        <f>COUNT(表1_5[[#This Row],[iBAQ 50-60_1]:[iBAQ 50-60_3]])</f>
        <v>0</v>
      </c>
      <c r="S1073" s="8">
        <f>AVERAGE(表1_5[[#This Row],[iBAQ 0-20_1]:[iBAQ 0-20_3]])</f>
        <v>514790</v>
      </c>
      <c r="T1073" s="8"/>
      <c r="U1073" s="8"/>
      <c r="V1073" s="8"/>
      <c r="W1073" s="8"/>
      <c r="X1073" s="8"/>
      <c r="Y1073" s="8"/>
      <c r="Z1073" s="8"/>
      <c r="AA1073" s="8"/>
      <c r="AB1073" s="8"/>
      <c r="AC1073" s="8"/>
      <c r="AD1073" s="8">
        <v>20</v>
      </c>
    </row>
    <row r="1074" spans="1:30" ht="15.75">
      <c r="A1074" s="6">
        <v>803</v>
      </c>
      <c r="B1074" s="7" t="s">
        <v>618</v>
      </c>
      <c r="C1074" s="7" t="s">
        <v>2755</v>
      </c>
      <c r="D1074" s="7" t="s">
        <v>1749</v>
      </c>
      <c r="E1074" s="6">
        <v>6</v>
      </c>
      <c r="F1074" s="6">
        <v>3</v>
      </c>
      <c r="G1074" s="6">
        <v>550110</v>
      </c>
      <c r="H1074" s="6">
        <v>1649500</v>
      </c>
      <c r="I1074" s="6">
        <v>1151700</v>
      </c>
      <c r="J1074" s="6">
        <v>2344500</v>
      </c>
      <c r="K1074" s="6">
        <v>2147500</v>
      </c>
      <c r="L1074" s="6"/>
      <c r="M1074" s="6"/>
      <c r="N1074" s="6"/>
      <c r="O1074" s="6">
        <v>662870</v>
      </c>
      <c r="P1074" s="6">
        <f>COUNT(表1_5[[#This Row],[iBAQ 0-20_1]:[iBAQ 0-20_3]])</f>
        <v>3</v>
      </c>
      <c r="Q1074" s="6">
        <f>COUNT(表1_5[[#This Row],[iBAQ 30-40_1]:[iBAQ 30-40_3]])</f>
        <v>2</v>
      </c>
      <c r="R1074" s="6">
        <f>COUNT(表1_5[[#This Row],[iBAQ 50-60_1]:[iBAQ 50-60_3]])</f>
        <v>1</v>
      </c>
      <c r="S1074" s="8">
        <f>AVERAGE(表1_5[[#This Row],[iBAQ 0-20_1]:[iBAQ 0-20_3]])</f>
        <v>1117103.3333333333</v>
      </c>
      <c r="T1074" s="8">
        <f>AVERAGE(表1_5[[#This Row],[iBAQ 30-40_1]:[iBAQ 30-40_3]])</f>
        <v>2246000</v>
      </c>
      <c r="U1074" s="8"/>
      <c r="V1074" s="8">
        <f>表1_5[[#This Row],[Average 40]]/表1_5[[#This Row],[Average 20]]</f>
        <v>2.0105570657444405</v>
      </c>
      <c r="W1074" s="8">
        <f>TTEST(表1_5[[#This Row],[iBAQ 0-20_1]:[iBAQ 0-20_3]],表1_5[[#This Row],[iBAQ 30-40_1]:[iBAQ 30-40_3]],2,2)</f>
        <v>7.3275506551995745E-2</v>
      </c>
      <c r="X1074" s="8"/>
      <c r="Y1074" s="8"/>
      <c r="Z1074" s="8"/>
      <c r="AA1074" s="8"/>
      <c r="AB1074" s="8"/>
      <c r="AC1074" s="8"/>
      <c r="AD1074" s="8"/>
    </row>
    <row r="1075" spans="1:30" ht="15.75">
      <c r="A1075" s="6">
        <v>804</v>
      </c>
      <c r="B1075" s="7" t="s">
        <v>735</v>
      </c>
      <c r="C1075" s="7" t="s">
        <v>2756</v>
      </c>
      <c r="D1075" s="7" t="s">
        <v>1750</v>
      </c>
      <c r="E1075" s="6">
        <v>1</v>
      </c>
      <c r="F1075" s="6">
        <v>1</v>
      </c>
      <c r="G1075" s="6"/>
      <c r="H1075" s="6"/>
      <c r="I1075" s="6"/>
      <c r="J1075" s="6"/>
      <c r="K1075" s="6"/>
      <c r="L1075" s="6"/>
      <c r="M1075" s="6"/>
      <c r="N1075" s="6">
        <v>2821400</v>
      </c>
      <c r="O1075" s="6"/>
      <c r="P1075" s="6">
        <f>COUNT(表1_5[[#This Row],[iBAQ 0-20_1]:[iBAQ 0-20_3]])</f>
        <v>0</v>
      </c>
      <c r="Q1075" s="6">
        <f>COUNT(表1_5[[#This Row],[iBAQ 30-40_1]:[iBAQ 30-40_3]])</f>
        <v>0</v>
      </c>
      <c r="R1075" s="6">
        <f>COUNT(表1_5[[#This Row],[iBAQ 50-60_1]:[iBAQ 50-60_3]])</f>
        <v>1</v>
      </c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  <c r="AD1075" s="8"/>
    </row>
    <row r="1076" spans="1:30" ht="15.75">
      <c r="A1076" s="6">
        <v>805</v>
      </c>
      <c r="B1076" s="7" t="s">
        <v>1392</v>
      </c>
      <c r="C1076" s="7" t="s">
        <v>2757</v>
      </c>
      <c r="D1076" s="7" t="s">
        <v>1751</v>
      </c>
      <c r="E1076" s="6">
        <v>2</v>
      </c>
      <c r="F1076" s="6">
        <v>2</v>
      </c>
      <c r="G1076" s="6">
        <v>411550</v>
      </c>
      <c r="H1076" s="6"/>
      <c r="I1076" s="6"/>
      <c r="J1076" s="6"/>
      <c r="K1076" s="6"/>
      <c r="L1076" s="6"/>
      <c r="M1076" s="6"/>
      <c r="N1076" s="6"/>
      <c r="O1076" s="6"/>
      <c r="P1076" s="6">
        <f>COUNT(表1_5[[#This Row],[iBAQ 0-20_1]:[iBAQ 0-20_3]])</f>
        <v>1</v>
      </c>
      <c r="Q1076" s="6">
        <f>COUNT(表1_5[[#This Row],[iBAQ 30-40_1]:[iBAQ 30-40_3]])</f>
        <v>0</v>
      </c>
      <c r="R1076" s="6">
        <f>COUNT(表1_5[[#This Row],[iBAQ 50-60_1]:[iBAQ 50-60_3]])</f>
        <v>0</v>
      </c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  <c r="AD1076" s="8"/>
    </row>
    <row r="1077" spans="1:30" ht="15.75">
      <c r="A1077" s="6">
        <v>806</v>
      </c>
      <c r="B1077" s="7" t="s">
        <v>1355</v>
      </c>
      <c r="C1077" s="7" t="s">
        <v>2758</v>
      </c>
      <c r="D1077" s="7" t="s">
        <v>1752</v>
      </c>
      <c r="E1077" s="6">
        <v>1</v>
      </c>
      <c r="F1077" s="6">
        <v>1</v>
      </c>
      <c r="G1077" s="6">
        <v>651640</v>
      </c>
      <c r="H1077" s="6"/>
      <c r="I1077" s="6">
        <v>576130</v>
      </c>
      <c r="J1077" s="6"/>
      <c r="K1077" s="6"/>
      <c r="L1077" s="6"/>
      <c r="M1077" s="6"/>
      <c r="N1077" s="6"/>
      <c r="O1077" s="6"/>
      <c r="P1077" s="6">
        <f>COUNT(表1_5[[#This Row],[iBAQ 0-20_1]:[iBAQ 0-20_3]])</f>
        <v>2</v>
      </c>
      <c r="Q1077" s="6">
        <f>COUNT(表1_5[[#This Row],[iBAQ 30-40_1]:[iBAQ 30-40_3]])</f>
        <v>0</v>
      </c>
      <c r="R1077" s="6">
        <f>COUNT(表1_5[[#This Row],[iBAQ 50-60_1]:[iBAQ 50-60_3]])</f>
        <v>0</v>
      </c>
      <c r="S1077" s="8">
        <f>AVERAGE(表1_5[[#This Row],[iBAQ 0-20_1]:[iBAQ 0-20_3]])</f>
        <v>613885</v>
      </c>
      <c r="T1077" s="8"/>
      <c r="U1077" s="8"/>
      <c r="V1077" s="8"/>
      <c r="W1077" s="8"/>
      <c r="X1077" s="8">
        <v>20</v>
      </c>
      <c r="Y1077" s="8"/>
      <c r="Z1077" s="8"/>
      <c r="AA1077" s="8"/>
      <c r="AB1077" s="8"/>
      <c r="AC1077" s="8"/>
      <c r="AD1077" s="8">
        <v>20</v>
      </c>
    </row>
    <row r="1078" spans="1:30" ht="15.75">
      <c r="A1078" s="6">
        <v>807</v>
      </c>
      <c r="B1078" s="7" t="s">
        <v>1299</v>
      </c>
      <c r="C1078" s="7" t="s">
        <v>2759</v>
      </c>
      <c r="D1078" s="7" t="s">
        <v>3700</v>
      </c>
      <c r="E1078" s="6">
        <v>1</v>
      </c>
      <c r="F1078" s="6">
        <v>1</v>
      </c>
      <c r="G1078" s="6"/>
      <c r="H1078" s="6"/>
      <c r="I1078" s="6"/>
      <c r="J1078" s="6"/>
      <c r="K1078" s="6">
        <v>125550</v>
      </c>
      <c r="L1078" s="6"/>
      <c r="M1078" s="6"/>
      <c r="N1078" s="6"/>
      <c r="O1078" s="6"/>
      <c r="P1078" s="6">
        <f>COUNT(表1_5[[#This Row],[iBAQ 0-20_1]:[iBAQ 0-20_3]])</f>
        <v>0</v>
      </c>
      <c r="Q1078" s="6">
        <f>COUNT(表1_5[[#This Row],[iBAQ 30-40_1]:[iBAQ 30-40_3]])</f>
        <v>1</v>
      </c>
      <c r="R1078" s="6">
        <f>COUNT(表1_5[[#This Row],[iBAQ 50-60_1]:[iBAQ 50-60_3]])</f>
        <v>0</v>
      </c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  <c r="AD1078" s="8"/>
    </row>
    <row r="1079" spans="1:30" ht="15.75">
      <c r="A1079" s="6">
        <v>808</v>
      </c>
      <c r="B1079" s="7" t="s">
        <v>720</v>
      </c>
      <c r="C1079" s="7" t="s">
        <v>2761</v>
      </c>
      <c r="D1079" s="7" t="s">
        <v>3701</v>
      </c>
      <c r="E1079" s="6">
        <v>15</v>
      </c>
      <c r="F1079" s="6">
        <v>1</v>
      </c>
      <c r="G1079" s="6"/>
      <c r="H1079" s="6">
        <v>1454200</v>
      </c>
      <c r="I1079" s="6"/>
      <c r="J1079" s="6">
        <v>2421600</v>
      </c>
      <c r="K1079" s="6">
        <v>1115200</v>
      </c>
      <c r="L1079" s="6"/>
      <c r="M1079" s="6"/>
      <c r="N1079" s="6">
        <v>4111300</v>
      </c>
      <c r="O1079" s="6"/>
      <c r="P1079" s="6">
        <f>COUNT(表1_5[[#This Row],[iBAQ 0-20_1]:[iBAQ 0-20_3]])</f>
        <v>1</v>
      </c>
      <c r="Q1079" s="6">
        <f>COUNT(表1_5[[#This Row],[iBAQ 30-40_1]:[iBAQ 30-40_3]])</f>
        <v>2</v>
      </c>
      <c r="R1079" s="6">
        <f>COUNT(表1_5[[#This Row],[iBAQ 50-60_1]:[iBAQ 50-60_3]])</f>
        <v>1</v>
      </c>
      <c r="S1079" s="8"/>
      <c r="T1079" s="8">
        <f>AVERAGE(表1_5[[#This Row],[iBAQ 30-40_1]:[iBAQ 30-40_3]])</f>
        <v>1768400</v>
      </c>
      <c r="U1079" s="8"/>
      <c r="V1079" s="8"/>
      <c r="W1079" s="8"/>
      <c r="X1079" s="8"/>
      <c r="Y1079" s="8"/>
      <c r="Z1079" s="8"/>
      <c r="AA1079" s="8"/>
      <c r="AB1079" s="8"/>
      <c r="AC1079" s="8"/>
      <c r="AD1079" s="8"/>
    </row>
    <row r="1080" spans="1:30" ht="15.75">
      <c r="A1080" s="6">
        <v>813</v>
      </c>
      <c r="B1080" s="7" t="s">
        <v>1388</v>
      </c>
      <c r="C1080" s="7" t="s">
        <v>2764</v>
      </c>
      <c r="D1080" s="7" t="s">
        <v>1755</v>
      </c>
      <c r="E1080" s="6">
        <v>1</v>
      </c>
      <c r="F1080" s="6">
        <v>1</v>
      </c>
      <c r="G1080" s="6">
        <v>1024100</v>
      </c>
      <c r="H1080" s="6"/>
      <c r="I1080" s="6"/>
      <c r="J1080" s="6"/>
      <c r="K1080" s="6"/>
      <c r="L1080" s="6"/>
      <c r="M1080" s="6"/>
      <c r="N1080" s="6"/>
      <c r="O1080" s="6"/>
      <c r="P1080" s="6">
        <f>COUNT(表1_5[[#This Row],[iBAQ 0-20_1]:[iBAQ 0-20_3]])</f>
        <v>1</v>
      </c>
      <c r="Q1080" s="6">
        <f>COUNT(表1_5[[#This Row],[iBAQ 30-40_1]:[iBAQ 30-40_3]])</f>
        <v>0</v>
      </c>
      <c r="R1080" s="6">
        <f>COUNT(表1_5[[#This Row],[iBAQ 50-60_1]:[iBAQ 50-60_3]])</f>
        <v>0</v>
      </c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  <c r="AD1080" s="8"/>
    </row>
    <row r="1081" spans="1:30" ht="15.75">
      <c r="A1081" s="6">
        <v>815</v>
      </c>
      <c r="B1081" s="7" t="s">
        <v>1339</v>
      </c>
      <c r="C1081" s="7" t="s">
        <v>2766</v>
      </c>
      <c r="D1081" s="7" t="s">
        <v>3704</v>
      </c>
      <c r="E1081" s="6">
        <v>2</v>
      </c>
      <c r="F1081" s="6">
        <v>2</v>
      </c>
      <c r="G1081" s="6"/>
      <c r="H1081" s="6">
        <v>807170</v>
      </c>
      <c r="I1081" s="6">
        <v>3653400</v>
      </c>
      <c r="J1081" s="6"/>
      <c r="K1081" s="6"/>
      <c r="L1081" s="6"/>
      <c r="M1081" s="6"/>
      <c r="N1081" s="6"/>
      <c r="O1081" s="6"/>
      <c r="P1081" s="6">
        <f>COUNT(表1_5[[#This Row],[iBAQ 0-20_1]:[iBAQ 0-20_3]])</f>
        <v>2</v>
      </c>
      <c r="Q1081" s="6">
        <f>COUNT(表1_5[[#This Row],[iBAQ 30-40_1]:[iBAQ 30-40_3]])</f>
        <v>0</v>
      </c>
      <c r="R1081" s="6">
        <f>COUNT(表1_5[[#This Row],[iBAQ 50-60_1]:[iBAQ 50-60_3]])</f>
        <v>0</v>
      </c>
      <c r="S1081" s="8">
        <f>AVERAGE(表1_5[[#This Row],[iBAQ 0-20_1]:[iBAQ 0-20_3]])</f>
        <v>2230285</v>
      </c>
      <c r="T1081" s="8"/>
      <c r="U1081" s="8"/>
      <c r="V1081" s="8"/>
      <c r="W1081" s="8"/>
      <c r="X1081" s="8">
        <v>20</v>
      </c>
      <c r="Y1081" s="8"/>
      <c r="Z1081" s="8"/>
      <c r="AA1081" s="8"/>
      <c r="AB1081" s="8"/>
      <c r="AC1081" s="8"/>
      <c r="AD1081" s="8">
        <v>20</v>
      </c>
    </row>
    <row r="1082" spans="1:30" ht="15.75">
      <c r="A1082" s="6">
        <v>817</v>
      </c>
      <c r="B1082" s="7" t="s">
        <v>882</v>
      </c>
      <c r="C1082" s="7" t="s">
        <v>2768</v>
      </c>
      <c r="D1082" s="7" t="s">
        <v>3705</v>
      </c>
      <c r="E1082" s="6">
        <v>1</v>
      </c>
      <c r="F1082" s="6">
        <v>1</v>
      </c>
      <c r="G1082" s="6">
        <v>11405000</v>
      </c>
      <c r="H1082" s="6">
        <v>20529000</v>
      </c>
      <c r="I1082" s="6">
        <v>78018000</v>
      </c>
      <c r="J1082" s="6">
        <v>164430000</v>
      </c>
      <c r="K1082" s="6">
        <v>52750000</v>
      </c>
      <c r="L1082" s="6">
        <v>181860000</v>
      </c>
      <c r="M1082" s="6">
        <v>145120000</v>
      </c>
      <c r="N1082" s="6"/>
      <c r="O1082" s="6"/>
      <c r="P1082" s="6">
        <f>COUNT(表1_5[[#This Row],[iBAQ 0-20_1]:[iBAQ 0-20_3]])</f>
        <v>3</v>
      </c>
      <c r="Q1082" s="6">
        <f>COUNT(表1_5[[#This Row],[iBAQ 30-40_1]:[iBAQ 30-40_3]])</f>
        <v>3</v>
      </c>
      <c r="R1082" s="6">
        <f>COUNT(表1_5[[#This Row],[iBAQ 50-60_1]:[iBAQ 50-60_3]])</f>
        <v>1</v>
      </c>
      <c r="S1082" s="8">
        <f>AVERAGE(表1_5[[#This Row],[iBAQ 0-20_1]:[iBAQ 0-20_3]])</f>
        <v>36650666.666666664</v>
      </c>
      <c r="T1082" s="8">
        <f>AVERAGE(表1_5[[#This Row],[iBAQ 30-40_1]:[iBAQ 30-40_3]])</f>
        <v>133013333.33333333</v>
      </c>
      <c r="U1082" s="8"/>
      <c r="V1082" s="8">
        <f>表1_5[[#This Row],[Average 40]]/表1_5[[#This Row],[Average 20]]</f>
        <v>3.6292200232828873</v>
      </c>
      <c r="W1082" s="8">
        <f>TTEST(表1_5[[#This Row],[iBAQ 0-20_1]:[iBAQ 0-20_3]],表1_5[[#This Row],[iBAQ 30-40_1]:[iBAQ 30-40_3]],2,2)</f>
        <v>0.10160813073278442</v>
      </c>
      <c r="X1082" s="8"/>
      <c r="Y1082" s="8"/>
      <c r="Z1082" s="8"/>
      <c r="AA1082" s="8"/>
      <c r="AB1082" s="8"/>
      <c r="AC1082" s="8"/>
      <c r="AD1082" s="8"/>
    </row>
    <row r="1083" spans="1:30" ht="15.75">
      <c r="A1083" s="6">
        <v>819</v>
      </c>
      <c r="B1083" s="7" t="s">
        <v>1058</v>
      </c>
      <c r="C1083" s="7" t="s">
        <v>2770</v>
      </c>
      <c r="D1083" s="7" t="s">
        <v>1759</v>
      </c>
      <c r="E1083" s="6">
        <v>3</v>
      </c>
      <c r="F1083" s="6">
        <v>3</v>
      </c>
      <c r="G1083" s="6">
        <v>497570</v>
      </c>
      <c r="H1083" s="6"/>
      <c r="I1083" s="6">
        <v>379170</v>
      </c>
      <c r="J1083" s="6"/>
      <c r="K1083" s="6"/>
      <c r="L1083" s="6"/>
      <c r="M1083" s="6">
        <v>420600</v>
      </c>
      <c r="N1083" s="6"/>
      <c r="O1083" s="6"/>
      <c r="P1083" s="6">
        <f>COUNT(表1_5[[#This Row],[iBAQ 0-20_1]:[iBAQ 0-20_3]])</f>
        <v>2</v>
      </c>
      <c r="Q1083" s="6">
        <f>COUNT(表1_5[[#This Row],[iBAQ 30-40_1]:[iBAQ 30-40_3]])</f>
        <v>0</v>
      </c>
      <c r="R1083" s="6">
        <f>COUNT(表1_5[[#This Row],[iBAQ 50-60_1]:[iBAQ 50-60_3]])</f>
        <v>1</v>
      </c>
      <c r="S1083" s="8">
        <f>AVERAGE(表1_5[[#This Row],[iBAQ 0-20_1]:[iBAQ 0-20_3]])</f>
        <v>438370</v>
      </c>
      <c r="T1083" s="8"/>
      <c r="U1083" s="8"/>
      <c r="V1083" s="8"/>
      <c r="W1083" s="8"/>
      <c r="X1083" s="8">
        <v>20</v>
      </c>
      <c r="Y1083" s="8"/>
      <c r="Z1083" s="8"/>
      <c r="AA1083" s="8"/>
      <c r="AB1083" s="8"/>
      <c r="AC1083" s="8"/>
      <c r="AD1083" s="8"/>
    </row>
    <row r="1084" spans="1:30" ht="15.75">
      <c r="A1084" s="6">
        <v>821</v>
      </c>
      <c r="B1084" s="7" t="s">
        <v>1062</v>
      </c>
      <c r="C1084" s="7" t="s">
        <v>2772</v>
      </c>
      <c r="D1084" s="7" t="s">
        <v>1760</v>
      </c>
      <c r="E1084" s="6">
        <v>8</v>
      </c>
      <c r="F1084" s="6">
        <v>2</v>
      </c>
      <c r="G1084" s="6"/>
      <c r="H1084" s="6"/>
      <c r="I1084" s="6"/>
      <c r="J1084" s="6"/>
      <c r="K1084" s="6"/>
      <c r="L1084" s="6"/>
      <c r="M1084" s="6">
        <v>331710</v>
      </c>
      <c r="N1084" s="6"/>
      <c r="O1084" s="6"/>
      <c r="P1084" s="6">
        <f>COUNT(表1_5[[#This Row],[iBAQ 0-20_1]:[iBAQ 0-20_3]])</f>
        <v>0</v>
      </c>
      <c r="Q1084" s="6">
        <f>COUNT(表1_5[[#This Row],[iBAQ 30-40_1]:[iBAQ 30-40_3]])</f>
        <v>0</v>
      </c>
      <c r="R1084" s="6">
        <f>COUNT(表1_5[[#This Row],[iBAQ 50-60_1]:[iBAQ 50-60_3]])</f>
        <v>1</v>
      </c>
      <c r="S1084" s="8"/>
      <c r="T1084" s="8"/>
      <c r="U1084" s="8"/>
      <c r="V1084" s="8"/>
      <c r="W1084" s="8"/>
      <c r="X1084" s="8"/>
      <c r="Y1084" s="8"/>
      <c r="Z1084" s="8"/>
      <c r="AA1084" s="8"/>
      <c r="AB1084" s="8"/>
      <c r="AC1084" s="8"/>
      <c r="AD1084" s="8"/>
    </row>
    <row r="1085" spans="1:30" ht="15.75">
      <c r="A1085" s="6">
        <v>824</v>
      </c>
      <c r="B1085" s="7" t="s">
        <v>1370</v>
      </c>
      <c r="C1085" s="7" t="s">
        <v>2775</v>
      </c>
      <c r="D1085" s="7" t="s">
        <v>1762</v>
      </c>
      <c r="E1085" s="6">
        <v>4</v>
      </c>
      <c r="F1085" s="6">
        <v>4</v>
      </c>
      <c r="G1085" s="6"/>
      <c r="H1085" s="6">
        <v>1214800</v>
      </c>
      <c r="I1085" s="6"/>
      <c r="J1085" s="6"/>
      <c r="K1085" s="6"/>
      <c r="L1085" s="6"/>
      <c r="M1085" s="6"/>
      <c r="N1085" s="6"/>
      <c r="O1085" s="6"/>
      <c r="P1085" s="6">
        <f>COUNT(表1_5[[#This Row],[iBAQ 0-20_1]:[iBAQ 0-20_3]])</f>
        <v>1</v>
      </c>
      <c r="Q1085" s="6">
        <f>COUNT(表1_5[[#This Row],[iBAQ 30-40_1]:[iBAQ 30-40_3]])</f>
        <v>0</v>
      </c>
      <c r="R1085" s="6">
        <f>COUNT(表1_5[[#This Row],[iBAQ 50-60_1]:[iBAQ 50-60_3]])</f>
        <v>0</v>
      </c>
      <c r="S1085" s="8"/>
      <c r="T1085" s="8"/>
      <c r="U1085" s="8"/>
      <c r="V1085" s="8"/>
      <c r="W1085" s="8"/>
      <c r="X1085" s="8"/>
      <c r="Y1085" s="8"/>
      <c r="Z1085" s="8"/>
      <c r="AA1085" s="8"/>
      <c r="AB1085" s="8"/>
      <c r="AC1085" s="8"/>
      <c r="AD1085" s="8"/>
    </row>
    <row r="1086" spans="1:30" ht="15.75">
      <c r="A1086" s="6">
        <v>831</v>
      </c>
      <c r="B1086" s="7" t="s">
        <v>924</v>
      </c>
      <c r="C1086" s="7" t="s">
        <v>2780</v>
      </c>
      <c r="D1086" s="7" t="s">
        <v>1765</v>
      </c>
      <c r="E1086" s="6">
        <v>4</v>
      </c>
      <c r="F1086" s="6">
        <v>4</v>
      </c>
      <c r="G1086" s="6"/>
      <c r="H1086" s="6">
        <v>1458800</v>
      </c>
      <c r="I1086" s="6">
        <v>4562700</v>
      </c>
      <c r="J1086" s="6"/>
      <c r="K1086" s="6">
        <v>1392300</v>
      </c>
      <c r="L1086" s="6">
        <v>2525900</v>
      </c>
      <c r="M1086" s="6">
        <v>3915700</v>
      </c>
      <c r="N1086" s="6"/>
      <c r="O1086" s="6"/>
      <c r="P1086" s="6">
        <f>COUNT(表1_5[[#This Row],[iBAQ 0-20_1]:[iBAQ 0-20_3]])</f>
        <v>2</v>
      </c>
      <c r="Q1086" s="6">
        <f>COUNT(表1_5[[#This Row],[iBAQ 30-40_1]:[iBAQ 30-40_3]])</f>
        <v>2</v>
      </c>
      <c r="R1086" s="6">
        <f>COUNT(表1_5[[#This Row],[iBAQ 50-60_1]:[iBAQ 50-60_3]])</f>
        <v>1</v>
      </c>
      <c r="S1086" s="8">
        <f>AVERAGE(表1_5[[#This Row],[iBAQ 0-20_1]:[iBAQ 0-20_3]])</f>
        <v>3010750</v>
      </c>
      <c r="T1086" s="8">
        <f>AVERAGE(表1_5[[#This Row],[iBAQ 30-40_1]:[iBAQ 30-40_3]])</f>
        <v>1959100</v>
      </c>
      <c r="U1086" s="8"/>
      <c r="V1086" s="8">
        <f>表1_5[[#This Row],[Average 40]]/表1_5[[#This Row],[Average 20]]</f>
        <v>0.65070165241218969</v>
      </c>
      <c r="W1086" s="8">
        <f>TTEST(表1_5[[#This Row],[iBAQ 0-20_1]:[iBAQ 0-20_3]],表1_5[[#This Row],[iBAQ 30-40_1]:[iBAQ 30-40_3]],2,2)</f>
        <v>0.58957448381669431</v>
      </c>
      <c r="X1086" s="8"/>
      <c r="Y1086" s="8"/>
      <c r="Z1086" s="8"/>
      <c r="AA1086" s="8"/>
      <c r="AB1086" s="8"/>
      <c r="AC1086" s="8"/>
      <c r="AD1086" s="8"/>
    </row>
    <row r="1087" spans="1:30" ht="15.75">
      <c r="A1087" s="6">
        <v>832</v>
      </c>
      <c r="B1087" s="7" t="s">
        <v>934</v>
      </c>
      <c r="C1087" s="7" t="s">
        <v>2781</v>
      </c>
      <c r="D1087" s="7" t="s">
        <v>1766</v>
      </c>
      <c r="E1087" s="6">
        <v>4</v>
      </c>
      <c r="F1087" s="6">
        <v>4</v>
      </c>
      <c r="G1087" s="6">
        <v>1123200</v>
      </c>
      <c r="H1087" s="6">
        <v>1433600</v>
      </c>
      <c r="I1087" s="6">
        <v>1340500</v>
      </c>
      <c r="J1087" s="6">
        <v>992060</v>
      </c>
      <c r="K1087" s="6"/>
      <c r="L1087" s="6">
        <v>1445000</v>
      </c>
      <c r="M1087" s="6">
        <v>3189800</v>
      </c>
      <c r="N1087" s="6"/>
      <c r="O1087" s="6"/>
      <c r="P1087" s="6">
        <f>COUNT(表1_5[[#This Row],[iBAQ 0-20_1]:[iBAQ 0-20_3]])</f>
        <v>3</v>
      </c>
      <c r="Q1087" s="6">
        <f>COUNT(表1_5[[#This Row],[iBAQ 30-40_1]:[iBAQ 30-40_3]])</f>
        <v>2</v>
      </c>
      <c r="R1087" s="6">
        <f>COUNT(表1_5[[#This Row],[iBAQ 50-60_1]:[iBAQ 50-60_3]])</f>
        <v>1</v>
      </c>
      <c r="S1087" s="8">
        <f>AVERAGE(表1_5[[#This Row],[iBAQ 0-20_1]:[iBAQ 0-20_3]])</f>
        <v>1299100</v>
      </c>
      <c r="T1087" s="8">
        <f>AVERAGE(表1_5[[#This Row],[iBAQ 30-40_1]:[iBAQ 30-40_3]])</f>
        <v>1218530</v>
      </c>
      <c r="U1087" s="8"/>
      <c r="V1087" s="8">
        <f>表1_5[[#This Row],[Average 40]]/表1_5[[#This Row],[Average 20]]</f>
        <v>0.93798014009699027</v>
      </c>
      <c r="W1087" s="8">
        <f>TTEST(表1_5[[#This Row],[iBAQ 0-20_1]:[iBAQ 0-20_3]],表1_5[[#This Row],[iBAQ 30-40_1]:[iBAQ 30-40_3]],2,2)</f>
        <v>0.72230376233737525</v>
      </c>
      <c r="X1087" s="8"/>
      <c r="Y1087" s="8"/>
      <c r="Z1087" s="8"/>
      <c r="AA1087" s="8"/>
      <c r="AB1087" s="8"/>
      <c r="AC1087" s="8"/>
      <c r="AD1087" s="8"/>
    </row>
    <row r="1088" spans="1:30" ht="15.75">
      <c r="A1088" s="6">
        <v>834</v>
      </c>
      <c r="B1088" s="7" t="s">
        <v>1346</v>
      </c>
      <c r="C1088" s="7" t="s">
        <v>2783</v>
      </c>
      <c r="D1088" s="7" t="s">
        <v>3711</v>
      </c>
      <c r="E1088" s="6">
        <v>2</v>
      </c>
      <c r="F1088" s="6">
        <v>2</v>
      </c>
      <c r="G1088" s="6"/>
      <c r="H1088" s="6"/>
      <c r="I1088" s="6">
        <v>1298200</v>
      </c>
      <c r="J1088" s="6"/>
      <c r="K1088" s="6"/>
      <c r="L1088" s="6"/>
      <c r="M1088" s="6"/>
      <c r="N1088" s="6"/>
      <c r="O1088" s="6"/>
      <c r="P1088" s="6">
        <f>COUNT(表1_5[[#This Row],[iBAQ 0-20_1]:[iBAQ 0-20_3]])</f>
        <v>1</v>
      </c>
      <c r="Q1088" s="6">
        <f>COUNT(表1_5[[#This Row],[iBAQ 30-40_1]:[iBAQ 30-40_3]])</f>
        <v>0</v>
      </c>
      <c r="R1088" s="6">
        <f>COUNT(表1_5[[#This Row],[iBAQ 50-60_1]:[iBAQ 50-60_3]])</f>
        <v>0</v>
      </c>
      <c r="S1088" s="8"/>
      <c r="T1088" s="8"/>
      <c r="U1088" s="8"/>
      <c r="V1088" s="8"/>
      <c r="W1088" s="8"/>
      <c r="X1088" s="8"/>
      <c r="Y1088" s="8"/>
      <c r="Z1088" s="8"/>
      <c r="AA1088" s="8"/>
      <c r="AB1088" s="8"/>
      <c r="AC1088" s="8"/>
      <c r="AD1088" s="8"/>
    </row>
    <row r="1089" spans="1:30" ht="15.75">
      <c r="A1089" s="6">
        <v>835</v>
      </c>
      <c r="B1089" s="7" t="s">
        <v>912</v>
      </c>
      <c r="C1089" s="7" t="s">
        <v>2784</v>
      </c>
      <c r="D1089" s="7" t="s">
        <v>1768</v>
      </c>
      <c r="E1089" s="6">
        <v>1</v>
      </c>
      <c r="F1089" s="6">
        <v>1</v>
      </c>
      <c r="G1089" s="6"/>
      <c r="H1089" s="6"/>
      <c r="I1089" s="6"/>
      <c r="J1089" s="6"/>
      <c r="K1089" s="6"/>
      <c r="L1089" s="6">
        <v>1790000</v>
      </c>
      <c r="M1089" s="6">
        <v>4977000</v>
      </c>
      <c r="N1089" s="6"/>
      <c r="O1089" s="6"/>
      <c r="P1089" s="6">
        <f>COUNT(表1_5[[#This Row],[iBAQ 0-20_1]:[iBAQ 0-20_3]])</f>
        <v>0</v>
      </c>
      <c r="Q1089" s="6">
        <f>COUNT(表1_5[[#This Row],[iBAQ 30-40_1]:[iBAQ 30-40_3]])</f>
        <v>1</v>
      </c>
      <c r="R1089" s="6">
        <f>COUNT(表1_5[[#This Row],[iBAQ 50-60_1]:[iBAQ 50-60_3]])</f>
        <v>1</v>
      </c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</row>
    <row r="1090" spans="1:30" ht="15.75">
      <c r="A1090" s="6">
        <v>840</v>
      </c>
      <c r="B1090" s="7" t="s">
        <v>1261</v>
      </c>
      <c r="C1090" s="7" t="s">
        <v>2225</v>
      </c>
      <c r="D1090" s="7" t="s">
        <v>3714</v>
      </c>
      <c r="E1090" s="6">
        <v>3</v>
      </c>
      <c r="F1090" s="6">
        <v>3</v>
      </c>
      <c r="G1090" s="6">
        <v>488000</v>
      </c>
      <c r="H1090" s="6"/>
      <c r="I1090" s="6"/>
      <c r="J1090" s="6"/>
      <c r="K1090" s="6">
        <v>1297600</v>
      </c>
      <c r="L1090" s="6"/>
      <c r="M1090" s="6"/>
      <c r="N1090" s="6"/>
      <c r="O1090" s="6"/>
      <c r="P1090" s="6">
        <f>COUNT(表1_5[[#This Row],[iBAQ 0-20_1]:[iBAQ 0-20_3]])</f>
        <v>1</v>
      </c>
      <c r="Q1090" s="6">
        <f>COUNT(表1_5[[#This Row],[iBAQ 30-40_1]:[iBAQ 30-40_3]])</f>
        <v>1</v>
      </c>
      <c r="R1090" s="6">
        <f>COUNT(表1_5[[#This Row],[iBAQ 50-60_1]:[iBAQ 50-60_3]])</f>
        <v>0</v>
      </c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</row>
    <row r="1091" spans="1:30" ht="15.75">
      <c r="A1091" s="6">
        <v>841</v>
      </c>
      <c r="B1091" s="7" t="s">
        <v>1061</v>
      </c>
      <c r="C1091" s="7" t="s">
        <v>2788</v>
      </c>
      <c r="D1091" s="7" t="s">
        <v>1770</v>
      </c>
      <c r="E1091" s="6">
        <v>2</v>
      </c>
      <c r="F1091" s="6">
        <v>2</v>
      </c>
      <c r="G1091" s="6"/>
      <c r="H1091" s="6"/>
      <c r="I1091" s="6"/>
      <c r="J1091" s="6"/>
      <c r="K1091" s="6"/>
      <c r="L1091" s="6">
        <v>261230</v>
      </c>
      <c r="M1091" s="6">
        <v>346680</v>
      </c>
      <c r="N1091" s="6"/>
      <c r="O1091" s="6"/>
      <c r="P1091" s="6">
        <f>COUNT(表1_5[[#This Row],[iBAQ 0-20_1]:[iBAQ 0-20_3]])</f>
        <v>0</v>
      </c>
      <c r="Q1091" s="6">
        <f>COUNT(表1_5[[#This Row],[iBAQ 30-40_1]:[iBAQ 30-40_3]])</f>
        <v>1</v>
      </c>
      <c r="R1091" s="6">
        <f>COUNT(表1_5[[#This Row],[iBAQ 50-60_1]:[iBAQ 50-60_3]])</f>
        <v>1</v>
      </c>
      <c r="S1091" s="8"/>
      <c r="T1091" s="8"/>
      <c r="U1091" s="8"/>
      <c r="V1091" s="8"/>
      <c r="W1091" s="8"/>
      <c r="X1091" s="8"/>
      <c r="Y1091" s="8"/>
      <c r="Z1091" s="8"/>
      <c r="AA1091" s="8"/>
      <c r="AB1091" s="8"/>
      <c r="AC1091" s="8"/>
      <c r="AD1091" s="8"/>
    </row>
    <row r="1092" spans="1:30" ht="15.75">
      <c r="A1092" s="6">
        <v>846</v>
      </c>
      <c r="B1092" s="7" t="s">
        <v>1290</v>
      </c>
      <c r="C1092" s="7" t="s">
        <v>2793</v>
      </c>
      <c r="D1092" s="7" t="s">
        <v>1773</v>
      </c>
      <c r="E1092" s="6">
        <v>1</v>
      </c>
      <c r="F1092" s="6">
        <v>1</v>
      </c>
      <c r="G1092" s="6"/>
      <c r="H1092" s="6"/>
      <c r="I1092" s="6"/>
      <c r="J1092" s="6"/>
      <c r="K1092" s="6">
        <v>388370</v>
      </c>
      <c r="L1092" s="6"/>
      <c r="M1092" s="6"/>
      <c r="N1092" s="6"/>
      <c r="O1092" s="6"/>
      <c r="P1092" s="6">
        <f>COUNT(表1_5[[#This Row],[iBAQ 0-20_1]:[iBAQ 0-20_3]])</f>
        <v>0</v>
      </c>
      <c r="Q1092" s="6">
        <f>COUNT(表1_5[[#This Row],[iBAQ 30-40_1]:[iBAQ 30-40_3]])</f>
        <v>1</v>
      </c>
      <c r="R1092" s="6">
        <f>COUNT(表1_5[[#This Row],[iBAQ 50-60_1]:[iBAQ 50-60_3]])</f>
        <v>0</v>
      </c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</row>
    <row r="1093" spans="1:30" ht="15.75">
      <c r="A1093" s="6">
        <v>847</v>
      </c>
      <c r="B1093" s="7" t="s">
        <v>892</v>
      </c>
      <c r="C1093" s="7" t="s">
        <v>2794</v>
      </c>
      <c r="D1093" s="7" t="s">
        <v>3717</v>
      </c>
      <c r="E1093" s="6">
        <v>1</v>
      </c>
      <c r="F1093" s="6">
        <v>1</v>
      </c>
      <c r="G1093" s="6">
        <v>58511000</v>
      </c>
      <c r="H1093" s="6"/>
      <c r="I1093" s="6"/>
      <c r="J1093" s="6"/>
      <c r="K1093" s="6">
        <v>32811000</v>
      </c>
      <c r="L1093" s="6"/>
      <c r="M1093" s="6">
        <v>17721000</v>
      </c>
      <c r="N1093" s="6"/>
      <c r="O1093" s="6"/>
      <c r="P1093" s="6">
        <f>COUNT(表1_5[[#This Row],[iBAQ 0-20_1]:[iBAQ 0-20_3]])</f>
        <v>1</v>
      </c>
      <c r="Q1093" s="6">
        <f>COUNT(表1_5[[#This Row],[iBAQ 30-40_1]:[iBAQ 30-40_3]])</f>
        <v>1</v>
      </c>
      <c r="R1093" s="6">
        <f>COUNT(表1_5[[#This Row],[iBAQ 50-60_1]:[iBAQ 50-60_3]])</f>
        <v>1</v>
      </c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</row>
    <row r="1094" spans="1:30" ht="15.75">
      <c r="A1094" s="6">
        <v>230</v>
      </c>
      <c r="B1094" s="7" t="s">
        <v>1118</v>
      </c>
      <c r="C1094" s="7" t="s">
        <v>2801</v>
      </c>
      <c r="D1094" s="7" t="s">
        <v>3723</v>
      </c>
      <c r="E1094" s="6">
        <v>1</v>
      </c>
      <c r="F1094" s="6">
        <v>1</v>
      </c>
      <c r="G1094" s="6"/>
      <c r="H1094" s="6"/>
      <c r="I1094" s="6"/>
      <c r="J1094" s="6"/>
      <c r="K1094" s="6"/>
      <c r="L1094" s="6">
        <v>1806800</v>
      </c>
      <c r="M1094" s="6"/>
      <c r="N1094" s="6"/>
      <c r="O1094" s="6"/>
      <c r="P1094" s="6">
        <f>COUNT(表1_5[[#This Row],[iBAQ 0-20_1]:[iBAQ 0-20_3]])</f>
        <v>0</v>
      </c>
      <c r="Q1094" s="6">
        <f>COUNT(表1_5[[#This Row],[iBAQ 30-40_1]:[iBAQ 30-40_3]])</f>
        <v>1</v>
      </c>
      <c r="R1094" s="6">
        <f>COUNT(表1_5[[#This Row],[iBAQ 50-60_1]:[iBAQ 50-60_3]])</f>
        <v>0</v>
      </c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</row>
    <row r="1095" spans="1:30" ht="15.75">
      <c r="A1095" s="6">
        <v>855</v>
      </c>
      <c r="B1095" s="7" t="s">
        <v>1022</v>
      </c>
      <c r="C1095" s="7" t="s">
        <v>2802</v>
      </c>
      <c r="D1095" s="7" t="s">
        <v>3724</v>
      </c>
      <c r="E1095" s="6">
        <v>2</v>
      </c>
      <c r="F1095" s="6">
        <v>2</v>
      </c>
      <c r="G1095" s="6"/>
      <c r="H1095" s="6"/>
      <c r="I1095" s="6"/>
      <c r="J1095" s="6">
        <v>915270</v>
      </c>
      <c r="K1095" s="6">
        <v>472250</v>
      </c>
      <c r="L1095" s="6">
        <v>799680</v>
      </c>
      <c r="M1095" s="6">
        <v>1121600</v>
      </c>
      <c r="N1095" s="6"/>
      <c r="O1095" s="6"/>
      <c r="P1095" s="6">
        <f>COUNT(表1_5[[#This Row],[iBAQ 0-20_1]:[iBAQ 0-20_3]])</f>
        <v>0</v>
      </c>
      <c r="Q1095" s="6">
        <f>COUNT(表1_5[[#This Row],[iBAQ 30-40_1]:[iBAQ 30-40_3]])</f>
        <v>3</v>
      </c>
      <c r="R1095" s="6">
        <f>COUNT(表1_5[[#This Row],[iBAQ 50-60_1]:[iBAQ 50-60_3]])</f>
        <v>1</v>
      </c>
      <c r="S1095" s="8"/>
      <c r="T1095" s="8">
        <f>AVERAGE(表1_5[[#This Row],[iBAQ 30-40_1]:[iBAQ 30-40_3]])</f>
        <v>729066.66666666663</v>
      </c>
      <c r="U1095" s="8"/>
      <c r="V1095" s="8"/>
      <c r="W1095" s="8"/>
      <c r="X1095" s="8">
        <v>40</v>
      </c>
      <c r="Y1095" s="8"/>
      <c r="Z1095" s="8"/>
      <c r="AA1095" s="8"/>
      <c r="AB1095" s="8"/>
      <c r="AC1095" s="8"/>
      <c r="AD1095" s="8"/>
    </row>
    <row r="1096" spans="1:30" ht="15.75">
      <c r="A1096" s="6">
        <v>858</v>
      </c>
      <c r="B1096" s="7" t="s">
        <v>846</v>
      </c>
      <c r="C1096" s="7" t="s">
        <v>2803</v>
      </c>
      <c r="D1096" s="7" t="s">
        <v>1776</v>
      </c>
      <c r="E1096" s="6">
        <v>1</v>
      </c>
      <c r="F1096" s="6">
        <v>1</v>
      </c>
      <c r="G1096" s="6"/>
      <c r="H1096" s="6"/>
      <c r="I1096" s="6">
        <v>194430</v>
      </c>
      <c r="J1096" s="6"/>
      <c r="K1096" s="6">
        <v>376660</v>
      </c>
      <c r="L1096" s="6">
        <v>292540</v>
      </c>
      <c r="M1096" s="6"/>
      <c r="N1096" s="6">
        <v>318690</v>
      </c>
      <c r="O1096" s="6"/>
      <c r="P1096" s="6">
        <f>COUNT(表1_5[[#This Row],[iBAQ 0-20_1]:[iBAQ 0-20_3]])</f>
        <v>1</v>
      </c>
      <c r="Q1096" s="6">
        <f>COUNT(表1_5[[#This Row],[iBAQ 30-40_1]:[iBAQ 30-40_3]])</f>
        <v>2</v>
      </c>
      <c r="R1096" s="6">
        <f>COUNT(表1_5[[#This Row],[iBAQ 50-60_1]:[iBAQ 50-60_3]])</f>
        <v>1</v>
      </c>
      <c r="S1096" s="8"/>
      <c r="T1096" s="8">
        <f>AVERAGE(表1_5[[#This Row],[iBAQ 30-40_1]:[iBAQ 30-40_3]])</f>
        <v>334600</v>
      </c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</row>
    <row r="1097" spans="1:30" ht="15.75">
      <c r="A1097" s="6">
        <v>859</v>
      </c>
      <c r="B1097" s="7" t="s">
        <v>1354</v>
      </c>
      <c r="C1097" s="7" t="s">
        <v>2804</v>
      </c>
      <c r="D1097" s="7" t="s">
        <v>1777</v>
      </c>
      <c r="E1097" s="6">
        <v>2</v>
      </c>
      <c r="F1097" s="6">
        <v>2</v>
      </c>
      <c r="G1097" s="6"/>
      <c r="H1097" s="6"/>
      <c r="I1097" s="6">
        <v>605130</v>
      </c>
      <c r="J1097" s="6"/>
      <c r="K1097" s="6"/>
      <c r="L1097" s="6"/>
      <c r="M1097" s="6"/>
      <c r="N1097" s="6"/>
      <c r="O1097" s="6"/>
      <c r="P1097" s="6">
        <f>COUNT(表1_5[[#This Row],[iBAQ 0-20_1]:[iBAQ 0-20_3]])</f>
        <v>1</v>
      </c>
      <c r="Q1097" s="6">
        <f>COUNT(表1_5[[#This Row],[iBAQ 30-40_1]:[iBAQ 30-40_3]])</f>
        <v>0</v>
      </c>
      <c r="R1097" s="6">
        <f>COUNT(表1_5[[#This Row],[iBAQ 50-60_1]:[iBAQ 50-60_3]])</f>
        <v>0</v>
      </c>
      <c r="S1097" s="8"/>
      <c r="T1097" s="8"/>
      <c r="U1097" s="8"/>
      <c r="V1097" s="8"/>
      <c r="W1097" s="8"/>
      <c r="X1097" s="8"/>
      <c r="Y1097" s="8"/>
      <c r="Z1097" s="8"/>
      <c r="AA1097" s="8"/>
      <c r="AB1097" s="8"/>
      <c r="AC1097" s="8"/>
      <c r="AD1097" s="8"/>
    </row>
    <row r="1098" spans="1:30" ht="15.75">
      <c r="A1098" s="6">
        <v>860</v>
      </c>
      <c r="B1098" s="7" t="s">
        <v>1249</v>
      </c>
      <c r="C1098" s="7" t="s">
        <v>2805</v>
      </c>
      <c r="D1098" s="7" t="s">
        <v>1778</v>
      </c>
      <c r="E1098" s="6">
        <v>1</v>
      </c>
      <c r="F1098" s="6">
        <v>1</v>
      </c>
      <c r="G1098" s="6">
        <v>2110900</v>
      </c>
      <c r="H1098" s="6">
        <v>3267400</v>
      </c>
      <c r="I1098" s="6"/>
      <c r="J1098" s="6"/>
      <c r="K1098" s="6">
        <v>4795500</v>
      </c>
      <c r="L1098" s="6"/>
      <c r="M1098" s="6"/>
      <c r="N1098" s="6"/>
      <c r="O1098" s="6"/>
      <c r="P1098" s="6">
        <f>COUNT(表1_5[[#This Row],[iBAQ 0-20_1]:[iBAQ 0-20_3]])</f>
        <v>2</v>
      </c>
      <c r="Q1098" s="6">
        <f>COUNT(表1_5[[#This Row],[iBAQ 30-40_1]:[iBAQ 30-40_3]])</f>
        <v>1</v>
      </c>
      <c r="R1098" s="6">
        <f>COUNT(表1_5[[#This Row],[iBAQ 50-60_1]:[iBAQ 50-60_3]])</f>
        <v>0</v>
      </c>
      <c r="S1098" s="8">
        <f>AVERAGE(表1_5[[#This Row],[iBAQ 0-20_1]:[iBAQ 0-20_3]])</f>
        <v>2689150</v>
      </c>
      <c r="T1098" s="8"/>
      <c r="U1098" s="8"/>
      <c r="V1098" s="8"/>
      <c r="W1098" s="8"/>
      <c r="X1098" s="8"/>
      <c r="Y1098" s="8"/>
      <c r="Z1098" s="8"/>
      <c r="AA1098" s="8"/>
      <c r="AB1098" s="8"/>
      <c r="AC1098" s="8"/>
      <c r="AD1098" s="8">
        <v>20</v>
      </c>
    </row>
    <row r="1099" spans="1:30" ht="15.75">
      <c r="A1099" s="6">
        <v>861</v>
      </c>
      <c r="B1099" s="7" t="s">
        <v>886</v>
      </c>
      <c r="C1099" s="7" t="s">
        <v>2806</v>
      </c>
      <c r="D1099" s="7" t="s">
        <v>1779</v>
      </c>
      <c r="E1099" s="6">
        <v>4</v>
      </c>
      <c r="F1099" s="6">
        <v>4</v>
      </c>
      <c r="G1099" s="6"/>
      <c r="H1099" s="6"/>
      <c r="I1099" s="6"/>
      <c r="J1099" s="6">
        <v>6139000</v>
      </c>
      <c r="K1099" s="6">
        <v>6623500</v>
      </c>
      <c r="L1099" s="6">
        <v>9476000</v>
      </c>
      <c r="M1099" s="6">
        <v>28601000</v>
      </c>
      <c r="N1099" s="6"/>
      <c r="O1099" s="6"/>
      <c r="P1099" s="6">
        <f>COUNT(表1_5[[#This Row],[iBAQ 0-20_1]:[iBAQ 0-20_3]])</f>
        <v>0</v>
      </c>
      <c r="Q1099" s="6">
        <f>COUNT(表1_5[[#This Row],[iBAQ 30-40_1]:[iBAQ 30-40_3]])</f>
        <v>3</v>
      </c>
      <c r="R1099" s="6">
        <f>COUNT(表1_5[[#This Row],[iBAQ 50-60_1]:[iBAQ 50-60_3]])</f>
        <v>1</v>
      </c>
      <c r="S1099" s="8"/>
      <c r="T1099" s="8">
        <f>AVERAGE(表1_5[[#This Row],[iBAQ 30-40_1]:[iBAQ 30-40_3]])</f>
        <v>7412833.333333333</v>
      </c>
      <c r="U1099" s="8"/>
      <c r="V1099" s="8"/>
      <c r="W1099" s="8"/>
      <c r="X1099" s="8">
        <v>40</v>
      </c>
      <c r="Y1099" s="8"/>
      <c r="Z1099" s="8"/>
      <c r="AA1099" s="8"/>
      <c r="AB1099" s="8"/>
      <c r="AC1099" s="8"/>
      <c r="AD1099" s="8"/>
    </row>
    <row r="1100" spans="1:30" ht="15.75">
      <c r="A1100" s="6">
        <v>863</v>
      </c>
      <c r="B1100" s="7" t="s">
        <v>1016</v>
      </c>
      <c r="C1100" s="7" t="s">
        <v>2808</v>
      </c>
      <c r="D1100" s="7" t="s">
        <v>1780</v>
      </c>
      <c r="E1100" s="6">
        <v>7</v>
      </c>
      <c r="F1100" s="6">
        <v>1</v>
      </c>
      <c r="G1100" s="6"/>
      <c r="H1100" s="6"/>
      <c r="I1100" s="6">
        <v>1164900</v>
      </c>
      <c r="J1100" s="6">
        <v>1656100</v>
      </c>
      <c r="K1100" s="6">
        <v>1261900</v>
      </c>
      <c r="L1100" s="6">
        <v>2196200</v>
      </c>
      <c r="M1100" s="6">
        <v>1199000</v>
      </c>
      <c r="N1100" s="6"/>
      <c r="O1100" s="6"/>
      <c r="P1100" s="6">
        <f>COUNT(表1_5[[#This Row],[iBAQ 0-20_1]:[iBAQ 0-20_3]])</f>
        <v>1</v>
      </c>
      <c r="Q1100" s="6">
        <f>COUNT(表1_5[[#This Row],[iBAQ 30-40_1]:[iBAQ 30-40_3]])</f>
        <v>3</v>
      </c>
      <c r="R1100" s="6">
        <f>COUNT(表1_5[[#This Row],[iBAQ 50-60_1]:[iBAQ 50-60_3]])</f>
        <v>1</v>
      </c>
      <c r="S1100" s="8"/>
      <c r="T1100" s="8">
        <f>AVERAGE(表1_5[[#This Row],[iBAQ 30-40_1]:[iBAQ 30-40_3]])</f>
        <v>1704733.3333333333</v>
      </c>
      <c r="U1100" s="8"/>
      <c r="V1100" s="8"/>
      <c r="W1100" s="8"/>
      <c r="X1100" s="8"/>
      <c r="Y1100" s="8"/>
      <c r="Z1100" s="8"/>
      <c r="AA1100" s="8"/>
      <c r="AB1100" s="8"/>
      <c r="AC1100" s="8"/>
      <c r="AD1100" s="8"/>
    </row>
    <row r="1101" spans="1:30" ht="15.75">
      <c r="A1101" s="6">
        <v>868</v>
      </c>
      <c r="B1101" s="7" t="s">
        <v>1225</v>
      </c>
      <c r="C1101" s="7" t="s">
        <v>2810</v>
      </c>
      <c r="D1101" s="7" t="s">
        <v>1781</v>
      </c>
      <c r="E1101" s="6">
        <v>7</v>
      </c>
      <c r="F1101" s="6">
        <v>2</v>
      </c>
      <c r="G1101" s="6"/>
      <c r="H1101" s="6"/>
      <c r="I1101" s="6"/>
      <c r="J1101" s="6"/>
      <c r="K1101" s="6"/>
      <c r="L1101" s="6">
        <v>264460</v>
      </c>
      <c r="M1101" s="6"/>
      <c r="N1101" s="6"/>
      <c r="O1101" s="6"/>
      <c r="P1101" s="6">
        <f>COUNT(表1_5[[#This Row],[iBAQ 0-20_1]:[iBAQ 0-20_3]])</f>
        <v>0</v>
      </c>
      <c r="Q1101" s="6">
        <f>COUNT(表1_5[[#This Row],[iBAQ 30-40_1]:[iBAQ 30-40_3]])</f>
        <v>1</v>
      </c>
      <c r="R1101" s="6">
        <f>COUNT(表1_5[[#This Row],[iBAQ 50-60_1]:[iBAQ 50-60_3]])</f>
        <v>0</v>
      </c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</row>
    <row r="1102" spans="1:30" ht="15.75">
      <c r="A1102" s="6">
        <v>870</v>
      </c>
      <c r="B1102" s="7" t="s">
        <v>1320</v>
      </c>
      <c r="C1102" s="7" t="s">
        <v>2811</v>
      </c>
      <c r="D1102" s="7" t="s">
        <v>3728</v>
      </c>
      <c r="E1102" s="6">
        <v>2</v>
      </c>
      <c r="F1102" s="6">
        <v>2</v>
      </c>
      <c r="G1102" s="6">
        <v>217240</v>
      </c>
      <c r="H1102" s="6">
        <v>778280</v>
      </c>
      <c r="I1102" s="6"/>
      <c r="J1102" s="6">
        <v>711280</v>
      </c>
      <c r="K1102" s="6"/>
      <c r="L1102" s="6"/>
      <c r="M1102" s="6"/>
      <c r="N1102" s="6"/>
      <c r="O1102" s="6"/>
      <c r="P1102" s="6">
        <f>COUNT(表1_5[[#This Row],[iBAQ 0-20_1]:[iBAQ 0-20_3]])</f>
        <v>2</v>
      </c>
      <c r="Q1102" s="6">
        <f>COUNT(表1_5[[#This Row],[iBAQ 30-40_1]:[iBAQ 30-40_3]])</f>
        <v>1</v>
      </c>
      <c r="R1102" s="6">
        <f>COUNT(表1_5[[#This Row],[iBAQ 50-60_1]:[iBAQ 50-60_3]])</f>
        <v>0</v>
      </c>
      <c r="S1102" s="8">
        <f>AVERAGE(表1_5[[#This Row],[iBAQ 0-20_1]:[iBAQ 0-20_3]])</f>
        <v>497760</v>
      </c>
      <c r="T1102" s="8"/>
      <c r="U1102" s="8"/>
      <c r="V1102" s="8"/>
      <c r="W1102" s="8"/>
      <c r="X1102" s="8"/>
      <c r="Y1102" s="8"/>
      <c r="Z1102" s="8"/>
      <c r="AA1102" s="8"/>
      <c r="AB1102" s="8"/>
      <c r="AC1102" s="8"/>
      <c r="AD1102" s="8">
        <v>20</v>
      </c>
    </row>
    <row r="1103" spans="1:30" ht="15.75">
      <c r="A1103" s="6">
        <v>872</v>
      </c>
      <c r="B1103" s="7" t="s">
        <v>501</v>
      </c>
      <c r="C1103" s="7" t="s">
        <v>2813</v>
      </c>
      <c r="D1103" s="7" t="s">
        <v>3729</v>
      </c>
      <c r="E1103" s="6">
        <v>4</v>
      </c>
      <c r="F1103" s="6">
        <v>4</v>
      </c>
      <c r="G1103" s="6">
        <v>178360</v>
      </c>
      <c r="H1103" s="6"/>
      <c r="I1103" s="6">
        <v>159460</v>
      </c>
      <c r="J1103" s="6"/>
      <c r="K1103" s="6"/>
      <c r="L1103" s="6"/>
      <c r="M1103" s="6"/>
      <c r="N1103" s="6"/>
      <c r="O1103" s="6">
        <v>1429100</v>
      </c>
      <c r="P1103" s="6">
        <f>COUNT(表1_5[[#This Row],[iBAQ 0-20_1]:[iBAQ 0-20_3]])</f>
        <v>2</v>
      </c>
      <c r="Q1103" s="6">
        <f>COUNT(表1_5[[#This Row],[iBAQ 30-40_1]:[iBAQ 30-40_3]])</f>
        <v>0</v>
      </c>
      <c r="R1103" s="6">
        <f>COUNT(表1_5[[#This Row],[iBAQ 50-60_1]:[iBAQ 50-60_3]])</f>
        <v>1</v>
      </c>
      <c r="S1103" s="8">
        <f>AVERAGE(表1_5[[#This Row],[iBAQ 0-20_1]:[iBAQ 0-20_3]])</f>
        <v>168910</v>
      </c>
      <c r="T1103" s="8"/>
      <c r="U1103" s="8"/>
      <c r="V1103" s="8"/>
      <c r="W1103" s="8"/>
      <c r="X1103" s="8">
        <v>20</v>
      </c>
      <c r="Y1103" s="8"/>
      <c r="Z1103" s="8"/>
      <c r="AA1103" s="8"/>
      <c r="AB1103" s="8"/>
      <c r="AC1103" s="8"/>
      <c r="AD1103" s="8"/>
    </row>
    <row r="1104" spans="1:30" ht="15.75">
      <c r="A1104" s="6">
        <v>874</v>
      </c>
      <c r="B1104" s="7" t="s">
        <v>1308</v>
      </c>
      <c r="C1104" s="7" t="s">
        <v>2815</v>
      </c>
      <c r="D1104" s="7" t="s">
        <v>3731</v>
      </c>
      <c r="E1104" s="6">
        <v>2</v>
      </c>
      <c r="F1104" s="6">
        <v>2</v>
      </c>
      <c r="G1104" s="6"/>
      <c r="H1104" s="6">
        <v>519960</v>
      </c>
      <c r="I1104" s="6"/>
      <c r="J1104" s="6">
        <v>1840300</v>
      </c>
      <c r="K1104" s="6"/>
      <c r="L1104" s="6"/>
      <c r="M1104" s="6"/>
      <c r="N1104" s="6"/>
      <c r="O1104" s="6"/>
      <c r="P1104" s="6">
        <f>COUNT(表1_5[[#This Row],[iBAQ 0-20_1]:[iBAQ 0-20_3]])</f>
        <v>1</v>
      </c>
      <c r="Q1104" s="6">
        <f>COUNT(表1_5[[#This Row],[iBAQ 30-40_1]:[iBAQ 30-40_3]])</f>
        <v>1</v>
      </c>
      <c r="R1104" s="6">
        <f>COUNT(表1_5[[#This Row],[iBAQ 50-60_1]:[iBAQ 50-60_3]])</f>
        <v>0</v>
      </c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</row>
    <row r="1105" spans="1:30" ht="15.75">
      <c r="A1105" s="6">
        <v>878</v>
      </c>
      <c r="B1105" s="7" t="s">
        <v>1242</v>
      </c>
      <c r="C1105" s="7" t="s">
        <v>2818</v>
      </c>
      <c r="D1105" s="7" t="s">
        <v>1784</v>
      </c>
      <c r="E1105" s="6">
        <v>1</v>
      </c>
      <c r="F1105" s="6">
        <v>1</v>
      </c>
      <c r="G1105" s="6">
        <v>155330</v>
      </c>
      <c r="H1105" s="6">
        <v>178620</v>
      </c>
      <c r="I1105" s="6">
        <v>110380</v>
      </c>
      <c r="J1105" s="6"/>
      <c r="K1105" s="6"/>
      <c r="L1105" s="6">
        <v>61024</v>
      </c>
      <c r="M1105" s="6"/>
      <c r="N1105" s="6"/>
      <c r="O1105" s="6"/>
      <c r="P1105" s="6">
        <f>COUNT(表1_5[[#This Row],[iBAQ 0-20_1]:[iBAQ 0-20_3]])</f>
        <v>3</v>
      </c>
      <c r="Q1105" s="6">
        <f>COUNT(表1_5[[#This Row],[iBAQ 30-40_1]:[iBAQ 30-40_3]])</f>
        <v>1</v>
      </c>
      <c r="R1105" s="6">
        <f>COUNT(表1_5[[#This Row],[iBAQ 50-60_1]:[iBAQ 50-60_3]])</f>
        <v>0</v>
      </c>
      <c r="S1105" s="8">
        <f>AVERAGE(表1_5[[#This Row],[iBAQ 0-20_1]:[iBAQ 0-20_3]])</f>
        <v>148110</v>
      </c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>
        <v>20</v>
      </c>
    </row>
    <row r="1106" spans="1:30" ht="15.75">
      <c r="A1106" s="6">
        <v>879</v>
      </c>
      <c r="B1106" s="7" t="s">
        <v>1326</v>
      </c>
      <c r="C1106" s="7" t="s">
        <v>2819</v>
      </c>
      <c r="D1106" s="7" t="s">
        <v>3733</v>
      </c>
      <c r="E1106" s="6">
        <v>2</v>
      </c>
      <c r="F1106" s="6">
        <v>2</v>
      </c>
      <c r="G1106" s="6"/>
      <c r="H1106" s="6"/>
      <c r="I1106" s="6"/>
      <c r="J1106" s="6">
        <v>524570</v>
      </c>
      <c r="K1106" s="6"/>
      <c r="L1106" s="6"/>
      <c r="M1106" s="6"/>
      <c r="N1106" s="6"/>
      <c r="O1106" s="6"/>
      <c r="P1106" s="6">
        <f>COUNT(表1_5[[#This Row],[iBAQ 0-20_1]:[iBAQ 0-20_3]])</f>
        <v>0</v>
      </c>
      <c r="Q1106" s="6">
        <f>COUNT(表1_5[[#This Row],[iBAQ 30-40_1]:[iBAQ 30-40_3]])</f>
        <v>1</v>
      </c>
      <c r="R1106" s="6">
        <f>COUNT(表1_5[[#This Row],[iBAQ 50-60_1]:[iBAQ 50-60_3]])</f>
        <v>0</v>
      </c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</row>
    <row r="1107" spans="1:30" ht="15.75">
      <c r="A1107" s="6">
        <v>881</v>
      </c>
      <c r="B1107" s="7" t="s">
        <v>817</v>
      </c>
      <c r="C1107" s="7" t="s">
        <v>2821</v>
      </c>
      <c r="D1107" s="7" t="s">
        <v>3734</v>
      </c>
      <c r="E1107" s="6">
        <v>2</v>
      </c>
      <c r="F1107" s="6">
        <v>2</v>
      </c>
      <c r="G1107" s="6">
        <v>634320</v>
      </c>
      <c r="H1107" s="6">
        <v>868180</v>
      </c>
      <c r="I1107" s="6">
        <v>683950</v>
      </c>
      <c r="J1107" s="6">
        <v>886340</v>
      </c>
      <c r="K1107" s="6"/>
      <c r="L1107" s="6">
        <v>632750</v>
      </c>
      <c r="M1107" s="6"/>
      <c r="N1107" s="6">
        <v>587760</v>
      </c>
      <c r="O1107" s="6"/>
      <c r="P1107" s="6">
        <f>COUNT(表1_5[[#This Row],[iBAQ 0-20_1]:[iBAQ 0-20_3]])</f>
        <v>3</v>
      </c>
      <c r="Q1107" s="6">
        <f>COUNT(表1_5[[#This Row],[iBAQ 30-40_1]:[iBAQ 30-40_3]])</f>
        <v>2</v>
      </c>
      <c r="R1107" s="6">
        <f>COUNT(表1_5[[#This Row],[iBAQ 50-60_1]:[iBAQ 50-60_3]])</f>
        <v>1</v>
      </c>
      <c r="S1107" s="8">
        <f>AVERAGE(表1_5[[#This Row],[iBAQ 0-20_1]:[iBAQ 0-20_3]])</f>
        <v>728816.66666666663</v>
      </c>
      <c r="T1107" s="8">
        <f>AVERAGE(表1_5[[#This Row],[iBAQ 30-40_1]:[iBAQ 30-40_3]])</f>
        <v>759545</v>
      </c>
      <c r="U1107" s="8"/>
      <c r="V1107" s="8">
        <f>表1_5[[#This Row],[Average 40]]/表1_5[[#This Row],[Average 20]]</f>
        <v>1.0421619520226852</v>
      </c>
      <c r="W1107" s="8">
        <f>TTEST(表1_5[[#This Row],[iBAQ 0-20_1]:[iBAQ 0-20_3]],表1_5[[#This Row],[iBAQ 30-40_1]:[iBAQ 30-40_3]],2,2)</f>
        <v>0.83062842256202496</v>
      </c>
      <c r="X1107" s="8"/>
      <c r="Y1107" s="8"/>
      <c r="Z1107" s="8"/>
      <c r="AA1107" s="8"/>
      <c r="AB1107" s="8"/>
      <c r="AC1107" s="8"/>
      <c r="AD1107" s="8"/>
    </row>
    <row r="1108" spans="1:30" ht="15.75">
      <c r="A1108" s="6">
        <v>884</v>
      </c>
      <c r="B1108" s="7" t="s">
        <v>1024</v>
      </c>
      <c r="C1108" s="7" t="s">
        <v>2823</v>
      </c>
      <c r="D1108" s="7" t="s">
        <v>3735</v>
      </c>
      <c r="E1108" s="6">
        <v>13</v>
      </c>
      <c r="F1108" s="6">
        <v>2</v>
      </c>
      <c r="G1108" s="6">
        <v>365640</v>
      </c>
      <c r="H1108" s="6"/>
      <c r="I1108" s="6">
        <v>557920</v>
      </c>
      <c r="J1108" s="6">
        <v>1446100</v>
      </c>
      <c r="K1108" s="6">
        <v>853660</v>
      </c>
      <c r="L1108" s="6">
        <v>903120</v>
      </c>
      <c r="M1108" s="6">
        <v>1083900</v>
      </c>
      <c r="N1108" s="6"/>
      <c r="O1108" s="6"/>
      <c r="P1108" s="6">
        <f>COUNT(表1_5[[#This Row],[iBAQ 0-20_1]:[iBAQ 0-20_3]])</f>
        <v>2</v>
      </c>
      <c r="Q1108" s="6">
        <f>COUNT(表1_5[[#This Row],[iBAQ 30-40_1]:[iBAQ 30-40_3]])</f>
        <v>3</v>
      </c>
      <c r="R1108" s="6">
        <f>COUNT(表1_5[[#This Row],[iBAQ 50-60_1]:[iBAQ 50-60_3]])</f>
        <v>1</v>
      </c>
      <c r="S1108" s="8">
        <f>AVERAGE(表1_5[[#This Row],[iBAQ 0-20_1]:[iBAQ 0-20_3]])</f>
        <v>461780</v>
      </c>
      <c r="T1108" s="8">
        <f>AVERAGE(表1_5[[#This Row],[iBAQ 30-40_1]:[iBAQ 30-40_3]])</f>
        <v>1067626.6666666667</v>
      </c>
      <c r="U1108" s="8"/>
      <c r="V1108" s="8">
        <f>表1_5[[#This Row],[Average 40]]/表1_5[[#This Row],[Average 20]]</f>
        <v>2.3119811742965628</v>
      </c>
      <c r="W1108" s="8">
        <f>TTEST(表1_5[[#This Row],[iBAQ 0-20_1]:[iBAQ 0-20_3]],表1_5[[#This Row],[iBAQ 30-40_1]:[iBAQ 30-40_3]],2,2)</f>
        <v>9.8199216296814232E-2</v>
      </c>
      <c r="X1108" s="8"/>
      <c r="Y1108" s="8"/>
      <c r="Z1108" s="8"/>
      <c r="AA1108" s="8"/>
      <c r="AB1108" s="8"/>
      <c r="AC1108" s="8"/>
      <c r="AD1108" s="8"/>
    </row>
    <row r="1109" spans="1:30" ht="15.75">
      <c r="A1109" s="6">
        <v>886</v>
      </c>
      <c r="B1109" s="7" t="s">
        <v>925</v>
      </c>
      <c r="C1109" s="7" t="s">
        <v>2825</v>
      </c>
      <c r="D1109" s="7" t="s">
        <v>1788</v>
      </c>
      <c r="E1109" s="6">
        <v>1</v>
      </c>
      <c r="F1109" s="6">
        <v>1</v>
      </c>
      <c r="G1109" s="6"/>
      <c r="H1109" s="6"/>
      <c r="I1109" s="6"/>
      <c r="J1109" s="6"/>
      <c r="K1109" s="6"/>
      <c r="L1109" s="6"/>
      <c r="M1109" s="6">
        <v>3746900</v>
      </c>
      <c r="N1109" s="6"/>
      <c r="O1109" s="6"/>
      <c r="P1109" s="6">
        <f>COUNT(表1_5[[#This Row],[iBAQ 0-20_1]:[iBAQ 0-20_3]])</f>
        <v>0</v>
      </c>
      <c r="Q1109" s="6">
        <f>COUNT(表1_5[[#This Row],[iBAQ 30-40_1]:[iBAQ 30-40_3]])</f>
        <v>0</v>
      </c>
      <c r="R1109" s="6">
        <f>COUNT(表1_5[[#This Row],[iBAQ 50-60_1]:[iBAQ 50-60_3]])</f>
        <v>1</v>
      </c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</row>
    <row r="1110" spans="1:30" ht="15.75">
      <c r="A1110" s="6">
        <v>887</v>
      </c>
      <c r="B1110" s="7" t="s">
        <v>569</v>
      </c>
      <c r="C1110" s="7" t="s">
        <v>2826</v>
      </c>
      <c r="D1110" s="7" t="s">
        <v>3736</v>
      </c>
      <c r="E1110" s="6">
        <v>1</v>
      </c>
      <c r="F1110" s="6">
        <v>1</v>
      </c>
      <c r="G1110" s="6"/>
      <c r="H1110" s="6"/>
      <c r="I1110" s="6"/>
      <c r="J1110" s="6"/>
      <c r="K1110" s="6"/>
      <c r="L1110" s="6"/>
      <c r="M1110" s="6"/>
      <c r="N1110" s="6"/>
      <c r="O1110" s="6">
        <v>941320</v>
      </c>
      <c r="P1110" s="6">
        <f>COUNT(表1_5[[#This Row],[iBAQ 0-20_1]:[iBAQ 0-20_3]])</f>
        <v>0</v>
      </c>
      <c r="Q1110" s="6">
        <f>COUNT(表1_5[[#This Row],[iBAQ 30-40_1]:[iBAQ 30-40_3]])</f>
        <v>0</v>
      </c>
      <c r="R1110" s="6">
        <f>COUNT(表1_5[[#This Row],[iBAQ 50-60_1]:[iBAQ 50-60_3]])</f>
        <v>1</v>
      </c>
      <c r="S1110" s="8"/>
      <c r="T1110" s="8"/>
      <c r="U1110" s="8"/>
      <c r="V1110" s="8"/>
      <c r="W1110" s="8"/>
      <c r="X1110" s="8"/>
      <c r="Y1110" s="8"/>
      <c r="Z1110" s="8"/>
      <c r="AA1110" s="8"/>
      <c r="AB1110" s="8"/>
      <c r="AC1110" s="8"/>
      <c r="AD1110" s="8"/>
    </row>
    <row r="1111" spans="1:30" ht="15.75">
      <c r="A1111" s="6">
        <v>889</v>
      </c>
      <c r="B1111" s="7" t="s">
        <v>1231</v>
      </c>
      <c r="C1111" s="7" t="s">
        <v>2828</v>
      </c>
      <c r="D1111" s="7" t="s">
        <v>1790</v>
      </c>
      <c r="E1111" s="6">
        <v>4</v>
      </c>
      <c r="F1111" s="6">
        <v>1</v>
      </c>
      <c r="G1111" s="6">
        <v>241310</v>
      </c>
      <c r="H1111" s="6"/>
      <c r="I1111" s="6">
        <v>188770</v>
      </c>
      <c r="J1111" s="6"/>
      <c r="K1111" s="6"/>
      <c r="L1111" s="6">
        <v>248750</v>
      </c>
      <c r="M1111" s="6"/>
      <c r="N1111" s="6"/>
      <c r="O1111" s="6"/>
      <c r="P1111" s="6">
        <f>COUNT(表1_5[[#This Row],[iBAQ 0-20_1]:[iBAQ 0-20_3]])</f>
        <v>2</v>
      </c>
      <c r="Q1111" s="6">
        <f>COUNT(表1_5[[#This Row],[iBAQ 30-40_1]:[iBAQ 30-40_3]])</f>
        <v>1</v>
      </c>
      <c r="R1111" s="6">
        <f>COUNT(表1_5[[#This Row],[iBAQ 50-60_1]:[iBAQ 50-60_3]])</f>
        <v>0</v>
      </c>
      <c r="S1111" s="8">
        <f>AVERAGE(表1_5[[#This Row],[iBAQ 0-20_1]:[iBAQ 0-20_3]])</f>
        <v>215040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>
        <v>20</v>
      </c>
    </row>
    <row r="1112" spans="1:30" ht="15.75">
      <c r="A1112" s="6">
        <v>899</v>
      </c>
      <c r="B1112" s="7" t="s">
        <v>738</v>
      </c>
      <c r="C1112" s="7" t="s">
        <v>2834</v>
      </c>
      <c r="D1112" s="7" t="s">
        <v>3738</v>
      </c>
      <c r="E1112" s="6">
        <v>3</v>
      </c>
      <c r="F1112" s="6">
        <v>3</v>
      </c>
      <c r="G1112" s="6">
        <v>6045100</v>
      </c>
      <c r="H1112" s="6">
        <v>4918700</v>
      </c>
      <c r="I1112" s="6">
        <v>3942500</v>
      </c>
      <c r="J1112" s="6"/>
      <c r="K1112" s="6">
        <v>4002000</v>
      </c>
      <c r="L1112" s="6">
        <v>321990</v>
      </c>
      <c r="M1112" s="6"/>
      <c r="N1112" s="6">
        <v>2706900</v>
      </c>
      <c r="O1112" s="6"/>
      <c r="P1112" s="6">
        <f>COUNT(表1_5[[#This Row],[iBAQ 0-20_1]:[iBAQ 0-20_3]])</f>
        <v>3</v>
      </c>
      <c r="Q1112" s="6">
        <f>COUNT(表1_5[[#This Row],[iBAQ 30-40_1]:[iBAQ 30-40_3]])</f>
        <v>2</v>
      </c>
      <c r="R1112" s="6">
        <f>COUNT(表1_5[[#This Row],[iBAQ 50-60_1]:[iBAQ 50-60_3]])</f>
        <v>1</v>
      </c>
      <c r="S1112" s="8">
        <f>AVERAGE(表1_5[[#This Row],[iBAQ 0-20_1]:[iBAQ 0-20_3]])</f>
        <v>4968766.666666667</v>
      </c>
      <c r="T1112" s="8">
        <f>AVERAGE(表1_5[[#This Row],[iBAQ 30-40_1]:[iBAQ 30-40_3]])</f>
        <v>2161995</v>
      </c>
      <c r="U1112" s="8"/>
      <c r="V1112" s="8">
        <f>表1_5[[#This Row],[Average 40]]/表1_5[[#This Row],[Average 20]]</f>
        <v>0.43511703105398386</v>
      </c>
      <c r="W1112" s="8">
        <f>TTEST(表1_5[[#This Row],[iBAQ 0-20_1]:[iBAQ 0-20_3]],表1_5[[#This Row],[iBAQ 30-40_1]:[iBAQ 30-40_3]],2,2)</f>
        <v>0.17371108913358549</v>
      </c>
      <c r="X1112" s="8"/>
      <c r="Y1112" s="8"/>
      <c r="Z1112" s="8"/>
      <c r="AA1112" s="8"/>
      <c r="AB1112" s="8"/>
      <c r="AC1112" s="8"/>
      <c r="AD1112" s="8"/>
    </row>
    <row r="1113" spans="1:30" ht="15.75">
      <c r="A1113" s="6">
        <v>903</v>
      </c>
      <c r="B1113" s="7" t="s">
        <v>67</v>
      </c>
      <c r="C1113" s="7" t="s">
        <v>2836</v>
      </c>
      <c r="D1113" s="7" t="s">
        <v>1796</v>
      </c>
      <c r="E1113" s="6">
        <v>6</v>
      </c>
      <c r="F1113" s="6">
        <v>5</v>
      </c>
      <c r="G1113" s="6"/>
      <c r="H1113" s="6"/>
      <c r="I1113" s="6"/>
      <c r="J1113" s="6"/>
      <c r="K1113" s="6">
        <v>4975600</v>
      </c>
      <c r="L1113" s="6"/>
      <c r="M1113" s="6">
        <v>23934000</v>
      </c>
      <c r="N1113" s="6">
        <v>20106000</v>
      </c>
      <c r="O1113" s="6">
        <v>32821000</v>
      </c>
      <c r="P1113" s="6">
        <f>COUNT(表1_5[[#This Row],[iBAQ 0-20_1]:[iBAQ 0-20_3]])</f>
        <v>0</v>
      </c>
      <c r="Q1113" s="6">
        <f>COUNT(表1_5[[#This Row],[iBAQ 30-40_1]:[iBAQ 30-40_3]])</f>
        <v>1</v>
      </c>
      <c r="R1113" s="6">
        <f>COUNT(表1_5[[#This Row],[iBAQ 50-60_1]:[iBAQ 50-60_3]])</f>
        <v>3</v>
      </c>
      <c r="S1113" s="8"/>
      <c r="T1113" s="8"/>
      <c r="U1113" s="8">
        <f>AVERAGE(表1_5[[#This Row],[iBAQ 50-60_1]:[iBAQ 50-60_3]])</f>
        <v>25620333.333333332</v>
      </c>
      <c r="V1113" s="8"/>
      <c r="W1113" s="8"/>
      <c r="X1113" s="8"/>
      <c r="Y1113" s="8"/>
      <c r="Z1113" s="8"/>
      <c r="AA1113" s="8"/>
      <c r="AB1113" s="8"/>
      <c r="AC1113" s="8"/>
      <c r="AD1113" s="8">
        <v>60</v>
      </c>
    </row>
    <row r="1114" spans="1:30" ht="15.75">
      <c r="A1114" s="6">
        <v>904</v>
      </c>
      <c r="B1114" s="7" t="s">
        <v>1311</v>
      </c>
      <c r="C1114" s="7" t="s">
        <v>2837</v>
      </c>
      <c r="D1114" s="7" t="s">
        <v>3740</v>
      </c>
      <c r="E1114" s="6">
        <v>2</v>
      </c>
      <c r="F1114" s="6">
        <v>2</v>
      </c>
      <c r="G1114" s="6"/>
      <c r="H1114" s="6">
        <v>943910</v>
      </c>
      <c r="I1114" s="6">
        <v>1421500</v>
      </c>
      <c r="J1114" s="6">
        <v>1187700</v>
      </c>
      <c r="K1114" s="6"/>
      <c r="L1114" s="6"/>
      <c r="M1114" s="6"/>
      <c r="N1114" s="6"/>
      <c r="O1114" s="6"/>
      <c r="P1114" s="6">
        <f>COUNT(表1_5[[#This Row],[iBAQ 0-20_1]:[iBAQ 0-20_3]])</f>
        <v>2</v>
      </c>
      <c r="Q1114" s="6">
        <f>COUNT(表1_5[[#This Row],[iBAQ 30-40_1]:[iBAQ 30-40_3]])</f>
        <v>1</v>
      </c>
      <c r="R1114" s="6">
        <f>COUNT(表1_5[[#This Row],[iBAQ 50-60_1]:[iBAQ 50-60_3]])</f>
        <v>0</v>
      </c>
      <c r="S1114" s="8">
        <f>AVERAGE(表1_5[[#This Row],[iBAQ 0-20_1]:[iBAQ 0-20_3]])</f>
        <v>1182705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/>
      <c r="AD1114" s="8">
        <v>20</v>
      </c>
    </row>
    <row r="1115" spans="1:30" ht="15.75">
      <c r="A1115" s="6">
        <v>909</v>
      </c>
      <c r="B1115" s="7" t="s">
        <v>534</v>
      </c>
      <c r="C1115" s="7" t="s">
        <v>2841</v>
      </c>
      <c r="D1115" s="7" t="s">
        <v>1799</v>
      </c>
      <c r="E1115" s="6">
        <v>4</v>
      </c>
      <c r="F1115" s="6">
        <v>2</v>
      </c>
      <c r="G1115" s="6">
        <v>908970</v>
      </c>
      <c r="H1115" s="6"/>
      <c r="I1115" s="6"/>
      <c r="J1115" s="6"/>
      <c r="K1115" s="6">
        <v>1577600</v>
      </c>
      <c r="L1115" s="6"/>
      <c r="M1115" s="6">
        <v>1949700</v>
      </c>
      <c r="N1115" s="6"/>
      <c r="O1115" s="6">
        <v>1170100</v>
      </c>
      <c r="P1115" s="6">
        <f>COUNT(表1_5[[#This Row],[iBAQ 0-20_1]:[iBAQ 0-20_3]])</f>
        <v>1</v>
      </c>
      <c r="Q1115" s="6">
        <f>COUNT(表1_5[[#This Row],[iBAQ 30-40_1]:[iBAQ 30-40_3]])</f>
        <v>1</v>
      </c>
      <c r="R1115" s="6">
        <f>COUNT(表1_5[[#This Row],[iBAQ 50-60_1]:[iBAQ 50-60_3]])</f>
        <v>2</v>
      </c>
      <c r="S1115" s="8"/>
      <c r="T1115" s="8"/>
      <c r="U1115" s="8">
        <f>AVERAGE(表1_5[[#This Row],[iBAQ 50-60_1]:[iBAQ 50-60_3]])</f>
        <v>1559900</v>
      </c>
      <c r="V1115" s="8"/>
      <c r="W1115" s="8"/>
      <c r="X1115" s="8"/>
      <c r="Y1115" s="8"/>
      <c r="Z1115" s="8"/>
      <c r="AA1115" s="8"/>
      <c r="AB1115" s="8"/>
      <c r="AC1115" s="8"/>
      <c r="AD1115" s="8"/>
    </row>
    <row r="1116" spans="1:30" ht="15.75">
      <c r="A1116" s="6">
        <v>911</v>
      </c>
      <c r="B1116" s="7" t="s">
        <v>1309</v>
      </c>
      <c r="C1116" s="7" t="s">
        <v>2843</v>
      </c>
      <c r="D1116" s="7" t="s">
        <v>1800</v>
      </c>
      <c r="E1116" s="6">
        <v>3</v>
      </c>
      <c r="F1116" s="6">
        <v>1</v>
      </c>
      <c r="G1116" s="6">
        <v>938590</v>
      </c>
      <c r="H1116" s="6">
        <v>2337100</v>
      </c>
      <c r="I1116" s="6"/>
      <c r="J1116" s="6">
        <v>1549200</v>
      </c>
      <c r="K1116" s="6"/>
      <c r="L1116" s="6"/>
      <c r="M1116" s="6"/>
      <c r="N1116" s="6"/>
      <c r="O1116" s="6"/>
      <c r="P1116" s="6">
        <f>COUNT(表1_5[[#This Row],[iBAQ 0-20_1]:[iBAQ 0-20_3]])</f>
        <v>2</v>
      </c>
      <c r="Q1116" s="6">
        <f>COUNT(表1_5[[#This Row],[iBAQ 30-40_1]:[iBAQ 30-40_3]])</f>
        <v>1</v>
      </c>
      <c r="R1116" s="6">
        <f>COUNT(表1_5[[#This Row],[iBAQ 50-60_1]:[iBAQ 50-60_3]])</f>
        <v>0</v>
      </c>
      <c r="S1116" s="8">
        <f>AVERAGE(表1_5[[#This Row],[iBAQ 0-20_1]:[iBAQ 0-20_3]])</f>
        <v>1637845</v>
      </c>
      <c r="T1116" s="8"/>
      <c r="U1116" s="8"/>
      <c r="V1116" s="8"/>
      <c r="W1116" s="8"/>
      <c r="X1116" s="8"/>
      <c r="Y1116" s="8"/>
      <c r="Z1116" s="8"/>
      <c r="AA1116" s="8"/>
      <c r="AB1116" s="8"/>
      <c r="AC1116" s="8"/>
      <c r="AD1116" s="8">
        <v>20</v>
      </c>
    </row>
    <row r="1117" spans="1:30" ht="15.75">
      <c r="A1117" s="6">
        <v>920</v>
      </c>
      <c r="B1117" s="7" t="s">
        <v>546</v>
      </c>
      <c r="C1117" s="7" t="s">
        <v>2847</v>
      </c>
      <c r="D1117" s="7" t="s">
        <v>1803</v>
      </c>
      <c r="E1117" s="6">
        <v>1</v>
      </c>
      <c r="F1117" s="6">
        <v>1</v>
      </c>
      <c r="G1117" s="6"/>
      <c r="H1117" s="6"/>
      <c r="I1117" s="6">
        <v>2055600</v>
      </c>
      <c r="J1117" s="6">
        <v>3796400</v>
      </c>
      <c r="K1117" s="6">
        <v>4357000</v>
      </c>
      <c r="L1117" s="6"/>
      <c r="M1117" s="6"/>
      <c r="N1117" s="6"/>
      <c r="O1117" s="6">
        <v>1127600</v>
      </c>
      <c r="P1117" s="6">
        <f>COUNT(表1_5[[#This Row],[iBAQ 0-20_1]:[iBAQ 0-20_3]])</f>
        <v>1</v>
      </c>
      <c r="Q1117" s="6">
        <f>COUNT(表1_5[[#This Row],[iBAQ 30-40_1]:[iBAQ 30-40_3]])</f>
        <v>2</v>
      </c>
      <c r="R1117" s="6">
        <f>COUNT(表1_5[[#This Row],[iBAQ 50-60_1]:[iBAQ 50-60_3]])</f>
        <v>1</v>
      </c>
      <c r="S1117" s="8"/>
      <c r="T1117" s="8">
        <f>AVERAGE(表1_5[[#This Row],[iBAQ 30-40_1]:[iBAQ 30-40_3]])</f>
        <v>4076700</v>
      </c>
      <c r="U1117" s="8"/>
      <c r="V1117" s="8"/>
      <c r="W1117" s="8"/>
      <c r="X1117" s="8"/>
      <c r="Y1117" s="8"/>
      <c r="Z1117" s="8"/>
      <c r="AA1117" s="8"/>
      <c r="AB1117" s="8"/>
      <c r="AC1117" s="8"/>
      <c r="AD1117" s="8"/>
    </row>
    <row r="1118" spans="1:30" ht="15.75">
      <c r="A1118" s="6">
        <v>922</v>
      </c>
      <c r="B1118" s="7" t="s">
        <v>1063</v>
      </c>
      <c r="C1118" s="7" t="s">
        <v>2848</v>
      </c>
      <c r="D1118" s="7" t="s">
        <v>1804</v>
      </c>
      <c r="E1118" s="6">
        <v>4</v>
      </c>
      <c r="F1118" s="6">
        <v>4</v>
      </c>
      <c r="G1118" s="6"/>
      <c r="H1118" s="6"/>
      <c r="I1118" s="6"/>
      <c r="J1118" s="6"/>
      <c r="K1118" s="6"/>
      <c r="L1118" s="6"/>
      <c r="M1118" s="6">
        <v>250250</v>
      </c>
      <c r="N1118" s="6"/>
      <c r="O1118" s="6"/>
      <c r="P1118" s="6">
        <f>COUNT(表1_5[[#This Row],[iBAQ 0-20_1]:[iBAQ 0-20_3]])</f>
        <v>0</v>
      </c>
      <c r="Q1118" s="6">
        <f>COUNT(表1_5[[#This Row],[iBAQ 30-40_1]:[iBAQ 30-40_3]])</f>
        <v>0</v>
      </c>
      <c r="R1118" s="6">
        <f>COUNT(表1_5[[#This Row],[iBAQ 50-60_1]:[iBAQ 50-60_3]])</f>
        <v>1</v>
      </c>
      <c r="S1118" s="8"/>
      <c r="T1118" s="8"/>
      <c r="U1118" s="8"/>
      <c r="V1118" s="8"/>
      <c r="W1118" s="8"/>
      <c r="X1118" s="8"/>
      <c r="Y1118" s="8"/>
      <c r="Z1118" s="8"/>
      <c r="AA1118" s="8"/>
      <c r="AB1118" s="8"/>
      <c r="AC1118" s="8"/>
      <c r="AD1118" s="8"/>
    </row>
    <row r="1119" spans="1:30" ht="15.75">
      <c r="A1119" s="6">
        <v>925</v>
      </c>
      <c r="B1119" s="7" t="s">
        <v>1254</v>
      </c>
      <c r="C1119" s="7" t="s">
        <v>2851</v>
      </c>
      <c r="D1119" s="7" t="s">
        <v>1807</v>
      </c>
      <c r="E1119" s="6">
        <v>1</v>
      </c>
      <c r="F1119" s="6">
        <v>1</v>
      </c>
      <c r="G1119" s="6"/>
      <c r="H1119" s="6"/>
      <c r="I1119" s="6"/>
      <c r="J1119" s="6"/>
      <c r="K1119" s="6">
        <v>2587200</v>
      </c>
      <c r="L1119" s="6"/>
      <c r="M1119" s="6"/>
      <c r="N1119" s="6"/>
      <c r="O1119" s="6"/>
      <c r="P1119" s="6">
        <f>COUNT(表1_5[[#This Row],[iBAQ 0-20_1]:[iBAQ 0-20_3]])</f>
        <v>0</v>
      </c>
      <c r="Q1119" s="6">
        <f>COUNT(表1_5[[#This Row],[iBAQ 30-40_1]:[iBAQ 30-40_3]])</f>
        <v>1</v>
      </c>
      <c r="R1119" s="6">
        <f>COUNT(表1_5[[#This Row],[iBAQ 50-60_1]:[iBAQ 50-60_3]])</f>
        <v>0</v>
      </c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</row>
    <row r="1120" spans="1:30" ht="15.75">
      <c r="A1120" s="6">
        <v>927</v>
      </c>
      <c r="B1120" s="7" t="s">
        <v>389</v>
      </c>
      <c r="C1120" s="7" t="s">
        <v>2746</v>
      </c>
      <c r="D1120" s="7" t="s">
        <v>3747</v>
      </c>
      <c r="E1120" s="6">
        <v>5</v>
      </c>
      <c r="F1120" s="6">
        <v>5</v>
      </c>
      <c r="G1120" s="6">
        <v>5787100</v>
      </c>
      <c r="H1120" s="6">
        <v>3328400</v>
      </c>
      <c r="I1120" s="6">
        <v>6126400</v>
      </c>
      <c r="J1120" s="6">
        <v>2751700</v>
      </c>
      <c r="K1120" s="6">
        <v>6181500</v>
      </c>
      <c r="L1120" s="6">
        <v>6504000</v>
      </c>
      <c r="M1120" s="6"/>
      <c r="N1120" s="6"/>
      <c r="O1120" s="6">
        <v>2671100</v>
      </c>
      <c r="P1120" s="6">
        <f>COUNT(表1_5[[#This Row],[iBAQ 0-20_1]:[iBAQ 0-20_3]])</f>
        <v>3</v>
      </c>
      <c r="Q1120" s="6">
        <f>COUNT(表1_5[[#This Row],[iBAQ 30-40_1]:[iBAQ 30-40_3]])</f>
        <v>3</v>
      </c>
      <c r="R1120" s="6">
        <f>COUNT(表1_5[[#This Row],[iBAQ 50-60_1]:[iBAQ 50-60_3]])</f>
        <v>1</v>
      </c>
      <c r="S1120" s="8">
        <f>AVERAGE(表1_5[[#This Row],[iBAQ 0-20_1]:[iBAQ 0-20_3]])</f>
        <v>5080633.333333333</v>
      </c>
      <c r="T1120" s="8">
        <f>AVERAGE(表1_5[[#This Row],[iBAQ 30-40_1]:[iBAQ 30-40_3]])</f>
        <v>5145733.333333333</v>
      </c>
      <c r="U1120" s="8"/>
      <c r="V1120" s="8">
        <f>表1_5[[#This Row],[Average 40]]/表1_5[[#This Row],[Average 20]]</f>
        <v>1.0128133631633851</v>
      </c>
      <c r="W1120" s="8">
        <f>TTEST(表1_5[[#This Row],[iBAQ 0-20_1]:[iBAQ 0-20_3]],表1_5[[#This Row],[iBAQ 30-40_1]:[iBAQ 30-40_3]],2,2)</f>
        <v>0.96723417215689167</v>
      </c>
      <c r="X1120" s="8"/>
      <c r="Y1120" s="8"/>
      <c r="Z1120" s="8"/>
      <c r="AA1120" s="8"/>
      <c r="AB1120" s="8"/>
      <c r="AC1120" s="8"/>
      <c r="AD1120" s="8"/>
    </row>
    <row r="1121" spans="1:30" ht="15.75">
      <c r="A1121" s="6">
        <v>930</v>
      </c>
      <c r="B1121" s="7" t="s">
        <v>1026</v>
      </c>
      <c r="C1121" s="7" t="s">
        <v>2853</v>
      </c>
      <c r="D1121" s="7" t="s">
        <v>1808</v>
      </c>
      <c r="E1121" s="6">
        <v>2</v>
      </c>
      <c r="F1121" s="6">
        <v>1</v>
      </c>
      <c r="G1121" s="6"/>
      <c r="H1121" s="6"/>
      <c r="I1121" s="6"/>
      <c r="J1121" s="6"/>
      <c r="K1121" s="6">
        <v>2051900</v>
      </c>
      <c r="L1121" s="6"/>
      <c r="M1121" s="6">
        <v>1073000</v>
      </c>
      <c r="N1121" s="6"/>
      <c r="O1121" s="6"/>
      <c r="P1121" s="6">
        <f>COUNT(表1_5[[#This Row],[iBAQ 0-20_1]:[iBAQ 0-20_3]])</f>
        <v>0</v>
      </c>
      <c r="Q1121" s="6">
        <f>COUNT(表1_5[[#This Row],[iBAQ 30-40_1]:[iBAQ 30-40_3]])</f>
        <v>1</v>
      </c>
      <c r="R1121" s="6">
        <f>COUNT(表1_5[[#This Row],[iBAQ 50-60_1]:[iBAQ 50-60_3]])</f>
        <v>1</v>
      </c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</row>
    <row r="1122" spans="1:30" ht="15.75">
      <c r="A1122" s="6">
        <v>933</v>
      </c>
      <c r="B1122" s="7" t="s">
        <v>852</v>
      </c>
      <c r="C1122" s="7" t="s">
        <v>2855</v>
      </c>
      <c r="D1122" s="7" t="s">
        <v>3751</v>
      </c>
      <c r="E1122" s="6">
        <v>1</v>
      </c>
      <c r="F1122" s="6">
        <v>1</v>
      </c>
      <c r="G1122" s="6"/>
      <c r="H1122" s="6"/>
      <c r="I1122" s="6"/>
      <c r="J1122" s="6"/>
      <c r="K1122" s="6"/>
      <c r="L1122" s="6">
        <v>118030</v>
      </c>
      <c r="M1122" s="6"/>
      <c r="N1122" s="6">
        <v>289790</v>
      </c>
      <c r="O1122" s="6"/>
      <c r="P1122" s="6">
        <f>COUNT(表1_5[[#This Row],[iBAQ 0-20_1]:[iBAQ 0-20_3]])</f>
        <v>0</v>
      </c>
      <c r="Q1122" s="6">
        <f>COUNT(表1_5[[#This Row],[iBAQ 30-40_1]:[iBAQ 30-40_3]])</f>
        <v>1</v>
      </c>
      <c r="R1122" s="6">
        <f>COUNT(表1_5[[#This Row],[iBAQ 50-60_1]:[iBAQ 50-60_3]])</f>
        <v>1</v>
      </c>
      <c r="S1122" s="8"/>
      <c r="T1122" s="8"/>
      <c r="U1122" s="8"/>
      <c r="V1122" s="8"/>
      <c r="W1122" s="8"/>
      <c r="X1122" s="8"/>
      <c r="Y1122" s="8"/>
      <c r="Z1122" s="8"/>
      <c r="AA1122" s="8"/>
      <c r="AB1122" s="8"/>
      <c r="AC1122" s="8"/>
      <c r="AD1122" s="8"/>
    </row>
    <row r="1123" spans="1:30" ht="15.75">
      <c r="A1123" s="6">
        <v>937</v>
      </c>
      <c r="B1123" s="7" t="s">
        <v>1292</v>
      </c>
      <c r="C1123" s="7" t="s">
        <v>2318</v>
      </c>
      <c r="D1123" s="7" t="s">
        <v>3753</v>
      </c>
      <c r="E1123" s="6">
        <v>3</v>
      </c>
      <c r="F1123" s="6">
        <v>2</v>
      </c>
      <c r="G1123" s="6"/>
      <c r="H1123" s="6">
        <v>353830</v>
      </c>
      <c r="I1123" s="6"/>
      <c r="J1123" s="6"/>
      <c r="K1123" s="6">
        <v>353960</v>
      </c>
      <c r="L1123" s="6"/>
      <c r="M1123" s="6"/>
      <c r="N1123" s="6"/>
      <c r="O1123" s="6"/>
      <c r="P1123" s="6">
        <f>COUNT(表1_5[[#This Row],[iBAQ 0-20_1]:[iBAQ 0-20_3]])</f>
        <v>1</v>
      </c>
      <c r="Q1123" s="6">
        <f>COUNT(表1_5[[#This Row],[iBAQ 30-40_1]:[iBAQ 30-40_3]])</f>
        <v>1</v>
      </c>
      <c r="R1123" s="6">
        <f>COUNT(表1_5[[#This Row],[iBAQ 50-60_1]:[iBAQ 50-60_3]])</f>
        <v>0</v>
      </c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</row>
    <row r="1124" spans="1:30" ht="15.75">
      <c r="A1124" s="6">
        <v>940</v>
      </c>
      <c r="B1124" s="7" t="s">
        <v>310</v>
      </c>
      <c r="C1124" s="7" t="s">
        <v>2605</v>
      </c>
      <c r="D1124" s="7" t="s">
        <v>3754</v>
      </c>
      <c r="E1124" s="6">
        <v>1</v>
      </c>
      <c r="F1124" s="6">
        <v>1</v>
      </c>
      <c r="G1124" s="6"/>
      <c r="H1124" s="6"/>
      <c r="I1124" s="6"/>
      <c r="J1124" s="6"/>
      <c r="K1124" s="6"/>
      <c r="L1124" s="6">
        <v>2118000</v>
      </c>
      <c r="M1124" s="6">
        <v>6588300</v>
      </c>
      <c r="N1124" s="6">
        <v>993220</v>
      </c>
      <c r="O1124" s="6">
        <v>4183300</v>
      </c>
      <c r="P1124" s="6">
        <f>COUNT(表1_5[[#This Row],[iBAQ 0-20_1]:[iBAQ 0-20_3]])</f>
        <v>0</v>
      </c>
      <c r="Q1124" s="6">
        <f>COUNT(表1_5[[#This Row],[iBAQ 30-40_1]:[iBAQ 30-40_3]])</f>
        <v>1</v>
      </c>
      <c r="R1124" s="6">
        <f>COUNT(表1_5[[#This Row],[iBAQ 50-60_1]:[iBAQ 50-60_3]])</f>
        <v>3</v>
      </c>
      <c r="S1124" s="8"/>
      <c r="T1124" s="8"/>
      <c r="U1124" s="8">
        <f>AVERAGE(表1_5[[#This Row],[iBAQ 50-60_1]:[iBAQ 50-60_3]])</f>
        <v>3921606.6666666665</v>
      </c>
      <c r="V1124" s="8"/>
      <c r="W1124" s="8"/>
      <c r="X1124" s="8"/>
      <c r="Y1124" s="8"/>
      <c r="Z1124" s="8"/>
      <c r="AA1124" s="8"/>
      <c r="AB1124" s="8"/>
      <c r="AC1124" s="8"/>
      <c r="AD1124" s="8">
        <v>60</v>
      </c>
    </row>
    <row r="1125" spans="1:30" ht="15.75">
      <c r="A1125" s="6">
        <v>950</v>
      </c>
      <c r="B1125" s="7" t="s">
        <v>1021</v>
      </c>
      <c r="C1125" s="7" t="s">
        <v>2866</v>
      </c>
      <c r="D1125" s="7" t="s">
        <v>3758</v>
      </c>
      <c r="E1125" s="6">
        <v>3</v>
      </c>
      <c r="F1125" s="6">
        <v>3</v>
      </c>
      <c r="G1125" s="6">
        <v>829590</v>
      </c>
      <c r="H1125" s="6">
        <v>1078500</v>
      </c>
      <c r="I1125" s="6">
        <v>955870</v>
      </c>
      <c r="J1125" s="6">
        <v>1747200</v>
      </c>
      <c r="K1125" s="6">
        <v>2366800</v>
      </c>
      <c r="L1125" s="6">
        <v>1067200</v>
      </c>
      <c r="M1125" s="6">
        <v>1146600</v>
      </c>
      <c r="N1125" s="6"/>
      <c r="O1125" s="6"/>
      <c r="P1125" s="6">
        <f>COUNT(表1_5[[#This Row],[iBAQ 0-20_1]:[iBAQ 0-20_3]])</f>
        <v>3</v>
      </c>
      <c r="Q1125" s="6">
        <f>COUNT(表1_5[[#This Row],[iBAQ 30-40_1]:[iBAQ 30-40_3]])</f>
        <v>3</v>
      </c>
      <c r="R1125" s="6">
        <f>COUNT(表1_5[[#This Row],[iBAQ 50-60_1]:[iBAQ 50-60_3]])</f>
        <v>1</v>
      </c>
      <c r="S1125" s="8">
        <f>AVERAGE(表1_5[[#This Row],[iBAQ 0-20_1]:[iBAQ 0-20_3]])</f>
        <v>954653.33333333337</v>
      </c>
      <c r="T1125" s="8">
        <f>AVERAGE(表1_5[[#This Row],[iBAQ 30-40_1]:[iBAQ 30-40_3]])</f>
        <v>1727066.6666666667</v>
      </c>
      <c r="U1125" s="8"/>
      <c r="V1125" s="8">
        <f>表1_5[[#This Row],[Average 40]]/表1_5[[#This Row],[Average 20]]</f>
        <v>1.80910347909887</v>
      </c>
      <c r="W1125" s="8">
        <f>TTEST(表1_5[[#This Row],[iBAQ 0-20_1]:[iBAQ 0-20_3]],表1_5[[#This Row],[iBAQ 30-40_1]:[iBAQ 30-40_3]],2,2)</f>
        <v>0.11331439854526877</v>
      </c>
      <c r="X1125" s="8"/>
      <c r="Y1125" s="8"/>
      <c r="Z1125" s="8"/>
      <c r="AA1125" s="8"/>
      <c r="AB1125" s="8"/>
      <c r="AC1125" s="8"/>
      <c r="AD1125" s="8"/>
    </row>
    <row r="1126" spans="1:30" ht="15.75">
      <c r="A1126" s="6">
        <v>952</v>
      </c>
      <c r="B1126" s="7" t="s">
        <v>799</v>
      </c>
      <c r="C1126" s="7" t="s">
        <v>2868</v>
      </c>
      <c r="D1126" s="7" t="s">
        <v>3760</v>
      </c>
      <c r="E1126" s="6">
        <v>4</v>
      </c>
      <c r="F1126" s="6">
        <v>3</v>
      </c>
      <c r="G1126" s="6"/>
      <c r="H1126" s="6">
        <v>557450</v>
      </c>
      <c r="I1126" s="6">
        <v>309840</v>
      </c>
      <c r="J1126" s="6">
        <v>998990</v>
      </c>
      <c r="K1126" s="6">
        <v>421070</v>
      </c>
      <c r="L1126" s="6"/>
      <c r="M1126" s="6"/>
      <c r="N1126" s="6">
        <v>710450</v>
      </c>
      <c r="O1126" s="6"/>
      <c r="P1126" s="6">
        <f>COUNT(表1_5[[#This Row],[iBAQ 0-20_1]:[iBAQ 0-20_3]])</f>
        <v>2</v>
      </c>
      <c r="Q1126" s="6">
        <f>COUNT(表1_5[[#This Row],[iBAQ 30-40_1]:[iBAQ 30-40_3]])</f>
        <v>2</v>
      </c>
      <c r="R1126" s="6">
        <f>COUNT(表1_5[[#This Row],[iBAQ 50-60_1]:[iBAQ 50-60_3]])</f>
        <v>1</v>
      </c>
      <c r="S1126" s="8">
        <f>AVERAGE(表1_5[[#This Row],[iBAQ 0-20_1]:[iBAQ 0-20_3]])</f>
        <v>433645</v>
      </c>
      <c r="T1126" s="8">
        <f>AVERAGE(表1_5[[#This Row],[iBAQ 30-40_1]:[iBAQ 30-40_3]])</f>
        <v>710030</v>
      </c>
      <c r="U1126" s="8"/>
      <c r="V1126" s="8">
        <f>表1_5[[#This Row],[Average 40]]/表1_5[[#This Row],[Average 20]]</f>
        <v>1.6373531344763574</v>
      </c>
      <c r="W1126" s="8">
        <f>TTEST(表1_5[[#This Row],[iBAQ 0-20_1]:[iBAQ 0-20_3]],表1_5[[#This Row],[iBAQ 30-40_1]:[iBAQ 30-40_3]],2,2)</f>
        <v>0.4720319302430932</v>
      </c>
      <c r="X1126" s="8"/>
      <c r="Y1126" s="8"/>
      <c r="Z1126" s="8"/>
      <c r="AA1126" s="8"/>
      <c r="AB1126" s="8"/>
      <c r="AC1126" s="8"/>
      <c r="AD1126" s="8"/>
    </row>
    <row r="1127" spans="1:30" ht="15.75">
      <c r="A1127" s="6">
        <v>954</v>
      </c>
      <c r="B1127" s="7" t="s">
        <v>916</v>
      </c>
      <c r="C1127" s="7" t="s">
        <v>2870</v>
      </c>
      <c r="D1127" s="7" t="s">
        <v>3761</v>
      </c>
      <c r="E1127" s="6">
        <v>3</v>
      </c>
      <c r="F1127" s="6">
        <v>3</v>
      </c>
      <c r="G1127" s="6">
        <v>6854400</v>
      </c>
      <c r="H1127" s="6">
        <v>16491000</v>
      </c>
      <c r="I1127" s="6"/>
      <c r="J1127" s="6">
        <v>3587200</v>
      </c>
      <c r="K1127" s="6">
        <v>35625000</v>
      </c>
      <c r="L1127" s="6">
        <v>7658400</v>
      </c>
      <c r="M1127" s="6">
        <v>4689000</v>
      </c>
      <c r="N1127" s="6"/>
      <c r="O1127" s="6"/>
      <c r="P1127" s="6">
        <f>COUNT(表1_5[[#This Row],[iBAQ 0-20_1]:[iBAQ 0-20_3]])</f>
        <v>2</v>
      </c>
      <c r="Q1127" s="6">
        <f>COUNT(表1_5[[#This Row],[iBAQ 30-40_1]:[iBAQ 30-40_3]])</f>
        <v>3</v>
      </c>
      <c r="R1127" s="6">
        <f>COUNT(表1_5[[#This Row],[iBAQ 50-60_1]:[iBAQ 50-60_3]])</f>
        <v>1</v>
      </c>
      <c r="S1127" s="8">
        <f>AVERAGE(表1_5[[#This Row],[iBAQ 0-20_1]:[iBAQ 0-20_3]])</f>
        <v>11672700</v>
      </c>
      <c r="T1127" s="8">
        <f>AVERAGE(表1_5[[#This Row],[iBAQ 30-40_1]:[iBAQ 30-40_3]])</f>
        <v>15623533.333333334</v>
      </c>
      <c r="U1127" s="8"/>
      <c r="V1127" s="8">
        <f>表1_5[[#This Row],[Average 40]]/表1_5[[#This Row],[Average 20]]</f>
        <v>1.3384678209268921</v>
      </c>
      <c r="W1127" s="8">
        <f>TTEST(表1_5[[#This Row],[iBAQ 0-20_1]:[iBAQ 0-20_3]],表1_5[[#This Row],[iBAQ 30-40_1]:[iBAQ 30-40_3]],2,2)</f>
        <v>0.78865976846775321</v>
      </c>
      <c r="X1127" s="8"/>
      <c r="Y1127" s="8"/>
      <c r="Z1127" s="8"/>
      <c r="AA1127" s="8"/>
      <c r="AB1127" s="8"/>
      <c r="AC1127" s="8"/>
      <c r="AD1127" s="8"/>
    </row>
    <row r="1128" spans="1:30" ht="15.75">
      <c r="A1128" s="6">
        <v>959</v>
      </c>
      <c r="B1128" s="7" t="s">
        <v>812</v>
      </c>
      <c r="C1128" s="7" t="s">
        <v>2873</v>
      </c>
      <c r="D1128" s="7" t="s">
        <v>1818</v>
      </c>
      <c r="E1128" s="6">
        <v>2</v>
      </c>
      <c r="F1128" s="6">
        <v>2</v>
      </c>
      <c r="G1128" s="6">
        <v>583870</v>
      </c>
      <c r="H1128" s="6">
        <v>275250</v>
      </c>
      <c r="I1128" s="6">
        <v>347860</v>
      </c>
      <c r="J1128" s="6">
        <v>745100</v>
      </c>
      <c r="K1128" s="6">
        <v>534610</v>
      </c>
      <c r="L1128" s="6">
        <v>399660</v>
      </c>
      <c r="M1128" s="6"/>
      <c r="N1128" s="6">
        <v>630130</v>
      </c>
      <c r="O1128" s="6"/>
      <c r="P1128" s="6">
        <f>COUNT(表1_5[[#This Row],[iBAQ 0-20_1]:[iBAQ 0-20_3]])</f>
        <v>3</v>
      </c>
      <c r="Q1128" s="6">
        <f>COUNT(表1_5[[#This Row],[iBAQ 30-40_1]:[iBAQ 30-40_3]])</f>
        <v>3</v>
      </c>
      <c r="R1128" s="6">
        <f>COUNT(表1_5[[#This Row],[iBAQ 50-60_1]:[iBAQ 50-60_3]])</f>
        <v>1</v>
      </c>
      <c r="S1128" s="8">
        <f>AVERAGE(表1_5[[#This Row],[iBAQ 0-20_1]:[iBAQ 0-20_3]])</f>
        <v>402326.66666666669</v>
      </c>
      <c r="T1128" s="8">
        <f>AVERAGE(表1_5[[#This Row],[iBAQ 30-40_1]:[iBAQ 30-40_3]])</f>
        <v>559790</v>
      </c>
      <c r="U1128" s="8"/>
      <c r="V1128" s="8">
        <f>表1_5[[#This Row],[Average 40]]/表1_5[[#This Row],[Average 20]]</f>
        <v>1.3913817958872556</v>
      </c>
      <c r="W1128" s="8">
        <f>TTEST(表1_5[[#This Row],[iBAQ 0-20_1]:[iBAQ 0-20_3]],表1_5[[#This Row],[iBAQ 30-40_1]:[iBAQ 30-40_3]],2,2)</f>
        <v>0.31459382799514057</v>
      </c>
      <c r="X1128" s="8"/>
      <c r="Y1128" s="8"/>
      <c r="Z1128" s="8"/>
      <c r="AA1128" s="8"/>
      <c r="AB1128" s="8"/>
      <c r="AC1128" s="8"/>
      <c r="AD1128" s="8"/>
    </row>
    <row r="1129" spans="1:30" ht="15.75">
      <c r="A1129" s="6">
        <v>963</v>
      </c>
      <c r="B1129" s="7" t="s">
        <v>1271</v>
      </c>
      <c r="C1129" s="7" t="s">
        <v>2876</v>
      </c>
      <c r="D1129" s="7" t="s">
        <v>3766</v>
      </c>
      <c r="E1129" s="6">
        <v>2</v>
      </c>
      <c r="F1129" s="6">
        <v>2</v>
      </c>
      <c r="G1129" s="6">
        <v>490550</v>
      </c>
      <c r="H1129" s="6"/>
      <c r="I1129" s="6">
        <v>2438200</v>
      </c>
      <c r="J1129" s="6"/>
      <c r="K1129" s="6">
        <v>910480</v>
      </c>
      <c r="L1129" s="6"/>
      <c r="M1129" s="6"/>
      <c r="N1129" s="6"/>
      <c r="O1129" s="6"/>
      <c r="P1129" s="6">
        <f>COUNT(表1_5[[#This Row],[iBAQ 0-20_1]:[iBAQ 0-20_3]])</f>
        <v>2</v>
      </c>
      <c r="Q1129" s="6">
        <f>COUNT(表1_5[[#This Row],[iBAQ 30-40_1]:[iBAQ 30-40_3]])</f>
        <v>1</v>
      </c>
      <c r="R1129" s="6">
        <f>COUNT(表1_5[[#This Row],[iBAQ 50-60_1]:[iBAQ 50-60_3]])</f>
        <v>0</v>
      </c>
      <c r="S1129" s="8">
        <f>AVERAGE(表1_5[[#This Row],[iBAQ 0-20_1]:[iBAQ 0-20_3]])</f>
        <v>1464375</v>
      </c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>
        <v>20</v>
      </c>
    </row>
    <row r="1130" spans="1:30" ht="15.75">
      <c r="A1130" s="6">
        <v>964</v>
      </c>
      <c r="B1130" s="7" t="s">
        <v>1182</v>
      </c>
      <c r="C1130" s="7" t="s">
        <v>2877</v>
      </c>
      <c r="D1130" s="7" t="s">
        <v>1821</v>
      </c>
      <c r="E1130" s="6">
        <v>2</v>
      </c>
      <c r="F1130" s="6">
        <v>1</v>
      </c>
      <c r="G1130" s="6"/>
      <c r="H1130" s="6"/>
      <c r="I1130" s="6"/>
      <c r="J1130" s="6"/>
      <c r="K1130" s="6"/>
      <c r="L1130" s="6">
        <v>612810</v>
      </c>
      <c r="M1130" s="6"/>
      <c r="N1130" s="6"/>
      <c r="O1130" s="6"/>
      <c r="P1130" s="6">
        <f>COUNT(表1_5[[#This Row],[iBAQ 0-20_1]:[iBAQ 0-20_3]])</f>
        <v>0</v>
      </c>
      <c r="Q1130" s="6">
        <f>COUNT(表1_5[[#This Row],[iBAQ 30-40_1]:[iBAQ 30-40_3]])</f>
        <v>1</v>
      </c>
      <c r="R1130" s="6">
        <f>COUNT(表1_5[[#This Row],[iBAQ 50-60_1]:[iBAQ 50-60_3]])</f>
        <v>0</v>
      </c>
      <c r="S1130" s="8"/>
      <c r="T1130" s="8"/>
      <c r="U1130" s="8"/>
      <c r="V1130" s="8"/>
      <c r="W1130" s="8"/>
      <c r="X1130" s="8"/>
      <c r="Y1130" s="8"/>
      <c r="Z1130" s="8"/>
      <c r="AA1130" s="8"/>
      <c r="AB1130" s="8"/>
      <c r="AC1130" s="8"/>
      <c r="AD1130" s="8"/>
    </row>
    <row r="1131" spans="1:30" ht="15.75">
      <c r="A1131" s="6">
        <v>966</v>
      </c>
      <c r="B1131" s="7" t="s">
        <v>850</v>
      </c>
      <c r="C1131" s="7" t="s">
        <v>2879</v>
      </c>
      <c r="D1131" s="7" t="s">
        <v>1822</v>
      </c>
      <c r="E1131" s="6">
        <v>1</v>
      </c>
      <c r="F1131" s="6">
        <v>1</v>
      </c>
      <c r="G1131" s="6"/>
      <c r="H1131" s="6">
        <v>525330</v>
      </c>
      <c r="I1131" s="6"/>
      <c r="J1131" s="6"/>
      <c r="K1131" s="6">
        <v>606250</v>
      </c>
      <c r="L1131" s="6">
        <v>228290</v>
      </c>
      <c r="M1131" s="6"/>
      <c r="N1131" s="6">
        <v>296520</v>
      </c>
      <c r="O1131" s="6"/>
      <c r="P1131" s="6">
        <f>COUNT(表1_5[[#This Row],[iBAQ 0-20_1]:[iBAQ 0-20_3]])</f>
        <v>1</v>
      </c>
      <c r="Q1131" s="6">
        <f>COUNT(表1_5[[#This Row],[iBAQ 30-40_1]:[iBAQ 30-40_3]])</f>
        <v>2</v>
      </c>
      <c r="R1131" s="6">
        <f>COUNT(表1_5[[#This Row],[iBAQ 50-60_1]:[iBAQ 50-60_3]])</f>
        <v>1</v>
      </c>
      <c r="S1131" s="8"/>
      <c r="T1131" s="8">
        <f>AVERAGE(表1_5[[#This Row],[iBAQ 30-40_1]:[iBAQ 30-40_3]])</f>
        <v>417270</v>
      </c>
      <c r="U1131" s="8"/>
      <c r="V1131" s="8"/>
      <c r="W1131" s="8"/>
      <c r="X1131" s="8"/>
      <c r="Y1131" s="8"/>
      <c r="Z1131" s="8"/>
      <c r="AA1131" s="8"/>
      <c r="AB1131" s="8"/>
      <c r="AC1131" s="8"/>
      <c r="AD1131" s="8"/>
    </row>
    <row r="1132" spans="1:30" ht="15.75">
      <c r="A1132" s="6">
        <v>974</v>
      </c>
      <c r="B1132" s="7" t="s">
        <v>1011</v>
      </c>
      <c r="C1132" s="7" t="s">
        <v>2884</v>
      </c>
      <c r="D1132" s="7" t="s">
        <v>1827</v>
      </c>
      <c r="E1132" s="6">
        <v>4</v>
      </c>
      <c r="F1132" s="6">
        <v>1</v>
      </c>
      <c r="G1132" s="6">
        <v>333350</v>
      </c>
      <c r="H1132" s="6">
        <v>1353100</v>
      </c>
      <c r="I1132" s="6">
        <v>1374700</v>
      </c>
      <c r="J1132" s="6">
        <v>860500</v>
      </c>
      <c r="K1132" s="6">
        <v>1194200</v>
      </c>
      <c r="L1132" s="6">
        <v>676490</v>
      </c>
      <c r="M1132" s="6">
        <v>1299500</v>
      </c>
      <c r="N1132" s="6"/>
      <c r="O1132" s="6"/>
      <c r="P1132" s="6">
        <f>COUNT(表1_5[[#This Row],[iBAQ 0-20_1]:[iBAQ 0-20_3]])</f>
        <v>3</v>
      </c>
      <c r="Q1132" s="6">
        <f>COUNT(表1_5[[#This Row],[iBAQ 30-40_1]:[iBAQ 30-40_3]])</f>
        <v>3</v>
      </c>
      <c r="R1132" s="6">
        <f>COUNT(表1_5[[#This Row],[iBAQ 50-60_1]:[iBAQ 50-60_3]])</f>
        <v>1</v>
      </c>
      <c r="S1132" s="8">
        <f>AVERAGE(表1_5[[#This Row],[iBAQ 0-20_1]:[iBAQ 0-20_3]])</f>
        <v>1020383.3333333334</v>
      </c>
      <c r="T1132" s="8">
        <f>AVERAGE(表1_5[[#This Row],[iBAQ 30-40_1]:[iBAQ 30-40_3]])</f>
        <v>910396.66666666663</v>
      </c>
      <c r="U1132" s="8"/>
      <c r="V1132" s="8">
        <f>表1_5[[#This Row],[Average 40]]/表1_5[[#This Row],[Average 20]]</f>
        <v>0.89221044378746539</v>
      </c>
      <c r="W1132" s="8">
        <f>TTEST(表1_5[[#This Row],[iBAQ 0-20_1]:[iBAQ 0-20_3]],表1_5[[#This Row],[iBAQ 30-40_1]:[iBAQ 30-40_3]],2,2)</f>
        <v>0.78415971251971595</v>
      </c>
      <c r="X1132" s="8"/>
      <c r="Y1132" s="8"/>
      <c r="Z1132" s="8"/>
      <c r="AA1132" s="8"/>
      <c r="AB1132" s="8"/>
      <c r="AC1132" s="8"/>
      <c r="AD1132" s="8"/>
    </row>
    <row r="1133" spans="1:30" ht="15.75">
      <c r="A1133" s="6">
        <v>976</v>
      </c>
      <c r="B1133" s="7" t="s">
        <v>1269</v>
      </c>
      <c r="C1133" s="7" t="s">
        <v>2885</v>
      </c>
      <c r="D1133" s="7" t="s">
        <v>3768</v>
      </c>
      <c r="E1133" s="6">
        <v>1</v>
      </c>
      <c r="F1133" s="6">
        <v>1</v>
      </c>
      <c r="G1133" s="6"/>
      <c r="H1133" s="6"/>
      <c r="I1133" s="6"/>
      <c r="J1133" s="6"/>
      <c r="K1133" s="6">
        <v>973250</v>
      </c>
      <c r="L1133" s="6"/>
      <c r="M1133" s="6"/>
      <c r="N1133" s="6"/>
      <c r="O1133" s="6"/>
      <c r="P1133" s="6">
        <f>COUNT(表1_5[[#This Row],[iBAQ 0-20_1]:[iBAQ 0-20_3]])</f>
        <v>0</v>
      </c>
      <c r="Q1133" s="6">
        <f>COUNT(表1_5[[#This Row],[iBAQ 30-40_1]:[iBAQ 30-40_3]])</f>
        <v>1</v>
      </c>
      <c r="R1133" s="6">
        <f>COUNT(表1_5[[#This Row],[iBAQ 50-60_1]:[iBAQ 50-60_3]])</f>
        <v>0</v>
      </c>
      <c r="S1133" s="8"/>
      <c r="T1133" s="8"/>
      <c r="U1133" s="8"/>
      <c r="V1133" s="8"/>
      <c r="W1133" s="8"/>
      <c r="X1133" s="8"/>
      <c r="Y1133" s="8"/>
      <c r="Z1133" s="8"/>
      <c r="AA1133" s="8"/>
      <c r="AB1133" s="8"/>
      <c r="AC1133" s="8"/>
      <c r="AD1133" s="8"/>
    </row>
    <row r="1134" spans="1:30" ht="15.75">
      <c r="A1134" s="6">
        <v>977</v>
      </c>
      <c r="B1134" s="7" t="s">
        <v>954</v>
      </c>
      <c r="C1134" s="7" t="s">
        <v>2886</v>
      </c>
      <c r="D1134" s="7" t="s">
        <v>3769</v>
      </c>
      <c r="E1134" s="6">
        <v>3</v>
      </c>
      <c r="F1134" s="6">
        <v>3</v>
      </c>
      <c r="G1134" s="6"/>
      <c r="H1134" s="6"/>
      <c r="I1134" s="6"/>
      <c r="J1134" s="6">
        <v>1054800</v>
      </c>
      <c r="K1134" s="6">
        <v>2040100</v>
      </c>
      <c r="L1134" s="6">
        <v>3585100</v>
      </c>
      <c r="M1134" s="6">
        <v>2249900</v>
      </c>
      <c r="N1134" s="6"/>
      <c r="O1134" s="6"/>
      <c r="P1134" s="6">
        <f>COUNT(表1_5[[#This Row],[iBAQ 0-20_1]:[iBAQ 0-20_3]])</f>
        <v>0</v>
      </c>
      <c r="Q1134" s="6">
        <f>COUNT(表1_5[[#This Row],[iBAQ 30-40_1]:[iBAQ 30-40_3]])</f>
        <v>3</v>
      </c>
      <c r="R1134" s="6">
        <f>COUNT(表1_5[[#This Row],[iBAQ 50-60_1]:[iBAQ 50-60_3]])</f>
        <v>1</v>
      </c>
      <c r="S1134" s="8"/>
      <c r="T1134" s="8">
        <f>AVERAGE(表1_5[[#This Row],[iBAQ 30-40_1]:[iBAQ 30-40_3]])</f>
        <v>2226666.6666666665</v>
      </c>
      <c r="U1134" s="8"/>
      <c r="V1134" s="8"/>
      <c r="W1134" s="8"/>
      <c r="X1134" s="8">
        <v>40</v>
      </c>
      <c r="Y1134" s="8"/>
      <c r="Z1134" s="8"/>
      <c r="AA1134" s="8"/>
      <c r="AB1134" s="8"/>
      <c r="AC1134" s="8"/>
      <c r="AD1134" s="8"/>
    </row>
    <row r="1135" spans="1:30" ht="15.75">
      <c r="A1135" s="6">
        <v>981</v>
      </c>
      <c r="B1135" s="7" t="s">
        <v>237</v>
      </c>
      <c r="C1135" s="7" t="s">
        <v>2387</v>
      </c>
      <c r="D1135" s="7" t="s">
        <v>3770</v>
      </c>
      <c r="E1135" s="6">
        <v>2</v>
      </c>
      <c r="F1135" s="6">
        <v>2</v>
      </c>
      <c r="G1135" s="6"/>
      <c r="H1135" s="6">
        <v>4078300</v>
      </c>
      <c r="I1135" s="6">
        <v>2368800</v>
      </c>
      <c r="J1135" s="6"/>
      <c r="K1135" s="6">
        <v>2344500</v>
      </c>
      <c r="L1135" s="6">
        <v>2202700</v>
      </c>
      <c r="M1135" s="6"/>
      <c r="N1135" s="6"/>
      <c r="O1135" s="6">
        <v>6558800</v>
      </c>
      <c r="P1135" s="6">
        <f>COUNT(表1_5[[#This Row],[iBAQ 0-20_1]:[iBAQ 0-20_3]])</f>
        <v>2</v>
      </c>
      <c r="Q1135" s="6">
        <f>COUNT(表1_5[[#This Row],[iBAQ 30-40_1]:[iBAQ 30-40_3]])</f>
        <v>2</v>
      </c>
      <c r="R1135" s="6">
        <f>COUNT(表1_5[[#This Row],[iBAQ 50-60_1]:[iBAQ 50-60_3]])</f>
        <v>1</v>
      </c>
      <c r="S1135" s="8">
        <f>AVERAGE(表1_5[[#This Row],[iBAQ 0-20_1]:[iBAQ 0-20_3]])</f>
        <v>3223550</v>
      </c>
      <c r="T1135" s="8">
        <f>AVERAGE(表1_5[[#This Row],[iBAQ 30-40_1]:[iBAQ 30-40_3]])</f>
        <v>2273600</v>
      </c>
      <c r="U1135" s="8"/>
      <c r="V1135" s="8">
        <f>表1_5[[#This Row],[Average 40]]/表1_5[[#This Row],[Average 20]]</f>
        <v>0.70530936390004806</v>
      </c>
      <c r="W1135" s="8">
        <f>TTEST(表1_5[[#This Row],[iBAQ 0-20_1]:[iBAQ 0-20_3]],表1_5[[#This Row],[iBAQ 30-40_1]:[iBAQ 30-40_3]],2,2)</f>
        <v>0.38341626608048174</v>
      </c>
      <c r="X1135" s="8"/>
      <c r="Y1135" s="8"/>
      <c r="Z1135" s="8"/>
      <c r="AA1135" s="8"/>
      <c r="AB1135" s="8"/>
      <c r="AC1135" s="8"/>
      <c r="AD1135" s="8"/>
    </row>
    <row r="1136" spans="1:30" ht="15.75">
      <c r="A1136" s="6">
        <v>984</v>
      </c>
      <c r="B1136" s="7" t="s">
        <v>813</v>
      </c>
      <c r="C1136" s="7" t="s">
        <v>2892</v>
      </c>
      <c r="D1136" s="7" t="s">
        <v>3772</v>
      </c>
      <c r="E1136" s="6">
        <v>1</v>
      </c>
      <c r="F1136" s="6">
        <v>1</v>
      </c>
      <c r="G1136" s="6"/>
      <c r="H1136" s="6"/>
      <c r="I1136" s="6"/>
      <c r="J1136" s="6">
        <v>727090</v>
      </c>
      <c r="K1136" s="6">
        <v>978470</v>
      </c>
      <c r="L1136" s="6">
        <v>825360</v>
      </c>
      <c r="M1136" s="6"/>
      <c r="N1136" s="6">
        <v>608780</v>
      </c>
      <c r="O1136" s="6"/>
      <c r="P1136" s="6">
        <f>COUNT(表1_5[[#This Row],[iBAQ 0-20_1]:[iBAQ 0-20_3]])</f>
        <v>0</v>
      </c>
      <c r="Q1136" s="6">
        <f>COUNT(表1_5[[#This Row],[iBAQ 30-40_1]:[iBAQ 30-40_3]])</f>
        <v>3</v>
      </c>
      <c r="R1136" s="6">
        <f>COUNT(表1_5[[#This Row],[iBAQ 50-60_1]:[iBAQ 50-60_3]])</f>
        <v>1</v>
      </c>
      <c r="S1136" s="8"/>
      <c r="T1136" s="8">
        <f>AVERAGE(表1_5[[#This Row],[iBAQ 30-40_1]:[iBAQ 30-40_3]])</f>
        <v>843640</v>
      </c>
      <c r="U1136" s="8"/>
      <c r="V1136" s="8"/>
      <c r="W1136" s="8"/>
      <c r="X1136" s="8">
        <v>40</v>
      </c>
      <c r="Y1136" s="8"/>
      <c r="Z1136" s="8"/>
      <c r="AA1136" s="8"/>
      <c r="AB1136" s="8"/>
      <c r="AC1136" s="8"/>
      <c r="AD1136" s="8"/>
    </row>
    <row r="1137" spans="1:30" ht="15.75">
      <c r="A1137" s="6">
        <v>985</v>
      </c>
      <c r="B1137" s="7" t="s">
        <v>528</v>
      </c>
      <c r="C1137" s="7" t="s">
        <v>2893</v>
      </c>
      <c r="D1137" s="7" t="s">
        <v>3773</v>
      </c>
      <c r="E1137" s="6">
        <v>2</v>
      </c>
      <c r="F1137" s="6">
        <v>2</v>
      </c>
      <c r="G1137" s="6">
        <v>1816100</v>
      </c>
      <c r="H1137" s="6">
        <v>1471100</v>
      </c>
      <c r="I1137" s="6">
        <v>549510</v>
      </c>
      <c r="J1137" s="6">
        <v>591050</v>
      </c>
      <c r="K1137" s="6">
        <v>636070</v>
      </c>
      <c r="L1137" s="6">
        <v>727450</v>
      </c>
      <c r="M1137" s="6"/>
      <c r="N1137" s="6"/>
      <c r="O1137" s="6">
        <v>1241000</v>
      </c>
      <c r="P1137" s="6">
        <f>COUNT(表1_5[[#This Row],[iBAQ 0-20_1]:[iBAQ 0-20_3]])</f>
        <v>3</v>
      </c>
      <c r="Q1137" s="6">
        <f>COUNT(表1_5[[#This Row],[iBAQ 30-40_1]:[iBAQ 30-40_3]])</f>
        <v>3</v>
      </c>
      <c r="R1137" s="6">
        <f>COUNT(表1_5[[#This Row],[iBAQ 50-60_1]:[iBAQ 50-60_3]])</f>
        <v>1</v>
      </c>
      <c r="S1137" s="8">
        <f>AVERAGE(表1_5[[#This Row],[iBAQ 0-20_1]:[iBAQ 0-20_3]])</f>
        <v>1278903.3333333333</v>
      </c>
      <c r="T1137" s="8">
        <f>AVERAGE(表1_5[[#This Row],[iBAQ 30-40_1]:[iBAQ 30-40_3]])</f>
        <v>651523.33333333337</v>
      </c>
      <c r="U1137" s="8"/>
      <c r="V1137" s="8">
        <f>表1_5[[#This Row],[Average 40]]/表1_5[[#This Row],[Average 20]]</f>
        <v>0.50943907670895117</v>
      </c>
      <c r="W1137" s="8">
        <f>TTEST(表1_5[[#This Row],[iBAQ 0-20_1]:[iBAQ 0-20_3]],表1_5[[#This Row],[iBAQ 30-40_1]:[iBAQ 30-40_3]],2,2)</f>
        <v>0.1742380431074344</v>
      </c>
      <c r="X1137" s="8"/>
      <c r="Y1137" s="8"/>
      <c r="Z1137" s="8"/>
      <c r="AA1137" s="8"/>
      <c r="AB1137" s="8"/>
      <c r="AC1137" s="8"/>
      <c r="AD1137" s="8"/>
    </row>
    <row r="1138" spans="1:30" ht="15.75">
      <c r="A1138" s="6">
        <v>986</v>
      </c>
      <c r="B1138" s="7" t="s">
        <v>1304</v>
      </c>
      <c r="C1138" s="7" t="s">
        <v>2894</v>
      </c>
      <c r="D1138" s="7" t="s">
        <v>1832</v>
      </c>
      <c r="E1138" s="6">
        <v>3</v>
      </c>
      <c r="F1138" s="6">
        <v>3</v>
      </c>
      <c r="G1138" s="6"/>
      <c r="H1138" s="6">
        <v>569900</v>
      </c>
      <c r="I1138" s="6"/>
      <c r="J1138" s="6">
        <v>2930000</v>
      </c>
      <c r="K1138" s="6"/>
      <c r="L1138" s="6"/>
      <c r="M1138" s="6"/>
      <c r="N1138" s="6"/>
      <c r="O1138" s="6"/>
      <c r="P1138" s="6">
        <f>COUNT(表1_5[[#This Row],[iBAQ 0-20_1]:[iBAQ 0-20_3]])</f>
        <v>1</v>
      </c>
      <c r="Q1138" s="6">
        <f>COUNT(表1_5[[#This Row],[iBAQ 30-40_1]:[iBAQ 30-40_3]])</f>
        <v>1</v>
      </c>
      <c r="R1138" s="6">
        <f>COUNT(表1_5[[#This Row],[iBAQ 50-60_1]:[iBAQ 50-60_3]])</f>
        <v>0</v>
      </c>
      <c r="S1138" s="8"/>
      <c r="T1138" s="8"/>
      <c r="U1138" s="8"/>
      <c r="V1138" s="8"/>
      <c r="W1138" s="8"/>
      <c r="X1138" s="8"/>
      <c r="Y1138" s="8"/>
      <c r="Z1138" s="8"/>
      <c r="AA1138" s="8"/>
      <c r="AB1138" s="8"/>
      <c r="AC1138" s="8"/>
      <c r="AD1138" s="8"/>
    </row>
    <row r="1139" spans="1:30" ht="15.75">
      <c r="A1139" s="6">
        <v>989</v>
      </c>
      <c r="B1139" s="7" t="s">
        <v>326</v>
      </c>
      <c r="C1139" s="7" t="s">
        <v>2895</v>
      </c>
      <c r="D1139" s="7" t="s">
        <v>3775</v>
      </c>
      <c r="E1139" s="6">
        <v>14</v>
      </c>
      <c r="F1139" s="6">
        <v>2</v>
      </c>
      <c r="G1139" s="6"/>
      <c r="H1139" s="6"/>
      <c r="I1139" s="6"/>
      <c r="J1139" s="6"/>
      <c r="K1139" s="6">
        <v>677790</v>
      </c>
      <c r="L1139" s="6"/>
      <c r="M1139" s="6"/>
      <c r="N1139" s="6">
        <v>3869500</v>
      </c>
      <c r="O1139" s="6">
        <v>3721800</v>
      </c>
      <c r="P1139" s="6">
        <f>COUNT(表1_5[[#This Row],[iBAQ 0-20_1]:[iBAQ 0-20_3]])</f>
        <v>0</v>
      </c>
      <c r="Q1139" s="6">
        <f>COUNT(表1_5[[#This Row],[iBAQ 30-40_1]:[iBAQ 30-40_3]])</f>
        <v>1</v>
      </c>
      <c r="R1139" s="6">
        <f>COUNT(表1_5[[#This Row],[iBAQ 50-60_1]:[iBAQ 50-60_3]])</f>
        <v>2</v>
      </c>
      <c r="S1139" s="8"/>
      <c r="T1139" s="8"/>
      <c r="U1139" s="8">
        <f>AVERAGE(表1_5[[#This Row],[iBAQ 50-60_1]:[iBAQ 50-60_3]])</f>
        <v>3795650</v>
      </c>
      <c r="V1139" s="8"/>
      <c r="W1139" s="8"/>
      <c r="X1139" s="8"/>
      <c r="Y1139" s="8"/>
      <c r="Z1139" s="8"/>
      <c r="AA1139" s="8"/>
      <c r="AB1139" s="8"/>
      <c r="AC1139" s="8"/>
      <c r="AD1139" s="8">
        <v>60</v>
      </c>
    </row>
    <row r="1140" spans="1:30" ht="15.75">
      <c r="A1140" s="6">
        <v>991</v>
      </c>
      <c r="B1140" s="7" t="s">
        <v>1327</v>
      </c>
      <c r="C1140" s="7" t="s">
        <v>2897</v>
      </c>
      <c r="D1140" s="7" t="s">
        <v>1833</v>
      </c>
      <c r="E1140" s="6">
        <v>1</v>
      </c>
      <c r="F1140" s="6">
        <v>1</v>
      </c>
      <c r="G1140" s="6"/>
      <c r="H1140" s="6">
        <v>120940</v>
      </c>
      <c r="I1140" s="6">
        <v>366780</v>
      </c>
      <c r="J1140" s="6">
        <v>479440</v>
      </c>
      <c r="K1140" s="6"/>
      <c r="L1140" s="6"/>
      <c r="M1140" s="6"/>
      <c r="N1140" s="6"/>
      <c r="O1140" s="6"/>
      <c r="P1140" s="6">
        <f>COUNT(表1_5[[#This Row],[iBAQ 0-20_1]:[iBAQ 0-20_3]])</f>
        <v>2</v>
      </c>
      <c r="Q1140" s="6">
        <f>COUNT(表1_5[[#This Row],[iBAQ 30-40_1]:[iBAQ 30-40_3]])</f>
        <v>1</v>
      </c>
      <c r="R1140" s="6">
        <f>COUNT(表1_5[[#This Row],[iBAQ 50-60_1]:[iBAQ 50-60_3]])</f>
        <v>0</v>
      </c>
      <c r="S1140" s="8">
        <f>AVERAGE(表1_5[[#This Row],[iBAQ 0-20_1]:[iBAQ 0-20_3]])</f>
        <v>243860</v>
      </c>
      <c r="T1140" s="8"/>
      <c r="U1140" s="8"/>
      <c r="V1140" s="8"/>
      <c r="W1140" s="8"/>
      <c r="X1140" s="8"/>
      <c r="Y1140" s="8"/>
      <c r="Z1140" s="8"/>
      <c r="AA1140" s="8"/>
      <c r="AB1140" s="8"/>
      <c r="AC1140" s="8"/>
      <c r="AD1140" s="8">
        <v>20</v>
      </c>
    </row>
    <row r="1141" spans="1:30" ht="15.75">
      <c r="A1141" s="6">
        <v>993</v>
      </c>
      <c r="B1141" s="7" t="s">
        <v>1359</v>
      </c>
      <c r="C1141" s="7" t="s">
        <v>2898</v>
      </c>
      <c r="D1141" s="7" t="s">
        <v>1834</v>
      </c>
      <c r="E1141" s="6">
        <v>1</v>
      </c>
      <c r="F1141" s="6">
        <v>1</v>
      </c>
      <c r="G1141" s="6"/>
      <c r="H1141" s="6"/>
      <c r="I1141" s="6">
        <v>400260</v>
      </c>
      <c r="J1141" s="6"/>
      <c r="K1141" s="6"/>
      <c r="L1141" s="6"/>
      <c r="M1141" s="6"/>
      <c r="N1141" s="6"/>
      <c r="O1141" s="6"/>
      <c r="P1141" s="6">
        <f>COUNT(表1_5[[#This Row],[iBAQ 0-20_1]:[iBAQ 0-20_3]])</f>
        <v>1</v>
      </c>
      <c r="Q1141" s="6">
        <f>COUNT(表1_5[[#This Row],[iBAQ 30-40_1]:[iBAQ 30-40_3]])</f>
        <v>0</v>
      </c>
      <c r="R1141" s="6">
        <f>COUNT(表1_5[[#This Row],[iBAQ 50-60_1]:[iBAQ 50-60_3]])</f>
        <v>0</v>
      </c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</row>
    <row r="1142" spans="1:30" ht="15.75">
      <c r="A1142" s="6">
        <v>994</v>
      </c>
      <c r="B1142" s="7" t="s">
        <v>786</v>
      </c>
      <c r="C1142" s="7" t="s">
        <v>2899</v>
      </c>
      <c r="D1142" s="7" t="s">
        <v>1835</v>
      </c>
      <c r="E1142" s="6">
        <v>5</v>
      </c>
      <c r="F1142" s="6">
        <v>4</v>
      </c>
      <c r="G1142" s="6">
        <v>1051500</v>
      </c>
      <c r="H1142" s="6">
        <v>1512500</v>
      </c>
      <c r="I1142" s="6">
        <v>1262900</v>
      </c>
      <c r="J1142" s="6"/>
      <c r="K1142" s="6"/>
      <c r="L1142" s="6">
        <v>473010</v>
      </c>
      <c r="M1142" s="6"/>
      <c r="N1142" s="6">
        <v>1076600</v>
      </c>
      <c r="O1142" s="6"/>
      <c r="P1142" s="6">
        <f>COUNT(表1_5[[#This Row],[iBAQ 0-20_1]:[iBAQ 0-20_3]])</f>
        <v>3</v>
      </c>
      <c r="Q1142" s="6">
        <f>COUNT(表1_5[[#This Row],[iBAQ 30-40_1]:[iBAQ 30-40_3]])</f>
        <v>1</v>
      </c>
      <c r="R1142" s="6">
        <f>COUNT(表1_5[[#This Row],[iBAQ 50-60_1]:[iBAQ 50-60_3]])</f>
        <v>1</v>
      </c>
      <c r="S1142" s="8">
        <f>AVERAGE(表1_5[[#This Row],[iBAQ 0-20_1]:[iBAQ 0-20_3]])</f>
        <v>1275633.3333333333</v>
      </c>
      <c r="T1142" s="8"/>
      <c r="U1142" s="8"/>
      <c r="V1142" s="8"/>
      <c r="W1142" s="8"/>
      <c r="X1142" s="8"/>
      <c r="Y1142" s="8"/>
      <c r="Z1142" s="8"/>
      <c r="AA1142" s="8"/>
      <c r="AB1142" s="8"/>
      <c r="AC1142" s="8"/>
      <c r="AD1142" s="8"/>
    </row>
    <row r="1143" spans="1:30" ht="15.75">
      <c r="A1143" s="6">
        <v>998</v>
      </c>
      <c r="B1143" s="7" t="s">
        <v>1245</v>
      </c>
      <c r="C1143" s="7" t="s">
        <v>2902</v>
      </c>
      <c r="D1143" s="7" t="s">
        <v>1837</v>
      </c>
      <c r="E1143" s="6">
        <v>3</v>
      </c>
      <c r="F1143" s="6">
        <v>3</v>
      </c>
      <c r="G1143" s="6"/>
      <c r="H1143" s="6"/>
      <c r="I1143" s="6">
        <v>4570100</v>
      </c>
      <c r="J1143" s="6"/>
      <c r="K1143" s="6">
        <v>12303000</v>
      </c>
      <c r="L1143" s="6"/>
      <c r="M1143" s="6"/>
      <c r="N1143" s="6"/>
      <c r="O1143" s="6"/>
      <c r="P1143" s="6">
        <f>COUNT(表1_5[[#This Row],[iBAQ 0-20_1]:[iBAQ 0-20_3]])</f>
        <v>1</v>
      </c>
      <c r="Q1143" s="6">
        <f>COUNT(表1_5[[#This Row],[iBAQ 30-40_1]:[iBAQ 30-40_3]])</f>
        <v>1</v>
      </c>
      <c r="R1143" s="6">
        <f>COUNT(表1_5[[#This Row],[iBAQ 50-60_1]:[iBAQ 50-60_3]])</f>
        <v>0</v>
      </c>
      <c r="S1143" s="8"/>
      <c r="T1143" s="8"/>
      <c r="U1143" s="8"/>
      <c r="V1143" s="8"/>
      <c r="W1143" s="8"/>
      <c r="X1143" s="8"/>
      <c r="Y1143" s="8"/>
      <c r="Z1143" s="8"/>
      <c r="AA1143" s="8"/>
      <c r="AB1143" s="8"/>
      <c r="AC1143" s="8"/>
      <c r="AD1143" s="8"/>
    </row>
    <row r="1144" spans="1:30" ht="15.75">
      <c r="A1144" s="6">
        <v>481</v>
      </c>
      <c r="B1144" s="7" t="s">
        <v>996</v>
      </c>
      <c r="C1144" s="7" t="s">
        <v>2903</v>
      </c>
      <c r="D1144" s="7" t="s">
        <v>1838</v>
      </c>
      <c r="E1144" s="6">
        <v>1</v>
      </c>
      <c r="F1144" s="6">
        <v>1</v>
      </c>
      <c r="G1144" s="6"/>
      <c r="H1144" s="6"/>
      <c r="I1144" s="6"/>
      <c r="J1144" s="6"/>
      <c r="K1144" s="6"/>
      <c r="L1144" s="6"/>
      <c r="M1144" s="6">
        <v>1544600</v>
      </c>
      <c r="N1144" s="6"/>
      <c r="O1144" s="6"/>
      <c r="P1144" s="6">
        <f>COUNT(表1_5[[#This Row],[iBAQ 0-20_1]:[iBAQ 0-20_3]])</f>
        <v>0</v>
      </c>
      <c r="Q1144" s="6">
        <f>COUNT(表1_5[[#This Row],[iBAQ 30-40_1]:[iBAQ 30-40_3]])</f>
        <v>0</v>
      </c>
      <c r="R1144" s="6">
        <f>COUNT(表1_5[[#This Row],[iBAQ 50-60_1]:[iBAQ 50-60_3]])</f>
        <v>1</v>
      </c>
      <c r="S1144" s="8"/>
      <c r="T1144" s="8"/>
      <c r="U1144" s="8"/>
      <c r="V1144" s="8"/>
      <c r="W1144" s="8"/>
      <c r="X1144" s="8"/>
      <c r="Y1144" s="8"/>
      <c r="Z1144" s="8"/>
      <c r="AA1144" s="8"/>
      <c r="AB1144" s="8"/>
      <c r="AC1144" s="8"/>
      <c r="AD1144" s="8"/>
    </row>
    <row r="1145" spans="1:30" ht="15.75">
      <c r="A1145" s="6">
        <v>484</v>
      </c>
      <c r="B1145" s="7" t="s">
        <v>1007</v>
      </c>
      <c r="C1145" s="7" t="s">
        <v>2904</v>
      </c>
      <c r="D1145" s="7" t="s">
        <v>1839</v>
      </c>
      <c r="E1145" s="6">
        <v>10</v>
      </c>
      <c r="F1145" s="6">
        <v>1</v>
      </c>
      <c r="G1145" s="6"/>
      <c r="H1145" s="6"/>
      <c r="I1145" s="6"/>
      <c r="J1145" s="6"/>
      <c r="K1145" s="6"/>
      <c r="L1145" s="6"/>
      <c r="M1145" s="6">
        <v>1331600</v>
      </c>
      <c r="N1145" s="6"/>
      <c r="O1145" s="6"/>
      <c r="P1145" s="6">
        <f>COUNT(表1_5[[#This Row],[iBAQ 0-20_1]:[iBAQ 0-20_3]])</f>
        <v>0</v>
      </c>
      <c r="Q1145" s="6">
        <f>COUNT(表1_5[[#This Row],[iBAQ 30-40_1]:[iBAQ 30-40_3]])</f>
        <v>0</v>
      </c>
      <c r="R1145" s="6">
        <f>COUNT(表1_5[[#This Row],[iBAQ 50-60_1]:[iBAQ 50-60_3]])</f>
        <v>1</v>
      </c>
      <c r="S1145" s="8"/>
      <c r="T1145" s="8"/>
      <c r="U1145" s="8"/>
      <c r="V1145" s="8"/>
      <c r="W1145" s="8"/>
      <c r="X1145" s="8"/>
      <c r="Y1145" s="8"/>
      <c r="Z1145" s="8"/>
      <c r="AA1145" s="8"/>
      <c r="AB1145" s="8"/>
      <c r="AC1145" s="8"/>
      <c r="AD1145" s="8"/>
    </row>
    <row r="1146" spans="1:30" ht="15.75">
      <c r="A1146" s="6">
        <v>1002</v>
      </c>
      <c r="B1146" s="7" t="s">
        <v>849</v>
      </c>
      <c r="C1146" s="7" t="s">
        <v>2906</v>
      </c>
      <c r="D1146" s="7" t="s">
        <v>3778</v>
      </c>
      <c r="E1146" s="6">
        <v>2</v>
      </c>
      <c r="F1146" s="6">
        <v>2</v>
      </c>
      <c r="G1146" s="6">
        <v>520040</v>
      </c>
      <c r="H1146" s="6">
        <v>373420</v>
      </c>
      <c r="I1146" s="6">
        <v>327820</v>
      </c>
      <c r="J1146" s="6">
        <v>313820</v>
      </c>
      <c r="K1146" s="6">
        <v>325970</v>
      </c>
      <c r="L1146" s="6">
        <v>349510</v>
      </c>
      <c r="M1146" s="6"/>
      <c r="N1146" s="6">
        <v>299470</v>
      </c>
      <c r="O1146" s="6"/>
      <c r="P1146" s="6">
        <f>COUNT(表1_5[[#This Row],[iBAQ 0-20_1]:[iBAQ 0-20_3]])</f>
        <v>3</v>
      </c>
      <c r="Q1146" s="6">
        <f>COUNT(表1_5[[#This Row],[iBAQ 30-40_1]:[iBAQ 30-40_3]])</f>
        <v>3</v>
      </c>
      <c r="R1146" s="6">
        <f>COUNT(表1_5[[#This Row],[iBAQ 50-60_1]:[iBAQ 50-60_3]])</f>
        <v>1</v>
      </c>
      <c r="S1146" s="8">
        <f>AVERAGE(表1_5[[#This Row],[iBAQ 0-20_1]:[iBAQ 0-20_3]])</f>
        <v>407093.33333333331</v>
      </c>
      <c r="T1146" s="8">
        <f>AVERAGE(表1_5[[#This Row],[iBAQ 30-40_1]:[iBAQ 30-40_3]])</f>
        <v>329766.66666666669</v>
      </c>
      <c r="U1146" s="8"/>
      <c r="V1146" s="8">
        <f>表1_5[[#This Row],[Average 40]]/表1_5[[#This Row],[Average 20]]</f>
        <v>0.81005174898467192</v>
      </c>
      <c r="W1146" s="8">
        <f>TTEST(表1_5[[#This Row],[iBAQ 0-20_1]:[iBAQ 0-20_3]],表1_5[[#This Row],[iBAQ 30-40_1]:[iBAQ 30-40_3]],2,2)</f>
        <v>0.2596657077094357</v>
      </c>
      <c r="X1146" s="8"/>
      <c r="Y1146" s="8"/>
      <c r="Z1146" s="8"/>
      <c r="AA1146" s="8"/>
      <c r="AB1146" s="8"/>
      <c r="AC1146" s="8"/>
      <c r="AD1146" s="8"/>
    </row>
    <row r="1147" spans="1:30" ht="15.75">
      <c r="A1147" s="6">
        <v>470</v>
      </c>
      <c r="B1147" s="7" t="s">
        <v>1013</v>
      </c>
      <c r="C1147" s="7" t="s">
        <v>2908</v>
      </c>
      <c r="D1147" s="7" t="s">
        <v>1842</v>
      </c>
      <c r="E1147" s="6">
        <v>3</v>
      </c>
      <c r="F1147" s="6">
        <v>3</v>
      </c>
      <c r="G1147" s="6"/>
      <c r="H1147" s="6"/>
      <c r="I1147" s="6"/>
      <c r="J1147" s="6">
        <v>264200</v>
      </c>
      <c r="K1147" s="6"/>
      <c r="L1147" s="6"/>
      <c r="M1147" s="6">
        <v>1252700</v>
      </c>
      <c r="N1147" s="6"/>
      <c r="O1147" s="6"/>
      <c r="P1147" s="6">
        <f>COUNT(表1_5[[#This Row],[iBAQ 0-20_1]:[iBAQ 0-20_3]])</f>
        <v>0</v>
      </c>
      <c r="Q1147" s="6">
        <f>COUNT(表1_5[[#This Row],[iBAQ 30-40_1]:[iBAQ 30-40_3]])</f>
        <v>1</v>
      </c>
      <c r="R1147" s="6">
        <f>COUNT(表1_5[[#This Row],[iBAQ 50-60_1]:[iBAQ 50-60_3]])</f>
        <v>1</v>
      </c>
      <c r="S1147" s="8"/>
      <c r="T1147" s="8"/>
      <c r="U1147" s="8"/>
      <c r="V1147" s="8"/>
      <c r="W1147" s="8"/>
      <c r="X1147" s="8"/>
      <c r="Y1147" s="8"/>
      <c r="Z1147" s="8"/>
      <c r="AA1147" s="8"/>
      <c r="AB1147" s="8"/>
      <c r="AC1147" s="8"/>
      <c r="AD1147" s="8"/>
    </row>
    <row r="1148" spans="1:30" ht="15.75">
      <c r="A1148" s="6">
        <v>487</v>
      </c>
      <c r="B1148" s="7" t="s">
        <v>716</v>
      </c>
      <c r="C1148" s="7" t="s">
        <v>2783</v>
      </c>
      <c r="D1148" s="7" t="s">
        <v>3779</v>
      </c>
      <c r="E1148" s="6">
        <v>2</v>
      </c>
      <c r="F1148" s="6">
        <v>2</v>
      </c>
      <c r="G1148" s="6">
        <v>8956200</v>
      </c>
      <c r="H1148" s="6">
        <v>8169900</v>
      </c>
      <c r="I1148" s="6">
        <v>10601000</v>
      </c>
      <c r="J1148" s="6">
        <v>11994000</v>
      </c>
      <c r="K1148" s="6">
        <v>7431400</v>
      </c>
      <c r="L1148" s="6">
        <v>12721000</v>
      </c>
      <c r="M1148" s="6"/>
      <c r="N1148" s="6">
        <v>5522200</v>
      </c>
      <c r="O1148" s="6"/>
      <c r="P1148" s="6">
        <f>COUNT(表1_5[[#This Row],[iBAQ 0-20_1]:[iBAQ 0-20_3]])</f>
        <v>3</v>
      </c>
      <c r="Q1148" s="6">
        <f>COUNT(表1_5[[#This Row],[iBAQ 30-40_1]:[iBAQ 30-40_3]])</f>
        <v>3</v>
      </c>
      <c r="R1148" s="6">
        <f>COUNT(表1_5[[#This Row],[iBAQ 50-60_1]:[iBAQ 50-60_3]])</f>
        <v>1</v>
      </c>
      <c r="S1148" s="8">
        <f>AVERAGE(表1_5[[#This Row],[iBAQ 0-20_1]:[iBAQ 0-20_3]])</f>
        <v>9242366.666666666</v>
      </c>
      <c r="T1148" s="8">
        <f>AVERAGE(表1_5[[#This Row],[iBAQ 30-40_1]:[iBAQ 30-40_3]])</f>
        <v>10715466.666666666</v>
      </c>
      <c r="U1148" s="8"/>
      <c r="V1148" s="8">
        <f>表1_5[[#This Row],[Average 40]]/表1_5[[#This Row],[Average 20]]</f>
        <v>1.1593855830577304</v>
      </c>
      <c r="W1148" s="8">
        <f>TTEST(表1_5[[#This Row],[iBAQ 0-20_1]:[iBAQ 0-20_3]],表1_5[[#This Row],[iBAQ 30-40_1]:[iBAQ 30-40_3]],2,2)</f>
        <v>0.45994038610950805</v>
      </c>
      <c r="X1148" s="8"/>
      <c r="Y1148" s="8"/>
      <c r="Z1148" s="8"/>
      <c r="AA1148" s="8"/>
      <c r="AB1148" s="8"/>
      <c r="AC1148" s="8"/>
      <c r="AD1148" s="8"/>
    </row>
    <row r="1149" spans="1:30" ht="15.75">
      <c r="A1149" s="6">
        <v>1005</v>
      </c>
      <c r="B1149" s="7" t="s">
        <v>766</v>
      </c>
      <c r="C1149" s="7" t="s">
        <v>2910</v>
      </c>
      <c r="D1149" s="7" t="s">
        <v>1843</v>
      </c>
      <c r="E1149" s="6">
        <v>1</v>
      </c>
      <c r="F1149" s="6">
        <v>1</v>
      </c>
      <c r="G1149" s="6"/>
      <c r="H1149" s="6">
        <v>1634100</v>
      </c>
      <c r="I1149" s="6">
        <v>1117600</v>
      </c>
      <c r="J1149" s="6">
        <v>885780</v>
      </c>
      <c r="K1149" s="6">
        <v>1267600</v>
      </c>
      <c r="L1149" s="6"/>
      <c r="M1149" s="6"/>
      <c r="N1149" s="6">
        <v>1428300</v>
      </c>
      <c r="O1149" s="6"/>
      <c r="P1149" s="6">
        <f>COUNT(表1_5[[#This Row],[iBAQ 0-20_1]:[iBAQ 0-20_3]])</f>
        <v>2</v>
      </c>
      <c r="Q1149" s="6">
        <f>COUNT(表1_5[[#This Row],[iBAQ 30-40_1]:[iBAQ 30-40_3]])</f>
        <v>2</v>
      </c>
      <c r="R1149" s="6">
        <f>COUNT(表1_5[[#This Row],[iBAQ 50-60_1]:[iBAQ 50-60_3]])</f>
        <v>1</v>
      </c>
      <c r="S1149" s="8">
        <f>AVERAGE(表1_5[[#This Row],[iBAQ 0-20_1]:[iBAQ 0-20_3]])</f>
        <v>1375850</v>
      </c>
      <c r="T1149" s="8">
        <f>AVERAGE(表1_5[[#This Row],[iBAQ 30-40_1]:[iBAQ 30-40_3]])</f>
        <v>1076690</v>
      </c>
      <c r="U1149" s="8"/>
      <c r="V1149" s="8">
        <f>表1_5[[#This Row],[Average 40]]/表1_5[[#This Row],[Average 20]]</f>
        <v>0.78256350619616966</v>
      </c>
      <c r="W1149" s="8">
        <f>TTEST(表1_5[[#This Row],[iBAQ 0-20_1]:[iBAQ 0-20_3]],表1_5[[#This Row],[iBAQ 30-40_1]:[iBAQ 30-40_3]],2,2)</f>
        <v>0.4499248888988624</v>
      </c>
      <c r="X1149" s="8"/>
      <c r="Y1149" s="8"/>
      <c r="Z1149" s="8"/>
      <c r="AA1149" s="8"/>
      <c r="AB1149" s="8"/>
      <c r="AC1149" s="8"/>
      <c r="AD1149" s="8"/>
    </row>
    <row r="1150" spans="1:30" ht="15.75">
      <c r="A1150" s="6">
        <v>1010</v>
      </c>
      <c r="B1150" s="7" t="s">
        <v>540</v>
      </c>
      <c r="C1150" s="7" t="s">
        <v>2914</v>
      </c>
      <c r="D1150" s="7" t="s">
        <v>1845</v>
      </c>
      <c r="E1150" s="6">
        <v>3</v>
      </c>
      <c r="F1150" s="6">
        <v>3</v>
      </c>
      <c r="G1150" s="6"/>
      <c r="H1150" s="6">
        <v>279690</v>
      </c>
      <c r="I1150" s="6"/>
      <c r="J1150" s="6"/>
      <c r="K1150" s="6"/>
      <c r="L1150" s="6">
        <v>321050</v>
      </c>
      <c r="M1150" s="6"/>
      <c r="N1150" s="6"/>
      <c r="O1150" s="6">
        <v>1154300</v>
      </c>
      <c r="P1150" s="6">
        <f>COUNT(表1_5[[#This Row],[iBAQ 0-20_1]:[iBAQ 0-20_3]])</f>
        <v>1</v>
      </c>
      <c r="Q1150" s="6">
        <f>COUNT(表1_5[[#This Row],[iBAQ 30-40_1]:[iBAQ 30-40_3]])</f>
        <v>1</v>
      </c>
      <c r="R1150" s="6">
        <f>COUNT(表1_5[[#This Row],[iBAQ 50-60_1]:[iBAQ 50-60_3]])</f>
        <v>1</v>
      </c>
      <c r="S1150" s="8"/>
      <c r="T1150" s="8"/>
      <c r="U1150" s="8"/>
      <c r="V1150" s="8"/>
      <c r="W1150" s="8"/>
      <c r="X1150" s="8"/>
      <c r="Y1150" s="8"/>
      <c r="Z1150" s="8"/>
      <c r="AA1150" s="8"/>
      <c r="AB1150" s="8"/>
      <c r="AC1150" s="8"/>
      <c r="AD1150" s="8"/>
    </row>
    <row r="1151" spans="1:30" ht="15.75">
      <c r="A1151" s="6">
        <v>1011</v>
      </c>
      <c r="B1151" s="7" t="s">
        <v>793</v>
      </c>
      <c r="C1151" s="7" t="s">
        <v>2915</v>
      </c>
      <c r="D1151" s="7" t="s">
        <v>1846</v>
      </c>
      <c r="E1151" s="6">
        <v>1</v>
      </c>
      <c r="F1151" s="6">
        <v>1</v>
      </c>
      <c r="G1151" s="6">
        <v>648810</v>
      </c>
      <c r="H1151" s="6"/>
      <c r="I1151" s="6">
        <v>542650</v>
      </c>
      <c r="J1151" s="6"/>
      <c r="K1151" s="6">
        <v>934520</v>
      </c>
      <c r="L1151" s="6">
        <v>658200</v>
      </c>
      <c r="M1151" s="6"/>
      <c r="N1151" s="6">
        <v>872900</v>
      </c>
      <c r="O1151" s="6"/>
      <c r="P1151" s="6">
        <f>COUNT(表1_5[[#This Row],[iBAQ 0-20_1]:[iBAQ 0-20_3]])</f>
        <v>2</v>
      </c>
      <c r="Q1151" s="6">
        <f>COUNT(表1_5[[#This Row],[iBAQ 30-40_1]:[iBAQ 30-40_3]])</f>
        <v>2</v>
      </c>
      <c r="R1151" s="6">
        <f>COUNT(表1_5[[#This Row],[iBAQ 50-60_1]:[iBAQ 50-60_3]])</f>
        <v>1</v>
      </c>
      <c r="S1151" s="8">
        <f>AVERAGE(表1_5[[#This Row],[iBAQ 0-20_1]:[iBAQ 0-20_3]])</f>
        <v>595730</v>
      </c>
      <c r="T1151" s="8">
        <f>AVERAGE(表1_5[[#This Row],[iBAQ 30-40_1]:[iBAQ 30-40_3]])</f>
        <v>796360</v>
      </c>
      <c r="U1151" s="8"/>
      <c r="V1151" s="8">
        <f>表1_5[[#This Row],[Average 40]]/表1_5[[#This Row],[Average 20]]</f>
        <v>1.3367800849378073</v>
      </c>
      <c r="W1151" s="8">
        <f>TTEST(表1_5[[#This Row],[iBAQ 0-20_1]:[iBAQ 0-20_3]],表1_5[[#This Row],[iBAQ 30-40_1]:[iBAQ 30-40_3]],2,2)</f>
        <v>0.30802322734856158</v>
      </c>
      <c r="X1151" s="8"/>
      <c r="Y1151" s="8"/>
      <c r="Z1151" s="8"/>
      <c r="AA1151" s="8"/>
      <c r="AB1151" s="8"/>
      <c r="AC1151" s="8"/>
      <c r="AD1151" s="8"/>
    </row>
    <row r="1152" spans="1:30" ht="15.75">
      <c r="A1152" s="6">
        <v>340</v>
      </c>
      <c r="B1152" s="7" t="s">
        <v>1246</v>
      </c>
      <c r="C1152" s="7" t="s">
        <v>2917</v>
      </c>
      <c r="D1152" s="7" t="s">
        <v>1847</v>
      </c>
      <c r="E1152" s="6">
        <v>2</v>
      </c>
      <c r="F1152" s="6">
        <v>2</v>
      </c>
      <c r="G1152" s="6"/>
      <c r="H1152" s="6"/>
      <c r="I1152" s="6"/>
      <c r="J1152" s="6"/>
      <c r="K1152" s="6">
        <v>10911000</v>
      </c>
      <c r="L1152" s="6"/>
      <c r="M1152" s="6"/>
      <c r="N1152" s="6"/>
      <c r="O1152" s="6"/>
      <c r="P1152" s="6">
        <f>COUNT(表1_5[[#This Row],[iBAQ 0-20_1]:[iBAQ 0-20_3]])</f>
        <v>0</v>
      </c>
      <c r="Q1152" s="6">
        <f>COUNT(表1_5[[#This Row],[iBAQ 30-40_1]:[iBAQ 30-40_3]])</f>
        <v>1</v>
      </c>
      <c r="R1152" s="6">
        <f>COUNT(表1_5[[#This Row],[iBAQ 50-60_1]:[iBAQ 50-60_3]])</f>
        <v>0</v>
      </c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</row>
    <row r="1153" spans="1:30" ht="15.75">
      <c r="A1153" s="6">
        <v>1016</v>
      </c>
      <c r="B1153" s="7" t="s">
        <v>1347</v>
      </c>
      <c r="C1153" s="7" t="s">
        <v>2573</v>
      </c>
      <c r="D1153" s="7" t="s">
        <v>3784</v>
      </c>
      <c r="E1153" s="6">
        <v>2</v>
      </c>
      <c r="F1153" s="6">
        <v>2</v>
      </c>
      <c r="G1153" s="6">
        <v>1051400</v>
      </c>
      <c r="H1153" s="6">
        <v>404500</v>
      </c>
      <c r="I1153" s="6">
        <v>988550</v>
      </c>
      <c r="J1153" s="6"/>
      <c r="K1153" s="6"/>
      <c r="L1153" s="6"/>
      <c r="M1153" s="6"/>
      <c r="N1153" s="6"/>
      <c r="O1153" s="6"/>
      <c r="P1153" s="6">
        <f>COUNT(表1_5[[#This Row],[iBAQ 0-20_1]:[iBAQ 0-20_3]])</f>
        <v>3</v>
      </c>
      <c r="Q1153" s="6">
        <f>COUNT(表1_5[[#This Row],[iBAQ 30-40_1]:[iBAQ 30-40_3]])</f>
        <v>0</v>
      </c>
      <c r="R1153" s="6">
        <f>COUNT(表1_5[[#This Row],[iBAQ 50-60_1]:[iBAQ 50-60_3]])</f>
        <v>0</v>
      </c>
      <c r="S1153" s="8">
        <f>AVERAGE(表1_5[[#This Row],[iBAQ 0-20_1]:[iBAQ 0-20_3]])</f>
        <v>814816.66666666663</v>
      </c>
      <c r="T1153" s="8"/>
      <c r="U1153" s="8"/>
      <c r="V1153" s="8"/>
      <c r="W1153" s="8"/>
      <c r="X1153" s="8">
        <v>20</v>
      </c>
      <c r="Y1153" s="8"/>
      <c r="Z1153" s="8"/>
      <c r="AA1153" s="8"/>
      <c r="AB1153" s="8"/>
      <c r="AC1153" s="8"/>
      <c r="AD1153" s="8">
        <v>20</v>
      </c>
    </row>
    <row r="1154" spans="1:30" ht="15.75">
      <c r="A1154" s="6">
        <v>72</v>
      </c>
      <c r="B1154" s="7" t="s">
        <v>935</v>
      </c>
      <c r="C1154" s="7" t="s">
        <v>2922</v>
      </c>
      <c r="D1154" s="7" t="s">
        <v>1852</v>
      </c>
      <c r="E1154" s="6">
        <v>1</v>
      </c>
      <c r="F1154" s="6">
        <v>1</v>
      </c>
      <c r="G1154" s="6"/>
      <c r="H1154" s="6"/>
      <c r="I1154" s="6"/>
      <c r="J1154" s="6">
        <v>2575000</v>
      </c>
      <c r="K1154" s="6">
        <v>2729900</v>
      </c>
      <c r="L1154" s="6">
        <v>1344900</v>
      </c>
      <c r="M1154" s="6">
        <v>3060500</v>
      </c>
      <c r="N1154" s="6"/>
      <c r="O1154" s="6"/>
      <c r="P1154" s="6">
        <f>COUNT(表1_5[[#This Row],[iBAQ 0-20_1]:[iBAQ 0-20_3]])</f>
        <v>0</v>
      </c>
      <c r="Q1154" s="6">
        <f>COUNT(表1_5[[#This Row],[iBAQ 30-40_1]:[iBAQ 30-40_3]])</f>
        <v>3</v>
      </c>
      <c r="R1154" s="6">
        <f>COUNT(表1_5[[#This Row],[iBAQ 50-60_1]:[iBAQ 50-60_3]])</f>
        <v>1</v>
      </c>
      <c r="S1154" s="8"/>
      <c r="T1154" s="8">
        <f>AVERAGE(表1_5[[#This Row],[iBAQ 30-40_1]:[iBAQ 30-40_3]])</f>
        <v>2216600</v>
      </c>
      <c r="U1154" s="8"/>
      <c r="V1154" s="8"/>
      <c r="W1154" s="8"/>
      <c r="X1154" s="8">
        <v>40</v>
      </c>
      <c r="Y1154" s="8"/>
      <c r="Z1154" s="8"/>
      <c r="AA1154" s="8"/>
      <c r="AB1154" s="8"/>
      <c r="AC1154" s="8"/>
      <c r="AD1154" s="8"/>
    </row>
    <row r="1155" spans="1:30" ht="15.75">
      <c r="A1155" s="6">
        <v>1019</v>
      </c>
      <c r="B1155" s="7" t="s">
        <v>627</v>
      </c>
      <c r="C1155" s="7" t="s">
        <v>2923</v>
      </c>
      <c r="D1155" s="7" t="s">
        <v>3785</v>
      </c>
      <c r="E1155" s="6">
        <v>14</v>
      </c>
      <c r="F1155" s="6">
        <v>3</v>
      </c>
      <c r="G1155" s="6"/>
      <c r="H1155" s="6"/>
      <c r="I1155" s="6"/>
      <c r="J1155" s="6"/>
      <c r="K1155" s="6">
        <v>662100</v>
      </c>
      <c r="L1155" s="6">
        <v>1521800</v>
      </c>
      <c r="M1155" s="6"/>
      <c r="N1155" s="6"/>
      <c r="O1155" s="6">
        <v>610350</v>
      </c>
      <c r="P1155" s="6">
        <f>COUNT(表1_5[[#This Row],[iBAQ 0-20_1]:[iBAQ 0-20_3]])</f>
        <v>0</v>
      </c>
      <c r="Q1155" s="6">
        <f>COUNT(表1_5[[#This Row],[iBAQ 30-40_1]:[iBAQ 30-40_3]])</f>
        <v>2</v>
      </c>
      <c r="R1155" s="6">
        <f>COUNT(表1_5[[#This Row],[iBAQ 50-60_1]:[iBAQ 50-60_3]])</f>
        <v>1</v>
      </c>
      <c r="S1155" s="8"/>
      <c r="T1155" s="8">
        <f>AVERAGE(表1_5[[#This Row],[iBAQ 30-40_1]:[iBAQ 30-40_3]])</f>
        <v>1091950</v>
      </c>
      <c r="U1155" s="8"/>
      <c r="V1155" s="8"/>
      <c r="W1155" s="8"/>
      <c r="X1155" s="8">
        <v>40</v>
      </c>
      <c r="Y1155" s="8"/>
      <c r="Z1155" s="8"/>
      <c r="AA1155" s="8"/>
      <c r="AB1155" s="8"/>
      <c r="AC1155" s="8"/>
      <c r="AD1155" s="8"/>
    </row>
    <row r="1156" spans="1:30" ht="15.75">
      <c r="A1156" s="6">
        <v>1022</v>
      </c>
      <c r="B1156" s="7" t="s">
        <v>960</v>
      </c>
      <c r="C1156" s="7" t="s">
        <v>2924</v>
      </c>
      <c r="D1156" s="7" t="s">
        <v>1853</v>
      </c>
      <c r="E1156" s="6">
        <v>4</v>
      </c>
      <c r="F1156" s="6">
        <v>1</v>
      </c>
      <c r="G1156" s="6"/>
      <c r="H1156" s="6"/>
      <c r="I1156" s="6"/>
      <c r="J1156" s="6"/>
      <c r="K1156" s="6"/>
      <c r="L1156" s="6"/>
      <c r="M1156" s="6">
        <v>2166800</v>
      </c>
      <c r="N1156" s="6"/>
      <c r="O1156" s="6"/>
      <c r="P1156" s="6">
        <f>COUNT(表1_5[[#This Row],[iBAQ 0-20_1]:[iBAQ 0-20_3]])</f>
        <v>0</v>
      </c>
      <c r="Q1156" s="6">
        <f>COUNT(表1_5[[#This Row],[iBAQ 30-40_1]:[iBAQ 30-40_3]])</f>
        <v>0</v>
      </c>
      <c r="R1156" s="6">
        <f>COUNT(表1_5[[#This Row],[iBAQ 50-60_1]:[iBAQ 50-60_3]])</f>
        <v>1</v>
      </c>
      <c r="S1156" s="8"/>
      <c r="T1156" s="8"/>
      <c r="U1156" s="8"/>
      <c r="V1156" s="8"/>
      <c r="W1156" s="8"/>
      <c r="X1156" s="8"/>
      <c r="Y1156" s="8"/>
      <c r="Z1156" s="8"/>
      <c r="AA1156" s="8"/>
      <c r="AB1156" s="8"/>
      <c r="AC1156" s="8"/>
      <c r="AD1156" s="8"/>
    </row>
    <row r="1157" spans="1:30" ht="15.75">
      <c r="A1157" s="6">
        <v>1027</v>
      </c>
      <c r="B1157" s="7" t="s">
        <v>1335</v>
      </c>
      <c r="C1157" s="7" t="s">
        <v>2928</v>
      </c>
      <c r="D1157" s="7" t="s">
        <v>1857</v>
      </c>
      <c r="E1157" s="6">
        <v>1</v>
      </c>
      <c r="F1157" s="6">
        <v>1</v>
      </c>
      <c r="G1157" s="6"/>
      <c r="H1157" s="6"/>
      <c r="I1157" s="6"/>
      <c r="J1157" s="6">
        <v>184910</v>
      </c>
      <c r="K1157" s="6"/>
      <c r="L1157" s="6"/>
      <c r="M1157" s="6"/>
      <c r="N1157" s="6"/>
      <c r="O1157" s="6"/>
      <c r="P1157" s="6">
        <f>COUNT(表1_5[[#This Row],[iBAQ 0-20_1]:[iBAQ 0-20_3]])</f>
        <v>0</v>
      </c>
      <c r="Q1157" s="6">
        <f>COUNT(表1_5[[#This Row],[iBAQ 30-40_1]:[iBAQ 30-40_3]])</f>
        <v>1</v>
      </c>
      <c r="R1157" s="6">
        <f>COUNT(表1_5[[#This Row],[iBAQ 50-60_1]:[iBAQ 50-60_3]])</f>
        <v>0</v>
      </c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</row>
    <row r="1158" spans="1:30" ht="15.75">
      <c r="A1158" s="6">
        <v>1030</v>
      </c>
      <c r="B1158" s="7" t="s">
        <v>969</v>
      </c>
      <c r="C1158" s="7" t="s">
        <v>2931</v>
      </c>
      <c r="D1158" s="7" t="s">
        <v>1860</v>
      </c>
      <c r="E1158" s="6">
        <v>7</v>
      </c>
      <c r="F1158" s="6">
        <v>7</v>
      </c>
      <c r="G1158" s="6"/>
      <c r="H1158" s="6">
        <v>1649600</v>
      </c>
      <c r="I1158" s="6"/>
      <c r="J1158" s="6">
        <v>1493800</v>
      </c>
      <c r="K1158" s="6">
        <v>669570</v>
      </c>
      <c r="L1158" s="6">
        <v>2094100</v>
      </c>
      <c r="M1158" s="6">
        <v>1989500</v>
      </c>
      <c r="N1158" s="6"/>
      <c r="O1158" s="6"/>
      <c r="P1158" s="6">
        <f>COUNT(表1_5[[#This Row],[iBAQ 0-20_1]:[iBAQ 0-20_3]])</f>
        <v>1</v>
      </c>
      <c r="Q1158" s="6">
        <f>COUNT(表1_5[[#This Row],[iBAQ 30-40_1]:[iBAQ 30-40_3]])</f>
        <v>3</v>
      </c>
      <c r="R1158" s="6">
        <f>COUNT(表1_5[[#This Row],[iBAQ 50-60_1]:[iBAQ 50-60_3]])</f>
        <v>1</v>
      </c>
      <c r="S1158" s="8"/>
      <c r="T1158" s="8">
        <f>AVERAGE(表1_5[[#This Row],[iBAQ 30-40_1]:[iBAQ 30-40_3]])</f>
        <v>1419156.6666666667</v>
      </c>
      <c r="U1158" s="8"/>
      <c r="V1158" s="8"/>
      <c r="W1158" s="8"/>
      <c r="X1158" s="8"/>
      <c r="Y1158" s="8"/>
      <c r="Z1158" s="8"/>
      <c r="AA1158" s="8"/>
      <c r="AB1158" s="8"/>
      <c r="AC1158" s="8"/>
      <c r="AD1158" s="8"/>
    </row>
    <row r="1159" spans="1:30" ht="15.75">
      <c r="A1159" s="6">
        <v>463</v>
      </c>
      <c r="B1159" s="7" t="s">
        <v>581</v>
      </c>
      <c r="C1159" s="7" t="s">
        <v>2933</v>
      </c>
      <c r="D1159" s="7" t="s">
        <v>3789</v>
      </c>
      <c r="E1159" s="6">
        <v>10</v>
      </c>
      <c r="F1159" s="6">
        <v>2</v>
      </c>
      <c r="G1159" s="6"/>
      <c r="H1159" s="6"/>
      <c r="I1159" s="6"/>
      <c r="J1159" s="6"/>
      <c r="K1159" s="6">
        <v>1196800</v>
      </c>
      <c r="L1159" s="6"/>
      <c r="M1159" s="6">
        <v>5377500</v>
      </c>
      <c r="N1159" s="6"/>
      <c r="O1159" s="6">
        <v>891290</v>
      </c>
      <c r="P1159" s="6">
        <f>COUNT(表1_5[[#This Row],[iBAQ 0-20_1]:[iBAQ 0-20_3]])</f>
        <v>0</v>
      </c>
      <c r="Q1159" s="6">
        <f>COUNT(表1_5[[#This Row],[iBAQ 30-40_1]:[iBAQ 30-40_3]])</f>
        <v>1</v>
      </c>
      <c r="R1159" s="6">
        <f>COUNT(表1_5[[#This Row],[iBAQ 50-60_1]:[iBAQ 50-60_3]])</f>
        <v>2</v>
      </c>
      <c r="S1159" s="8"/>
      <c r="T1159" s="8"/>
      <c r="U1159" s="8">
        <f>AVERAGE(表1_5[[#This Row],[iBAQ 50-60_1]:[iBAQ 50-60_3]])</f>
        <v>3134395</v>
      </c>
      <c r="V1159" s="8"/>
      <c r="W1159" s="8"/>
      <c r="X1159" s="8"/>
      <c r="Y1159" s="8"/>
      <c r="Z1159" s="8"/>
      <c r="AA1159" s="8"/>
      <c r="AB1159" s="8"/>
      <c r="AC1159" s="8"/>
      <c r="AD1159" s="8">
        <v>60</v>
      </c>
    </row>
    <row r="1160" spans="1:30" ht="15.75">
      <c r="A1160" s="6">
        <v>459</v>
      </c>
      <c r="B1160" s="7" t="s">
        <v>856</v>
      </c>
      <c r="C1160" s="7" t="s">
        <v>2936</v>
      </c>
      <c r="D1160" s="7" t="s">
        <v>1863</v>
      </c>
      <c r="E1160" s="6">
        <v>2</v>
      </c>
      <c r="F1160" s="6">
        <v>2</v>
      </c>
      <c r="G1160" s="6"/>
      <c r="H1160" s="6">
        <v>317270</v>
      </c>
      <c r="I1160" s="6">
        <v>507520</v>
      </c>
      <c r="J1160" s="6"/>
      <c r="K1160" s="6">
        <v>466330</v>
      </c>
      <c r="L1160" s="6">
        <v>1136800</v>
      </c>
      <c r="M1160" s="6"/>
      <c r="N1160" s="6">
        <v>277360</v>
      </c>
      <c r="O1160" s="6"/>
      <c r="P1160" s="6">
        <f>COUNT(表1_5[[#This Row],[iBAQ 0-20_1]:[iBAQ 0-20_3]])</f>
        <v>2</v>
      </c>
      <c r="Q1160" s="6">
        <f>COUNT(表1_5[[#This Row],[iBAQ 30-40_1]:[iBAQ 30-40_3]])</f>
        <v>2</v>
      </c>
      <c r="R1160" s="6">
        <f>COUNT(表1_5[[#This Row],[iBAQ 50-60_1]:[iBAQ 50-60_3]])</f>
        <v>1</v>
      </c>
      <c r="S1160" s="8">
        <f>AVERAGE(表1_5[[#This Row],[iBAQ 0-20_1]:[iBAQ 0-20_3]])</f>
        <v>412395</v>
      </c>
      <c r="T1160" s="8">
        <f>AVERAGE(表1_5[[#This Row],[iBAQ 30-40_1]:[iBAQ 30-40_3]])</f>
        <v>801565</v>
      </c>
      <c r="U1160" s="8"/>
      <c r="V1160" s="8">
        <f>表1_5[[#This Row],[Average 40]]/表1_5[[#This Row],[Average 20]]</f>
        <v>1.943682634367536</v>
      </c>
      <c r="W1160" s="8">
        <f>TTEST(表1_5[[#This Row],[iBAQ 0-20_1]:[iBAQ 0-20_3]],表1_5[[#This Row],[iBAQ 30-40_1]:[iBAQ 30-40_3]],2,2)</f>
        <v>0.38024898337564672</v>
      </c>
      <c r="X1160" s="8"/>
      <c r="Y1160" s="8"/>
      <c r="Z1160" s="8"/>
      <c r="AA1160" s="8"/>
      <c r="AB1160" s="8"/>
      <c r="AC1160" s="8"/>
      <c r="AD1160" s="8"/>
    </row>
    <row r="1161" spans="1:30" ht="15.75">
      <c r="A1161" s="6">
        <v>1035</v>
      </c>
      <c r="B1161" s="7" t="s">
        <v>857</v>
      </c>
      <c r="C1161" s="7" t="s">
        <v>2937</v>
      </c>
      <c r="D1161" s="7" t="s">
        <v>1864</v>
      </c>
      <c r="E1161" s="6">
        <v>3</v>
      </c>
      <c r="F1161" s="6">
        <v>3</v>
      </c>
      <c r="G1161" s="6"/>
      <c r="H1161" s="6"/>
      <c r="I1161" s="6"/>
      <c r="J1161" s="6"/>
      <c r="K1161" s="6"/>
      <c r="L1161" s="6">
        <v>14833000</v>
      </c>
      <c r="M1161" s="6"/>
      <c r="N1161" s="6">
        <v>275440</v>
      </c>
      <c r="O1161" s="6"/>
      <c r="P1161" s="6">
        <f>COUNT(表1_5[[#This Row],[iBAQ 0-20_1]:[iBAQ 0-20_3]])</f>
        <v>0</v>
      </c>
      <c r="Q1161" s="6">
        <f>COUNT(表1_5[[#This Row],[iBAQ 30-40_1]:[iBAQ 30-40_3]])</f>
        <v>1</v>
      </c>
      <c r="R1161" s="6">
        <f>COUNT(表1_5[[#This Row],[iBAQ 50-60_1]:[iBAQ 50-60_3]])</f>
        <v>1</v>
      </c>
      <c r="S1161" s="8"/>
      <c r="T1161" s="8"/>
      <c r="U1161" s="8"/>
      <c r="V1161" s="8"/>
      <c r="W1161" s="8"/>
      <c r="X1161" s="8"/>
      <c r="Y1161" s="8"/>
      <c r="Z1161" s="8"/>
      <c r="AA1161" s="8"/>
      <c r="AB1161" s="8"/>
      <c r="AC1161" s="8"/>
      <c r="AD1161" s="8"/>
    </row>
    <row r="1162" spans="1:30" ht="15.75">
      <c r="A1162" s="6">
        <v>1036</v>
      </c>
      <c r="B1162" s="7" t="s">
        <v>905</v>
      </c>
      <c r="C1162" s="7" t="s">
        <v>2938</v>
      </c>
      <c r="D1162" s="7" t="s">
        <v>1865</v>
      </c>
      <c r="E1162" s="6">
        <v>4</v>
      </c>
      <c r="F1162" s="6">
        <v>4</v>
      </c>
      <c r="G1162" s="6">
        <v>1007800</v>
      </c>
      <c r="H1162" s="6">
        <v>3941000</v>
      </c>
      <c r="I1162" s="6">
        <v>2872600</v>
      </c>
      <c r="J1162" s="6">
        <v>2383100</v>
      </c>
      <c r="K1162" s="6">
        <v>1670200</v>
      </c>
      <c r="L1162" s="6"/>
      <c r="M1162" s="6">
        <v>6771900</v>
      </c>
      <c r="N1162" s="6"/>
      <c r="O1162" s="6"/>
      <c r="P1162" s="6">
        <f>COUNT(表1_5[[#This Row],[iBAQ 0-20_1]:[iBAQ 0-20_3]])</f>
        <v>3</v>
      </c>
      <c r="Q1162" s="6">
        <f>COUNT(表1_5[[#This Row],[iBAQ 30-40_1]:[iBAQ 30-40_3]])</f>
        <v>2</v>
      </c>
      <c r="R1162" s="6">
        <f>COUNT(表1_5[[#This Row],[iBAQ 50-60_1]:[iBAQ 50-60_3]])</f>
        <v>1</v>
      </c>
      <c r="S1162" s="8">
        <f>AVERAGE(表1_5[[#This Row],[iBAQ 0-20_1]:[iBAQ 0-20_3]])</f>
        <v>2607133.3333333335</v>
      </c>
      <c r="T1162" s="8">
        <f>AVERAGE(表1_5[[#This Row],[iBAQ 30-40_1]:[iBAQ 30-40_3]])</f>
        <v>2026650</v>
      </c>
      <c r="U1162" s="8"/>
      <c r="V1162" s="8">
        <f>表1_5[[#This Row],[Average 40]]/表1_5[[#This Row],[Average 20]]</f>
        <v>0.77734804510701405</v>
      </c>
      <c r="W1162" s="8">
        <f>TTEST(表1_5[[#This Row],[iBAQ 0-20_1]:[iBAQ 0-20_3]],表1_5[[#This Row],[iBAQ 30-40_1]:[iBAQ 30-40_3]],2,2)</f>
        <v>0.64512996027357539</v>
      </c>
      <c r="X1162" s="8"/>
      <c r="Y1162" s="8"/>
      <c r="Z1162" s="8"/>
      <c r="AA1162" s="8"/>
      <c r="AB1162" s="8"/>
      <c r="AC1162" s="8"/>
      <c r="AD1162" s="8"/>
    </row>
    <row r="1163" spans="1:30" ht="15.75">
      <c r="A1163" s="6">
        <v>1037</v>
      </c>
      <c r="B1163" s="7" t="s">
        <v>1328</v>
      </c>
      <c r="C1163" s="7" t="s">
        <v>2939</v>
      </c>
      <c r="D1163" s="7" t="s">
        <v>3791</v>
      </c>
      <c r="E1163" s="6">
        <v>2</v>
      </c>
      <c r="F1163" s="6">
        <v>1</v>
      </c>
      <c r="G1163" s="6"/>
      <c r="H1163" s="6"/>
      <c r="I1163" s="6"/>
      <c r="J1163" s="6">
        <v>464290</v>
      </c>
      <c r="K1163" s="6"/>
      <c r="L1163" s="6"/>
      <c r="M1163" s="6"/>
      <c r="N1163" s="6"/>
      <c r="O1163" s="6"/>
      <c r="P1163" s="6">
        <f>COUNT(表1_5[[#This Row],[iBAQ 0-20_1]:[iBAQ 0-20_3]])</f>
        <v>0</v>
      </c>
      <c r="Q1163" s="6">
        <f>COUNT(表1_5[[#This Row],[iBAQ 30-40_1]:[iBAQ 30-40_3]])</f>
        <v>1</v>
      </c>
      <c r="R1163" s="6">
        <f>COUNT(表1_5[[#This Row],[iBAQ 50-60_1]:[iBAQ 50-60_3]])</f>
        <v>0</v>
      </c>
      <c r="S1163" s="8"/>
      <c r="T1163" s="8"/>
      <c r="U1163" s="8"/>
      <c r="V1163" s="8"/>
      <c r="W1163" s="8"/>
      <c r="X1163" s="8"/>
      <c r="Y1163" s="8"/>
      <c r="Z1163" s="8"/>
      <c r="AA1163" s="8"/>
      <c r="AB1163" s="8"/>
      <c r="AC1163" s="8"/>
      <c r="AD1163" s="8"/>
    </row>
    <row r="1164" spans="1:30" ht="15.75">
      <c r="A1164" s="6">
        <v>455</v>
      </c>
      <c r="B1164" s="7" t="s">
        <v>956</v>
      </c>
      <c r="C1164" s="7" t="s">
        <v>2941</v>
      </c>
      <c r="D1164" s="7" t="s">
        <v>1867</v>
      </c>
      <c r="E1164" s="6">
        <v>3</v>
      </c>
      <c r="F1164" s="6">
        <v>1</v>
      </c>
      <c r="G1164" s="6"/>
      <c r="H1164" s="6">
        <v>1720800</v>
      </c>
      <c r="I1164" s="6"/>
      <c r="J1164" s="6"/>
      <c r="K1164" s="6">
        <v>2475800</v>
      </c>
      <c r="L1164" s="6">
        <v>1178800</v>
      </c>
      <c r="M1164" s="6">
        <v>2186300</v>
      </c>
      <c r="N1164" s="6"/>
      <c r="O1164" s="6"/>
      <c r="P1164" s="6">
        <f>COUNT(表1_5[[#This Row],[iBAQ 0-20_1]:[iBAQ 0-20_3]])</f>
        <v>1</v>
      </c>
      <c r="Q1164" s="6">
        <f>COUNT(表1_5[[#This Row],[iBAQ 30-40_1]:[iBAQ 30-40_3]])</f>
        <v>2</v>
      </c>
      <c r="R1164" s="6">
        <f>COUNT(表1_5[[#This Row],[iBAQ 50-60_1]:[iBAQ 50-60_3]])</f>
        <v>1</v>
      </c>
      <c r="S1164" s="8"/>
      <c r="T1164" s="8">
        <f>AVERAGE(表1_5[[#This Row],[iBAQ 30-40_1]:[iBAQ 30-40_3]])</f>
        <v>1827300</v>
      </c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</row>
    <row r="1165" spans="1:30" ht="15.75">
      <c r="A1165" s="6">
        <v>1042</v>
      </c>
      <c r="B1165" s="7" t="s">
        <v>994</v>
      </c>
      <c r="C1165" s="7" t="s">
        <v>2942</v>
      </c>
      <c r="D1165" s="7" t="s">
        <v>3794</v>
      </c>
      <c r="E1165" s="6">
        <v>8</v>
      </c>
      <c r="F1165" s="6">
        <v>8</v>
      </c>
      <c r="G1165" s="6">
        <v>1050200</v>
      </c>
      <c r="H1165" s="6">
        <v>5190100</v>
      </c>
      <c r="I1165" s="6">
        <v>3368500</v>
      </c>
      <c r="J1165" s="6">
        <v>1460000</v>
      </c>
      <c r="K1165" s="6">
        <v>1331300</v>
      </c>
      <c r="L1165" s="6">
        <v>1430600</v>
      </c>
      <c r="M1165" s="6">
        <v>1572600</v>
      </c>
      <c r="N1165" s="6"/>
      <c r="O1165" s="6"/>
      <c r="P1165" s="6">
        <f>COUNT(表1_5[[#This Row],[iBAQ 0-20_1]:[iBAQ 0-20_3]])</f>
        <v>3</v>
      </c>
      <c r="Q1165" s="6">
        <f>COUNT(表1_5[[#This Row],[iBAQ 30-40_1]:[iBAQ 30-40_3]])</f>
        <v>3</v>
      </c>
      <c r="R1165" s="6">
        <f>COUNT(表1_5[[#This Row],[iBAQ 50-60_1]:[iBAQ 50-60_3]])</f>
        <v>1</v>
      </c>
      <c r="S1165" s="8">
        <f>AVERAGE(表1_5[[#This Row],[iBAQ 0-20_1]:[iBAQ 0-20_3]])</f>
        <v>3202933.3333333335</v>
      </c>
      <c r="T1165" s="8">
        <f>AVERAGE(表1_5[[#This Row],[iBAQ 30-40_1]:[iBAQ 30-40_3]])</f>
        <v>1407300</v>
      </c>
      <c r="U1165" s="8"/>
      <c r="V1165" s="8">
        <f>表1_5[[#This Row],[Average 40]]/表1_5[[#This Row],[Average 20]]</f>
        <v>0.43937848638747812</v>
      </c>
      <c r="W1165" s="8">
        <f>TTEST(表1_5[[#This Row],[iBAQ 0-20_1]:[iBAQ 0-20_3]],表1_5[[#This Row],[iBAQ 30-40_1]:[iBAQ 30-40_3]],2,2)</f>
        <v>0.20845990858600796</v>
      </c>
      <c r="X1165" s="8"/>
      <c r="Y1165" s="8"/>
      <c r="Z1165" s="8"/>
      <c r="AA1165" s="8"/>
      <c r="AB1165" s="8"/>
      <c r="AC1165" s="8"/>
      <c r="AD1165" s="8"/>
    </row>
    <row r="1166" spans="1:30" ht="15.75">
      <c r="A1166" s="6">
        <v>1043</v>
      </c>
      <c r="B1166" s="7" t="s">
        <v>991</v>
      </c>
      <c r="C1166" s="7" t="s">
        <v>2943</v>
      </c>
      <c r="D1166" s="7" t="s">
        <v>1868</v>
      </c>
      <c r="E1166" s="6">
        <v>2</v>
      </c>
      <c r="F1166" s="6">
        <v>2</v>
      </c>
      <c r="G1166" s="6">
        <v>888970</v>
      </c>
      <c r="H1166" s="6"/>
      <c r="I1166" s="6">
        <v>824400</v>
      </c>
      <c r="J1166" s="6">
        <v>878400</v>
      </c>
      <c r="K1166" s="6"/>
      <c r="L1166" s="6">
        <v>680270</v>
      </c>
      <c r="M1166" s="6">
        <v>1611300</v>
      </c>
      <c r="N1166" s="6"/>
      <c r="O1166" s="6"/>
      <c r="P1166" s="6">
        <f>COUNT(表1_5[[#This Row],[iBAQ 0-20_1]:[iBAQ 0-20_3]])</f>
        <v>2</v>
      </c>
      <c r="Q1166" s="6">
        <f>COUNT(表1_5[[#This Row],[iBAQ 30-40_1]:[iBAQ 30-40_3]])</f>
        <v>2</v>
      </c>
      <c r="R1166" s="6">
        <f>COUNT(表1_5[[#This Row],[iBAQ 50-60_1]:[iBAQ 50-60_3]])</f>
        <v>1</v>
      </c>
      <c r="S1166" s="8">
        <f>AVERAGE(表1_5[[#This Row],[iBAQ 0-20_1]:[iBAQ 0-20_3]])</f>
        <v>856685</v>
      </c>
      <c r="T1166" s="8">
        <f>AVERAGE(表1_5[[#This Row],[iBAQ 30-40_1]:[iBAQ 30-40_3]])</f>
        <v>779335</v>
      </c>
      <c r="U1166" s="8"/>
      <c r="V1166" s="8">
        <f>表1_5[[#This Row],[Average 40]]/表1_5[[#This Row],[Average 20]]</f>
        <v>0.9097101034802757</v>
      </c>
      <c r="W1166" s="8">
        <f>TTEST(表1_5[[#This Row],[iBAQ 0-20_1]:[iBAQ 0-20_3]],表1_5[[#This Row],[iBAQ 30-40_1]:[iBAQ 30-40_3]],2,2)</f>
        <v>0.53521041054606111</v>
      </c>
      <c r="X1166" s="8"/>
      <c r="Y1166" s="8"/>
      <c r="Z1166" s="8"/>
      <c r="AA1166" s="8"/>
      <c r="AB1166" s="8"/>
      <c r="AC1166" s="8"/>
      <c r="AD1166" s="8"/>
    </row>
    <row r="1167" spans="1:30" ht="15.75">
      <c r="A1167" s="6">
        <v>452</v>
      </c>
      <c r="B1167" s="7" t="s">
        <v>604</v>
      </c>
      <c r="C1167" s="7" t="s">
        <v>2944</v>
      </c>
      <c r="D1167" s="7" t="s">
        <v>1869</v>
      </c>
      <c r="E1167" s="6">
        <v>1</v>
      </c>
      <c r="F1167" s="6">
        <v>1</v>
      </c>
      <c r="G1167" s="6"/>
      <c r="H1167" s="6">
        <v>1013800</v>
      </c>
      <c r="I1167" s="6">
        <v>910000</v>
      </c>
      <c r="J1167" s="6">
        <v>965600</v>
      </c>
      <c r="K1167" s="6">
        <v>817460</v>
      </c>
      <c r="L1167" s="6">
        <v>774290</v>
      </c>
      <c r="M1167" s="6"/>
      <c r="N1167" s="6"/>
      <c r="O1167" s="6">
        <v>744510</v>
      </c>
      <c r="P1167" s="6">
        <f>COUNT(表1_5[[#This Row],[iBAQ 0-20_1]:[iBAQ 0-20_3]])</f>
        <v>2</v>
      </c>
      <c r="Q1167" s="6">
        <f>COUNT(表1_5[[#This Row],[iBAQ 30-40_1]:[iBAQ 30-40_3]])</f>
        <v>3</v>
      </c>
      <c r="R1167" s="6">
        <f>COUNT(表1_5[[#This Row],[iBAQ 50-60_1]:[iBAQ 50-60_3]])</f>
        <v>1</v>
      </c>
      <c r="S1167" s="8">
        <f>AVERAGE(表1_5[[#This Row],[iBAQ 0-20_1]:[iBAQ 0-20_3]])</f>
        <v>961900</v>
      </c>
      <c r="T1167" s="8">
        <f>AVERAGE(表1_5[[#This Row],[iBAQ 30-40_1]:[iBAQ 30-40_3]])</f>
        <v>852450</v>
      </c>
      <c r="U1167" s="8"/>
      <c r="V1167" s="8">
        <f>表1_5[[#This Row],[Average 40]]/表1_5[[#This Row],[Average 20]]</f>
        <v>0.88621478324150116</v>
      </c>
      <c r="W1167" s="8">
        <f>TTEST(表1_5[[#This Row],[iBAQ 0-20_1]:[iBAQ 0-20_3]],表1_5[[#This Row],[iBAQ 30-40_1]:[iBAQ 30-40_3]],2,2)</f>
        <v>0.28450878054123491</v>
      </c>
      <c r="X1167" s="8"/>
      <c r="Y1167" s="8"/>
      <c r="Z1167" s="8"/>
      <c r="AA1167" s="8"/>
      <c r="AB1167" s="8"/>
      <c r="AC1167" s="8"/>
      <c r="AD1167" s="8"/>
    </row>
    <row r="1168" spans="1:30" ht="15.75">
      <c r="A1168" s="6">
        <v>1050</v>
      </c>
      <c r="B1168" s="7" t="s">
        <v>1351</v>
      </c>
      <c r="C1168" s="7" t="s">
        <v>2949</v>
      </c>
      <c r="D1168" s="7" t="s">
        <v>1873</v>
      </c>
      <c r="E1168" s="6">
        <v>6</v>
      </c>
      <c r="F1168" s="6">
        <v>1</v>
      </c>
      <c r="G1168" s="6"/>
      <c r="H1168" s="6"/>
      <c r="I1168" s="6">
        <v>742950</v>
      </c>
      <c r="J1168" s="6"/>
      <c r="K1168" s="6"/>
      <c r="L1168" s="6"/>
      <c r="M1168" s="6"/>
      <c r="N1168" s="6"/>
      <c r="O1168" s="6"/>
      <c r="P1168" s="6">
        <f>COUNT(表1_5[[#This Row],[iBAQ 0-20_1]:[iBAQ 0-20_3]])</f>
        <v>1</v>
      </c>
      <c r="Q1168" s="6">
        <f>COUNT(表1_5[[#This Row],[iBAQ 30-40_1]:[iBAQ 30-40_3]])</f>
        <v>0</v>
      </c>
      <c r="R1168" s="6">
        <f>COUNT(表1_5[[#This Row],[iBAQ 50-60_1]:[iBAQ 50-60_3]])</f>
        <v>0</v>
      </c>
      <c r="S1168" s="8"/>
      <c r="T1168" s="8"/>
      <c r="U1168" s="8"/>
      <c r="V1168" s="8"/>
      <c r="W1168" s="8"/>
      <c r="X1168" s="8"/>
      <c r="Y1168" s="8"/>
      <c r="Z1168" s="8"/>
      <c r="AA1168" s="8"/>
      <c r="AB1168" s="8"/>
      <c r="AC1168" s="8"/>
      <c r="AD1168" s="8"/>
    </row>
    <row r="1169" spans="1:30" ht="15.75">
      <c r="A1169" s="6">
        <v>1053</v>
      </c>
      <c r="B1169" s="7" t="s">
        <v>1006</v>
      </c>
      <c r="C1169" s="7" t="s">
        <v>2950</v>
      </c>
      <c r="D1169" s="7" t="s">
        <v>3798</v>
      </c>
      <c r="E1169" s="6">
        <v>3</v>
      </c>
      <c r="F1169" s="6">
        <v>3</v>
      </c>
      <c r="G1169" s="6"/>
      <c r="H1169" s="6"/>
      <c r="I1169" s="6"/>
      <c r="J1169" s="6"/>
      <c r="K1169" s="6">
        <v>715320</v>
      </c>
      <c r="L1169" s="6"/>
      <c r="M1169" s="6">
        <v>1335700</v>
      </c>
      <c r="N1169" s="6"/>
      <c r="O1169" s="6"/>
      <c r="P1169" s="6">
        <f>COUNT(表1_5[[#This Row],[iBAQ 0-20_1]:[iBAQ 0-20_3]])</f>
        <v>0</v>
      </c>
      <c r="Q1169" s="6">
        <f>COUNT(表1_5[[#This Row],[iBAQ 30-40_1]:[iBAQ 30-40_3]])</f>
        <v>1</v>
      </c>
      <c r="R1169" s="6">
        <f>COUNT(表1_5[[#This Row],[iBAQ 50-60_1]:[iBAQ 50-60_3]])</f>
        <v>1</v>
      </c>
      <c r="S1169" s="8"/>
      <c r="T1169" s="8"/>
      <c r="U1169" s="8"/>
      <c r="V1169" s="8"/>
      <c r="W1169" s="8"/>
      <c r="X1169" s="8"/>
      <c r="Y1169" s="8"/>
      <c r="Z1169" s="8"/>
      <c r="AA1169" s="8"/>
      <c r="AB1169" s="8"/>
      <c r="AC1169" s="8"/>
      <c r="AD1169" s="8"/>
    </row>
    <row r="1170" spans="1:30" ht="15.75">
      <c r="A1170" s="6">
        <v>1054</v>
      </c>
      <c r="B1170" s="7" t="s">
        <v>1362</v>
      </c>
      <c r="C1170" s="7" t="s">
        <v>2952</v>
      </c>
      <c r="D1170" s="7" t="s">
        <v>1874</v>
      </c>
      <c r="E1170" s="6">
        <v>1</v>
      </c>
      <c r="F1170" s="6">
        <v>1</v>
      </c>
      <c r="G1170" s="6"/>
      <c r="H1170" s="6"/>
      <c r="I1170" s="6">
        <v>312630</v>
      </c>
      <c r="J1170" s="6"/>
      <c r="K1170" s="6"/>
      <c r="L1170" s="6"/>
      <c r="M1170" s="6"/>
      <c r="N1170" s="6"/>
      <c r="O1170" s="6"/>
      <c r="P1170" s="6">
        <f>COUNT(表1_5[[#This Row],[iBAQ 0-20_1]:[iBAQ 0-20_3]])</f>
        <v>1</v>
      </c>
      <c r="Q1170" s="6">
        <f>COUNT(表1_5[[#This Row],[iBAQ 30-40_1]:[iBAQ 30-40_3]])</f>
        <v>0</v>
      </c>
      <c r="R1170" s="6">
        <f>COUNT(表1_5[[#This Row],[iBAQ 50-60_1]:[iBAQ 50-60_3]])</f>
        <v>0</v>
      </c>
      <c r="S1170" s="8"/>
      <c r="T1170" s="8"/>
      <c r="U1170" s="8"/>
      <c r="V1170" s="8"/>
      <c r="W1170" s="8"/>
      <c r="X1170" s="8"/>
      <c r="Y1170" s="8"/>
      <c r="Z1170" s="8"/>
      <c r="AA1170" s="8"/>
      <c r="AB1170" s="8"/>
      <c r="AC1170" s="8"/>
      <c r="AD1170" s="8"/>
    </row>
    <row r="1171" spans="1:30" ht="15.75">
      <c r="A1171" s="6">
        <v>1055</v>
      </c>
      <c r="B1171" s="7" t="s">
        <v>901</v>
      </c>
      <c r="C1171" s="7" t="s">
        <v>2954</v>
      </c>
      <c r="D1171" s="7" t="s">
        <v>1876</v>
      </c>
      <c r="E1171" s="6">
        <v>1</v>
      </c>
      <c r="F1171" s="6">
        <v>1</v>
      </c>
      <c r="G1171" s="6"/>
      <c r="H1171" s="6"/>
      <c r="I1171" s="6"/>
      <c r="J1171" s="6"/>
      <c r="K1171" s="6"/>
      <c r="L1171" s="6"/>
      <c r="M1171" s="6">
        <v>8669100</v>
      </c>
      <c r="N1171" s="6"/>
      <c r="O1171" s="6"/>
      <c r="P1171" s="6">
        <f>COUNT(表1_5[[#This Row],[iBAQ 0-20_1]:[iBAQ 0-20_3]])</f>
        <v>0</v>
      </c>
      <c r="Q1171" s="6">
        <f>COUNT(表1_5[[#This Row],[iBAQ 30-40_1]:[iBAQ 30-40_3]])</f>
        <v>0</v>
      </c>
      <c r="R1171" s="6">
        <f>COUNT(表1_5[[#This Row],[iBAQ 50-60_1]:[iBAQ 50-60_3]])</f>
        <v>1</v>
      </c>
      <c r="S1171" s="8"/>
      <c r="T1171" s="8"/>
      <c r="U1171" s="8"/>
      <c r="V1171" s="8"/>
      <c r="W1171" s="8"/>
      <c r="X1171" s="8"/>
      <c r="Y1171" s="8"/>
      <c r="Z1171" s="8"/>
      <c r="AA1171" s="8"/>
      <c r="AB1171" s="8"/>
      <c r="AC1171" s="8"/>
      <c r="AD1171" s="8"/>
    </row>
    <row r="1172" spans="1:30" ht="15.75">
      <c r="A1172" s="6">
        <v>1059</v>
      </c>
      <c r="B1172" s="7" t="s">
        <v>596</v>
      </c>
      <c r="C1172" s="7" t="s">
        <v>2958</v>
      </c>
      <c r="D1172" s="7" t="s">
        <v>1877</v>
      </c>
      <c r="E1172" s="6">
        <v>3</v>
      </c>
      <c r="F1172" s="6">
        <v>3</v>
      </c>
      <c r="G1172" s="6"/>
      <c r="H1172" s="6"/>
      <c r="I1172" s="6">
        <v>885630</v>
      </c>
      <c r="J1172" s="6"/>
      <c r="K1172" s="6"/>
      <c r="L1172" s="6"/>
      <c r="M1172" s="6"/>
      <c r="N1172" s="6"/>
      <c r="O1172" s="6">
        <v>821890</v>
      </c>
      <c r="P1172" s="6">
        <f>COUNT(表1_5[[#This Row],[iBAQ 0-20_1]:[iBAQ 0-20_3]])</f>
        <v>1</v>
      </c>
      <c r="Q1172" s="6">
        <f>COUNT(表1_5[[#This Row],[iBAQ 30-40_1]:[iBAQ 30-40_3]])</f>
        <v>0</v>
      </c>
      <c r="R1172" s="6">
        <f>COUNT(表1_5[[#This Row],[iBAQ 50-60_1]:[iBAQ 50-60_3]])</f>
        <v>1</v>
      </c>
      <c r="S1172" s="8"/>
      <c r="T1172" s="8"/>
      <c r="U1172" s="8"/>
      <c r="V1172" s="8"/>
      <c r="W1172" s="8"/>
      <c r="X1172" s="8"/>
      <c r="Y1172" s="8"/>
      <c r="Z1172" s="8"/>
      <c r="AA1172" s="8"/>
      <c r="AB1172" s="8"/>
      <c r="AC1172" s="8"/>
      <c r="AD1172" s="8"/>
    </row>
    <row r="1173" spans="1:30" ht="15.75">
      <c r="A1173" s="6">
        <v>1061</v>
      </c>
      <c r="B1173" s="7" t="s">
        <v>1325</v>
      </c>
      <c r="C1173" s="7" t="s">
        <v>2400</v>
      </c>
      <c r="D1173" s="7" t="s">
        <v>3803</v>
      </c>
      <c r="E1173" s="6">
        <v>5</v>
      </c>
      <c r="F1173" s="6">
        <v>1</v>
      </c>
      <c r="G1173" s="6"/>
      <c r="H1173" s="6">
        <v>401220</v>
      </c>
      <c r="I1173" s="6"/>
      <c r="J1173" s="6">
        <v>578890</v>
      </c>
      <c r="K1173" s="6"/>
      <c r="L1173" s="6"/>
      <c r="M1173" s="6"/>
      <c r="N1173" s="6"/>
      <c r="O1173" s="6"/>
      <c r="P1173" s="6">
        <f>COUNT(表1_5[[#This Row],[iBAQ 0-20_1]:[iBAQ 0-20_3]])</f>
        <v>1</v>
      </c>
      <c r="Q1173" s="6">
        <f>COUNT(表1_5[[#This Row],[iBAQ 30-40_1]:[iBAQ 30-40_3]])</f>
        <v>1</v>
      </c>
      <c r="R1173" s="6">
        <f>COUNT(表1_5[[#This Row],[iBAQ 50-60_1]:[iBAQ 50-60_3]])</f>
        <v>0</v>
      </c>
      <c r="S1173" s="8"/>
      <c r="T1173" s="8"/>
      <c r="U1173" s="8"/>
      <c r="V1173" s="8"/>
      <c r="W1173" s="8"/>
      <c r="X1173" s="8"/>
      <c r="Y1173" s="8"/>
      <c r="Z1173" s="8"/>
      <c r="AA1173" s="8"/>
      <c r="AB1173" s="8"/>
      <c r="AC1173" s="8"/>
      <c r="AD1173" s="8"/>
    </row>
    <row r="1174" spans="1:30" ht="15.75">
      <c r="A1174" s="6">
        <v>1062</v>
      </c>
      <c r="B1174" s="7" t="s">
        <v>1313</v>
      </c>
      <c r="C1174" s="7" t="s">
        <v>2959</v>
      </c>
      <c r="D1174" s="7" t="s">
        <v>3804</v>
      </c>
      <c r="E1174" s="6">
        <v>1</v>
      </c>
      <c r="F1174" s="6">
        <v>1</v>
      </c>
      <c r="G1174" s="6"/>
      <c r="H1174" s="6">
        <v>860450</v>
      </c>
      <c r="I1174" s="6">
        <v>932760</v>
      </c>
      <c r="J1174" s="6">
        <v>1053500</v>
      </c>
      <c r="K1174" s="6"/>
      <c r="L1174" s="6"/>
      <c r="M1174" s="6"/>
      <c r="N1174" s="6"/>
      <c r="O1174" s="6"/>
      <c r="P1174" s="6">
        <f>COUNT(表1_5[[#This Row],[iBAQ 0-20_1]:[iBAQ 0-20_3]])</f>
        <v>2</v>
      </c>
      <c r="Q1174" s="6">
        <f>COUNT(表1_5[[#This Row],[iBAQ 30-40_1]:[iBAQ 30-40_3]])</f>
        <v>1</v>
      </c>
      <c r="R1174" s="6">
        <f>COUNT(表1_5[[#This Row],[iBAQ 50-60_1]:[iBAQ 50-60_3]])</f>
        <v>0</v>
      </c>
      <c r="S1174" s="8">
        <f>AVERAGE(表1_5[[#This Row],[iBAQ 0-20_1]:[iBAQ 0-20_3]])</f>
        <v>896605</v>
      </c>
      <c r="T1174" s="8"/>
      <c r="U1174" s="8"/>
      <c r="V1174" s="8"/>
      <c r="W1174" s="8"/>
      <c r="X1174" s="8"/>
      <c r="Y1174" s="8"/>
      <c r="Z1174" s="8"/>
      <c r="AA1174" s="8"/>
      <c r="AB1174" s="8"/>
      <c r="AC1174" s="8"/>
      <c r="AD1174" s="8">
        <v>20</v>
      </c>
    </row>
    <row r="1175" spans="1:30" ht="15.75">
      <c r="A1175" s="6">
        <v>1063</v>
      </c>
      <c r="B1175" s="7" t="s">
        <v>1379</v>
      </c>
      <c r="C1175" s="7" t="s">
        <v>2961</v>
      </c>
      <c r="D1175" s="7" t="s">
        <v>1878</v>
      </c>
      <c r="E1175" s="6">
        <v>1</v>
      </c>
      <c r="F1175" s="6">
        <v>1</v>
      </c>
      <c r="G1175" s="6"/>
      <c r="H1175" s="6">
        <v>358270</v>
      </c>
      <c r="I1175" s="6"/>
      <c r="J1175" s="6"/>
      <c r="K1175" s="6"/>
      <c r="L1175" s="6"/>
      <c r="M1175" s="6"/>
      <c r="N1175" s="6"/>
      <c r="O1175" s="6"/>
      <c r="P1175" s="6">
        <f>COUNT(表1_5[[#This Row],[iBAQ 0-20_1]:[iBAQ 0-20_3]])</f>
        <v>1</v>
      </c>
      <c r="Q1175" s="6">
        <f>COUNT(表1_5[[#This Row],[iBAQ 30-40_1]:[iBAQ 30-40_3]])</f>
        <v>0</v>
      </c>
      <c r="R1175" s="6">
        <f>COUNT(表1_5[[#This Row],[iBAQ 50-60_1]:[iBAQ 50-60_3]])</f>
        <v>0</v>
      </c>
      <c r="S1175" s="8"/>
      <c r="T1175" s="8"/>
      <c r="U1175" s="8"/>
      <c r="V1175" s="8"/>
      <c r="W1175" s="8"/>
      <c r="X1175" s="8"/>
      <c r="Y1175" s="8"/>
      <c r="Z1175" s="8"/>
      <c r="AA1175" s="8"/>
      <c r="AB1175" s="8"/>
      <c r="AC1175" s="8"/>
      <c r="AD1175" s="8"/>
    </row>
    <row r="1176" spans="1:30" ht="15.75">
      <c r="A1176" s="6">
        <v>1065</v>
      </c>
      <c r="B1176" s="7" t="s">
        <v>946</v>
      </c>
      <c r="C1176" s="7" t="s">
        <v>2963</v>
      </c>
      <c r="D1176" s="7" t="s">
        <v>1880</v>
      </c>
      <c r="E1176" s="6">
        <v>3</v>
      </c>
      <c r="F1176" s="6">
        <v>3</v>
      </c>
      <c r="G1176" s="6">
        <v>1704100</v>
      </c>
      <c r="H1176" s="6">
        <v>376680</v>
      </c>
      <c r="I1176" s="6">
        <v>1061500</v>
      </c>
      <c r="J1176" s="6">
        <v>1847500</v>
      </c>
      <c r="K1176" s="6">
        <v>3036300</v>
      </c>
      <c r="L1176" s="6">
        <v>2310100</v>
      </c>
      <c r="M1176" s="6">
        <v>2574500</v>
      </c>
      <c r="N1176" s="6"/>
      <c r="O1176" s="6"/>
      <c r="P1176" s="6">
        <f>COUNT(表1_5[[#This Row],[iBAQ 0-20_1]:[iBAQ 0-20_3]])</f>
        <v>3</v>
      </c>
      <c r="Q1176" s="6">
        <f>COUNT(表1_5[[#This Row],[iBAQ 30-40_1]:[iBAQ 30-40_3]])</f>
        <v>3</v>
      </c>
      <c r="R1176" s="6">
        <f>COUNT(表1_5[[#This Row],[iBAQ 50-60_1]:[iBAQ 50-60_3]])</f>
        <v>1</v>
      </c>
      <c r="S1176" s="8">
        <f>AVERAGE(表1_5[[#This Row],[iBAQ 0-20_1]:[iBAQ 0-20_3]])</f>
        <v>1047426.6666666666</v>
      </c>
      <c r="T1176" s="8">
        <f>AVERAGE(表1_5[[#This Row],[iBAQ 30-40_1]:[iBAQ 30-40_3]])</f>
        <v>2397966.6666666665</v>
      </c>
      <c r="U1176" s="8"/>
      <c r="V1176" s="8">
        <f>表1_5[[#This Row],[Average 40]]/表1_5[[#This Row],[Average 20]]</f>
        <v>2.2893885968150514</v>
      </c>
      <c r="W1176" s="8">
        <f>TTEST(表1_5[[#This Row],[iBAQ 0-20_1]:[iBAQ 0-20_3]],表1_5[[#This Row],[iBAQ 30-40_1]:[iBAQ 30-40_3]],2,2)</f>
        <v>5.9065336388796456E-2</v>
      </c>
      <c r="X1176" s="8"/>
      <c r="Y1176" s="8"/>
      <c r="Z1176" s="8"/>
      <c r="AA1176" s="8"/>
      <c r="AB1176" s="8"/>
      <c r="AC1176" s="8"/>
      <c r="AD1176" s="8"/>
    </row>
    <row r="1177" spans="1:30" ht="15.75">
      <c r="A1177" s="6">
        <v>1066</v>
      </c>
      <c r="B1177" s="7" t="s">
        <v>1366</v>
      </c>
      <c r="C1177" s="7" t="s">
        <v>2964</v>
      </c>
      <c r="D1177" s="7" t="s">
        <v>3806</v>
      </c>
      <c r="E1177" s="6">
        <v>15</v>
      </c>
      <c r="F1177" s="6">
        <v>1</v>
      </c>
      <c r="G1177" s="6"/>
      <c r="H1177" s="6">
        <v>2100000</v>
      </c>
      <c r="I1177" s="6"/>
      <c r="J1177" s="6"/>
      <c r="K1177" s="6"/>
      <c r="L1177" s="6"/>
      <c r="M1177" s="6"/>
      <c r="N1177" s="6"/>
      <c r="O1177" s="6"/>
      <c r="P1177" s="6">
        <f>COUNT(表1_5[[#This Row],[iBAQ 0-20_1]:[iBAQ 0-20_3]])</f>
        <v>1</v>
      </c>
      <c r="Q1177" s="6">
        <f>COUNT(表1_5[[#This Row],[iBAQ 30-40_1]:[iBAQ 30-40_3]])</f>
        <v>0</v>
      </c>
      <c r="R1177" s="6">
        <f>COUNT(表1_5[[#This Row],[iBAQ 50-60_1]:[iBAQ 50-60_3]])</f>
        <v>0</v>
      </c>
      <c r="S1177" s="8"/>
      <c r="T1177" s="8"/>
      <c r="U1177" s="8"/>
      <c r="V1177" s="8"/>
      <c r="W1177" s="8"/>
      <c r="X1177" s="8"/>
      <c r="Y1177" s="8"/>
      <c r="Z1177" s="8"/>
      <c r="AA1177" s="8"/>
      <c r="AB1177" s="8"/>
      <c r="AC1177" s="8"/>
      <c r="AD1177" s="8"/>
    </row>
    <row r="1178" spans="1:30" ht="15.75">
      <c r="A1178" s="6">
        <v>1067</v>
      </c>
      <c r="B1178" s="7" t="s">
        <v>1095</v>
      </c>
      <c r="C1178" s="7" t="s">
        <v>2965</v>
      </c>
      <c r="D1178" s="7" t="s">
        <v>1881</v>
      </c>
      <c r="E1178" s="6">
        <v>1</v>
      </c>
      <c r="F1178" s="6">
        <v>1</v>
      </c>
      <c r="G1178" s="6"/>
      <c r="H1178" s="6"/>
      <c r="I1178" s="6">
        <v>1280000</v>
      </c>
      <c r="J1178" s="6"/>
      <c r="K1178" s="6"/>
      <c r="L1178" s="6">
        <v>3110900</v>
      </c>
      <c r="M1178" s="6"/>
      <c r="N1178" s="6"/>
      <c r="O1178" s="6"/>
      <c r="P1178" s="6">
        <f>COUNT(表1_5[[#This Row],[iBAQ 0-20_1]:[iBAQ 0-20_3]])</f>
        <v>1</v>
      </c>
      <c r="Q1178" s="6">
        <f>COUNT(表1_5[[#This Row],[iBAQ 30-40_1]:[iBAQ 30-40_3]])</f>
        <v>1</v>
      </c>
      <c r="R1178" s="6">
        <f>COUNT(表1_5[[#This Row],[iBAQ 50-60_1]:[iBAQ 50-60_3]])</f>
        <v>0</v>
      </c>
      <c r="S1178" s="8"/>
      <c r="T1178" s="8"/>
      <c r="U1178" s="8"/>
      <c r="V1178" s="8"/>
      <c r="W1178" s="8"/>
      <c r="X1178" s="8"/>
      <c r="Y1178" s="8"/>
      <c r="Z1178" s="8"/>
      <c r="AA1178" s="8"/>
      <c r="AB1178" s="8"/>
      <c r="AC1178" s="8"/>
      <c r="AD1178" s="8"/>
    </row>
    <row r="1179" spans="1:30" ht="15.75">
      <c r="A1179" s="6">
        <v>1068</v>
      </c>
      <c r="B1179" s="7" t="s">
        <v>726</v>
      </c>
      <c r="C1179" s="7" t="s">
        <v>2966</v>
      </c>
      <c r="D1179" s="7" t="s">
        <v>1882</v>
      </c>
      <c r="E1179" s="6">
        <v>5</v>
      </c>
      <c r="F1179" s="6">
        <v>5</v>
      </c>
      <c r="G1179" s="6">
        <v>1334200</v>
      </c>
      <c r="H1179" s="6">
        <v>5652000</v>
      </c>
      <c r="I1179" s="6"/>
      <c r="J1179" s="6"/>
      <c r="K1179" s="6">
        <v>1686100</v>
      </c>
      <c r="L1179" s="6">
        <v>5847900</v>
      </c>
      <c r="M1179" s="6"/>
      <c r="N1179" s="6">
        <v>3494700</v>
      </c>
      <c r="O1179" s="6"/>
      <c r="P1179" s="6">
        <f>COUNT(表1_5[[#This Row],[iBAQ 0-20_1]:[iBAQ 0-20_3]])</f>
        <v>2</v>
      </c>
      <c r="Q1179" s="6">
        <f>COUNT(表1_5[[#This Row],[iBAQ 30-40_1]:[iBAQ 30-40_3]])</f>
        <v>2</v>
      </c>
      <c r="R1179" s="6">
        <f>COUNT(表1_5[[#This Row],[iBAQ 50-60_1]:[iBAQ 50-60_3]])</f>
        <v>1</v>
      </c>
      <c r="S1179" s="8">
        <f>AVERAGE(表1_5[[#This Row],[iBAQ 0-20_1]:[iBAQ 0-20_3]])</f>
        <v>3493100</v>
      </c>
      <c r="T1179" s="8">
        <f>AVERAGE(表1_5[[#This Row],[iBAQ 30-40_1]:[iBAQ 30-40_3]])</f>
        <v>3767000</v>
      </c>
      <c r="U1179" s="8"/>
      <c r="V1179" s="8">
        <f>表1_5[[#This Row],[Average 40]]/表1_5[[#This Row],[Average 20]]</f>
        <v>1.0784117259740631</v>
      </c>
      <c r="W1179" s="8">
        <f>TTEST(表1_5[[#This Row],[iBAQ 0-20_1]:[iBAQ 0-20_3]],表1_5[[#This Row],[iBAQ 30-40_1]:[iBAQ 30-40_3]],2,2)</f>
        <v>0.93554314343568956</v>
      </c>
      <c r="X1179" s="8"/>
      <c r="Y1179" s="8"/>
      <c r="Z1179" s="8"/>
      <c r="AA1179" s="8"/>
      <c r="AB1179" s="8"/>
      <c r="AC1179" s="8"/>
      <c r="AD1179" s="8"/>
    </row>
    <row r="1180" spans="1:30" ht="15.75">
      <c r="A1180" s="6">
        <v>432</v>
      </c>
      <c r="B1180" s="7" t="s">
        <v>451</v>
      </c>
      <c r="C1180" s="7" t="s">
        <v>2967</v>
      </c>
      <c r="D1180" s="7" t="s">
        <v>3808</v>
      </c>
      <c r="E1180" s="6">
        <v>4</v>
      </c>
      <c r="F1180" s="6">
        <v>4</v>
      </c>
      <c r="G1180" s="6"/>
      <c r="H1180" s="6"/>
      <c r="I1180" s="6">
        <v>2819300</v>
      </c>
      <c r="J1180" s="6"/>
      <c r="K1180" s="6"/>
      <c r="L1180" s="6">
        <v>805080</v>
      </c>
      <c r="M1180" s="6">
        <v>563980</v>
      </c>
      <c r="N1180" s="6"/>
      <c r="O1180" s="6">
        <v>1935200</v>
      </c>
      <c r="P1180" s="6">
        <f>COUNT(表1_5[[#This Row],[iBAQ 0-20_1]:[iBAQ 0-20_3]])</f>
        <v>1</v>
      </c>
      <c r="Q1180" s="6">
        <f>COUNT(表1_5[[#This Row],[iBAQ 30-40_1]:[iBAQ 30-40_3]])</f>
        <v>1</v>
      </c>
      <c r="R1180" s="6">
        <f>COUNT(表1_5[[#This Row],[iBAQ 50-60_1]:[iBAQ 50-60_3]])</f>
        <v>2</v>
      </c>
      <c r="S1180" s="8"/>
      <c r="T1180" s="8"/>
      <c r="U1180" s="8">
        <f>AVERAGE(表1_5[[#This Row],[iBAQ 50-60_1]:[iBAQ 50-60_3]])</f>
        <v>1249590</v>
      </c>
      <c r="V1180" s="8"/>
      <c r="W1180" s="8"/>
      <c r="X1180" s="8"/>
      <c r="Y1180" s="8"/>
      <c r="Z1180" s="8"/>
      <c r="AA1180" s="8"/>
      <c r="AB1180" s="8"/>
      <c r="AC1180" s="8"/>
      <c r="AD1180" s="8"/>
    </row>
    <row r="1181" spans="1:30" ht="15.75">
      <c r="A1181" s="6">
        <v>1073</v>
      </c>
      <c r="B1181" s="7" t="s">
        <v>895</v>
      </c>
      <c r="C1181" s="7" t="s">
        <v>2970</v>
      </c>
      <c r="D1181" s="7" t="s">
        <v>1884</v>
      </c>
      <c r="E1181" s="6">
        <v>1</v>
      </c>
      <c r="F1181" s="6">
        <v>1</v>
      </c>
      <c r="G1181" s="6"/>
      <c r="H1181" s="6"/>
      <c r="I1181" s="6"/>
      <c r="J1181" s="6"/>
      <c r="K1181" s="6"/>
      <c r="L1181" s="6"/>
      <c r="M1181" s="6">
        <v>16817000</v>
      </c>
      <c r="N1181" s="6"/>
      <c r="O1181" s="6"/>
      <c r="P1181" s="6">
        <f>COUNT(表1_5[[#This Row],[iBAQ 0-20_1]:[iBAQ 0-20_3]])</f>
        <v>0</v>
      </c>
      <c r="Q1181" s="6">
        <f>COUNT(表1_5[[#This Row],[iBAQ 30-40_1]:[iBAQ 30-40_3]])</f>
        <v>0</v>
      </c>
      <c r="R1181" s="6">
        <f>COUNT(表1_5[[#This Row],[iBAQ 50-60_1]:[iBAQ 50-60_3]])</f>
        <v>1</v>
      </c>
      <c r="S1181" s="8"/>
      <c r="T1181" s="8"/>
      <c r="U1181" s="8"/>
      <c r="V1181" s="8"/>
      <c r="W1181" s="8"/>
      <c r="X1181" s="8"/>
      <c r="Y1181" s="8"/>
      <c r="Z1181" s="8"/>
      <c r="AA1181" s="8"/>
      <c r="AB1181" s="8"/>
      <c r="AC1181" s="8"/>
      <c r="AD1181" s="8"/>
    </row>
    <row r="1182" spans="1:30" ht="15.75">
      <c r="A1182" s="6">
        <v>1074</v>
      </c>
      <c r="B1182" s="7" t="s">
        <v>750</v>
      </c>
      <c r="C1182" s="7" t="s">
        <v>2971</v>
      </c>
      <c r="D1182" s="7" t="s">
        <v>1885</v>
      </c>
      <c r="E1182" s="6">
        <v>1</v>
      </c>
      <c r="F1182" s="6">
        <v>1</v>
      </c>
      <c r="G1182" s="6"/>
      <c r="H1182" s="6"/>
      <c r="I1182" s="6"/>
      <c r="J1182" s="6"/>
      <c r="K1182" s="6">
        <v>2509100</v>
      </c>
      <c r="L1182" s="6">
        <v>993480</v>
      </c>
      <c r="M1182" s="6"/>
      <c r="N1182" s="6">
        <v>1931400</v>
      </c>
      <c r="O1182" s="6"/>
      <c r="P1182" s="6">
        <f>COUNT(表1_5[[#This Row],[iBAQ 0-20_1]:[iBAQ 0-20_3]])</f>
        <v>0</v>
      </c>
      <c r="Q1182" s="6">
        <f>COUNT(表1_5[[#This Row],[iBAQ 30-40_1]:[iBAQ 30-40_3]])</f>
        <v>2</v>
      </c>
      <c r="R1182" s="6">
        <f>COUNT(表1_5[[#This Row],[iBAQ 50-60_1]:[iBAQ 50-60_3]])</f>
        <v>1</v>
      </c>
      <c r="S1182" s="8"/>
      <c r="T1182" s="8">
        <f>AVERAGE(表1_5[[#This Row],[iBAQ 30-40_1]:[iBAQ 30-40_3]])</f>
        <v>1751290</v>
      </c>
      <c r="U1182" s="8"/>
      <c r="V1182" s="8"/>
      <c r="W1182" s="8"/>
      <c r="X1182" s="8">
        <v>40</v>
      </c>
      <c r="Y1182" s="8"/>
      <c r="Z1182" s="8"/>
      <c r="AA1182" s="8"/>
      <c r="AB1182" s="8"/>
      <c r="AC1182" s="8"/>
      <c r="AD1182" s="8"/>
    </row>
    <row r="1183" spans="1:30" ht="15.75">
      <c r="A1183" s="6">
        <v>1077</v>
      </c>
      <c r="B1183" s="7" t="s">
        <v>1002</v>
      </c>
      <c r="C1183" s="7" t="s">
        <v>2224</v>
      </c>
      <c r="D1183" s="7" t="s">
        <v>3811</v>
      </c>
      <c r="E1183" s="6">
        <v>4</v>
      </c>
      <c r="F1183" s="6">
        <v>4</v>
      </c>
      <c r="G1183" s="6"/>
      <c r="H1183" s="6"/>
      <c r="I1183" s="6"/>
      <c r="J1183" s="6">
        <v>8348700</v>
      </c>
      <c r="K1183" s="6">
        <v>2041700</v>
      </c>
      <c r="L1183" s="6">
        <v>2928000</v>
      </c>
      <c r="M1183" s="6">
        <v>1438500</v>
      </c>
      <c r="N1183" s="6"/>
      <c r="O1183" s="6"/>
      <c r="P1183" s="6">
        <f>COUNT(表1_5[[#This Row],[iBAQ 0-20_1]:[iBAQ 0-20_3]])</f>
        <v>0</v>
      </c>
      <c r="Q1183" s="6">
        <f>COUNT(表1_5[[#This Row],[iBAQ 30-40_1]:[iBAQ 30-40_3]])</f>
        <v>3</v>
      </c>
      <c r="R1183" s="6">
        <f>COUNT(表1_5[[#This Row],[iBAQ 50-60_1]:[iBAQ 50-60_3]])</f>
        <v>1</v>
      </c>
      <c r="S1183" s="8"/>
      <c r="T1183" s="8">
        <f>AVERAGE(表1_5[[#This Row],[iBAQ 30-40_1]:[iBAQ 30-40_3]])</f>
        <v>4439466.666666667</v>
      </c>
      <c r="U1183" s="8"/>
      <c r="V1183" s="8"/>
      <c r="W1183" s="8"/>
      <c r="X1183" s="8">
        <v>40</v>
      </c>
      <c r="Y1183" s="8"/>
      <c r="Z1183" s="8"/>
      <c r="AA1183" s="8"/>
      <c r="AB1183" s="8"/>
      <c r="AC1183" s="8"/>
      <c r="AD1183" s="8"/>
    </row>
    <row r="1184" spans="1:30" ht="15.75">
      <c r="A1184" s="6">
        <v>1078</v>
      </c>
      <c r="B1184" s="7" t="s">
        <v>321</v>
      </c>
      <c r="C1184" s="7" t="s">
        <v>2973</v>
      </c>
      <c r="D1184" s="7" t="s">
        <v>3812</v>
      </c>
      <c r="E1184" s="6">
        <v>4</v>
      </c>
      <c r="F1184" s="6">
        <v>1</v>
      </c>
      <c r="G1184" s="6"/>
      <c r="H1184" s="6"/>
      <c r="I1184" s="6"/>
      <c r="J1184" s="6"/>
      <c r="K1184" s="6"/>
      <c r="L1184" s="6"/>
      <c r="M1184" s="6"/>
      <c r="N1184" s="6"/>
      <c r="O1184" s="6">
        <v>3819700</v>
      </c>
      <c r="P1184" s="6">
        <f>COUNT(表1_5[[#This Row],[iBAQ 0-20_1]:[iBAQ 0-20_3]])</f>
        <v>0</v>
      </c>
      <c r="Q1184" s="6">
        <f>COUNT(表1_5[[#This Row],[iBAQ 30-40_1]:[iBAQ 30-40_3]])</f>
        <v>0</v>
      </c>
      <c r="R1184" s="6">
        <f>COUNT(表1_5[[#This Row],[iBAQ 50-60_1]:[iBAQ 50-60_3]])</f>
        <v>1</v>
      </c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</row>
    <row r="1185" spans="1:30" ht="15.75">
      <c r="A1185" s="6">
        <v>1081</v>
      </c>
      <c r="B1185" s="7" t="s">
        <v>467</v>
      </c>
      <c r="C1185" s="7" t="s">
        <v>2975</v>
      </c>
      <c r="D1185" s="7" t="s">
        <v>1886</v>
      </c>
      <c r="E1185" s="6">
        <v>2</v>
      </c>
      <c r="F1185" s="6">
        <v>2</v>
      </c>
      <c r="G1185" s="6"/>
      <c r="H1185" s="6"/>
      <c r="I1185" s="6"/>
      <c r="J1185" s="6"/>
      <c r="K1185" s="6">
        <v>984890</v>
      </c>
      <c r="L1185" s="6"/>
      <c r="M1185" s="6"/>
      <c r="N1185" s="6"/>
      <c r="O1185" s="6">
        <v>1817200</v>
      </c>
      <c r="P1185" s="6">
        <f>COUNT(表1_5[[#This Row],[iBAQ 0-20_1]:[iBAQ 0-20_3]])</f>
        <v>0</v>
      </c>
      <c r="Q1185" s="6">
        <f>COUNT(表1_5[[#This Row],[iBAQ 30-40_1]:[iBAQ 30-40_3]])</f>
        <v>1</v>
      </c>
      <c r="R1185" s="6">
        <f>COUNT(表1_5[[#This Row],[iBAQ 50-60_1]:[iBAQ 50-60_3]])</f>
        <v>1</v>
      </c>
      <c r="S1185" s="8"/>
      <c r="T1185" s="8"/>
      <c r="U1185" s="8"/>
      <c r="V1185" s="8"/>
      <c r="W1185" s="8"/>
      <c r="X1185" s="8"/>
      <c r="Y1185" s="8"/>
      <c r="Z1185" s="8"/>
      <c r="AA1185" s="8"/>
      <c r="AB1185" s="8"/>
      <c r="AC1185" s="8"/>
      <c r="AD1185" s="8"/>
    </row>
    <row r="1186" spans="1:30" ht="15.75">
      <c r="A1186" s="6">
        <v>1085</v>
      </c>
      <c r="B1186" s="7" t="s">
        <v>1064</v>
      </c>
      <c r="C1186" s="7" t="s">
        <v>2978</v>
      </c>
      <c r="D1186" s="7" t="s">
        <v>1888</v>
      </c>
      <c r="E1186" s="6">
        <v>3</v>
      </c>
      <c r="F1186" s="6">
        <v>3</v>
      </c>
      <c r="G1186" s="6"/>
      <c r="H1186" s="6"/>
      <c r="I1186" s="6"/>
      <c r="J1186" s="6"/>
      <c r="K1186" s="6">
        <v>271440</v>
      </c>
      <c r="L1186" s="6">
        <v>620820</v>
      </c>
      <c r="M1186" s="6">
        <v>231020</v>
      </c>
      <c r="N1186" s="6"/>
      <c r="O1186" s="6"/>
      <c r="P1186" s="6">
        <f>COUNT(表1_5[[#This Row],[iBAQ 0-20_1]:[iBAQ 0-20_3]])</f>
        <v>0</v>
      </c>
      <c r="Q1186" s="6">
        <f>COUNT(表1_5[[#This Row],[iBAQ 30-40_1]:[iBAQ 30-40_3]])</f>
        <v>2</v>
      </c>
      <c r="R1186" s="6">
        <f>COUNT(表1_5[[#This Row],[iBAQ 50-60_1]:[iBAQ 50-60_3]])</f>
        <v>1</v>
      </c>
      <c r="S1186" s="8"/>
      <c r="T1186" s="8">
        <f>AVERAGE(表1_5[[#This Row],[iBAQ 30-40_1]:[iBAQ 30-40_3]])</f>
        <v>446130</v>
      </c>
      <c r="U1186" s="8"/>
      <c r="V1186" s="8"/>
      <c r="W1186" s="8"/>
      <c r="X1186" s="8">
        <v>40</v>
      </c>
      <c r="Y1186" s="8"/>
      <c r="Z1186" s="8"/>
      <c r="AA1186" s="8"/>
      <c r="AB1186" s="8"/>
      <c r="AC1186" s="8"/>
      <c r="AD1186" s="8"/>
    </row>
    <row r="1187" spans="1:30" ht="15.75">
      <c r="A1187" s="6">
        <v>1086</v>
      </c>
      <c r="B1187" s="7" t="s">
        <v>1324</v>
      </c>
      <c r="C1187" s="7" t="s">
        <v>2979</v>
      </c>
      <c r="D1187" s="7" t="s">
        <v>1889</v>
      </c>
      <c r="E1187" s="6">
        <v>1</v>
      </c>
      <c r="F1187" s="6">
        <v>1</v>
      </c>
      <c r="G1187" s="6"/>
      <c r="H1187" s="6"/>
      <c r="I1187" s="6"/>
      <c r="J1187" s="6">
        <v>640270</v>
      </c>
      <c r="K1187" s="6"/>
      <c r="L1187" s="6"/>
      <c r="M1187" s="6"/>
      <c r="N1187" s="6"/>
      <c r="O1187" s="6"/>
      <c r="P1187" s="6">
        <f>COUNT(表1_5[[#This Row],[iBAQ 0-20_1]:[iBAQ 0-20_3]])</f>
        <v>0</v>
      </c>
      <c r="Q1187" s="6">
        <f>COUNT(表1_5[[#This Row],[iBAQ 30-40_1]:[iBAQ 30-40_3]])</f>
        <v>1</v>
      </c>
      <c r="R1187" s="6">
        <f>COUNT(表1_5[[#This Row],[iBAQ 50-60_1]:[iBAQ 50-60_3]])</f>
        <v>0</v>
      </c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</row>
    <row r="1188" spans="1:30" ht="15.75">
      <c r="A1188" s="6">
        <v>1089</v>
      </c>
      <c r="B1188" s="7" t="s">
        <v>1111</v>
      </c>
      <c r="C1188" s="7" t="s">
        <v>2981</v>
      </c>
      <c r="D1188" s="7" t="s">
        <v>3817</v>
      </c>
      <c r="E1188" s="6">
        <v>4</v>
      </c>
      <c r="F1188" s="6">
        <v>4</v>
      </c>
      <c r="G1188" s="6">
        <v>1554100</v>
      </c>
      <c r="H1188" s="6"/>
      <c r="I1188" s="6"/>
      <c r="J1188" s="6"/>
      <c r="K1188" s="6"/>
      <c r="L1188" s="6">
        <v>2132300</v>
      </c>
      <c r="M1188" s="6"/>
      <c r="N1188" s="6"/>
      <c r="O1188" s="6"/>
      <c r="P1188" s="6">
        <f>COUNT(表1_5[[#This Row],[iBAQ 0-20_1]:[iBAQ 0-20_3]])</f>
        <v>1</v>
      </c>
      <c r="Q1188" s="6">
        <f>COUNT(表1_5[[#This Row],[iBAQ 30-40_1]:[iBAQ 30-40_3]])</f>
        <v>1</v>
      </c>
      <c r="R1188" s="6">
        <f>COUNT(表1_5[[#This Row],[iBAQ 50-60_1]:[iBAQ 50-60_3]])</f>
        <v>0</v>
      </c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</row>
    <row r="1189" spans="1:30" ht="15.75">
      <c r="A1189" s="6">
        <v>209</v>
      </c>
      <c r="B1189" s="7" t="s">
        <v>888</v>
      </c>
      <c r="C1189" s="7" t="s">
        <v>2982</v>
      </c>
      <c r="D1189" s="7" t="s">
        <v>1890</v>
      </c>
      <c r="E1189" s="6">
        <v>2</v>
      </c>
      <c r="F1189" s="6">
        <v>2</v>
      </c>
      <c r="G1189" s="6"/>
      <c r="H1189" s="6">
        <v>1390400</v>
      </c>
      <c r="I1189" s="6"/>
      <c r="J1189" s="6"/>
      <c r="K1189" s="6"/>
      <c r="L1189" s="6">
        <v>65685000</v>
      </c>
      <c r="M1189" s="6">
        <v>22891000</v>
      </c>
      <c r="N1189" s="6"/>
      <c r="O1189" s="6"/>
      <c r="P1189" s="6">
        <f>COUNT(表1_5[[#This Row],[iBAQ 0-20_1]:[iBAQ 0-20_3]])</f>
        <v>1</v>
      </c>
      <c r="Q1189" s="6">
        <f>COUNT(表1_5[[#This Row],[iBAQ 30-40_1]:[iBAQ 30-40_3]])</f>
        <v>1</v>
      </c>
      <c r="R1189" s="6">
        <f>COUNT(表1_5[[#This Row],[iBAQ 50-60_1]:[iBAQ 50-60_3]])</f>
        <v>1</v>
      </c>
      <c r="S1189" s="8"/>
      <c r="T1189" s="8"/>
      <c r="U1189" s="8"/>
      <c r="V1189" s="8"/>
      <c r="W1189" s="8"/>
      <c r="X1189" s="8"/>
      <c r="Y1189" s="8"/>
      <c r="Z1189" s="8"/>
      <c r="AA1189" s="8"/>
      <c r="AB1189" s="8"/>
      <c r="AC1189" s="8"/>
      <c r="AD1189" s="8"/>
    </row>
    <row r="1190" spans="1:30" ht="15.75">
      <c r="A1190" s="6">
        <v>356</v>
      </c>
      <c r="B1190" s="7" t="s">
        <v>995</v>
      </c>
      <c r="C1190" s="7" t="s">
        <v>2983</v>
      </c>
      <c r="D1190" s="7" t="s">
        <v>3818</v>
      </c>
      <c r="E1190" s="6">
        <v>1</v>
      </c>
      <c r="F1190" s="6">
        <v>1</v>
      </c>
      <c r="G1190" s="6"/>
      <c r="H1190" s="6"/>
      <c r="I1190" s="6"/>
      <c r="J1190" s="6"/>
      <c r="K1190" s="6"/>
      <c r="L1190" s="6"/>
      <c r="M1190" s="6">
        <v>1564200</v>
      </c>
      <c r="N1190" s="6"/>
      <c r="O1190" s="6"/>
      <c r="P1190" s="6">
        <f>COUNT(表1_5[[#This Row],[iBAQ 0-20_1]:[iBAQ 0-20_3]])</f>
        <v>0</v>
      </c>
      <c r="Q1190" s="6">
        <f>COUNT(表1_5[[#This Row],[iBAQ 30-40_1]:[iBAQ 30-40_3]])</f>
        <v>0</v>
      </c>
      <c r="R1190" s="6">
        <f>COUNT(表1_5[[#This Row],[iBAQ 50-60_1]:[iBAQ 50-60_3]])</f>
        <v>1</v>
      </c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</row>
    <row r="1191" spans="1:30" ht="15.75">
      <c r="A1191" s="6">
        <v>1090</v>
      </c>
      <c r="B1191" s="7" t="s">
        <v>1213</v>
      </c>
      <c r="C1191" s="7" t="s">
        <v>2984</v>
      </c>
      <c r="D1191" s="7" t="s">
        <v>1891</v>
      </c>
      <c r="E1191" s="6">
        <v>2</v>
      </c>
      <c r="F1191" s="6">
        <v>2</v>
      </c>
      <c r="G1191" s="6">
        <v>314020</v>
      </c>
      <c r="H1191" s="6"/>
      <c r="I1191" s="6"/>
      <c r="J1191" s="6"/>
      <c r="K1191" s="6"/>
      <c r="L1191" s="6">
        <v>412110</v>
      </c>
      <c r="M1191" s="6"/>
      <c r="N1191" s="6"/>
      <c r="O1191" s="6"/>
      <c r="P1191" s="6">
        <f>COUNT(表1_5[[#This Row],[iBAQ 0-20_1]:[iBAQ 0-20_3]])</f>
        <v>1</v>
      </c>
      <c r="Q1191" s="6">
        <f>COUNT(表1_5[[#This Row],[iBAQ 30-40_1]:[iBAQ 30-40_3]])</f>
        <v>1</v>
      </c>
      <c r="R1191" s="6">
        <f>COUNT(表1_5[[#This Row],[iBAQ 50-60_1]:[iBAQ 50-60_3]])</f>
        <v>0</v>
      </c>
      <c r="S1191" s="8"/>
      <c r="T1191" s="8"/>
      <c r="U1191" s="8"/>
      <c r="V1191" s="8"/>
      <c r="W1191" s="8"/>
      <c r="X1191" s="8"/>
      <c r="Y1191" s="8"/>
      <c r="Z1191" s="8"/>
      <c r="AA1191" s="8"/>
      <c r="AB1191" s="8"/>
      <c r="AC1191" s="8"/>
      <c r="AD1191" s="8"/>
    </row>
    <row r="1192" spans="1:30" ht="15.75">
      <c r="A1192" s="6">
        <v>1092</v>
      </c>
      <c r="B1192" s="7" t="s">
        <v>1337</v>
      </c>
      <c r="C1192" s="7" t="s">
        <v>2985</v>
      </c>
      <c r="D1192" s="7" t="s">
        <v>1892</v>
      </c>
      <c r="E1192" s="6">
        <v>1</v>
      </c>
      <c r="F1192" s="6">
        <v>1</v>
      </c>
      <c r="G1192" s="6"/>
      <c r="H1192" s="6">
        <v>129610</v>
      </c>
      <c r="I1192" s="6"/>
      <c r="J1192" s="6">
        <v>158660</v>
      </c>
      <c r="K1192" s="6"/>
      <c r="L1192" s="6"/>
      <c r="M1192" s="6"/>
      <c r="N1192" s="6"/>
      <c r="O1192" s="6"/>
      <c r="P1192" s="6">
        <f>COUNT(表1_5[[#This Row],[iBAQ 0-20_1]:[iBAQ 0-20_3]])</f>
        <v>1</v>
      </c>
      <c r="Q1192" s="6">
        <f>COUNT(表1_5[[#This Row],[iBAQ 30-40_1]:[iBAQ 30-40_3]])</f>
        <v>1</v>
      </c>
      <c r="R1192" s="6">
        <f>COUNT(表1_5[[#This Row],[iBAQ 50-60_1]:[iBAQ 50-60_3]])</f>
        <v>0</v>
      </c>
      <c r="S1192" s="8"/>
      <c r="T1192" s="8"/>
      <c r="U1192" s="8"/>
      <c r="V1192" s="8"/>
      <c r="W1192" s="8"/>
      <c r="X1192" s="8"/>
      <c r="Y1192" s="8"/>
      <c r="Z1192" s="8"/>
      <c r="AA1192" s="8"/>
      <c r="AB1192" s="8"/>
      <c r="AC1192" s="8"/>
      <c r="AD1192" s="8"/>
    </row>
    <row r="1193" spans="1:30" ht="15.75">
      <c r="A1193" s="6">
        <v>1093</v>
      </c>
      <c r="B1193" s="7" t="s">
        <v>1330</v>
      </c>
      <c r="C1193" s="7" t="s">
        <v>2986</v>
      </c>
      <c r="D1193" s="7" t="s">
        <v>1893</v>
      </c>
      <c r="E1193" s="6">
        <v>1</v>
      </c>
      <c r="F1193" s="6">
        <v>1</v>
      </c>
      <c r="G1193" s="6"/>
      <c r="H1193" s="6"/>
      <c r="I1193" s="6"/>
      <c r="J1193" s="6">
        <v>409470</v>
      </c>
      <c r="K1193" s="6"/>
      <c r="L1193" s="6"/>
      <c r="M1193" s="6"/>
      <c r="N1193" s="6"/>
      <c r="O1193" s="6"/>
      <c r="P1193" s="6">
        <f>COUNT(表1_5[[#This Row],[iBAQ 0-20_1]:[iBAQ 0-20_3]])</f>
        <v>0</v>
      </c>
      <c r="Q1193" s="6">
        <f>COUNT(表1_5[[#This Row],[iBAQ 30-40_1]:[iBAQ 30-40_3]])</f>
        <v>1</v>
      </c>
      <c r="R1193" s="6">
        <f>COUNT(表1_5[[#This Row],[iBAQ 50-60_1]:[iBAQ 50-60_3]])</f>
        <v>0</v>
      </c>
      <c r="S1193" s="8"/>
      <c r="T1193" s="8"/>
      <c r="U1193" s="8"/>
      <c r="V1193" s="8"/>
      <c r="W1193" s="8"/>
      <c r="X1193" s="8"/>
      <c r="Y1193" s="8"/>
      <c r="Z1193" s="8"/>
      <c r="AA1193" s="8"/>
      <c r="AB1193" s="8"/>
      <c r="AC1193" s="8"/>
      <c r="AD1193" s="8"/>
    </row>
    <row r="1194" spans="1:30" ht="15.75">
      <c r="A1194" s="6">
        <v>1094</v>
      </c>
      <c r="B1194" s="7" t="s">
        <v>405</v>
      </c>
      <c r="C1194" s="7" t="s">
        <v>2987</v>
      </c>
      <c r="D1194" s="7" t="s">
        <v>1894</v>
      </c>
      <c r="E1194" s="6">
        <v>1</v>
      </c>
      <c r="F1194" s="6">
        <v>1</v>
      </c>
      <c r="G1194" s="6"/>
      <c r="H1194" s="6"/>
      <c r="I1194" s="6"/>
      <c r="J1194" s="6"/>
      <c r="K1194" s="6"/>
      <c r="L1194" s="6"/>
      <c r="M1194" s="6"/>
      <c r="N1194" s="6"/>
      <c r="O1194" s="6">
        <v>2482000</v>
      </c>
      <c r="P1194" s="6">
        <f>COUNT(表1_5[[#This Row],[iBAQ 0-20_1]:[iBAQ 0-20_3]])</f>
        <v>0</v>
      </c>
      <c r="Q1194" s="6">
        <f>COUNT(表1_5[[#This Row],[iBAQ 30-40_1]:[iBAQ 30-40_3]])</f>
        <v>0</v>
      </c>
      <c r="R1194" s="6">
        <f>COUNT(表1_5[[#This Row],[iBAQ 50-60_1]:[iBAQ 50-60_3]])</f>
        <v>1</v>
      </c>
      <c r="S1194" s="8"/>
      <c r="T1194" s="8"/>
      <c r="U1194" s="8"/>
      <c r="V1194" s="8"/>
      <c r="W1194" s="8"/>
      <c r="X1194" s="8"/>
      <c r="Y1194" s="8"/>
      <c r="Z1194" s="8"/>
      <c r="AA1194" s="8"/>
      <c r="AB1194" s="8"/>
      <c r="AC1194" s="8"/>
      <c r="AD1194" s="8"/>
    </row>
    <row r="1195" spans="1:30" ht="15.75">
      <c r="A1195" s="6">
        <v>1107</v>
      </c>
      <c r="B1195" s="7" t="s">
        <v>805</v>
      </c>
      <c r="C1195" s="7" t="s">
        <v>2996</v>
      </c>
      <c r="D1195" s="7" t="s">
        <v>1901</v>
      </c>
      <c r="E1195" s="6">
        <v>5</v>
      </c>
      <c r="F1195" s="6">
        <v>5</v>
      </c>
      <c r="G1195" s="6">
        <v>172990</v>
      </c>
      <c r="H1195" s="6">
        <v>171340</v>
      </c>
      <c r="I1195" s="6">
        <v>88064</v>
      </c>
      <c r="J1195" s="6">
        <v>549710</v>
      </c>
      <c r="K1195" s="6">
        <v>1527900</v>
      </c>
      <c r="L1195" s="6">
        <v>257720</v>
      </c>
      <c r="M1195" s="6"/>
      <c r="N1195" s="6">
        <v>677730</v>
      </c>
      <c r="O1195" s="6"/>
      <c r="P1195" s="6">
        <f>COUNT(表1_5[[#This Row],[iBAQ 0-20_1]:[iBAQ 0-20_3]])</f>
        <v>3</v>
      </c>
      <c r="Q1195" s="6">
        <f>COUNT(表1_5[[#This Row],[iBAQ 30-40_1]:[iBAQ 30-40_3]])</f>
        <v>3</v>
      </c>
      <c r="R1195" s="6">
        <f>COUNT(表1_5[[#This Row],[iBAQ 50-60_1]:[iBAQ 50-60_3]])</f>
        <v>1</v>
      </c>
      <c r="S1195" s="8">
        <f>AVERAGE(表1_5[[#This Row],[iBAQ 0-20_1]:[iBAQ 0-20_3]])</f>
        <v>144131.33333333334</v>
      </c>
      <c r="T1195" s="8">
        <f>AVERAGE(表1_5[[#This Row],[iBAQ 30-40_1]:[iBAQ 30-40_3]])</f>
        <v>778443.33333333337</v>
      </c>
      <c r="U1195" s="8"/>
      <c r="V1195" s="8">
        <f>表1_5[[#This Row],[Average 40]]/表1_5[[#This Row],[Average 20]]</f>
        <v>5.400930632709982</v>
      </c>
      <c r="W1195" s="8">
        <f>TTEST(表1_5[[#This Row],[iBAQ 0-20_1]:[iBAQ 0-20_3]],表1_5[[#This Row],[iBAQ 30-40_1]:[iBAQ 30-40_3]],2,2)</f>
        <v>0.17488721006645963</v>
      </c>
      <c r="X1195" s="8"/>
      <c r="Y1195" s="8"/>
      <c r="Z1195" s="8"/>
      <c r="AA1195" s="8"/>
      <c r="AB1195" s="8"/>
      <c r="AC1195" s="8"/>
      <c r="AD1195" s="8"/>
    </row>
    <row r="1196" spans="1:30" ht="15.75">
      <c r="A1196" s="6">
        <v>1110</v>
      </c>
      <c r="B1196" s="7" t="s">
        <v>1015</v>
      </c>
      <c r="C1196" s="7" t="s">
        <v>2998</v>
      </c>
      <c r="D1196" s="7" t="s">
        <v>1903</v>
      </c>
      <c r="E1196" s="6">
        <v>14</v>
      </c>
      <c r="F1196" s="6">
        <v>2</v>
      </c>
      <c r="G1196" s="6"/>
      <c r="H1196" s="6"/>
      <c r="I1196" s="6"/>
      <c r="J1196" s="6"/>
      <c r="K1196" s="6">
        <v>598400</v>
      </c>
      <c r="L1196" s="6"/>
      <c r="M1196" s="6">
        <v>1207700</v>
      </c>
      <c r="N1196" s="6"/>
      <c r="O1196" s="6"/>
      <c r="P1196" s="6">
        <f>COUNT(表1_5[[#This Row],[iBAQ 0-20_1]:[iBAQ 0-20_3]])</f>
        <v>0</v>
      </c>
      <c r="Q1196" s="6">
        <f>COUNT(表1_5[[#This Row],[iBAQ 30-40_1]:[iBAQ 30-40_3]])</f>
        <v>1</v>
      </c>
      <c r="R1196" s="6">
        <f>COUNT(表1_5[[#This Row],[iBAQ 50-60_1]:[iBAQ 50-60_3]])</f>
        <v>1</v>
      </c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  <c r="AD1196" s="8"/>
    </row>
    <row r="1197" spans="1:30" ht="15.75">
      <c r="A1197" s="6">
        <v>1111</v>
      </c>
      <c r="B1197" s="7" t="s">
        <v>1382</v>
      </c>
      <c r="C1197" s="7" t="s">
        <v>2999</v>
      </c>
      <c r="D1197" s="7" t="s">
        <v>1904</v>
      </c>
      <c r="E1197" s="6">
        <v>1</v>
      </c>
      <c r="F1197" s="6">
        <v>1</v>
      </c>
      <c r="G1197" s="6"/>
      <c r="H1197" s="6">
        <v>244380</v>
      </c>
      <c r="I1197" s="6"/>
      <c r="J1197" s="6"/>
      <c r="K1197" s="6"/>
      <c r="L1197" s="6"/>
      <c r="M1197" s="6"/>
      <c r="N1197" s="6"/>
      <c r="O1197" s="6"/>
      <c r="P1197" s="6">
        <f>COUNT(表1_5[[#This Row],[iBAQ 0-20_1]:[iBAQ 0-20_3]])</f>
        <v>1</v>
      </c>
      <c r="Q1197" s="6">
        <f>COUNT(表1_5[[#This Row],[iBAQ 30-40_1]:[iBAQ 30-40_3]])</f>
        <v>0</v>
      </c>
      <c r="R1197" s="6">
        <f>COUNT(表1_5[[#This Row],[iBAQ 50-60_1]:[iBAQ 50-60_3]])</f>
        <v>0</v>
      </c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</row>
    <row r="1198" spans="1:30" ht="15.75">
      <c r="A1198" s="6">
        <v>1114</v>
      </c>
      <c r="B1198" s="7" t="s">
        <v>830</v>
      </c>
      <c r="C1198" s="7" t="s">
        <v>3002</v>
      </c>
      <c r="D1198" s="7" t="s">
        <v>1907</v>
      </c>
      <c r="E1198" s="6">
        <v>3</v>
      </c>
      <c r="F1198" s="6">
        <v>3</v>
      </c>
      <c r="G1198" s="6"/>
      <c r="H1198" s="6">
        <v>816500</v>
      </c>
      <c r="I1198" s="6"/>
      <c r="J1198" s="6">
        <v>375110</v>
      </c>
      <c r="K1198" s="6">
        <v>744750</v>
      </c>
      <c r="L1198" s="6"/>
      <c r="M1198" s="6"/>
      <c r="N1198" s="6">
        <v>497730</v>
      </c>
      <c r="O1198" s="6"/>
      <c r="P1198" s="6">
        <f>COUNT(表1_5[[#This Row],[iBAQ 0-20_1]:[iBAQ 0-20_3]])</f>
        <v>1</v>
      </c>
      <c r="Q1198" s="6">
        <f>COUNT(表1_5[[#This Row],[iBAQ 30-40_1]:[iBAQ 30-40_3]])</f>
        <v>2</v>
      </c>
      <c r="R1198" s="6">
        <f>COUNT(表1_5[[#This Row],[iBAQ 50-60_1]:[iBAQ 50-60_3]])</f>
        <v>1</v>
      </c>
      <c r="S1198" s="8"/>
      <c r="T1198" s="8">
        <f>AVERAGE(表1_5[[#This Row],[iBAQ 30-40_1]:[iBAQ 30-40_3]])</f>
        <v>559930</v>
      </c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</row>
    <row r="1199" spans="1:30" ht="15.75">
      <c r="A1199" s="6">
        <v>1116</v>
      </c>
      <c r="B1199" s="7" t="s">
        <v>1055</v>
      </c>
      <c r="C1199" s="7" t="s">
        <v>3003</v>
      </c>
      <c r="D1199" s="7" t="s">
        <v>1908</v>
      </c>
      <c r="E1199" s="6">
        <v>1</v>
      </c>
      <c r="F1199" s="6">
        <v>1</v>
      </c>
      <c r="G1199" s="6"/>
      <c r="H1199" s="6"/>
      <c r="I1199" s="6"/>
      <c r="J1199" s="6">
        <v>499950</v>
      </c>
      <c r="K1199" s="6"/>
      <c r="L1199" s="6"/>
      <c r="M1199" s="6">
        <v>499450</v>
      </c>
      <c r="N1199" s="6"/>
      <c r="O1199" s="6"/>
      <c r="P1199" s="6">
        <f>COUNT(表1_5[[#This Row],[iBAQ 0-20_1]:[iBAQ 0-20_3]])</f>
        <v>0</v>
      </c>
      <c r="Q1199" s="6">
        <f>COUNT(表1_5[[#This Row],[iBAQ 30-40_1]:[iBAQ 30-40_3]])</f>
        <v>1</v>
      </c>
      <c r="R1199" s="6">
        <f>COUNT(表1_5[[#This Row],[iBAQ 50-60_1]:[iBAQ 50-60_3]])</f>
        <v>1</v>
      </c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</row>
    <row r="1200" spans="1:30" ht="15.75">
      <c r="A1200" s="6">
        <v>1119</v>
      </c>
      <c r="B1200" s="7" t="s">
        <v>1386</v>
      </c>
      <c r="C1200" s="7" t="s">
        <v>3005</v>
      </c>
      <c r="D1200" s="7" t="s">
        <v>3823</v>
      </c>
      <c r="E1200" s="6">
        <v>10</v>
      </c>
      <c r="F1200" s="6">
        <v>1</v>
      </c>
      <c r="G1200" s="6">
        <v>2511200</v>
      </c>
      <c r="H1200" s="6"/>
      <c r="I1200" s="6"/>
      <c r="J1200" s="6"/>
      <c r="K1200" s="6"/>
      <c r="L1200" s="6"/>
      <c r="M1200" s="6"/>
      <c r="N1200" s="6"/>
      <c r="O1200" s="6"/>
      <c r="P1200" s="6">
        <f>COUNT(表1_5[[#This Row],[iBAQ 0-20_1]:[iBAQ 0-20_3]])</f>
        <v>1</v>
      </c>
      <c r="Q1200" s="6">
        <f>COUNT(表1_5[[#This Row],[iBAQ 30-40_1]:[iBAQ 30-40_3]])</f>
        <v>0</v>
      </c>
      <c r="R1200" s="6">
        <f>COUNT(表1_5[[#This Row],[iBAQ 50-60_1]:[iBAQ 50-60_3]])</f>
        <v>0</v>
      </c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</row>
    <row r="1201" spans="1:30" ht="15.75">
      <c r="A1201" s="6">
        <v>1120</v>
      </c>
      <c r="B1201" s="7" t="s">
        <v>878</v>
      </c>
      <c r="C1201" s="7" t="s">
        <v>3006</v>
      </c>
      <c r="D1201" s="7" t="s">
        <v>1910</v>
      </c>
      <c r="E1201" s="6">
        <v>2</v>
      </c>
      <c r="F1201" s="6">
        <v>2</v>
      </c>
      <c r="G1201" s="6"/>
      <c r="H1201" s="6">
        <v>234610</v>
      </c>
      <c r="I1201" s="6">
        <v>155830</v>
      </c>
      <c r="J1201" s="6"/>
      <c r="K1201" s="6">
        <v>218050</v>
      </c>
      <c r="L1201" s="6"/>
      <c r="M1201" s="6"/>
      <c r="N1201" s="6">
        <v>153540</v>
      </c>
      <c r="O1201" s="6"/>
      <c r="P1201" s="6">
        <f>COUNT(表1_5[[#This Row],[iBAQ 0-20_1]:[iBAQ 0-20_3]])</f>
        <v>2</v>
      </c>
      <c r="Q1201" s="6">
        <f>COUNT(表1_5[[#This Row],[iBAQ 30-40_1]:[iBAQ 30-40_3]])</f>
        <v>1</v>
      </c>
      <c r="R1201" s="6">
        <f>COUNT(表1_5[[#This Row],[iBAQ 50-60_1]:[iBAQ 50-60_3]])</f>
        <v>1</v>
      </c>
      <c r="S1201" s="8">
        <f>AVERAGE(表1_5[[#This Row],[iBAQ 0-20_1]:[iBAQ 0-20_3]])</f>
        <v>195220</v>
      </c>
      <c r="T1201" s="8"/>
      <c r="U1201" s="8"/>
      <c r="V1201" s="8"/>
      <c r="W1201" s="8"/>
      <c r="X1201" s="8"/>
      <c r="Y1201" s="8"/>
      <c r="Z1201" s="8"/>
      <c r="AA1201" s="8"/>
      <c r="AB1201" s="8"/>
      <c r="AC1201" s="8"/>
      <c r="AD1201" s="8"/>
    </row>
    <row r="1202" spans="1:30" ht="15.75">
      <c r="A1202" s="6">
        <v>1124</v>
      </c>
      <c r="B1202" s="7" t="s">
        <v>1296</v>
      </c>
      <c r="C1202" s="7" t="s">
        <v>3009</v>
      </c>
      <c r="D1202" s="7" t="s">
        <v>1913</v>
      </c>
      <c r="E1202" s="6">
        <v>1</v>
      </c>
      <c r="F1202" s="6">
        <v>1</v>
      </c>
      <c r="G1202" s="6"/>
      <c r="H1202" s="6"/>
      <c r="I1202" s="6"/>
      <c r="J1202" s="6"/>
      <c r="K1202" s="6">
        <v>284750</v>
      </c>
      <c r="L1202" s="6"/>
      <c r="M1202" s="6"/>
      <c r="N1202" s="6"/>
      <c r="O1202" s="6"/>
      <c r="P1202" s="6">
        <f>COUNT(表1_5[[#This Row],[iBAQ 0-20_1]:[iBAQ 0-20_3]])</f>
        <v>0</v>
      </c>
      <c r="Q1202" s="6">
        <f>COUNT(表1_5[[#This Row],[iBAQ 30-40_1]:[iBAQ 30-40_3]])</f>
        <v>1</v>
      </c>
      <c r="R1202" s="6">
        <f>COUNT(表1_5[[#This Row],[iBAQ 50-60_1]:[iBAQ 50-60_3]])</f>
        <v>0</v>
      </c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</row>
    <row r="1203" spans="1:30" ht="15.75">
      <c r="A1203" s="6">
        <v>1128</v>
      </c>
      <c r="B1203" s="7" t="s">
        <v>692</v>
      </c>
      <c r="C1203" s="7" t="s">
        <v>3010</v>
      </c>
      <c r="D1203" s="7" t="s">
        <v>1914</v>
      </c>
      <c r="E1203" s="6">
        <v>1</v>
      </c>
      <c r="F1203" s="6">
        <v>1</v>
      </c>
      <c r="G1203" s="6">
        <v>47736</v>
      </c>
      <c r="H1203" s="6"/>
      <c r="I1203" s="6"/>
      <c r="J1203" s="6"/>
      <c r="K1203" s="6">
        <v>60917</v>
      </c>
      <c r="L1203" s="6"/>
      <c r="M1203" s="6"/>
      <c r="N1203" s="6">
        <v>64853</v>
      </c>
      <c r="O1203" s="6">
        <v>47149</v>
      </c>
      <c r="P1203" s="6">
        <f>COUNT(表1_5[[#This Row],[iBAQ 0-20_1]:[iBAQ 0-20_3]])</f>
        <v>1</v>
      </c>
      <c r="Q1203" s="6">
        <f>COUNT(表1_5[[#This Row],[iBAQ 30-40_1]:[iBAQ 30-40_3]])</f>
        <v>1</v>
      </c>
      <c r="R1203" s="6">
        <f>COUNT(表1_5[[#This Row],[iBAQ 50-60_1]:[iBAQ 50-60_3]])</f>
        <v>2</v>
      </c>
      <c r="S1203" s="8"/>
      <c r="T1203" s="8"/>
      <c r="U1203" s="8">
        <f>AVERAGE(表1_5[[#This Row],[iBAQ 50-60_1]:[iBAQ 50-60_3]])</f>
        <v>56001</v>
      </c>
      <c r="V1203" s="8"/>
      <c r="W1203" s="8"/>
      <c r="X1203" s="8"/>
      <c r="Y1203" s="8"/>
      <c r="Z1203" s="8"/>
      <c r="AA1203" s="8"/>
      <c r="AB1203" s="8"/>
      <c r="AC1203" s="8"/>
      <c r="AD1203" s="8"/>
    </row>
    <row r="1204" spans="1:30" ht="15.75">
      <c r="A1204" s="6">
        <v>1130</v>
      </c>
      <c r="B1204" s="7" t="s">
        <v>1298</v>
      </c>
      <c r="C1204" s="7" t="s">
        <v>3012</v>
      </c>
      <c r="D1204" s="7" t="s">
        <v>1916</v>
      </c>
      <c r="E1204" s="6">
        <v>3</v>
      </c>
      <c r="F1204" s="6">
        <v>3</v>
      </c>
      <c r="G1204" s="6"/>
      <c r="H1204" s="6"/>
      <c r="I1204" s="6"/>
      <c r="J1204" s="6"/>
      <c r="K1204" s="6">
        <v>130050</v>
      </c>
      <c r="L1204" s="6"/>
      <c r="M1204" s="6"/>
      <c r="N1204" s="6"/>
      <c r="O1204" s="6"/>
      <c r="P1204" s="6">
        <f>COUNT(表1_5[[#This Row],[iBAQ 0-20_1]:[iBAQ 0-20_3]])</f>
        <v>0</v>
      </c>
      <c r="Q1204" s="6">
        <f>COUNT(表1_5[[#This Row],[iBAQ 30-40_1]:[iBAQ 30-40_3]])</f>
        <v>1</v>
      </c>
      <c r="R1204" s="6">
        <f>COUNT(表1_5[[#This Row],[iBAQ 50-60_1]:[iBAQ 50-60_3]])</f>
        <v>0</v>
      </c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</row>
    <row r="1205" spans="1:30" ht="15.75">
      <c r="A1205" s="6">
        <v>1132</v>
      </c>
      <c r="B1205" s="7" t="s">
        <v>853</v>
      </c>
      <c r="C1205" s="7" t="s">
        <v>3013</v>
      </c>
      <c r="D1205" s="7" t="s">
        <v>1917</v>
      </c>
      <c r="E1205" s="6">
        <v>3</v>
      </c>
      <c r="F1205" s="6">
        <v>3</v>
      </c>
      <c r="G1205" s="6">
        <v>500010</v>
      </c>
      <c r="H1205" s="6">
        <v>214760</v>
      </c>
      <c r="I1205" s="6"/>
      <c r="J1205" s="6">
        <v>813860</v>
      </c>
      <c r="K1205" s="6"/>
      <c r="L1205" s="6">
        <v>517900</v>
      </c>
      <c r="M1205" s="6"/>
      <c r="N1205" s="6">
        <v>284140</v>
      </c>
      <c r="O1205" s="6"/>
      <c r="P1205" s="6">
        <f>COUNT(表1_5[[#This Row],[iBAQ 0-20_1]:[iBAQ 0-20_3]])</f>
        <v>2</v>
      </c>
      <c r="Q1205" s="6">
        <f>COUNT(表1_5[[#This Row],[iBAQ 30-40_1]:[iBAQ 30-40_3]])</f>
        <v>2</v>
      </c>
      <c r="R1205" s="6">
        <f>COUNT(表1_5[[#This Row],[iBAQ 50-60_1]:[iBAQ 50-60_3]])</f>
        <v>1</v>
      </c>
      <c r="S1205" s="8">
        <f>AVERAGE(表1_5[[#This Row],[iBAQ 0-20_1]:[iBAQ 0-20_3]])</f>
        <v>357385</v>
      </c>
      <c r="T1205" s="8">
        <f>AVERAGE(表1_5[[#This Row],[iBAQ 30-40_1]:[iBAQ 30-40_3]])</f>
        <v>665880</v>
      </c>
      <c r="U1205" s="8"/>
      <c r="V1205" s="8">
        <f>表1_5[[#This Row],[Average 40]]/表1_5[[#This Row],[Average 20]]</f>
        <v>1.8632007498915735</v>
      </c>
      <c r="W1205" s="8">
        <f>TTEST(表1_5[[#This Row],[iBAQ 0-20_1]:[iBAQ 0-20_3]],表1_5[[#This Row],[iBAQ 30-40_1]:[iBAQ 30-40_3]],2,2)</f>
        <v>0.27216053872224155</v>
      </c>
      <c r="X1205" s="8"/>
      <c r="Y1205" s="8"/>
      <c r="Z1205" s="8"/>
      <c r="AA1205" s="8"/>
      <c r="AB1205" s="8"/>
      <c r="AC1205" s="8"/>
      <c r="AD1205" s="8"/>
    </row>
    <row r="1206" spans="1:30" ht="15.75">
      <c r="A1206" s="6">
        <v>1133</v>
      </c>
      <c r="B1206" s="7" t="s">
        <v>1282</v>
      </c>
      <c r="C1206" s="7" t="s">
        <v>3014</v>
      </c>
      <c r="D1206" s="7" t="s">
        <v>1918</v>
      </c>
      <c r="E1206" s="6">
        <v>3</v>
      </c>
      <c r="F1206" s="6">
        <v>3</v>
      </c>
      <c r="G1206" s="6"/>
      <c r="H1206" s="6"/>
      <c r="I1206" s="6">
        <v>935550</v>
      </c>
      <c r="J1206" s="6"/>
      <c r="K1206" s="6">
        <v>544630</v>
      </c>
      <c r="L1206" s="6"/>
      <c r="M1206" s="6"/>
      <c r="N1206" s="6"/>
      <c r="O1206" s="6"/>
      <c r="P1206" s="6">
        <f>COUNT(表1_5[[#This Row],[iBAQ 0-20_1]:[iBAQ 0-20_3]])</f>
        <v>1</v>
      </c>
      <c r="Q1206" s="6">
        <f>COUNT(表1_5[[#This Row],[iBAQ 30-40_1]:[iBAQ 30-40_3]])</f>
        <v>1</v>
      </c>
      <c r="R1206" s="6">
        <f>COUNT(表1_5[[#This Row],[iBAQ 50-60_1]:[iBAQ 50-60_3]])</f>
        <v>0</v>
      </c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</row>
    <row r="1207" spans="1:30" ht="15.75">
      <c r="A1207" s="6">
        <v>1135</v>
      </c>
      <c r="B1207" s="7" t="s">
        <v>868</v>
      </c>
      <c r="C1207" s="7" t="s">
        <v>3016</v>
      </c>
      <c r="D1207" s="7" t="s">
        <v>1919</v>
      </c>
      <c r="E1207" s="6">
        <v>4</v>
      </c>
      <c r="F1207" s="6">
        <v>4</v>
      </c>
      <c r="G1207" s="6">
        <v>307250</v>
      </c>
      <c r="H1207" s="6">
        <v>223930</v>
      </c>
      <c r="I1207" s="6">
        <v>713700</v>
      </c>
      <c r="J1207" s="6">
        <v>511770</v>
      </c>
      <c r="K1207" s="6">
        <v>589710</v>
      </c>
      <c r="L1207" s="6">
        <v>294490</v>
      </c>
      <c r="M1207" s="6"/>
      <c r="N1207" s="6">
        <v>211380</v>
      </c>
      <c r="O1207" s="6"/>
      <c r="P1207" s="6">
        <f>COUNT(表1_5[[#This Row],[iBAQ 0-20_1]:[iBAQ 0-20_3]])</f>
        <v>3</v>
      </c>
      <c r="Q1207" s="6">
        <f>COUNT(表1_5[[#This Row],[iBAQ 30-40_1]:[iBAQ 30-40_3]])</f>
        <v>3</v>
      </c>
      <c r="R1207" s="6">
        <f>COUNT(表1_5[[#This Row],[iBAQ 50-60_1]:[iBAQ 50-60_3]])</f>
        <v>1</v>
      </c>
      <c r="S1207" s="8">
        <f>AVERAGE(表1_5[[#This Row],[iBAQ 0-20_1]:[iBAQ 0-20_3]])</f>
        <v>414960</v>
      </c>
      <c r="T1207" s="8">
        <f>AVERAGE(表1_5[[#This Row],[iBAQ 30-40_1]:[iBAQ 30-40_3]])</f>
        <v>465323.33333333331</v>
      </c>
      <c r="U1207" s="8"/>
      <c r="V1207" s="8">
        <f>表1_5[[#This Row],[Average 40]]/表1_5[[#This Row],[Average 20]]</f>
        <v>1.1213691279480753</v>
      </c>
      <c r="W1207" s="8">
        <f>TTEST(表1_5[[#This Row],[iBAQ 0-20_1]:[iBAQ 0-20_3]],表1_5[[#This Row],[iBAQ 30-40_1]:[iBAQ 30-40_3]],2,2)</f>
        <v>0.7880267029649175</v>
      </c>
      <c r="X1207" s="8"/>
      <c r="Y1207" s="8"/>
      <c r="Z1207" s="8"/>
      <c r="AA1207" s="8"/>
      <c r="AB1207" s="8"/>
      <c r="AC1207" s="8"/>
      <c r="AD1207" s="8"/>
    </row>
    <row r="1208" spans="1:30" ht="15.75">
      <c r="A1208" s="6">
        <v>1137</v>
      </c>
      <c r="B1208" s="7" t="s">
        <v>976</v>
      </c>
      <c r="C1208" s="7" t="s">
        <v>3017</v>
      </c>
      <c r="D1208" s="7" t="s">
        <v>1920</v>
      </c>
      <c r="E1208" s="6">
        <v>1</v>
      </c>
      <c r="F1208" s="6">
        <v>1</v>
      </c>
      <c r="G1208" s="6"/>
      <c r="H1208" s="6">
        <v>691080</v>
      </c>
      <c r="I1208" s="6"/>
      <c r="J1208" s="6"/>
      <c r="K1208" s="6"/>
      <c r="L1208" s="6">
        <v>862800</v>
      </c>
      <c r="M1208" s="6">
        <v>1861400</v>
      </c>
      <c r="N1208" s="6"/>
      <c r="O1208" s="6"/>
      <c r="P1208" s="6">
        <f>COUNT(表1_5[[#This Row],[iBAQ 0-20_1]:[iBAQ 0-20_3]])</f>
        <v>1</v>
      </c>
      <c r="Q1208" s="6">
        <f>COUNT(表1_5[[#This Row],[iBAQ 30-40_1]:[iBAQ 30-40_3]])</f>
        <v>1</v>
      </c>
      <c r="R1208" s="6">
        <f>COUNT(表1_5[[#This Row],[iBAQ 50-60_1]:[iBAQ 50-60_3]])</f>
        <v>1</v>
      </c>
      <c r="S1208" s="8"/>
      <c r="T1208" s="8"/>
      <c r="U1208" s="8"/>
      <c r="V1208" s="8"/>
      <c r="W1208" s="8"/>
      <c r="X1208" s="8"/>
      <c r="Y1208" s="8"/>
      <c r="Z1208" s="8"/>
      <c r="AA1208" s="8"/>
      <c r="AB1208" s="8"/>
      <c r="AC1208" s="8"/>
      <c r="AD1208" s="8"/>
    </row>
    <row r="1209" spans="1:30" ht="15.75">
      <c r="A1209" s="6">
        <v>1140</v>
      </c>
      <c r="B1209" s="7" t="s">
        <v>1364</v>
      </c>
      <c r="C1209" s="7" t="s">
        <v>3020</v>
      </c>
      <c r="D1209" s="7" t="s">
        <v>1923</v>
      </c>
      <c r="E1209" s="6">
        <v>2</v>
      </c>
      <c r="F1209" s="6">
        <v>2</v>
      </c>
      <c r="G1209" s="6">
        <v>6179500</v>
      </c>
      <c r="H1209" s="6">
        <v>10395000</v>
      </c>
      <c r="I1209" s="6"/>
      <c r="J1209" s="6"/>
      <c r="K1209" s="6"/>
      <c r="L1209" s="6"/>
      <c r="M1209" s="6"/>
      <c r="N1209" s="6"/>
      <c r="O1209" s="6"/>
      <c r="P1209" s="6">
        <f>COUNT(表1_5[[#This Row],[iBAQ 0-20_1]:[iBAQ 0-20_3]])</f>
        <v>2</v>
      </c>
      <c r="Q1209" s="6">
        <f>COUNT(表1_5[[#This Row],[iBAQ 30-40_1]:[iBAQ 30-40_3]])</f>
        <v>0</v>
      </c>
      <c r="R1209" s="6">
        <f>COUNT(表1_5[[#This Row],[iBAQ 50-60_1]:[iBAQ 50-60_3]])</f>
        <v>0</v>
      </c>
      <c r="S1209" s="8">
        <f>AVERAGE(表1_5[[#This Row],[iBAQ 0-20_1]:[iBAQ 0-20_3]])</f>
        <v>8287250</v>
      </c>
      <c r="T1209" s="8"/>
      <c r="U1209" s="8"/>
      <c r="V1209" s="8"/>
      <c r="W1209" s="8"/>
      <c r="X1209" s="8">
        <v>20</v>
      </c>
      <c r="Y1209" s="8"/>
      <c r="Z1209" s="8"/>
      <c r="AA1209" s="8"/>
      <c r="AB1209" s="8"/>
      <c r="AC1209" s="8"/>
      <c r="AD1209" s="8">
        <v>20</v>
      </c>
    </row>
    <row r="1210" spans="1:30" ht="15.75">
      <c r="A1210" s="6">
        <v>1142</v>
      </c>
      <c r="B1210" s="7" t="s">
        <v>997</v>
      </c>
      <c r="C1210" s="7" t="s">
        <v>2224</v>
      </c>
      <c r="D1210" s="7" t="s">
        <v>3827</v>
      </c>
      <c r="E1210" s="6">
        <v>6</v>
      </c>
      <c r="F1210" s="6">
        <v>3</v>
      </c>
      <c r="G1210" s="6"/>
      <c r="H1210" s="6"/>
      <c r="I1210" s="6"/>
      <c r="J1210" s="6">
        <v>1043800</v>
      </c>
      <c r="K1210" s="6">
        <v>1626800</v>
      </c>
      <c r="L1210" s="6">
        <v>2182200</v>
      </c>
      <c r="M1210" s="6">
        <v>1521200</v>
      </c>
      <c r="N1210" s="6"/>
      <c r="O1210" s="6"/>
      <c r="P1210" s="6">
        <f>COUNT(表1_5[[#This Row],[iBAQ 0-20_1]:[iBAQ 0-20_3]])</f>
        <v>0</v>
      </c>
      <c r="Q1210" s="6">
        <f>COUNT(表1_5[[#This Row],[iBAQ 30-40_1]:[iBAQ 30-40_3]])</f>
        <v>3</v>
      </c>
      <c r="R1210" s="6">
        <f>COUNT(表1_5[[#This Row],[iBAQ 50-60_1]:[iBAQ 50-60_3]])</f>
        <v>1</v>
      </c>
      <c r="S1210" s="8"/>
      <c r="T1210" s="8">
        <f>AVERAGE(表1_5[[#This Row],[iBAQ 30-40_1]:[iBAQ 30-40_3]])</f>
        <v>1617600</v>
      </c>
      <c r="U1210" s="8"/>
      <c r="V1210" s="8"/>
      <c r="W1210" s="8"/>
      <c r="X1210" s="8">
        <v>40</v>
      </c>
      <c r="Y1210" s="8"/>
      <c r="Z1210" s="8"/>
      <c r="AA1210" s="8"/>
      <c r="AB1210" s="8"/>
      <c r="AC1210" s="8"/>
      <c r="AD1210" s="8"/>
    </row>
    <row r="1211" spans="1:30" ht="15.75">
      <c r="A1211" s="6">
        <v>1143</v>
      </c>
      <c r="B1211" s="7" t="s">
        <v>903</v>
      </c>
      <c r="C1211" s="7" t="s">
        <v>3021</v>
      </c>
      <c r="D1211" s="7" t="s">
        <v>1924</v>
      </c>
      <c r="E1211" s="6">
        <v>2</v>
      </c>
      <c r="F1211" s="6">
        <v>2</v>
      </c>
      <c r="G1211" s="6"/>
      <c r="H1211" s="6"/>
      <c r="I1211" s="6"/>
      <c r="J1211" s="6">
        <v>16019000</v>
      </c>
      <c r="K1211" s="6">
        <v>15312000</v>
      </c>
      <c r="L1211" s="6"/>
      <c r="M1211" s="6">
        <v>7585100</v>
      </c>
      <c r="N1211" s="6"/>
      <c r="O1211" s="6"/>
      <c r="P1211" s="6">
        <f>COUNT(表1_5[[#This Row],[iBAQ 0-20_1]:[iBAQ 0-20_3]])</f>
        <v>0</v>
      </c>
      <c r="Q1211" s="6">
        <f>COUNT(表1_5[[#This Row],[iBAQ 30-40_1]:[iBAQ 30-40_3]])</f>
        <v>2</v>
      </c>
      <c r="R1211" s="6">
        <f>COUNT(表1_5[[#This Row],[iBAQ 50-60_1]:[iBAQ 50-60_3]])</f>
        <v>1</v>
      </c>
      <c r="S1211" s="8"/>
      <c r="T1211" s="8">
        <f>AVERAGE(表1_5[[#This Row],[iBAQ 30-40_1]:[iBAQ 30-40_3]])</f>
        <v>15665500</v>
      </c>
      <c r="U1211" s="8"/>
      <c r="V1211" s="8"/>
      <c r="W1211" s="8"/>
      <c r="X1211" s="8">
        <v>40</v>
      </c>
      <c r="Y1211" s="8"/>
      <c r="Z1211" s="8"/>
      <c r="AA1211" s="8"/>
      <c r="AB1211" s="8"/>
      <c r="AC1211" s="8"/>
      <c r="AD1211" s="8"/>
    </row>
    <row r="1212" spans="1:30" ht="15.75">
      <c r="A1212" s="6">
        <v>1144</v>
      </c>
      <c r="B1212" s="7" t="s">
        <v>831</v>
      </c>
      <c r="C1212" s="7" t="s">
        <v>3022</v>
      </c>
      <c r="D1212" s="7" t="s">
        <v>1925</v>
      </c>
      <c r="E1212" s="6">
        <v>4</v>
      </c>
      <c r="F1212" s="6">
        <v>4</v>
      </c>
      <c r="G1212" s="6">
        <v>451050</v>
      </c>
      <c r="H1212" s="6">
        <v>1949200</v>
      </c>
      <c r="I1212" s="6">
        <v>1512200</v>
      </c>
      <c r="J1212" s="6"/>
      <c r="K1212" s="6">
        <v>938120</v>
      </c>
      <c r="L1212" s="6">
        <v>995110</v>
      </c>
      <c r="M1212" s="6"/>
      <c r="N1212" s="6">
        <v>488430</v>
      </c>
      <c r="O1212" s="6"/>
      <c r="P1212" s="6">
        <f>COUNT(表1_5[[#This Row],[iBAQ 0-20_1]:[iBAQ 0-20_3]])</f>
        <v>3</v>
      </c>
      <c r="Q1212" s="6">
        <f>COUNT(表1_5[[#This Row],[iBAQ 30-40_1]:[iBAQ 30-40_3]])</f>
        <v>2</v>
      </c>
      <c r="R1212" s="6">
        <f>COUNT(表1_5[[#This Row],[iBAQ 50-60_1]:[iBAQ 50-60_3]])</f>
        <v>1</v>
      </c>
      <c r="S1212" s="8">
        <f>AVERAGE(表1_5[[#This Row],[iBAQ 0-20_1]:[iBAQ 0-20_3]])</f>
        <v>1304150</v>
      </c>
      <c r="T1212" s="8">
        <f>AVERAGE(表1_5[[#This Row],[iBAQ 30-40_1]:[iBAQ 30-40_3]])</f>
        <v>966615</v>
      </c>
      <c r="U1212" s="8"/>
      <c r="V1212" s="8">
        <f>表1_5[[#This Row],[Average 40]]/表1_5[[#This Row],[Average 20]]</f>
        <v>0.74118391289345553</v>
      </c>
      <c r="W1212" s="8">
        <f>TTEST(表1_5[[#This Row],[iBAQ 0-20_1]:[iBAQ 0-20_3]],表1_5[[#This Row],[iBAQ 30-40_1]:[iBAQ 30-40_3]],2,2)</f>
        <v>0.59822960006979198</v>
      </c>
      <c r="X1212" s="8"/>
      <c r="Y1212" s="8"/>
      <c r="Z1212" s="8"/>
      <c r="AA1212" s="8"/>
      <c r="AB1212" s="8"/>
      <c r="AC1212" s="8"/>
      <c r="AD1212" s="8"/>
    </row>
    <row r="1213" spans="1:30" ht="15.75">
      <c r="A1213" s="6">
        <v>1152</v>
      </c>
      <c r="B1213" s="7" t="s">
        <v>1014</v>
      </c>
      <c r="C1213" s="7" t="s">
        <v>3031</v>
      </c>
      <c r="D1213" s="7" t="s">
        <v>1931</v>
      </c>
      <c r="E1213" s="6">
        <v>4</v>
      </c>
      <c r="F1213" s="6">
        <v>1</v>
      </c>
      <c r="G1213" s="6"/>
      <c r="H1213" s="6"/>
      <c r="I1213" s="6"/>
      <c r="J1213" s="6"/>
      <c r="K1213" s="6"/>
      <c r="L1213" s="6">
        <v>814670</v>
      </c>
      <c r="M1213" s="6">
        <v>1241600</v>
      </c>
      <c r="N1213" s="6"/>
      <c r="O1213" s="6"/>
      <c r="P1213" s="6">
        <f>COUNT(表1_5[[#This Row],[iBAQ 0-20_1]:[iBAQ 0-20_3]])</f>
        <v>0</v>
      </c>
      <c r="Q1213" s="6">
        <f>COUNT(表1_5[[#This Row],[iBAQ 30-40_1]:[iBAQ 30-40_3]])</f>
        <v>1</v>
      </c>
      <c r="R1213" s="6">
        <f>COUNT(表1_5[[#This Row],[iBAQ 50-60_1]:[iBAQ 50-60_3]])</f>
        <v>1</v>
      </c>
      <c r="S1213" s="8"/>
      <c r="T1213" s="8"/>
      <c r="U1213" s="8"/>
      <c r="V1213" s="8"/>
      <c r="W1213" s="8"/>
      <c r="X1213" s="8"/>
      <c r="Y1213" s="8"/>
      <c r="Z1213" s="8"/>
      <c r="AA1213" s="8"/>
      <c r="AB1213" s="8"/>
      <c r="AC1213" s="8"/>
      <c r="AD1213" s="8"/>
    </row>
    <row r="1214" spans="1:30" ht="15.75">
      <c r="A1214" s="6">
        <v>1154</v>
      </c>
      <c r="B1214" s="7" t="s">
        <v>859</v>
      </c>
      <c r="C1214" s="7" t="s">
        <v>3033</v>
      </c>
      <c r="D1214" s="7" t="s">
        <v>1933</v>
      </c>
      <c r="E1214" s="6">
        <v>1</v>
      </c>
      <c r="F1214" s="6">
        <v>1</v>
      </c>
      <c r="G1214" s="6"/>
      <c r="H1214" s="6"/>
      <c r="I1214" s="6"/>
      <c r="J1214" s="6"/>
      <c r="K1214" s="6"/>
      <c r="L1214" s="6"/>
      <c r="M1214" s="6"/>
      <c r="N1214" s="6">
        <v>268440</v>
      </c>
      <c r="O1214" s="6"/>
      <c r="P1214" s="6">
        <f>COUNT(表1_5[[#This Row],[iBAQ 0-20_1]:[iBAQ 0-20_3]])</f>
        <v>0</v>
      </c>
      <c r="Q1214" s="6">
        <f>COUNT(表1_5[[#This Row],[iBAQ 30-40_1]:[iBAQ 30-40_3]])</f>
        <v>0</v>
      </c>
      <c r="R1214" s="6">
        <f>COUNT(表1_5[[#This Row],[iBAQ 50-60_1]:[iBAQ 50-60_3]])</f>
        <v>1</v>
      </c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</row>
    <row r="1215" spans="1:30" ht="15.75">
      <c r="A1215" s="6">
        <v>1155</v>
      </c>
      <c r="B1215" s="7" t="s">
        <v>1158</v>
      </c>
      <c r="C1215" s="7" t="s">
        <v>3034</v>
      </c>
      <c r="D1215" s="7" t="s">
        <v>1934</v>
      </c>
      <c r="E1215" s="6">
        <v>2</v>
      </c>
      <c r="F1215" s="6">
        <v>2</v>
      </c>
      <c r="G1215" s="6"/>
      <c r="H1215" s="6"/>
      <c r="I1215" s="6"/>
      <c r="J1215" s="6"/>
      <c r="K1215" s="6"/>
      <c r="L1215" s="6">
        <v>960940</v>
      </c>
      <c r="M1215" s="6"/>
      <c r="N1215" s="6"/>
      <c r="O1215" s="6"/>
      <c r="P1215" s="6">
        <f>COUNT(表1_5[[#This Row],[iBAQ 0-20_1]:[iBAQ 0-20_3]])</f>
        <v>0</v>
      </c>
      <c r="Q1215" s="6">
        <f>COUNT(表1_5[[#This Row],[iBAQ 30-40_1]:[iBAQ 30-40_3]])</f>
        <v>1</v>
      </c>
      <c r="R1215" s="6">
        <f>COUNT(表1_5[[#This Row],[iBAQ 50-60_1]:[iBAQ 50-60_3]])</f>
        <v>0</v>
      </c>
      <c r="S1215" s="8"/>
      <c r="T1215" s="8"/>
      <c r="U1215" s="8"/>
      <c r="V1215" s="8"/>
      <c r="W1215" s="8"/>
      <c r="X1215" s="8"/>
      <c r="Y1215" s="8"/>
      <c r="Z1215" s="8"/>
      <c r="AA1215" s="8"/>
      <c r="AB1215" s="8"/>
      <c r="AC1215" s="8"/>
      <c r="AD1215" s="8"/>
    </row>
    <row r="1216" spans="1:30" ht="15.75">
      <c r="A1216" s="6">
        <v>1161</v>
      </c>
      <c r="B1216" s="7" t="s">
        <v>836</v>
      </c>
      <c r="C1216" s="7" t="s">
        <v>3036</v>
      </c>
      <c r="D1216" s="7" t="s">
        <v>1935</v>
      </c>
      <c r="E1216" s="6">
        <v>1</v>
      </c>
      <c r="F1216" s="6">
        <v>1</v>
      </c>
      <c r="G1216" s="6"/>
      <c r="H1216" s="6"/>
      <c r="I1216" s="6"/>
      <c r="J1216" s="6"/>
      <c r="K1216" s="6"/>
      <c r="L1216" s="6"/>
      <c r="M1216" s="6"/>
      <c r="N1216" s="6">
        <v>422570</v>
      </c>
      <c r="O1216" s="6"/>
      <c r="P1216" s="6">
        <f>COUNT(表1_5[[#This Row],[iBAQ 0-20_1]:[iBAQ 0-20_3]])</f>
        <v>0</v>
      </c>
      <c r="Q1216" s="6">
        <f>COUNT(表1_5[[#This Row],[iBAQ 30-40_1]:[iBAQ 30-40_3]])</f>
        <v>0</v>
      </c>
      <c r="R1216" s="6">
        <f>COUNT(表1_5[[#This Row],[iBAQ 50-60_1]:[iBAQ 50-60_3]])</f>
        <v>1</v>
      </c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</row>
    <row r="1217" spans="1:30" ht="15.75">
      <c r="A1217" s="6">
        <v>1165</v>
      </c>
      <c r="B1217" s="7" t="s">
        <v>1305</v>
      </c>
      <c r="C1217" s="7" t="s">
        <v>3040</v>
      </c>
      <c r="D1217" s="7" t="s">
        <v>3836</v>
      </c>
      <c r="E1217" s="6">
        <v>2</v>
      </c>
      <c r="F1217" s="6">
        <v>2</v>
      </c>
      <c r="G1217" s="6">
        <v>3099200</v>
      </c>
      <c r="H1217" s="6"/>
      <c r="I1217" s="6">
        <v>1881700</v>
      </c>
      <c r="J1217" s="6">
        <v>2479000</v>
      </c>
      <c r="K1217" s="6"/>
      <c r="L1217" s="6"/>
      <c r="M1217" s="6"/>
      <c r="N1217" s="6"/>
      <c r="O1217" s="6"/>
      <c r="P1217" s="6">
        <f>COUNT(表1_5[[#This Row],[iBAQ 0-20_1]:[iBAQ 0-20_3]])</f>
        <v>2</v>
      </c>
      <c r="Q1217" s="6">
        <f>COUNT(表1_5[[#This Row],[iBAQ 30-40_1]:[iBAQ 30-40_3]])</f>
        <v>1</v>
      </c>
      <c r="R1217" s="6">
        <f>COUNT(表1_5[[#This Row],[iBAQ 50-60_1]:[iBAQ 50-60_3]])</f>
        <v>0</v>
      </c>
      <c r="S1217" s="8">
        <f>AVERAGE(表1_5[[#This Row],[iBAQ 0-20_1]:[iBAQ 0-20_3]])</f>
        <v>2490450</v>
      </c>
      <c r="T1217" s="8"/>
      <c r="U1217" s="8"/>
      <c r="V1217" s="8"/>
      <c r="W1217" s="8"/>
      <c r="X1217" s="8"/>
      <c r="Y1217" s="8"/>
      <c r="Z1217" s="8"/>
      <c r="AA1217" s="8"/>
      <c r="AB1217" s="8"/>
      <c r="AC1217" s="8"/>
      <c r="AD1217" s="8">
        <v>20</v>
      </c>
    </row>
    <row r="1218" spans="1:30" ht="15.75">
      <c r="A1218" s="6">
        <v>1166</v>
      </c>
      <c r="B1218" s="7" t="s">
        <v>748</v>
      </c>
      <c r="C1218" s="7" t="s">
        <v>3041</v>
      </c>
      <c r="D1218" s="7" t="s">
        <v>1938</v>
      </c>
      <c r="E1218" s="6">
        <v>2</v>
      </c>
      <c r="F1218" s="6">
        <v>2</v>
      </c>
      <c r="G1218" s="6"/>
      <c r="H1218" s="6"/>
      <c r="I1218" s="6"/>
      <c r="J1218" s="6">
        <v>1061800</v>
      </c>
      <c r="K1218" s="6"/>
      <c r="L1218" s="6">
        <v>1724500</v>
      </c>
      <c r="M1218" s="6"/>
      <c r="N1218" s="6">
        <v>2036700</v>
      </c>
      <c r="O1218" s="6"/>
      <c r="P1218" s="6">
        <f>COUNT(表1_5[[#This Row],[iBAQ 0-20_1]:[iBAQ 0-20_3]])</f>
        <v>0</v>
      </c>
      <c r="Q1218" s="6">
        <f>COUNT(表1_5[[#This Row],[iBAQ 30-40_1]:[iBAQ 30-40_3]])</f>
        <v>2</v>
      </c>
      <c r="R1218" s="6">
        <f>COUNT(表1_5[[#This Row],[iBAQ 50-60_1]:[iBAQ 50-60_3]])</f>
        <v>1</v>
      </c>
      <c r="S1218" s="8"/>
      <c r="T1218" s="8">
        <f>AVERAGE(表1_5[[#This Row],[iBAQ 30-40_1]:[iBAQ 30-40_3]])</f>
        <v>1393150</v>
      </c>
      <c r="U1218" s="8"/>
      <c r="V1218" s="8"/>
      <c r="W1218" s="8"/>
      <c r="X1218" s="8">
        <v>40</v>
      </c>
      <c r="Y1218" s="8"/>
      <c r="Z1218" s="8"/>
      <c r="AA1218" s="8"/>
      <c r="AB1218" s="8"/>
      <c r="AC1218" s="8"/>
      <c r="AD1218" s="8"/>
    </row>
    <row r="1219" spans="1:30" ht="15.75">
      <c r="A1219" s="6">
        <v>333</v>
      </c>
      <c r="B1219" s="7" t="s">
        <v>756</v>
      </c>
      <c r="C1219" s="7" t="s">
        <v>3042</v>
      </c>
      <c r="D1219" s="7" t="s">
        <v>3837</v>
      </c>
      <c r="E1219" s="6">
        <v>1</v>
      </c>
      <c r="F1219" s="6">
        <v>1</v>
      </c>
      <c r="G1219" s="6">
        <v>2095700</v>
      </c>
      <c r="H1219" s="6">
        <v>3381600</v>
      </c>
      <c r="I1219" s="6"/>
      <c r="J1219" s="6"/>
      <c r="K1219" s="6"/>
      <c r="L1219" s="6">
        <v>6192600</v>
      </c>
      <c r="M1219" s="6"/>
      <c r="N1219" s="6">
        <v>1708000</v>
      </c>
      <c r="O1219" s="6"/>
      <c r="P1219" s="6">
        <f>COUNT(表1_5[[#This Row],[iBAQ 0-20_1]:[iBAQ 0-20_3]])</f>
        <v>2</v>
      </c>
      <c r="Q1219" s="6">
        <f>COUNT(表1_5[[#This Row],[iBAQ 30-40_1]:[iBAQ 30-40_3]])</f>
        <v>1</v>
      </c>
      <c r="R1219" s="6">
        <f>COUNT(表1_5[[#This Row],[iBAQ 50-60_1]:[iBAQ 50-60_3]])</f>
        <v>1</v>
      </c>
      <c r="S1219" s="8">
        <f>AVERAGE(表1_5[[#This Row],[iBAQ 0-20_1]:[iBAQ 0-20_3]])</f>
        <v>2738650</v>
      </c>
      <c r="T1219" s="8"/>
      <c r="U1219" s="8"/>
      <c r="V1219" s="8"/>
      <c r="W1219" s="8"/>
      <c r="X1219" s="8"/>
      <c r="Y1219" s="8"/>
      <c r="Z1219" s="8"/>
      <c r="AA1219" s="8"/>
      <c r="AB1219" s="8"/>
      <c r="AC1219" s="8"/>
      <c r="AD1219" s="8"/>
    </row>
    <row r="1220" spans="1:30" ht="15.75">
      <c r="A1220" s="6">
        <v>1167</v>
      </c>
      <c r="B1220" s="7" t="s">
        <v>1318</v>
      </c>
      <c r="C1220" s="7" t="s">
        <v>3043</v>
      </c>
      <c r="D1220" s="7" t="s">
        <v>1939</v>
      </c>
      <c r="E1220" s="6">
        <v>2</v>
      </c>
      <c r="F1220" s="6">
        <v>2</v>
      </c>
      <c r="G1220" s="6"/>
      <c r="H1220" s="6"/>
      <c r="I1220" s="6"/>
      <c r="J1220" s="6">
        <v>755940</v>
      </c>
      <c r="K1220" s="6"/>
      <c r="L1220" s="6"/>
      <c r="M1220" s="6"/>
      <c r="N1220" s="6"/>
      <c r="O1220" s="6"/>
      <c r="P1220" s="6">
        <f>COUNT(表1_5[[#This Row],[iBAQ 0-20_1]:[iBAQ 0-20_3]])</f>
        <v>0</v>
      </c>
      <c r="Q1220" s="6">
        <f>COUNT(表1_5[[#This Row],[iBAQ 30-40_1]:[iBAQ 30-40_3]])</f>
        <v>1</v>
      </c>
      <c r="R1220" s="6">
        <f>COUNT(表1_5[[#This Row],[iBAQ 50-60_1]:[iBAQ 50-60_3]])</f>
        <v>0</v>
      </c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  <c r="AD1220" s="8"/>
    </row>
    <row r="1221" spans="1:30" ht="15.75">
      <c r="A1221" s="6">
        <v>1174</v>
      </c>
      <c r="B1221" s="7" t="s">
        <v>927</v>
      </c>
      <c r="C1221" s="7" t="s">
        <v>3050</v>
      </c>
      <c r="D1221" s="7" t="s">
        <v>3839</v>
      </c>
      <c r="E1221" s="6">
        <v>1</v>
      </c>
      <c r="F1221" s="6">
        <v>1</v>
      </c>
      <c r="G1221" s="6"/>
      <c r="H1221" s="6"/>
      <c r="I1221" s="6"/>
      <c r="J1221" s="6"/>
      <c r="K1221" s="6">
        <v>2863000</v>
      </c>
      <c r="L1221" s="6"/>
      <c r="M1221" s="6">
        <v>3686400</v>
      </c>
      <c r="N1221" s="6"/>
      <c r="O1221" s="6"/>
      <c r="P1221" s="6">
        <f>COUNT(表1_5[[#This Row],[iBAQ 0-20_1]:[iBAQ 0-20_3]])</f>
        <v>0</v>
      </c>
      <c r="Q1221" s="6">
        <f>COUNT(表1_5[[#This Row],[iBAQ 30-40_1]:[iBAQ 30-40_3]])</f>
        <v>1</v>
      </c>
      <c r="R1221" s="6">
        <f>COUNT(表1_5[[#This Row],[iBAQ 50-60_1]:[iBAQ 50-60_3]])</f>
        <v>1</v>
      </c>
      <c r="S1221" s="8"/>
      <c r="T1221" s="8"/>
      <c r="U1221" s="8"/>
      <c r="V1221" s="8"/>
      <c r="W1221" s="8"/>
      <c r="X1221" s="8"/>
      <c r="Y1221" s="8"/>
      <c r="Z1221" s="8"/>
      <c r="AA1221" s="8"/>
      <c r="AB1221" s="8"/>
      <c r="AC1221" s="8"/>
      <c r="AD1221" s="8"/>
    </row>
    <row r="1222" spans="1:30" ht="15.75">
      <c r="A1222" s="6">
        <v>1176</v>
      </c>
      <c r="B1222" s="7" t="s">
        <v>751</v>
      </c>
      <c r="C1222" s="7" t="s">
        <v>3051</v>
      </c>
      <c r="D1222" s="7" t="s">
        <v>1945</v>
      </c>
      <c r="E1222" s="6">
        <v>1</v>
      </c>
      <c r="F1222" s="6">
        <v>1</v>
      </c>
      <c r="G1222" s="6"/>
      <c r="H1222" s="6"/>
      <c r="I1222" s="6"/>
      <c r="J1222" s="6"/>
      <c r="K1222" s="6"/>
      <c r="L1222" s="6"/>
      <c r="M1222" s="6"/>
      <c r="N1222" s="6">
        <v>1916700</v>
      </c>
      <c r="O1222" s="6"/>
      <c r="P1222" s="6">
        <f>COUNT(表1_5[[#This Row],[iBAQ 0-20_1]:[iBAQ 0-20_3]])</f>
        <v>0</v>
      </c>
      <c r="Q1222" s="6">
        <f>COUNT(表1_5[[#This Row],[iBAQ 30-40_1]:[iBAQ 30-40_3]])</f>
        <v>0</v>
      </c>
      <c r="R1222" s="6">
        <f>COUNT(表1_5[[#This Row],[iBAQ 50-60_1]:[iBAQ 50-60_3]])</f>
        <v>1</v>
      </c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  <c r="AD1222" s="8"/>
    </row>
    <row r="1223" spans="1:30" ht="15.75">
      <c r="A1223" s="6">
        <v>1179</v>
      </c>
      <c r="B1223" s="7" t="s">
        <v>1196</v>
      </c>
      <c r="C1223" s="7" t="s">
        <v>3054</v>
      </c>
      <c r="D1223" s="7" t="s">
        <v>1948</v>
      </c>
      <c r="E1223" s="6">
        <v>2</v>
      </c>
      <c r="F1223" s="6">
        <v>2</v>
      </c>
      <c r="G1223" s="6"/>
      <c r="H1223" s="6"/>
      <c r="I1223" s="6"/>
      <c r="J1223" s="6"/>
      <c r="K1223" s="6"/>
      <c r="L1223" s="6">
        <v>509060</v>
      </c>
      <c r="M1223" s="6"/>
      <c r="N1223" s="6"/>
      <c r="O1223" s="6"/>
      <c r="P1223" s="6">
        <f>COUNT(表1_5[[#This Row],[iBAQ 0-20_1]:[iBAQ 0-20_3]])</f>
        <v>0</v>
      </c>
      <c r="Q1223" s="6">
        <f>COUNT(表1_5[[#This Row],[iBAQ 30-40_1]:[iBAQ 30-40_3]])</f>
        <v>1</v>
      </c>
      <c r="R1223" s="6">
        <f>COUNT(表1_5[[#This Row],[iBAQ 50-60_1]:[iBAQ 50-60_3]])</f>
        <v>0</v>
      </c>
      <c r="S1223" s="8"/>
      <c r="T1223" s="8"/>
      <c r="U1223" s="8"/>
      <c r="V1223" s="8"/>
      <c r="W1223" s="8"/>
      <c r="X1223" s="8"/>
      <c r="Y1223" s="8"/>
      <c r="Z1223" s="8"/>
      <c r="AA1223" s="8"/>
      <c r="AB1223" s="8"/>
      <c r="AC1223" s="8"/>
      <c r="AD1223" s="8"/>
    </row>
    <row r="1224" spans="1:30" ht="15.75">
      <c r="A1224" s="6">
        <v>1180</v>
      </c>
      <c r="B1224" s="7" t="s">
        <v>989</v>
      </c>
      <c r="C1224" s="7" t="s">
        <v>3055</v>
      </c>
      <c r="D1224" s="7" t="s">
        <v>1949</v>
      </c>
      <c r="E1224" s="6">
        <v>3</v>
      </c>
      <c r="F1224" s="6">
        <v>3</v>
      </c>
      <c r="G1224" s="6"/>
      <c r="H1224" s="6"/>
      <c r="I1224" s="6"/>
      <c r="J1224" s="6"/>
      <c r="K1224" s="6"/>
      <c r="L1224" s="6"/>
      <c r="M1224" s="6">
        <v>1642100</v>
      </c>
      <c r="N1224" s="6"/>
      <c r="O1224" s="6"/>
      <c r="P1224" s="6">
        <f>COUNT(表1_5[[#This Row],[iBAQ 0-20_1]:[iBAQ 0-20_3]])</f>
        <v>0</v>
      </c>
      <c r="Q1224" s="6">
        <f>COUNT(表1_5[[#This Row],[iBAQ 30-40_1]:[iBAQ 30-40_3]])</f>
        <v>0</v>
      </c>
      <c r="R1224" s="6">
        <f>COUNT(表1_5[[#This Row],[iBAQ 50-60_1]:[iBAQ 50-60_3]])</f>
        <v>1</v>
      </c>
      <c r="S1224" s="8"/>
      <c r="T1224" s="8"/>
      <c r="U1224" s="8"/>
      <c r="V1224" s="8"/>
      <c r="W1224" s="8"/>
      <c r="X1224" s="8"/>
      <c r="Y1224" s="8"/>
      <c r="Z1224" s="8"/>
      <c r="AA1224" s="8"/>
      <c r="AB1224" s="8"/>
      <c r="AC1224" s="8"/>
      <c r="AD1224" s="8"/>
    </row>
    <row r="1225" spans="1:30" ht="15.75">
      <c r="A1225" s="6">
        <v>1181</v>
      </c>
      <c r="B1225" s="7" t="s">
        <v>900</v>
      </c>
      <c r="C1225" s="7" t="s">
        <v>2336</v>
      </c>
      <c r="D1225" s="7" t="s">
        <v>3842</v>
      </c>
      <c r="E1225" s="6">
        <v>3</v>
      </c>
      <c r="F1225" s="6">
        <v>3</v>
      </c>
      <c r="G1225" s="6"/>
      <c r="H1225" s="6"/>
      <c r="I1225" s="6"/>
      <c r="J1225" s="6">
        <v>2869200</v>
      </c>
      <c r="K1225" s="6"/>
      <c r="L1225" s="6">
        <v>4381100</v>
      </c>
      <c r="M1225" s="6">
        <v>10249000</v>
      </c>
      <c r="N1225" s="6"/>
      <c r="O1225" s="6"/>
      <c r="P1225" s="6">
        <f>COUNT(表1_5[[#This Row],[iBAQ 0-20_1]:[iBAQ 0-20_3]])</f>
        <v>0</v>
      </c>
      <c r="Q1225" s="6">
        <f>COUNT(表1_5[[#This Row],[iBAQ 30-40_1]:[iBAQ 30-40_3]])</f>
        <v>2</v>
      </c>
      <c r="R1225" s="6">
        <f>COUNT(表1_5[[#This Row],[iBAQ 50-60_1]:[iBAQ 50-60_3]])</f>
        <v>1</v>
      </c>
      <c r="S1225" s="8"/>
      <c r="T1225" s="8">
        <f>AVERAGE(表1_5[[#This Row],[iBAQ 30-40_1]:[iBAQ 30-40_3]])</f>
        <v>3625150</v>
      </c>
      <c r="U1225" s="8"/>
      <c r="V1225" s="8"/>
      <c r="W1225" s="8"/>
      <c r="X1225" s="8">
        <v>40</v>
      </c>
      <c r="Y1225" s="8"/>
      <c r="Z1225" s="8"/>
      <c r="AA1225" s="8"/>
      <c r="AB1225" s="8"/>
      <c r="AC1225" s="8"/>
      <c r="AD1225" s="8"/>
    </row>
    <row r="1226" spans="1:30" ht="15.75">
      <c r="A1226" s="6">
        <v>1183</v>
      </c>
      <c r="B1226" s="7" t="s">
        <v>1048</v>
      </c>
      <c r="C1226" s="7" t="s">
        <v>3057</v>
      </c>
      <c r="D1226" s="7" t="s">
        <v>1951</v>
      </c>
      <c r="E1226" s="6">
        <v>4</v>
      </c>
      <c r="F1226" s="6">
        <v>4</v>
      </c>
      <c r="G1226" s="6"/>
      <c r="H1226" s="6">
        <v>618130</v>
      </c>
      <c r="I1226" s="6">
        <v>1134700</v>
      </c>
      <c r="J1226" s="6">
        <v>746580</v>
      </c>
      <c r="K1226" s="6">
        <v>744920</v>
      </c>
      <c r="L1226" s="6">
        <v>1072900</v>
      </c>
      <c r="M1226" s="6">
        <v>704980</v>
      </c>
      <c r="N1226" s="6"/>
      <c r="O1226" s="6"/>
      <c r="P1226" s="6">
        <f>COUNT(表1_5[[#This Row],[iBAQ 0-20_1]:[iBAQ 0-20_3]])</f>
        <v>2</v>
      </c>
      <c r="Q1226" s="6">
        <f>COUNT(表1_5[[#This Row],[iBAQ 30-40_1]:[iBAQ 30-40_3]])</f>
        <v>3</v>
      </c>
      <c r="R1226" s="6">
        <f>COUNT(表1_5[[#This Row],[iBAQ 50-60_1]:[iBAQ 50-60_3]])</f>
        <v>1</v>
      </c>
      <c r="S1226" s="8">
        <f>AVERAGE(表1_5[[#This Row],[iBAQ 0-20_1]:[iBAQ 0-20_3]])</f>
        <v>876415</v>
      </c>
      <c r="T1226" s="8">
        <f>AVERAGE(表1_5[[#This Row],[iBAQ 30-40_1]:[iBAQ 30-40_3]])</f>
        <v>854800</v>
      </c>
      <c r="U1226" s="8"/>
      <c r="V1226" s="8">
        <f>表1_5[[#This Row],[Average 40]]/表1_5[[#This Row],[Average 20]]</f>
        <v>0.97533702640872189</v>
      </c>
      <c r="W1226" s="8">
        <f>TTEST(表1_5[[#This Row],[iBAQ 0-20_1]:[iBAQ 0-20_3]],表1_5[[#This Row],[iBAQ 30-40_1]:[iBAQ 30-40_3]],2,2)</f>
        <v>0.93349933870764557</v>
      </c>
      <c r="X1226" s="8"/>
      <c r="Y1226" s="8"/>
      <c r="Z1226" s="8"/>
      <c r="AA1226" s="8"/>
      <c r="AB1226" s="8"/>
      <c r="AC1226" s="8"/>
      <c r="AD1226" s="8"/>
    </row>
    <row r="1227" spans="1:30" ht="15.75">
      <c r="A1227" s="6">
        <v>1186</v>
      </c>
      <c r="B1227" s="7" t="s">
        <v>913</v>
      </c>
      <c r="C1227" s="7" t="s">
        <v>3060</v>
      </c>
      <c r="D1227" s="7" t="s">
        <v>1954</v>
      </c>
      <c r="E1227" s="6">
        <v>2</v>
      </c>
      <c r="F1227" s="6">
        <v>2</v>
      </c>
      <c r="G1227" s="6">
        <v>19428000</v>
      </c>
      <c r="H1227" s="6"/>
      <c r="I1227" s="6">
        <v>20283000</v>
      </c>
      <c r="J1227" s="6">
        <v>10831000</v>
      </c>
      <c r="K1227" s="6"/>
      <c r="L1227" s="6">
        <v>17831000</v>
      </c>
      <c r="M1227" s="6">
        <v>4892500</v>
      </c>
      <c r="N1227" s="6"/>
      <c r="O1227" s="6"/>
      <c r="P1227" s="6">
        <f>COUNT(表1_5[[#This Row],[iBAQ 0-20_1]:[iBAQ 0-20_3]])</f>
        <v>2</v>
      </c>
      <c r="Q1227" s="6">
        <f>COUNT(表1_5[[#This Row],[iBAQ 30-40_1]:[iBAQ 30-40_3]])</f>
        <v>2</v>
      </c>
      <c r="R1227" s="6">
        <f>COUNT(表1_5[[#This Row],[iBAQ 50-60_1]:[iBAQ 50-60_3]])</f>
        <v>1</v>
      </c>
      <c r="S1227" s="8">
        <f>AVERAGE(表1_5[[#This Row],[iBAQ 0-20_1]:[iBAQ 0-20_3]])</f>
        <v>19855500</v>
      </c>
      <c r="T1227" s="8">
        <f>AVERAGE(表1_5[[#This Row],[iBAQ 30-40_1]:[iBAQ 30-40_3]])</f>
        <v>14331000</v>
      </c>
      <c r="U1227" s="8"/>
      <c r="V1227" s="8">
        <f>表1_5[[#This Row],[Average 40]]/表1_5[[#This Row],[Average 20]]</f>
        <v>0.72176475032106968</v>
      </c>
      <c r="W1227" s="8">
        <f>TTEST(表1_5[[#This Row],[iBAQ 0-20_1]:[iBAQ 0-20_3]],表1_5[[#This Row],[iBAQ 30-40_1]:[iBAQ 30-40_3]],2,2)</f>
        <v>0.257674301690753</v>
      </c>
      <c r="X1227" s="8"/>
      <c r="Y1227" s="8"/>
      <c r="Z1227" s="8"/>
      <c r="AA1227" s="8"/>
      <c r="AB1227" s="8"/>
      <c r="AC1227" s="8"/>
      <c r="AD1227" s="8"/>
    </row>
    <row r="1228" spans="1:30" ht="15.75">
      <c r="A1228" s="6">
        <v>1187</v>
      </c>
      <c r="B1228" s="7" t="s">
        <v>1332</v>
      </c>
      <c r="C1228" s="7" t="s">
        <v>3061</v>
      </c>
      <c r="D1228" s="7" t="s">
        <v>1955</v>
      </c>
      <c r="E1228" s="6">
        <v>1</v>
      </c>
      <c r="F1228" s="6">
        <v>1</v>
      </c>
      <c r="G1228" s="6"/>
      <c r="H1228" s="6"/>
      <c r="I1228" s="6"/>
      <c r="J1228" s="6">
        <v>362070</v>
      </c>
      <c r="K1228" s="6"/>
      <c r="L1228" s="6"/>
      <c r="M1228" s="6"/>
      <c r="N1228" s="6"/>
      <c r="O1228" s="6"/>
      <c r="P1228" s="6">
        <f>COUNT(表1_5[[#This Row],[iBAQ 0-20_1]:[iBAQ 0-20_3]])</f>
        <v>0</v>
      </c>
      <c r="Q1228" s="6">
        <f>COUNT(表1_5[[#This Row],[iBAQ 30-40_1]:[iBAQ 30-40_3]])</f>
        <v>1</v>
      </c>
      <c r="R1228" s="6">
        <f>COUNT(表1_5[[#This Row],[iBAQ 50-60_1]:[iBAQ 50-60_3]])</f>
        <v>0</v>
      </c>
      <c r="S1228" s="8"/>
      <c r="T1228" s="8"/>
      <c r="U1228" s="8"/>
      <c r="V1228" s="8"/>
      <c r="W1228" s="8"/>
      <c r="X1228" s="8"/>
      <c r="Y1228" s="8"/>
      <c r="Z1228" s="8"/>
      <c r="AA1228" s="8"/>
      <c r="AB1228" s="8"/>
      <c r="AC1228" s="8"/>
      <c r="AD1228" s="8"/>
    </row>
    <row r="1229" spans="1:30" ht="15.75">
      <c r="A1229" s="6">
        <v>1191</v>
      </c>
      <c r="B1229" s="7" t="s">
        <v>906</v>
      </c>
      <c r="C1229" s="7" t="s">
        <v>3066</v>
      </c>
      <c r="D1229" s="7" t="s">
        <v>1957</v>
      </c>
      <c r="E1229" s="6">
        <v>5</v>
      </c>
      <c r="F1229" s="6">
        <v>5</v>
      </c>
      <c r="G1229" s="6">
        <v>2273000</v>
      </c>
      <c r="H1229" s="6"/>
      <c r="I1229" s="6">
        <v>1156500</v>
      </c>
      <c r="J1229" s="6">
        <v>3040400</v>
      </c>
      <c r="K1229" s="6">
        <v>4961300</v>
      </c>
      <c r="L1229" s="6">
        <v>3748400</v>
      </c>
      <c r="M1229" s="6">
        <v>6140300</v>
      </c>
      <c r="N1229" s="6"/>
      <c r="O1229" s="6"/>
      <c r="P1229" s="6">
        <f>COUNT(表1_5[[#This Row],[iBAQ 0-20_1]:[iBAQ 0-20_3]])</f>
        <v>2</v>
      </c>
      <c r="Q1229" s="6">
        <f>COUNT(表1_5[[#This Row],[iBAQ 30-40_1]:[iBAQ 30-40_3]])</f>
        <v>3</v>
      </c>
      <c r="R1229" s="6">
        <f>COUNT(表1_5[[#This Row],[iBAQ 50-60_1]:[iBAQ 50-60_3]])</f>
        <v>1</v>
      </c>
      <c r="S1229" s="8">
        <f>AVERAGE(表1_5[[#This Row],[iBAQ 0-20_1]:[iBAQ 0-20_3]])</f>
        <v>1714750</v>
      </c>
      <c r="T1229" s="8">
        <f>AVERAGE(表1_5[[#This Row],[iBAQ 30-40_1]:[iBAQ 30-40_3]])</f>
        <v>3916700</v>
      </c>
      <c r="U1229" s="8"/>
      <c r="V1229" s="8">
        <f>表1_5[[#This Row],[Average 40]]/表1_5[[#This Row],[Average 20]]</f>
        <v>2.2841230500072895</v>
      </c>
      <c r="W1229" s="8">
        <f>TTEST(表1_5[[#This Row],[iBAQ 0-20_1]:[iBAQ 0-20_3]],表1_5[[#This Row],[iBAQ 30-40_1]:[iBAQ 30-40_3]],2,2)</f>
        <v>7.7875831517683403E-2</v>
      </c>
      <c r="X1229" s="8"/>
      <c r="Y1229" s="8"/>
      <c r="Z1229" s="8"/>
      <c r="AA1229" s="8"/>
      <c r="AB1229" s="8"/>
      <c r="AC1229" s="8"/>
      <c r="AD1229" s="8"/>
    </row>
    <row r="1230" spans="1:30" ht="15.75">
      <c r="A1230" s="6">
        <v>1192</v>
      </c>
      <c r="B1230" s="7" t="s">
        <v>936</v>
      </c>
      <c r="C1230" s="7" t="s">
        <v>3028</v>
      </c>
      <c r="D1230" s="7" t="s">
        <v>3846</v>
      </c>
      <c r="E1230" s="6">
        <v>6</v>
      </c>
      <c r="F1230" s="6">
        <v>3</v>
      </c>
      <c r="G1230" s="6"/>
      <c r="H1230" s="6">
        <v>334280</v>
      </c>
      <c r="I1230" s="6">
        <v>491810</v>
      </c>
      <c r="J1230" s="6">
        <v>680670</v>
      </c>
      <c r="K1230" s="6"/>
      <c r="L1230" s="6">
        <v>939000</v>
      </c>
      <c r="M1230" s="6">
        <v>2944800</v>
      </c>
      <c r="N1230" s="6"/>
      <c r="O1230" s="6"/>
      <c r="P1230" s="6">
        <f>COUNT(表1_5[[#This Row],[iBAQ 0-20_1]:[iBAQ 0-20_3]])</f>
        <v>2</v>
      </c>
      <c r="Q1230" s="6">
        <f>COUNT(表1_5[[#This Row],[iBAQ 30-40_1]:[iBAQ 30-40_3]])</f>
        <v>2</v>
      </c>
      <c r="R1230" s="6">
        <f>COUNT(表1_5[[#This Row],[iBAQ 50-60_1]:[iBAQ 50-60_3]])</f>
        <v>1</v>
      </c>
      <c r="S1230" s="8">
        <f>AVERAGE(表1_5[[#This Row],[iBAQ 0-20_1]:[iBAQ 0-20_3]])</f>
        <v>413045</v>
      </c>
      <c r="T1230" s="8">
        <f>AVERAGE(表1_5[[#This Row],[iBAQ 30-40_1]:[iBAQ 30-40_3]])</f>
        <v>809835</v>
      </c>
      <c r="U1230" s="8"/>
      <c r="V1230" s="8">
        <f>表1_5[[#This Row],[Average 40]]/表1_5[[#This Row],[Average 20]]</f>
        <v>1.9606459344623468</v>
      </c>
      <c r="W1230" s="8">
        <f>TTEST(表1_5[[#This Row],[iBAQ 0-20_1]:[iBAQ 0-20_3]],表1_5[[#This Row],[iBAQ 30-40_1]:[iBAQ 30-40_3]],2,2)</f>
        <v>0.11980210095044119</v>
      </c>
      <c r="X1230" s="8"/>
      <c r="Y1230" s="8"/>
      <c r="Z1230" s="8"/>
      <c r="AA1230" s="8"/>
      <c r="AB1230" s="8"/>
      <c r="AC1230" s="8"/>
      <c r="AD1230" s="8"/>
    </row>
    <row r="1231" spans="1:30" ht="15.75">
      <c r="A1231" s="6">
        <v>342</v>
      </c>
      <c r="B1231" s="7" t="s">
        <v>1090</v>
      </c>
      <c r="C1231" s="7" t="s">
        <v>3067</v>
      </c>
      <c r="D1231" s="7" t="s">
        <v>1958</v>
      </c>
      <c r="E1231" s="6">
        <v>1</v>
      </c>
      <c r="F1231" s="6">
        <v>1</v>
      </c>
      <c r="G1231" s="6"/>
      <c r="H1231" s="6"/>
      <c r="I1231" s="6"/>
      <c r="J1231" s="6"/>
      <c r="K1231" s="6"/>
      <c r="L1231" s="6">
        <v>3387600</v>
      </c>
      <c r="M1231" s="6"/>
      <c r="N1231" s="6"/>
      <c r="O1231" s="6"/>
      <c r="P1231" s="6">
        <f>COUNT(表1_5[[#This Row],[iBAQ 0-20_1]:[iBAQ 0-20_3]])</f>
        <v>0</v>
      </c>
      <c r="Q1231" s="6">
        <f>COUNT(表1_5[[#This Row],[iBAQ 30-40_1]:[iBAQ 30-40_3]])</f>
        <v>1</v>
      </c>
      <c r="R1231" s="6">
        <f>COUNT(表1_5[[#This Row],[iBAQ 50-60_1]:[iBAQ 50-60_3]])</f>
        <v>0</v>
      </c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  <c r="AD1231" s="8"/>
    </row>
    <row r="1232" spans="1:30" ht="15.75">
      <c r="A1232" s="6">
        <v>1193</v>
      </c>
      <c r="B1232" s="7" t="s">
        <v>1343</v>
      </c>
      <c r="C1232" s="7" t="s">
        <v>3068</v>
      </c>
      <c r="D1232" s="7" t="s">
        <v>1959</v>
      </c>
      <c r="E1232" s="6">
        <v>1</v>
      </c>
      <c r="F1232" s="6">
        <v>1</v>
      </c>
      <c r="G1232" s="6"/>
      <c r="H1232" s="6"/>
      <c r="I1232" s="6">
        <v>2155000</v>
      </c>
      <c r="J1232" s="6"/>
      <c r="K1232" s="6"/>
      <c r="L1232" s="6"/>
      <c r="M1232" s="6"/>
      <c r="N1232" s="6"/>
      <c r="O1232" s="6"/>
      <c r="P1232" s="6">
        <f>COUNT(表1_5[[#This Row],[iBAQ 0-20_1]:[iBAQ 0-20_3]])</f>
        <v>1</v>
      </c>
      <c r="Q1232" s="6">
        <f>COUNT(表1_5[[#This Row],[iBAQ 30-40_1]:[iBAQ 30-40_3]])</f>
        <v>0</v>
      </c>
      <c r="R1232" s="6">
        <f>COUNT(表1_5[[#This Row],[iBAQ 50-60_1]:[iBAQ 50-60_3]])</f>
        <v>0</v>
      </c>
      <c r="S1232" s="8"/>
      <c r="T1232" s="8"/>
      <c r="U1232" s="8"/>
      <c r="V1232" s="8"/>
      <c r="W1232" s="8"/>
      <c r="X1232" s="8"/>
      <c r="Y1232" s="8"/>
      <c r="Z1232" s="8"/>
      <c r="AA1232" s="8"/>
      <c r="AB1232" s="8"/>
      <c r="AC1232" s="8"/>
      <c r="AD1232" s="8"/>
    </row>
    <row r="1233" spans="1:30" ht="15.75">
      <c r="A1233" s="6">
        <v>1196</v>
      </c>
      <c r="B1233" s="7" t="s">
        <v>1272</v>
      </c>
      <c r="C1233" s="7" t="s">
        <v>3071</v>
      </c>
      <c r="D1233" s="7" t="s">
        <v>1960</v>
      </c>
      <c r="E1233" s="6">
        <v>4</v>
      </c>
      <c r="F1233" s="6">
        <v>3</v>
      </c>
      <c r="G1233" s="6">
        <v>759200</v>
      </c>
      <c r="H1233" s="6"/>
      <c r="I1233" s="6">
        <v>591470</v>
      </c>
      <c r="J1233" s="6"/>
      <c r="K1233" s="6">
        <v>896300</v>
      </c>
      <c r="L1233" s="6"/>
      <c r="M1233" s="6"/>
      <c r="N1233" s="6"/>
      <c r="O1233" s="6"/>
      <c r="P1233" s="6">
        <f>COUNT(表1_5[[#This Row],[iBAQ 0-20_1]:[iBAQ 0-20_3]])</f>
        <v>2</v>
      </c>
      <c r="Q1233" s="6">
        <f>COUNT(表1_5[[#This Row],[iBAQ 30-40_1]:[iBAQ 30-40_3]])</f>
        <v>1</v>
      </c>
      <c r="R1233" s="6">
        <f>COUNT(表1_5[[#This Row],[iBAQ 50-60_1]:[iBAQ 50-60_3]])</f>
        <v>0</v>
      </c>
      <c r="S1233" s="8">
        <f>AVERAGE(表1_5[[#This Row],[iBAQ 0-20_1]:[iBAQ 0-20_3]])</f>
        <v>675335</v>
      </c>
      <c r="T1233" s="8"/>
      <c r="U1233" s="8"/>
      <c r="V1233" s="8"/>
      <c r="W1233" s="8"/>
      <c r="X1233" s="8"/>
      <c r="Y1233" s="8"/>
      <c r="Z1233" s="8"/>
      <c r="AA1233" s="8"/>
      <c r="AB1233" s="8"/>
      <c r="AC1233" s="8"/>
      <c r="AD1233" s="8">
        <v>20</v>
      </c>
    </row>
    <row r="1234" spans="1:30" ht="15.75">
      <c r="A1234" s="6">
        <v>1197</v>
      </c>
      <c r="B1234" s="7" t="s">
        <v>890</v>
      </c>
      <c r="C1234" s="7" t="s">
        <v>3072</v>
      </c>
      <c r="D1234" s="7" t="s">
        <v>1961</v>
      </c>
      <c r="E1234" s="6">
        <v>3</v>
      </c>
      <c r="F1234" s="6">
        <v>2</v>
      </c>
      <c r="G1234" s="6"/>
      <c r="H1234" s="6">
        <v>19456000</v>
      </c>
      <c r="I1234" s="6">
        <v>7627600</v>
      </c>
      <c r="J1234" s="6">
        <v>28321000</v>
      </c>
      <c r="K1234" s="6">
        <v>8823900</v>
      </c>
      <c r="L1234" s="6">
        <v>8760500</v>
      </c>
      <c r="M1234" s="6">
        <v>18977000</v>
      </c>
      <c r="N1234" s="6"/>
      <c r="O1234" s="6"/>
      <c r="P1234" s="6">
        <f>COUNT(表1_5[[#This Row],[iBAQ 0-20_1]:[iBAQ 0-20_3]])</f>
        <v>2</v>
      </c>
      <c r="Q1234" s="6">
        <f>COUNT(表1_5[[#This Row],[iBAQ 30-40_1]:[iBAQ 30-40_3]])</f>
        <v>3</v>
      </c>
      <c r="R1234" s="6">
        <f>COUNT(表1_5[[#This Row],[iBAQ 50-60_1]:[iBAQ 50-60_3]])</f>
        <v>1</v>
      </c>
      <c r="S1234" s="8">
        <f>AVERAGE(表1_5[[#This Row],[iBAQ 0-20_1]:[iBAQ 0-20_3]])</f>
        <v>13541800</v>
      </c>
      <c r="T1234" s="8">
        <f>AVERAGE(表1_5[[#This Row],[iBAQ 30-40_1]:[iBAQ 30-40_3]])</f>
        <v>15301800</v>
      </c>
      <c r="U1234" s="8"/>
      <c r="V1234" s="8">
        <f>表1_5[[#This Row],[Average 40]]/表1_5[[#This Row],[Average 20]]</f>
        <v>1.1299679510847893</v>
      </c>
      <c r="W1234" s="8">
        <f>TTEST(表1_5[[#This Row],[iBAQ 0-20_1]:[iBAQ 0-20_3]],表1_5[[#This Row],[iBAQ 30-40_1]:[iBAQ 30-40_3]],2,2)</f>
        <v>0.86469802138606378</v>
      </c>
      <c r="X1234" s="8"/>
      <c r="Y1234" s="8"/>
      <c r="Z1234" s="8"/>
      <c r="AA1234" s="8"/>
      <c r="AB1234" s="8"/>
      <c r="AC1234" s="8"/>
      <c r="AD1234" s="8"/>
    </row>
    <row r="1235" spans="1:30" ht="15.75">
      <c r="A1235" s="6">
        <v>1199</v>
      </c>
      <c r="B1235" s="7" t="s">
        <v>943</v>
      </c>
      <c r="C1235" s="7" t="s">
        <v>3075</v>
      </c>
      <c r="D1235" s="7" t="s">
        <v>1963</v>
      </c>
      <c r="E1235" s="6">
        <v>1</v>
      </c>
      <c r="F1235" s="6">
        <v>1</v>
      </c>
      <c r="G1235" s="6"/>
      <c r="H1235" s="6"/>
      <c r="I1235" s="6"/>
      <c r="J1235" s="6"/>
      <c r="K1235" s="6"/>
      <c r="L1235" s="6"/>
      <c r="M1235" s="6">
        <v>2704300</v>
      </c>
      <c r="N1235" s="6"/>
      <c r="O1235" s="6"/>
      <c r="P1235" s="6">
        <f>COUNT(表1_5[[#This Row],[iBAQ 0-20_1]:[iBAQ 0-20_3]])</f>
        <v>0</v>
      </c>
      <c r="Q1235" s="6">
        <f>COUNT(表1_5[[#This Row],[iBAQ 30-40_1]:[iBAQ 30-40_3]])</f>
        <v>0</v>
      </c>
      <c r="R1235" s="6">
        <f>COUNT(表1_5[[#This Row],[iBAQ 50-60_1]:[iBAQ 50-60_3]])</f>
        <v>1</v>
      </c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  <c r="AD1235" s="8"/>
    </row>
    <row r="1236" spans="1:30" ht="15.75">
      <c r="A1236" s="6">
        <v>1200</v>
      </c>
      <c r="B1236" s="7" t="s">
        <v>1208</v>
      </c>
      <c r="C1236" s="7" t="s">
        <v>3076</v>
      </c>
      <c r="D1236" s="7" t="s">
        <v>1964</v>
      </c>
      <c r="E1236" s="6">
        <v>1</v>
      </c>
      <c r="F1236" s="6">
        <v>1</v>
      </c>
      <c r="G1236" s="6"/>
      <c r="H1236" s="6"/>
      <c r="I1236" s="6">
        <v>459550</v>
      </c>
      <c r="J1236" s="6"/>
      <c r="K1236" s="6"/>
      <c r="L1236" s="6">
        <v>456970</v>
      </c>
      <c r="M1236" s="6"/>
      <c r="N1236" s="6"/>
      <c r="O1236" s="6"/>
      <c r="P1236" s="6">
        <f>COUNT(表1_5[[#This Row],[iBAQ 0-20_1]:[iBAQ 0-20_3]])</f>
        <v>1</v>
      </c>
      <c r="Q1236" s="6">
        <f>COUNT(表1_5[[#This Row],[iBAQ 30-40_1]:[iBAQ 30-40_3]])</f>
        <v>1</v>
      </c>
      <c r="R1236" s="6">
        <f>COUNT(表1_5[[#This Row],[iBAQ 50-60_1]:[iBAQ 50-60_3]])</f>
        <v>0</v>
      </c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</row>
    <row r="1237" spans="1:30" ht="15.75">
      <c r="A1237" s="6">
        <v>304</v>
      </c>
      <c r="B1237" s="7" t="s">
        <v>1344</v>
      </c>
      <c r="C1237" s="7" t="s">
        <v>3077</v>
      </c>
      <c r="D1237" s="7" t="s">
        <v>3850</v>
      </c>
      <c r="E1237" s="6">
        <v>1</v>
      </c>
      <c r="F1237" s="6">
        <v>1</v>
      </c>
      <c r="G1237" s="6"/>
      <c r="H1237" s="6">
        <v>1010000</v>
      </c>
      <c r="I1237" s="6">
        <v>1905700</v>
      </c>
      <c r="J1237" s="6"/>
      <c r="K1237" s="6"/>
      <c r="L1237" s="6"/>
      <c r="M1237" s="6"/>
      <c r="N1237" s="6"/>
      <c r="O1237" s="6"/>
      <c r="P1237" s="6">
        <f>COUNT(表1_5[[#This Row],[iBAQ 0-20_1]:[iBAQ 0-20_3]])</f>
        <v>2</v>
      </c>
      <c r="Q1237" s="6">
        <f>COUNT(表1_5[[#This Row],[iBAQ 30-40_1]:[iBAQ 30-40_3]])</f>
        <v>0</v>
      </c>
      <c r="R1237" s="6">
        <f>COUNT(表1_5[[#This Row],[iBAQ 50-60_1]:[iBAQ 50-60_3]])</f>
        <v>0</v>
      </c>
      <c r="S1237" s="8">
        <f>AVERAGE(表1_5[[#This Row],[iBAQ 0-20_1]:[iBAQ 0-20_3]])</f>
        <v>1457850</v>
      </c>
      <c r="T1237" s="8"/>
      <c r="U1237" s="8"/>
      <c r="V1237" s="8"/>
      <c r="W1237" s="8"/>
      <c r="X1237" s="8">
        <v>20</v>
      </c>
      <c r="Y1237" s="8"/>
      <c r="Z1237" s="8"/>
      <c r="AA1237" s="8"/>
      <c r="AB1237" s="8"/>
      <c r="AC1237" s="8"/>
      <c r="AD1237" s="8">
        <v>20</v>
      </c>
    </row>
    <row r="1238" spans="1:30" ht="15.75">
      <c r="A1238" s="6">
        <v>1206</v>
      </c>
      <c r="B1238" s="7" t="s">
        <v>579</v>
      </c>
      <c r="C1238" s="7" t="s">
        <v>2282</v>
      </c>
      <c r="D1238" s="7" t="s">
        <v>3854</v>
      </c>
      <c r="E1238" s="6">
        <v>3</v>
      </c>
      <c r="F1238" s="6">
        <v>3</v>
      </c>
      <c r="G1238" s="6">
        <v>2983800</v>
      </c>
      <c r="H1238" s="6"/>
      <c r="I1238" s="6"/>
      <c r="J1238" s="6">
        <v>869570</v>
      </c>
      <c r="K1238" s="6"/>
      <c r="L1238" s="6">
        <v>816210</v>
      </c>
      <c r="M1238" s="6"/>
      <c r="N1238" s="6"/>
      <c r="O1238" s="6">
        <v>904270</v>
      </c>
      <c r="P1238" s="6">
        <f>COUNT(表1_5[[#This Row],[iBAQ 0-20_1]:[iBAQ 0-20_3]])</f>
        <v>1</v>
      </c>
      <c r="Q1238" s="6">
        <f>COUNT(表1_5[[#This Row],[iBAQ 30-40_1]:[iBAQ 30-40_3]])</f>
        <v>2</v>
      </c>
      <c r="R1238" s="6">
        <f>COUNT(表1_5[[#This Row],[iBAQ 50-60_1]:[iBAQ 50-60_3]])</f>
        <v>1</v>
      </c>
      <c r="S1238" s="8"/>
      <c r="T1238" s="8">
        <f>AVERAGE(表1_5[[#This Row],[iBAQ 30-40_1]:[iBAQ 30-40_3]])</f>
        <v>842890</v>
      </c>
      <c r="U1238" s="8"/>
      <c r="V1238" s="8"/>
      <c r="W1238" s="8"/>
      <c r="X1238" s="8"/>
      <c r="Y1238" s="8"/>
      <c r="Z1238" s="8"/>
      <c r="AA1238" s="8"/>
      <c r="AB1238" s="8"/>
      <c r="AC1238" s="8"/>
      <c r="AD1238" s="8"/>
    </row>
    <row r="1239" spans="1:30" ht="15.75">
      <c r="A1239" s="6">
        <v>315</v>
      </c>
      <c r="B1239" s="7" t="s">
        <v>909</v>
      </c>
      <c r="C1239" s="7" t="s">
        <v>2671</v>
      </c>
      <c r="D1239" s="7" t="s">
        <v>3856</v>
      </c>
      <c r="E1239" s="6">
        <v>3</v>
      </c>
      <c r="F1239" s="6">
        <v>3</v>
      </c>
      <c r="G1239" s="6"/>
      <c r="H1239" s="6">
        <v>4449500</v>
      </c>
      <c r="I1239" s="6">
        <v>5644100</v>
      </c>
      <c r="J1239" s="6"/>
      <c r="K1239" s="6">
        <v>6642600</v>
      </c>
      <c r="L1239" s="6">
        <v>4883200</v>
      </c>
      <c r="M1239" s="6">
        <v>5716900</v>
      </c>
      <c r="N1239" s="6"/>
      <c r="O1239" s="6"/>
      <c r="P1239" s="6">
        <f>COUNT(表1_5[[#This Row],[iBAQ 0-20_1]:[iBAQ 0-20_3]])</f>
        <v>2</v>
      </c>
      <c r="Q1239" s="6">
        <f>COUNT(表1_5[[#This Row],[iBAQ 30-40_1]:[iBAQ 30-40_3]])</f>
        <v>2</v>
      </c>
      <c r="R1239" s="6">
        <f>COUNT(表1_5[[#This Row],[iBAQ 50-60_1]:[iBAQ 50-60_3]])</f>
        <v>1</v>
      </c>
      <c r="S1239" s="8">
        <f>AVERAGE(表1_5[[#This Row],[iBAQ 0-20_1]:[iBAQ 0-20_3]])</f>
        <v>5046800</v>
      </c>
      <c r="T1239" s="8">
        <f>AVERAGE(表1_5[[#This Row],[iBAQ 30-40_1]:[iBAQ 30-40_3]])</f>
        <v>5762900</v>
      </c>
      <c r="U1239" s="8"/>
      <c r="V1239" s="8">
        <f>表1_5[[#This Row],[Average 40]]/表1_5[[#This Row],[Average 20]]</f>
        <v>1.1418918918918919</v>
      </c>
      <c r="W1239" s="8">
        <f>TTEST(表1_5[[#This Row],[iBAQ 0-20_1]:[iBAQ 0-20_3]],表1_5[[#This Row],[iBAQ 30-40_1]:[iBAQ 30-40_3]],2,2)</f>
        <v>0.57005357515089794</v>
      </c>
      <c r="X1239" s="8"/>
      <c r="Y1239" s="8"/>
      <c r="Z1239" s="8"/>
      <c r="AA1239" s="8"/>
      <c r="AB1239" s="8"/>
      <c r="AC1239" s="8"/>
      <c r="AD1239" s="8"/>
    </row>
    <row r="1240" spans="1:30" ht="15.75">
      <c r="A1240" s="6">
        <v>1212</v>
      </c>
      <c r="B1240" s="7" t="s">
        <v>1099</v>
      </c>
      <c r="C1240" s="7" t="s">
        <v>3083</v>
      </c>
      <c r="D1240" s="7" t="s">
        <v>1969</v>
      </c>
      <c r="E1240" s="6">
        <v>2</v>
      </c>
      <c r="F1240" s="6">
        <v>2</v>
      </c>
      <c r="G1240" s="6"/>
      <c r="H1240" s="6"/>
      <c r="I1240" s="6"/>
      <c r="J1240" s="6"/>
      <c r="K1240" s="6"/>
      <c r="L1240" s="6">
        <v>2954300</v>
      </c>
      <c r="M1240" s="6"/>
      <c r="N1240" s="6"/>
      <c r="O1240" s="6"/>
      <c r="P1240" s="6">
        <f>COUNT(表1_5[[#This Row],[iBAQ 0-20_1]:[iBAQ 0-20_3]])</f>
        <v>0</v>
      </c>
      <c r="Q1240" s="6">
        <f>COUNT(表1_5[[#This Row],[iBAQ 30-40_1]:[iBAQ 30-40_3]])</f>
        <v>1</v>
      </c>
      <c r="R1240" s="6">
        <f>COUNT(表1_5[[#This Row],[iBAQ 50-60_1]:[iBAQ 50-60_3]])</f>
        <v>0</v>
      </c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</row>
    <row r="1241" spans="1:30" ht="15.75">
      <c r="A1241" s="6">
        <v>1214</v>
      </c>
      <c r="B1241" s="7" t="s">
        <v>1166</v>
      </c>
      <c r="C1241" s="7" t="s">
        <v>3085</v>
      </c>
      <c r="D1241" s="7" t="s">
        <v>3858</v>
      </c>
      <c r="E1241" s="6">
        <v>3</v>
      </c>
      <c r="F1241" s="6">
        <v>3</v>
      </c>
      <c r="G1241" s="6">
        <v>310190</v>
      </c>
      <c r="H1241" s="6">
        <v>272560</v>
      </c>
      <c r="I1241" s="6">
        <v>146160</v>
      </c>
      <c r="J1241" s="6"/>
      <c r="K1241" s="6"/>
      <c r="L1241" s="6">
        <v>783800</v>
      </c>
      <c r="M1241" s="6"/>
      <c r="N1241" s="6"/>
      <c r="O1241" s="6"/>
      <c r="P1241" s="6">
        <f>COUNT(表1_5[[#This Row],[iBAQ 0-20_1]:[iBAQ 0-20_3]])</f>
        <v>3</v>
      </c>
      <c r="Q1241" s="6">
        <f>COUNT(表1_5[[#This Row],[iBAQ 30-40_1]:[iBAQ 30-40_3]])</f>
        <v>1</v>
      </c>
      <c r="R1241" s="6">
        <f>COUNT(表1_5[[#This Row],[iBAQ 50-60_1]:[iBAQ 50-60_3]])</f>
        <v>0</v>
      </c>
      <c r="S1241" s="8">
        <f>AVERAGE(表1_5[[#This Row],[iBAQ 0-20_1]:[iBAQ 0-20_3]])</f>
        <v>242970</v>
      </c>
      <c r="T1241" s="8"/>
      <c r="U1241" s="8"/>
      <c r="V1241" s="8"/>
      <c r="W1241" s="8"/>
      <c r="X1241" s="8"/>
      <c r="Y1241" s="8"/>
      <c r="Z1241" s="8"/>
      <c r="AA1241" s="8"/>
      <c r="AB1241" s="8"/>
      <c r="AC1241" s="8"/>
      <c r="AD1241" s="8">
        <v>20</v>
      </c>
    </row>
    <row r="1242" spans="1:30" ht="15.75">
      <c r="A1242" s="6">
        <v>1220</v>
      </c>
      <c r="B1242" s="7" t="s">
        <v>1054</v>
      </c>
      <c r="C1242" s="7" t="s">
        <v>3088</v>
      </c>
      <c r="D1242" s="7" t="s">
        <v>3860</v>
      </c>
      <c r="E1242" s="6">
        <v>3</v>
      </c>
      <c r="F1242" s="6">
        <v>3</v>
      </c>
      <c r="G1242" s="6">
        <v>387510</v>
      </c>
      <c r="H1242" s="6"/>
      <c r="I1242" s="6"/>
      <c r="J1242" s="6"/>
      <c r="K1242" s="6"/>
      <c r="L1242" s="6"/>
      <c r="M1242" s="6">
        <v>519010</v>
      </c>
      <c r="N1242" s="6"/>
      <c r="O1242" s="6"/>
      <c r="P1242" s="6">
        <f>COUNT(表1_5[[#This Row],[iBAQ 0-20_1]:[iBAQ 0-20_3]])</f>
        <v>1</v>
      </c>
      <c r="Q1242" s="6">
        <f>COUNT(表1_5[[#This Row],[iBAQ 30-40_1]:[iBAQ 30-40_3]])</f>
        <v>0</v>
      </c>
      <c r="R1242" s="6">
        <f>COUNT(表1_5[[#This Row],[iBAQ 50-60_1]:[iBAQ 50-60_3]])</f>
        <v>1</v>
      </c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</row>
    <row r="1243" spans="1:30" ht="15.75">
      <c r="A1243" s="6">
        <v>1225</v>
      </c>
      <c r="B1243" s="7" t="s">
        <v>1255</v>
      </c>
      <c r="C1243" s="7" t="s">
        <v>3093</v>
      </c>
      <c r="D1243" s="7" t="s">
        <v>1977</v>
      </c>
      <c r="E1243" s="6">
        <v>1</v>
      </c>
      <c r="F1243" s="6">
        <v>1</v>
      </c>
      <c r="G1243" s="6"/>
      <c r="H1243" s="6"/>
      <c r="I1243" s="6"/>
      <c r="J1243" s="6"/>
      <c r="K1243" s="6">
        <v>2415600</v>
      </c>
      <c r="L1243" s="6"/>
      <c r="M1243" s="6"/>
      <c r="N1243" s="6"/>
      <c r="O1243" s="6"/>
      <c r="P1243" s="6">
        <f>COUNT(表1_5[[#This Row],[iBAQ 0-20_1]:[iBAQ 0-20_3]])</f>
        <v>0</v>
      </c>
      <c r="Q1243" s="6">
        <f>COUNT(表1_5[[#This Row],[iBAQ 30-40_1]:[iBAQ 30-40_3]])</f>
        <v>1</v>
      </c>
      <c r="R1243" s="6">
        <f>COUNT(表1_5[[#This Row],[iBAQ 50-60_1]:[iBAQ 50-60_3]])</f>
        <v>0</v>
      </c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  <c r="AD1243" s="8"/>
    </row>
    <row r="1244" spans="1:30" ht="15.75">
      <c r="A1244" s="6">
        <v>1228</v>
      </c>
      <c r="B1244" s="7" t="s">
        <v>677</v>
      </c>
      <c r="C1244" s="7" t="s">
        <v>2352</v>
      </c>
      <c r="D1244" s="7" t="s">
        <v>3862</v>
      </c>
      <c r="E1244" s="6">
        <v>6</v>
      </c>
      <c r="F1244" s="6">
        <v>5</v>
      </c>
      <c r="G1244" s="6"/>
      <c r="H1244" s="6"/>
      <c r="I1244" s="6"/>
      <c r="J1244" s="6"/>
      <c r="K1244" s="6"/>
      <c r="L1244" s="6">
        <v>387630</v>
      </c>
      <c r="M1244" s="6">
        <v>525490</v>
      </c>
      <c r="N1244" s="6"/>
      <c r="O1244" s="6">
        <v>288710</v>
      </c>
      <c r="P1244" s="6">
        <f>COUNT(表1_5[[#This Row],[iBAQ 0-20_1]:[iBAQ 0-20_3]])</f>
        <v>0</v>
      </c>
      <c r="Q1244" s="6">
        <f>COUNT(表1_5[[#This Row],[iBAQ 30-40_1]:[iBAQ 30-40_3]])</f>
        <v>1</v>
      </c>
      <c r="R1244" s="6">
        <f>COUNT(表1_5[[#This Row],[iBAQ 50-60_1]:[iBAQ 50-60_3]])</f>
        <v>2</v>
      </c>
      <c r="S1244" s="8"/>
      <c r="T1244" s="8"/>
      <c r="U1244" s="8">
        <f>AVERAGE(表1_5[[#This Row],[iBAQ 50-60_1]:[iBAQ 50-60_3]])</f>
        <v>407100</v>
      </c>
      <c r="V1244" s="8"/>
      <c r="W1244" s="8"/>
      <c r="X1244" s="8"/>
      <c r="Y1244" s="8"/>
      <c r="Z1244" s="8"/>
      <c r="AA1244" s="8"/>
      <c r="AB1244" s="8"/>
      <c r="AC1244" s="8"/>
      <c r="AD1244" s="8">
        <v>60</v>
      </c>
    </row>
    <row r="1245" spans="1:30" ht="15.75">
      <c r="A1245" s="6">
        <v>1229</v>
      </c>
      <c r="B1245" s="7" t="s">
        <v>713</v>
      </c>
      <c r="C1245" s="7" t="s">
        <v>3096</v>
      </c>
      <c r="D1245" s="7" t="s">
        <v>1979</v>
      </c>
      <c r="E1245" s="6">
        <v>2</v>
      </c>
      <c r="F1245" s="6">
        <v>2</v>
      </c>
      <c r="G1245" s="6"/>
      <c r="H1245" s="6"/>
      <c r="I1245" s="6"/>
      <c r="J1245" s="6"/>
      <c r="K1245" s="6">
        <v>13538000</v>
      </c>
      <c r="L1245" s="6"/>
      <c r="M1245" s="6">
        <v>10301000</v>
      </c>
      <c r="N1245" s="6">
        <v>5667900</v>
      </c>
      <c r="O1245" s="6"/>
      <c r="P1245" s="6">
        <f>COUNT(表1_5[[#This Row],[iBAQ 0-20_1]:[iBAQ 0-20_3]])</f>
        <v>0</v>
      </c>
      <c r="Q1245" s="6">
        <f>COUNT(表1_5[[#This Row],[iBAQ 30-40_1]:[iBAQ 30-40_3]])</f>
        <v>1</v>
      </c>
      <c r="R1245" s="6">
        <f>COUNT(表1_5[[#This Row],[iBAQ 50-60_1]:[iBAQ 50-60_3]])</f>
        <v>2</v>
      </c>
      <c r="S1245" s="8"/>
      <c r="T1245" s="8"/>
      <c r="U1245" s="8">
        <f>AVERAGE(表1_5[[#This Row],[iBAQ 50-60_1]:[iBAQ 50-60_3]])</f>
        <v>7984450</v>
      </c>
      <c r="V1245" s="8"/>
      <c r="W1245" s="8"/>
      <c r="X1245" s="8"/>
      <c r="Y1245" s="8"/>
      <c r="Z1245" s="8"/>
      <c r="AA1245" s="8"/>
      <c r="AB1245" s="8"/>
      <c r="AC1245" s="8"/>
      <c r="AD1245" s="8">
        <v>60</v>
      </c>
    </row>
    <row r="1246" spans="1:30" ht="15.75">
      <c r="A1246" s="6">
        <v>1230</v>
      </c>
      <c r="B1246" s="7" t="s">
        <v>706</v>
      </c>
      <c r="C1246" s="7" t="s">
        <v>3097</v>
      </c>
      <c r="D1246" s="7" t="s">
        <v>1980</v>
      </c>
      <c r="E1246" s="6">
        <v>4</v>
      </c>
      <c r="F1246" s="6">
        <v>1</v>
      </c>
      <c r="G1246" s="6"/>
      <c r="H1246" s="6"/>
      <c r="I1246" s="6">
        <v>3156200</v>
      </c>
      <c r="J1246" s="6"/>
      <c r="K1246" s="6"/>
      <c r="L1246" s="6"/>
      <c r="M1246" s="6"/>
      <c r="N1246" s="6">
        <v>8095200</v>
      </c>
      <c r="O1246" s="6"/>
      <c r="P1246" s="6">
        <f>COUNT(表1_5[[#This Row],[iBAQ 0-20_1]:[iBAQ 0-20_3]])</f>
        <v>1</v>
      </c>
      <c r="Q1246" s="6">
        <f>COUNT(表1_5[[#This Row],[iBAQ 30-40_1]:[iBAQ 30-40_3]])</f>
        <v>0</v>
      </c>
      <c r="R1246" s="6">
        <f>COUNT(表1_5[[#This Row],[iBAQ 50-60_1]:[iBAQ 50-60_3]])</f>
        <v>1</v>
      </c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  <c r="AD1246" s="8"/>
    </row>
    <row r="1247" spans="1:30" ht="15.75">
      <c r="A1247" s="6">
        <v>270</v>
      </c>
      <c r="B1247" s="7" t="s">
        <v>723</v>
      </c>
      <c r="C1247" s="7" t="s">
        <v>3099</v>
      </c>
      <c r="D1247" s="7" t="s">
        <v>1982</v>
      </c>
      <c r="E1247" s="6">
        <v>1</v>
      </c>
      <c r="F1247" s="6">
        <v>1</v>
      </c>
      <c r="G1247" s="6">
        <v>2066800</v>
      </c>
      <c r="H1247" s="6">
        <v>2144800</v>
      </c>
      <c r="I1247" s="6">
        <v>2563900</v>
      </c>
      <c r="J1247" s="6"/>
      <c r="K1247" s="6"/>
      <c r="L1247" s="6">
        <v>3449800</v>
      </c>
      <c r="M1247" s="6"/>
      <c r="N1247" s="6">
        <v>3717600</v>
      </c>
      <c r="O1247" s="6"/>
      <c r="P1247" s="6">
        <f>COUNT(表1_5[[#This Row],[iBAQ 0-20_1]:[iBAQ 0-20_3]])</f>
        <v>3</v>
      </c>
      <c r="Q1247" s="6">
        <f>COUNT(表1_5[[#This Row],[iBAQ 30-40_1]:[iBAQ 30-40_3]])</f>
        <v>1</v>
      </c>
      <c r="R1247" s="6">
        <f>COUNT(表1_5[[#This Row],[iBAQ 50-60_1]:[iBAQ 50-60_3]])</f>
        <v>1</v>
      </c>
      <c r="S1247" s="8">
        <f>AVERAGE(表1_5[[#This Row],[iBAQ 0-20_1]:[iBAQ 0-20_3]])</f>
        <v>2258500</v>
      </c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</row>
    <row r="1248" spans="1:30" ht="15.75">
      <c r="A1248" s="6">
        <v>1236</v>
      </c>
      <c r="B1248" s="7" t="s">
        <v>705</v>
      </c>
      <c r="C1248" s="7" t="s">
        <v>3102</v>
      </c>
      <c r="D1248" s="7" t="s">
        <v>1985</v>
      </c>
      <c r="E1248" s="6">
        <v>2</v>
      </c>
      <c r="F1248" s="6">
        <v>2</v>
      </c>
      <c r="G1248" s="6"/>
      <c r="H1248" s="6"/>
      <c r="I1248" s="6"/>
      <c r="J1248" s="6"/>
      <c r="K1248" s="6"/>
      <c r="L1248" s="6">
        <v>1185100</v>
      </c>
      <c r="M1248" s="6">
        <v>5602800</v>
      </c>
      <c r="N1248" s="6">
        <v>8474500</v>
      </c>
      <c r="O1248" s="6"/>
      <c r="P1248" s="6">
        <f>COUNT(表1_5[[#This Row],[iBAQ 0-20_1]:[iBAQ 0-20_3]])</f>
        <v>0</v>
      </c>
      <c r="Q1248" s="6">
        <f>COUNT(表1_5[[#This Row],[iBAQ 30-40_1]:[iBAQ 30-40_3]])</f>
        <v>1</v>
      </c>
      <c r="R1248" s="6">
        <f>COUNT(表1_5[[#This Row],[iBAQ 50-60_1]:[iBAQ 50-60_3]])</f>
        <v>2</v>
      </c>
      <c r="S1248" s="8"/>
      <c r="T1248" s="8"/>
      <c r="U1248" s="8">
        <f>AVERAGE(表1_5[[#This Row],[iBAQ 50-60_1]:[iBAQ 50-60_3]])</f>
        <v>7038650</v>
      </c>
      <c r="V1248" s="8"/>
      <c r="W1248" s="8"/>
      <c r="X1248" s="8"/>
      <c r="Y1248" s="8"/>
      <c r="Z1248" s="8"/>
      <c r="AA1248" s="8"/>
      <c r="AB1248" s="8"/>
      <c r="AC1248" s="8"/>
      <c r="AD1248" s="8">
        <v>60</v>
      </c>
    </row>
    <row r="1249" spans="1:30" ht="15.75">
      <c r="A1249" s="6">
        <v>1239</v>
      </c>
      <c r="B1249" s="7" t="s">
        <v>928</v>
      </c>
      <c r="C1249" s="7" t="s">
        <v>3104</v>
      </c>
      <c r="D1249" s="7" t="s">
        <v>1987</v>
      </c>
      <c r="E1249" s="6">
        <v>1</v>
      </c>
      <c r="F1249" s="6">
        <v>1</v>
      </c>
      <c r="G1249" s="6"/>
      <c r="H1249" s="6"/>
      <c r="I1249" s="6"/>
      <c r="J1249" s="6"/>
      <c r="K1249" s="6">
        <v>1090900</v>
      </c>
      <c r="L1249" s="6">
        <v>1906800</v>
      </c>
      <c r="M1249" s="6">
        <v>3597500</v>
      </c>
      <c r="N1249" s="6"/>
      <c r="O1249" s="6"/>
      <c r="P1249" s="6">
        <f>COUNT(表1_5[[#This Row],[iBAQ 0-20_1]:[iBAQ 0-20_3]])</f>
        <v>0</v>
      </c>
      <c r="Q1249" s="6">
        <f>COUNT(表1_5[[#This Row],[iBAQ 30-40_1]:[iBAQ 30-40_3]])</f>
        <v>2</v>
      </c>
      <c r="R1249" s="6">
        <f>COUNT(表1_5[[#This Row],[iBAQ 50-60_1]:[iBAQ 50-60_3]])</f>
        <v>1</v>
      </c>
      <c r="S1249" s="8"/>
      <c r="T1249" s="8">
        <f>AVERAGE(表1_5[[#This Row],[iBAQ 30-40_1]:[iBAQ 30-40_3]])</f>
        <v>1498850</v>
      </c>
      <c r="U1249" s="8"/>
      <c r="V1249" s="8"/>
      <c r="W1249" s="8"/>
      <c r="X1249" s="8">
        <v>40</v>
      </c>
      <c r="Y1249" s="8"/>
      <c r="Z1249" s="8"/>
      <c r="AA1249" s="8"/>
      <c r="AB1249" s="8"/>
      <c r="AC1249" s="8"/>
      <c r="AD1249" s="8"/>
    </row>
    <row r="1250" spans="1:30" ht="15.75">
      <c r="A1250" s="6">
        <v>1240</v>
      </c>
      <c r="B1250" s="7" t="s">
        <v>758</v>
      </c>
      <c r="C1250" s="7" t="s">
        <v>3105</v>
      </c>
      <c r="D1250" s="7" t="s">
        <v>1988</v>
      </c>
      <c r="E1250" s="6">
        <v>2</v>
      </c>
      <c r="F1250" s="6">
        <v>2</v>
      </c>
      <c r="G1250" s="6"/>
      <c r="H1250" s="6"/>
      <c r="I1250" s="6"/>
      <c r="J1250" s="6"/>
      <c r="K1250" s="6"/>
      <c r="L1250" s="6"/>
      <c r="M1250" s="6"/>
      <c r="N1250" s="6">
        <v>1560200</v>
      </c>
      <c r="O1250" s="6"/>
      <c r="P1250" s="6">
        <f>COUNT(表1_5[[#This Row],[iBAQ 0-20_1]:[iBAQ 0-20_3]])</f>
        <v>0</v>
      </c>
      <c r="Q1250" s="6">
        <f>COUNT(表1_5[[#This Row],[iBAQ 30-40_1]:[iBAQ 30-40_3]])</f>
        <v>0</v>
      </c>
      <c r="R1250" s="6">
        <f>COUNT(表1_5[[#This Row],[iBAQ 50-60_1]:[iBAQ 50-60_3]])</f>
        <v>1</v>
      </c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</row>
    <row r="1251" spans="1:30" ht="15.75">
      <c r="A1251" s="6">
        <v>262</v>
      </c>
      <c r="B1251" s="7" t="s">
        <v>1039</v>
      </c>
      <c r="C1251" s="7" t="s">
        <v>3024</v>
      </c>
      <c r="D1251" s="7" t="s">
        <v>3866</v>
      </c>
      <c r="E1251" s="6">
        <v>4</v>
      </c>
      <c r="F1251" s="6">
        <v>4</v>
      </c>
      <c r="G1251" s="6">
        <v>433780</v>
      </c>
      <c r="H1251" s="6"/>
      <c r="I1251" s="6"/>
      <c r="J1251" s="6"/>
      <c r="K1251" s="6">
        <v>1706400</v>
      </c>
      <c r="L1251" s="6">
        <v>1075200</v>
      </c>
      <c r="M1251" s="6">
        <v>865500</v>
      </c>
      <c r="N1251" s="6"/>
      <c r="O1251" s="6"/>
      <c r="P1251" s="6">
        <f>COUNT(表1_5[[#This Row],[iBAQ 0-20_1]:[iBAQ 0-20_3]])</f>
        <v>1</v>
      </c>
      <c r="Q1251" s="6">
        <f>COUNT(表1_5[[#This Row],[iBAQ 30-40_1]:[iBAQ 30-40_3]])</f>
        <v>2</v>
      </c>
      <c r="R1251" s="6">
        <f>COUNT(表1_5[[#This Row],[iBAQ 50-60_1]:[iBAQ 50-60_3]])</f>
        <v>1</v>
      </c>
      <c r="S1251" s="8"/>
      <c r="T1251" s="8">
        <f>AVERAGE(表1_5[[#This Row],[iBAQ 30-40_1]:[iBAQ 30-40_3]])</f>
        <v>1390800</v>
      </c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</row>
    <row r="1252" spans="1:30" ht="15.75">
      <c r="A1252" s="6">
        <v>1243</v>
      </c>
      <c r="B1252" s="7" t="s">
        <v>746</v>
      </c>
      <c r="C1252" s="7" t="s">
        <v>3107</v>
      </c>
      <c r="D1252" s="7" t="s">
        <v>1990</v>
      </c>
      <c r="E1252" s="6">
        <v>1</v>
      </c>
      <c r="F1252" s="6">
        <v>1</v>
      </c>
      <c r="G1252" s="6"/>
      <c r="H1252" s="6">
        <v>2714300</v>
      </c>
      <c r="I1252" s="6">
        <v>2286200</v>
      </c>
      <c r="J1252" s="6"/>
      <c r="K1252" s="6">
        <v>2991000</v>
      </c>
      <c r="L1252" s="6"/>
      <c r="M1252" s="6"/>
      <c r="N1252" s="6">
        <v>2176100</v>
      </c>
      <c r="O1252" s="6"/>
      <c r="P1252" s="6">
        <f>COUNT(表1_5[[#This Row],[iBAQ 0-20_1]:[iBAQ 0-20_3]])</f>
        <v>2</v>
      </c>
      <c r="Q1252" s="6">
        <f>COUNT(表1_5[[#This Row],[iBAQ 30-40_1]:[iBAQ 30-40_3]])</f>
        <v>1</v>
      </c>
      <c r="R1252" s="6">
        <f>COUNT(表1_5[[#This Row],[iBAQ 50-60_1]:[iBAQ 50-60_3]])</f>
        <v>1</v>
      </c>
      <c r="S1252" s="8">
        <f>AVERAGE(表1_5[[#This Row],[iBAQ 0-20_1]:[iBAQ 0-20_3]])</f>
        <v>2500250</v>
      </c>
      <c r="T1252" s="8"/>
      <c r="U1252" s="8"/>
      <c r="V1252" s="8"/>
      <c r="W1252" s="8"/>
      <c r="X1252" s="8"/>
      <c r="Y1252" s="8"/>
      <c r="Z1252" s="8"/>
      <c r="AA1252" s="8"/>
      <c r="AB1252" s="8"/>
      <c r="AC1252" s="8"/>
      <c r="AD1252" s="8"/>
    </row>
    <row r="1253" spans="1:30" ht="15.75">
      <c r="A1253" s="6">
        <v>1244</v>
      </c>
      <c r="B1253" s="7" t="s">
        <v>922</v>
      </c>
      <c r="C1253" s="7" t="s">
        <v>3108</v>
      </c>
      <c r="D1253" s="7" t="s">
        <v>1991</v>
      </c>
      <c r="E1253" s="6">
        <v>7</v>
      </c>
      <c r="F1253" s="6">
        <v>1</v>
      </c>
      <c r="G1253" s="6"/>
      <c r="H1253" s="6"/>
      <c r="I1253" s="6"/>
      <c r="J1253" s="6"/>
      <c r="K1253" s="6"/>
      <c r="L1253" s="6"/>
      <c r="M1253" s="6">
        <v>4069800</v>
      </c>
      <c r="N1253" s="6"/>
      <c r="O1253" s="6"/>
      <c r="P1253" s="6">
        <f>COUNT(表1_5[[#This Row],[iBAQ 0-20_1]:[iBAQ 0-20_3]])</f>
        <v>0</v>
      </c>
      <c r="Q1253" s="6">
        <f>COUNT(表1_5[[#This Row],[iBAQ 30-40_1]:[iBAQ 30-40_3]])</f>
        <v>0</v>
      </c>
      <c r="R1253" s="6">
        <f>COUNT(表1_5[[#This Row],[iBAQ 50-60_1]:[iBAQ 50-60_3]])</f>
        <v>1</v>
      </c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</row>
    <row r="1254" spans="1:30" ht="15.75">
      <c r="A1254" s="6">
        <v>1245</v>
      </c>
      <c r="B1254" s="7" t="s">
        <v>894</v>
      </c>
      <c r="C1254" s="7" t="s">
        <v>3109</v>
      </c>
      <c r="D1254" s="7" t="s">
        <v>3867</v>
      </c>
      <c r="E1254" s="6">
        <v>2</v>
      </c>
      <c r="F1254" s="6">
        <v>2</v>
      </c>
      <c r="G1254" s="6"/>
      <c r="H1254" s="6"/>
      <c r="I1254" s="6"/>
      <c r="J1254" s="6"/>
      <c r="K1254" s="6">
        <v>348580</v>
      </c>
      <c r="L1254" s="6">
        <v>795340</v>
      </c>
      <c r="M1254" s="6">
        <v>17286000</v>
      </c>
      <c r="N1254" s="6"/>
      <c r="O1254" s="6"/>
      <c r="P1254" s="6">
        <f>COUNT(表1_5[[#This Row],[iBAQ 0-20_1]:[iBAQ 0-20_3]])</f>
        <v>0</v>
      </c>
      <c r="Q1254" s="6">
        <f>COUNT(表1_5[[#This Row],[iBAQ 30-40_1]:[iBAQ 30-40_3]])</f>
        <v>2</v>
      </c>
      <c r="R1254" s="6">
        <f>COUNT(表1_5[[#This Row],[iBAQ 50-60_1]:[iBAQ 50-60_3]])</f>
        <v>1</v>
      </c>
      <c r="S1254" s="8"/>
      <c r="T1254" s="8">
        <f>AVERAGE(表1_5[[#This Row],[iBAQ 30-40_1]:[iBAQ 30-40_3]])</f>
        <v>571960</v>
      </c>
      <c r="U1254" s="8"/>
      <c r="V1254" s="8"/>
      <c r="W1254" s="8"/>
      <c r="X1254" s="8">
        <v>40</v>
      </c>
      <c r="Y1254" s="8"/>
      <c r="Z1254" s="8"/>
      <c r="AA1254" s="8"/>
      <c r="AB1254" s="8"/>
      <c r="AC1254" s="8"/>
      <c r="AD1254" s="8"/>
    </row>
    <row r="1255" spans="1:30" ht="15.75">
      <c r="A1255" s="6">
        <v>1248</v>
      </c>
      <c r="B1255" s="7" t="s">
        <v>617</v>
      </c>
      <c r="C1255" s="7" t="s">
        <v>2195</v>
      </c>
      <c r="D1255" s="7" t="s">
        <v>3869</v>
      </c>
      <c r="E1255" s="6">
        <v>2</v>
      </c>
      <c r="F1255" s="6">
        <v>2</v>
      </c>
      <c r="G1255" s="6"/>
      <c r="H1255" s="6">
        <v>535150</v>
      </c>
      <c r="I1255" s="6"/>
      <c r="J1255" s="6"/>
      <c r="K1255" s="6">
        <v>274320</v>
      </c>
      <c r="L1255" s="6"/>
      <c r="M1255" s="6">
        <v>607590</v>
      </c>
      <c r="N1255" s="6">
        <v>1673200</v>
      </c>
      <c r="O1255" s="6">
        <v>674700</v>
      </c>
      <c r="P1255" s="6">
        <f>COUNT(表1_5[[#This Row],[iBAQ 0-20_1]:[iBAQ 0-20_3]])</f>
        <v>1</v>
      </c>
      <c r="Q1255" s="6">
        <f>COUNT(表1_5[[#This Row],[iBAQ 30-40_1]:[iBAQ 30-40_3]])</f>
        <v>1</v>
      </c>
      <c r="R1255" s="6">
        <f>COUNT(表1_5[[#This Row],[iBAQ 50-60_1]:[iBAQ 50-60_3]])</f>
        <v>3</v>
      </c>
      <c r="S1255" s="8"/>
      <c r="T1255" s="8"/>
      <c r="U1255" s="8">
        <f>AVERAGE(表1_5[[#This Row],[iBAQ 50-60_1]:[iBAQ 50-60_3]])</f>
        <v>985163.33333333337</v>
      </c>
      <c r="V1255" s="8"/>
      <c r="W1255" s="8"/>
      <c r="X1255" s="8"/>
      <c r="Y1255" s="8"/>
      <c r="Z1255" s="8"/>
      <c r="AA1255" s="8"/>
      <c r="AB1255" s="8"/>
      <c r="AC1255" s="8"/>
      <c r="AD1255" s="8"/>
    </row>
    <row r="1256" spans="1:30" ht="15.75">
      <c r="A1256" s="6">
        <v>1250</v>
      </c>
      <c r="B1256" s="7" t="s">
        <v>479</v>
      </c>
      <c r="C1256" s="7" t="s">
        <v>2224</v>
      </c>
      <c r="D1256" s="7" t="s">
        <v>3870</v>
      </c>
      <c r="E1256" s="6">
        <v>2</v>
      </c>
      <c r="F1256" s="6">
        <v>2</v>
      </c>
      <c r="G1256" s="6"/>
      <c r="H1256" s="6"/>
      <c r="I1256" s="6">
        <v>1052200</v>
      </c>
      <c r="J1256" s="6"/>
      <c r="K1256" s="6">
        <v>3260000</v>
      </c>
      <c r="L1256" s="6"/>
      <c r="M1256" s="6"/>
      <c r="N1256" s="6"/>
      <c r="O1256" s="6">
        <v>1698600</v>
      </c>
      <c r="P1256" s="6">
        <f>COUNT(表1_5[[#This Row],[iBAQ 0-20_1]:[iBAQ 0-20_3]])</f>
        <v>1</v>
      </c>
      <c r="Q1256" s="6">
        <f>COUNT(表1_5[[#This Row],[iBAQ 30-40_1]:[iBAQ 30-40_3]])</f>
        <v>1</v>
      </c>
      <c r="R1256" s="6">
        <f>COUNT(表1_5[[#This Row],[iBAQ 50-60_1]:[iBAQ 50-60_3]])</f>
        <v>1</v>
      </c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</row>
    <row r="1257" spans="1:30" ht="15.75">
      <c r="A1257" s="6">
        <v>1251</v>
      </c>
      <c r="B1257" s="7" t="s">
        <v>1329</v>
      </c>
      <c r="C1257" s="7" t="s">
        <v>2956</v>
      </c>
      <c r="D1257" s="7" t="s">
        <v>3871</v>
      </c>
      <c r="E1257" s="6">
        <v>2</v>
      </c>
      <c r="F1257" s="6">
        <v>2</v>
      </c>
      <c r="G1257" s="6">
        <v>772250</v>
      </c>
      <c r="H1257" s="6"/>
      <c r="I1257" s="6">
        <v>1152600</v>
      </c>
      <c r="J1257" s="6">
        <v>445090</v>
      </c>
      <c r="K1257" s="6"/>
      <c r="L1257" s="6"/>
      <c r="M1257" s="6"/>
      <c r="N1257" s="6"/>
      <c r="O1257" s="6"/>
      <c r="P1257" s="6">
        <f>COUNT(表1_5[[#This Row],[iBAQ 0-20_1]:[iBAQ 0-20_3]])</f>
        <v>2</v>
      </c>
      <c r="Q1257" s="6">
        <f>COUNT(表1_5[[#This Row],[iBAQ 30-40_1]:[iBAQ 30-40_3]])</f>
        <v>1</v>
      </c>
      <c r="R1257" s="6">
        <f>COUNT(表1_5[[#This Row],[iBAQ 50-60_1]:[iBAQ 50-60_3]])</f>
        <v>0</v>
      </c>
      <c r="S1257" s="8">
        <f>AVERAGE(表1_5[[#This Row],[iBAQ 0-20_1]:[iBAQ 0-20_3]])</f>
        <v>962425</v>
      </c>
      <c r="T1257" s="8"/>
      <c r="U1257" s="8"/>
      <c r="V1257" s="8"/>
      <c r="W1257" s="8"/>
      <c r="X1257" s="8"/>
      <c r="Y1257" s="8"/>
      <c r="Z1257" s="8"/>
      <c r="AA1257" s="8"/>
      <c r="AB1257" s="8"/>
      <c r="AC1257" s="8"/>
      <c r="AD1257" s="8">
        <v>20</v>
      </c>
    </row>
    <row r="1258" spans="1:30" ht="15.75">
      <c r="A1258" s="6">
        <v>15</v>
      </c>
      <c r="B1258" s="7" t="s">
        <v>1368</v>
      </c>
      <c r="C1258" s="7" t="s">
        <v>3114</v>
      </c>
      <c r="D1258" s="7" t="s">
        <v>1995</v>
      </c>
      <c r="E1258" s="6">
        <v>1</v>
      </c>
      <c r="F1258" s="6">
        <v>1</v>
      </c>
      <c r="G1258" s="6"/>
      <c r="H1258" s="6">
        <v>1464300</v>
      </c>
      <c r="I1258" s="6"/>
      <c r="J1258" s="6"/>
      <c r="K1258" s="6"/>
      <c r="L1258" s="6"/>
      <c r="M1258" s="6"/>
      <c r="N1258" s="6"/>
      <c r="O1258" s="6"/>
      <c r="P1258" s="6">
        <f>COUNT(表1_5[[#This Row],[iBAQ 0-20_1]:[iBAQ 0-20_3]])</f>
        <v>1</v>
      </c>
      <c r="Q1258" s="6">
        <f>COUNT(表1_5[[#This Row],[iBAQ 30-40_1]:[iBAQ 30-40_3]])</f>
        <v>0</v>
      </c>
      <c r="R1258" s="6">
        <f>COUNT(表1_5[[#This Row],[iBAQ 50-60_1]:[iBAQ 50-60_3]])</f>
        <v>0</v>
      </c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  <c r="AD1258" s="8"/>
    </row>
    <row r="1259" spans="1:30" ht="15.75">
      <c r="A1259" s="6">
        <v>1260</v>
      </c>
      <c r="B1259" s="7" t="s">
        <v>691</v>
      </c>
      <c r="C1259" s="7" t="s">
        <v>3116</v>
      </c>
      <c r="D1259" s="7" t="s">
        <v>1996</v>
      </c>
      <c r="E1259" s="6">
        <v>4</v>
      </c>
      <c r="F1259" s="6">
        <v>4</v>
      </c>
      <c r="G1259" s="6">
        <v>128070</v>
      </c>
      <c r="H1259" s="6">
        <v>138140</v>
      </c>
      <c r="I1259" s="6">
        <v>110730</v>
      </c>
      <c r="J1259" s="6">
        <v>173450</v>
      </c>
      <c r="K1259" s="6">
        <v>57562</v>
      </c>
      <c r="L1259" s="6">
        <v>82034</v>
      </c>
      <c r="M1259" s="6"/>
      <c r="N1259" s="6"/>
      <c r="O1259" s="6">
        <v>65113</v>
      </c>
      <c r="P1259" s="6">
        <f>COUNT(表1_5[[#This Row],[iBAQ 0-20_1]:[iBAQ 0-20_3]])</f>
        <v>3</v>
      </c>
      <c r="Q1259" s="6">
        <f>COUNT(表1_5[[#This Row],[iBAQ 30-40_1]:[iBAQ 30-40_3]])</f>
        <v>3</v>
      </c>
      <c r="R1259" s="6">
        <f>COUNT(表1_5[[#This Row],[iBAQ 50-60_1]:[iBAQ 50-60_3]])</f>
        <v>1</v>
      </c>
      <c r="S1259" s="8">
        <f>AVERAGE(表1_5[[#This Row],[iBAQ 0-20_1]:[iBAQ 0-20_3]])</f>
        <v>125646.66666666667</v>
      </c>
      <c r="T1259" s="8">
        <f>AVERAGE(表1_5[[#This Row],[iBAQ 30-40_1]:[iBAQ 30-40_3]])</f>
        <v>104348.66666666667</v>
      </c>
      <c r="U1259" s="8"/>
      <c r="V1259" s="8">
        <f>表1_5[[#This Row],[Average 40]]/表1_5[[#This Row],[Average 20]]</f>
        <v>0.83049291664455882</v>
      </c>
      <c r="W1259" s="8">
        <f>TTEST(表1_5[[#This Row],[iBAQ 0-20_1]:[iBAQ 0-20_3]],表1_5[[#This Row],[iBAQ 30-40_1]:[iBAQ 30-40_3]],2,2)</f>
        <v>0.58754692830859612</v>
      </c>
      <c r="X1259" s="8"/>
      <c r="Y1259" s="8"/>
      <c r="Z1259" s="8"/>
      <c r="AA1259" s="8"/>
      <c r="AB1259" s="8"/>
      <c r="AC1259" s="8"/>
      <c r="AD1259" s="8"/>
    </row>
    <row r="1260" spans="1:30" ht="15.75">
      <c r="A1260" s="6">
        <v>1263</v>
      </c>
      <c r="B1260" s="7" t="s">
        <v>855</v>
      </c>
      <c r="C1260" s="7" t="s">
        <v>3119</v>
      </c>
      <c r="D1260" s="7" t="s">
        <v>1999</v>
      </c>
      <c r="E1260" s="6">
        <v>2</v>
      </c>
      <c r="F1260" s="6">
        <v>2</v>
      </c>
      <c r="G1260" s="6"/>
      <c r="H1260" s="6"/>
      <c r="I1260" s="6"/>
      <c r="J1260" s="6"/>
      <c r="K1260" s="6">
        <v>253250</v>
      </c>
      <c r="L1260" s="6">
        <v>230420</v>
      </c>
      <c r="M1260" s="6"/>
      <c r="N1260" s="6">
        <v>277650</v>
      </c>
      <c r="O1260" s="6"/>
      <c r="P1260" s="6">
        <f>COUNT(表1_5[[#This Row],[iBAQ 0-20_1]:[iBAQ 0-20_3]])</f>
        <v>0</v>
      </c>
      <c r="Q1260" s="6">
        <f>COUNT(表1_5[[#This Row],[iBAQ 30-40_1]:[iBAQ 30-40_3]])</f>
        <v>2</v>
      </c>
      <c r="R1260" s="6">
        <f>COUNT(表1_5[[#This Row],[iBAQ 50-60_1]:[iBAQ 50-60_3]])</f>
        <v>1</v>
      </c>
      <c r="S1260" s="8"/>
      <c r="T1260" s="8">
        <f>AVERAGE(表1_5[[#This Row],[iBAQ 30-40_1]:[iBAQ 30-40_3]])</f>
        <v>241835</v>
      </c>
      <c r="U1260" s="8"/>
      <c r="V1260" s="8"/>
      <c r="W1260" s="8"/>
      <c r="X1260" s="8">
        <v>40</v>
      </c>
      <c r="Y1260" s="8"/>
      <c r="Z1260" s="8"/>
      <c r="AA1260" s="8"/>
      <c r="AB1260" s="8"/>
      <c r="AC1260" s="8"/>
      <c r="AD1260" s="8"/>
    </row>
    <row r="1261" spans="1:30" ht="15.75">
      <c r="A1261" s="6">
        <v>1264</v>
      </c>
      <c r="B1261" s="7" t="s">
        <v>1040</v>
      </c>
      <c r="C1261" s="7" t="s">
        <v>3120</v>
      </c>
      <c r="D1261" s="7" t="s">
        <v>2000</v>
      </c>
      <c r="E1261" s="6">
        <v>2</v>
      </c>
      <c r="F1261" s="6">
        <v>1</v>
      </c>
      <c r="G1261" s="6"/>
      <c r="H1261" s="6"/>
      <c r="I1261" s="6"/>
      <c r="J1261" s="6">
        <v>622700</v>
      </c>
      <c r="K1261" s="6"/>
      <c r="L1261" s="6"/>
      <c r="M1261" s="6">
        <v>862090</v>
      </c>
      <c r="N1261" s="6"/>
      <c r="O1261" s="6"/>
      <c r="P1261" s="6">
        <f>COUNT(表1_5[[#This Row],[iBAQ 0-20_1]:[iBAQ 0-20_3]])</f>
        <v>0</v>
      </c>
      <c r="Q1261" s="6">
        <f>COUNT(表1_5[[#This Row],[iBAQ 30-40_1]:[iBAQ 30-40_3]])</f>
        <v>1</v>
      </c>
      <c r="R1261" s="6">
        <f>COUNT(表1_5[[#This Row],[iBAQ 50-60_1]:[iBAQ 50-60_3]])</f>
        <v>1</v>
      </c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  <c r="AD1261" s="8"/>
    </row>
    <row r="1262" spans="1:30" ht="15.75">
      <c r="A1262" s="6">
        <v>1265</v>
      </c>
      <c r="B1262" s="7" t="s">
        <v>1204</v>
      </c>
      <c r="C1262" s="7" t="s">
        <v>3121</v>
      </c>
      <c r="D1262" s="7" t="s">
        <v>2001</v>
      </c>
      <c r="E1262" s="6">
        <v>4</v>
      </c>
      <c r="F1262" s="6">
        <v>2</v>
      </c>
      <c r="G1262" s="6"/>
      <c r="H1262" s="6"/>
      <c r="I1262" s="6">
        <v>1615900</v>
      </c>
      <c r="J1262" s="6"/>
      <c r="K1262" s="6"/>
      <c r="L1262" s="6">
        <v>476410</v>
      </c>
      <c r="M1262" s="6"/>
      <c r="N1262" s="6"/>
      <c r="O1262" s="6"/>
      <c r="P1262" s="6">
        <f>COUNT(表1_5[[#This Row],[iBAQ 0-20_1]:[iBAQ 0-20_3]])</f>
        <v>1</v>
      </c>
      <c r="Q1262" s="6">
        <f>COUNT(表1_5[[#This Row],[iBAQ 30-40_1]:[iBAQ 30-40_3]])</f>
        <v>1</v>
      </c>
      <c r="R1262" s="6">
        <f>COUNT(表1_5[[#This Row],[iBAQ 50-60_1]:[iBAQ 50-60_3]])</f>
        <v>0</v>
      </c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  <c r="AD1262" s="8"/>
    </row>
    <row r="1263" spans="1:30" ht="15.75">
      <c r="A1263" s="6">
        <v>1266</v>
      </c>
      <c r="B1263" s="7" t="s">
        <v>457</v>
      </c>
      <c r="C1263" s="7" t="s">
        <v>3122</v>
      </c>
      <c r="D1263" s="7" t="s">
        <v>2002</v>
      </c>
      <c r="E1263" s="6">
        <v>2</v>
      </c>
      <c r="F1263" s="6">
        <v>2</v>
      </c>
      <c r="G1263" s="6"/>
      <c r="H1263" s="6">
        <v>2577100</v>
      </c>
      <c r="I1263" s="6"/>
      <c r="J1263" s="6">
        <v>2512900</v>
      </c>
      <c r="K1263" s="6">
        <v>3184300</v>
      </c>
      <c r="L1263" s="6">
        <v>3423000</v>
      </c>
      <c r="M1263" s="6"/>
      <c r="N1263" s="6"/>
      <c r="O1263" s="6">
        <v>1881000</v>
      </c>
      <c r="P1263" s="6">
        <f>COUNT(表1_5[[#This Row],[iBAQ 0-20_1]:[iBAQ 0-20_3]])</f>
        <v>1</v>
      </c>
      <c r="Q1263" s="6">
        <f>COUNT(表1_5[[#This Row],[iBAQ 30-40_1]:[iBAQ 30-40_3]])</f>
        <v>3</v>
      </c>
      <c r="R1263" s="6">
        <f>COUNT(表1_5[[#This Row],[iBAQ 50-60_1]:[iBAQ 50-60_3]])</f>
        <v>1</v>
      </c>
      <c r="S1263" s="8"/>
      <c r="T1263" s="8">
        <f>AVERAGE(表1_5[[#This Row],[iBAQ 30-40_1]:[iBAQ 30-40_3]])</f>
        <v>3040066.6666666665</v>
      </c>
      <c r="U1263" s="8"/>
      <c r="V1263" s="8"/>
      <c r="W1263" s="8"/>
      <c r="X1263" s="8"/>
      <c r="Y1263" s="8"/>
      <c r="Z1263" s="8"/>
      <c r="AA1263" s="8"/>
      <c r="AB1263" s="8"/>
      <c r="AC1263" s="8"/>
      <c r="AD1263" s="8"/>
    </row>
    <row r="1264" spans="1:30" ht="15.75">
      <c r="A1264" s="6">
        <v>1267</v>
      </c>
      <c r="B1264" s="7" t="s">
        <v>1371</v>
      </c>
      <c r="C1264" s="7" t="s">
        <v>2777</v>
      </c>
      <c r="D1264" s="7" t="s">
        <v>3877</v>
      </c>
      <c r="E1264" s="6">
        <v>12</v>
      </c>
      <c r="F1264" s="6">
        <v>1</v>
      </c>
      <c r="G1264" s="6"/>
      <c r="H1264" s="6">
        <v>1077000</v>
      </c>
      <c r="I1264" s="6"/>
      <c r="J1264" s="6"/>
      <c r="K1264" s="6"/>
      <c r="L1264" s="6"/>
      <c r="M1264" s="6"/>
      <c r="N1264" s="6"/>
      <c r="O1264" s="6"/>
      <c r="P1264" s="6">
        <f>COUNT(表1_5[[#This Row],[iBAQ 0-20_1]:[iBAQ 0-20_3]])</f>
        <v>1</v>
      </c>
      <c r="Q1264" s="6">
        <f>COUNT(表1_5[[#This Row],[iBAQ 30-40_1]:[iBAQ 30-40_3]])</f>
        <v>0</v>
      </c>
      <c r="R1264" s="6">
        <f>COUNT(表1_5[[#This Row],[iBAQ 50-60_1]:[iBAQ 50-60_3]])</f>
        <v>0</v>
      </c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</row>
    <row r="1265" spans="1:30" ht="15.75">
      <c r="A1265" s="6">
        <v>1272</v>
      </c>
      <c r="B1265" s="7" t="s">
        <v>843</v>
      </c>
      <c r="C1265" s="7" t="s">
        <v>3128</v>
      </c>
      <c r="D1265" s="7" t="s">
        <v>3879</v>
      </c>
      <c r="E1265" s="6">
        <v>2</v>
      </c>
      <c r="F1265" s="6">
        <v>1</v>
      </c>
      <c r="G1265" s="6">
        <v>406340</v>
      </c>
      <c r="H1265" s="6">
        <v>1047700</v>
      </c>
      <c r="I1265" s="6"/>
      <c r="J1265" s="6">
        <v>1455400</v>
      </c>
      <c r="K1265" s="6">
        <v>917720</v>
      </c>
      <c r="L1265" s="6">
        <v>1028500</v>
      </c>
      <c r="M1265" s="6"/>
      <c r="N1265" s="6">
        <v>355530</v>
      </c>
      <c r="O1265" s="6"/>
      <c r="P1265" s="6">
        <f>COUNT(表1_5[[#This Row],[iBAQ 0-20_1]:[iBAQ 0-20_3]])</f>
        <v>2</v>
      </c>
      <c r="Q1265" s="6">
        <f>COUNT(表1_5[[#This Row],[iBAQ 30-40_1]:[iBAQ 30-40_3]])</f>
        <v>3</v>
      </c>
      <c r="R1265" s="6">
        <f>COUNT(表1_5[[#This Row],[iBAQ 50-60_1]:[iBAQ 50-60_3]])</f>
        <v>1</v>
      </c>
      <c r="S1265" s="8">
        <f>AVERAGE(表1_5[[#This Row],[iBAQ 0-20_1]:[iBAQ 0-20_3]])</f>
        <v>727020</v>
      </c>
      <c r="T1265" s="8">
        <f>AVERAGE(表1_5[[#This Row],[iBAQ 30-40_1]:[iBAQ 30-40_3]])</f>
        <v>1133873.3333333333</v>
      </c>
      <c r="U1265" s="8"/>
      <c r="V1265" s="8">
        <f>表1_5[[#This Row],[Average 40]]/表1_5[[#This Row],[Average 20]]</f>
        <v>1.5596178005190136</v>
      </c>
      <c r="W1265" s="8">
        <f>TTEST(表1_5[[#This Row],[iBAQ 0-20_1]:[iBAQ 0-20_3]],表1_5[[#This Row],[iBAQ 30-40_1]:[iBAQ 30-40_3]],2,2)</f>
        <v>0.29225628948838361</v>
      </c>
      <c r="X1265" s="8"/>
      <c r="Y1265" s="8"/>
      <c r="Z1265" s="8"/>
      <c r="AA1265" s="8"/>
      <c r="AB1265" s="8"/>
      <c r="AC1265" s="8"/>
      <c r="AD1265" s="8"/>
    </row>
    <row r="1266" spans="1:30" ht="15.75">
      <c r="A1266" s="6">
        <v>393</v>
      </c>
      <c r="B1266" s="7" t="s">
        <v>222</v>
      </c>
      <c r="C1266" s="7" t="s">
        <v>3129</v>
      </c>
      <c r="D1266" s="7" t="s">
        <v>3880</v>
      </c>
      <c r="E1266" s="6">
        <v>1</v>
      </c>
      <c r="F1266" s="6">
        <v>1</v>
      </c>
      <c r="G1266" s="6">
        <v>3271700</v>
      </c>
      <c r="H1266" s="6"/>
      <c r="I1266" s="6">
        <v>2014600</v>
      </c>
      <c r="J1266" s="6"/>
      <c r="K1266" s="6">
        <v>1867600</v>
      </c>
      <c r="L1266" s="6">
        <v>6949300</v>
      </c>
      <c r="M1266" s="6"/>
      <c r="N1266" s="6"/>
      <c r="O1266" s="6">
        <v>7152800</v>
      </c>
      <c r="P1266" s="6">
        <f>COUNT(表1_5[[#This Row],[iBAQ 0-20_1]:[iBAQ 0-20_3]])</f>
        <v>2</v>
      </c>
      <c r="Q1266" s="6">
        <f>COUNT(表1_5[[#This Row],[iBAQ 30-40_1]:[iBAQ 30-40_3]])</f>
        <v>2</v>
      </c>
      <c r="R1266" s="6">
        <f>COUNT(表1_5[[#This Row],[iBAQ 50-60_1]:[iBAQ 50-60_3]])</f>
        <v>1</v>
      </c>
      <c r="S1266" s="8">
        <f>AVERAGE(表1_5[[#This Row],[iBAQ 0-20_1]:[iBAQ 0-20_3]])</f>
        <v>2643150</v>
      </c>
      <c r="T1266" s="8">
        <f>AVERAGE(表1_5[[#This Row],[iBAQ 30-40_1]:[iBAQ 30-40_3]])</f>
        <v>4408450</v>
      </c>
      <c r="U1266" s="8"/>
      <c r="V1266" s="8">
        <f>表1_5[[#This Row],[Average 40]]/表1_5[[#This Row],[Average 20]]</f>
        <v>1.6678773433214158</v>
      </c>
      <c r="W1266" s="8">
        <f>TTEST(表1_5[[#This Row],[iBAQ 0-20_1]:[iBAQ 0-20_3]],表1_5[[#This Row],[iBAQ 30-40_1]:[iBAQ 30-40_3]],2,2)</f>
        <v>0.56954491893515879</v>
      </c>
      <c r="X1266" s="8"/>
      <c r="Y1266" s="8"/>
      <c r="Z1266" s="8"/>
      <c r="AA1266" s="8"/>
      <c r="AB1266" s="8"/>
      <c r="AC1266" s="8"/>
      <c r="AD1266" s="8"/>
    </row>
    <row r="1267" spans="1:30" ht="15.75">
      <c r="A1267" s="6">
        <v>1279</v>
      </c>
      <c r="B1267" s="7" t="s">
        <v>810</v>
      </c>
      <c r="C1267" s="7" t="s">
        <v>3135</v>
      </c>
      <c r="D1267" s="7" t="s">
        <v>3882</v>
      </c>
      <c r="E1267" s="6">
        <v>2</v>
      </c>
      <c r="F1267" s="6">
        <v>2</v>
      </c>
      <c r="G1267" s="6">
        <v>677140</v>
      </c>
      <c r="H1267" s="6">
        <v>630470</v>
      </c>
      <c r="I1267" s="6">
        <v>828630</v>
      </c>
      <c r="J1267" s="6">
        <v>551470</v>
      </c>
      <c r="K1267" s="6">
        <v>526150</v>
      </c>
      <c r="L1267" s="6">
        <v>661620</v>
      </c>
      <c r="M1267" s="6"/>
      <c r="N1267" s="6">
        <v>656500</v>
      </c>
      <c r="O1267" s="6"/>
      <c r="P1267" s="6">
        <f>COUNT(表1_5[[#This Row],[iBAQ 0-20_1]:[iBAQ 0-20_3]])</f>
        <v>3</v>
      </c>
      <c r="Q1267" s="6">
        <f>COUNT(表1_5[[#This Row],[iBAQ 30-40_1]:[iBAQ 30-40_3]])</f>
        <v>3</v>
      </c>
      <c r="R1267" s="6">
        <f>COUNT(表1_5[[#This Row],[iBAQ 50-60_1]:[iBAQ 50-60_3]])</f>
        <v>1</v>
      </c>
      <c r="S1267" s="8">
        <f>AVERAGE(表1_5[[#This Row],[iBAQ 0-20_1]:[iBAQ 0-20_3]])</f>
        <v>712080</v>
      </c>
      <c r="T1267" s="8">
        <f>AVERAGE(表1_5[[#This Row],[iBAQ 30-40_1]:[iBAQ 30-40_3]])</f>
        <v>579746.66666666663</v>
      </c>
      <c r="U1267" s="8"/>
      <c r="V1267" s="8">
        <f>表1_5[[#This Row],[Average 40]]/表1_5[[#This Row],[Average 20]]</f>
        <v>0.81415945773883081</v>
      </c>
      <c r="W1267" s="8">
        <f>TTEST(表1_5[[#This Row],[iBAQ 0-20_1]:[iBAQ 0-20_3]],表1_5[[#This Row],[iBAQ 30-40_1]:[iBAQ 30-40_3]],2,2)</f>
        <v>0.14344479276831115</v>
      </c>
      <c r="X1267" s="8"/>
      <c r="Y1267" s="8"/>
      <c r="Z1267" s="8"/>
      <c r="AA1267" s="8"/>
      <c r="AB1267" s="8"/>
      <c r="AC1267" s="8"/>
      <c r="AD1267" s="8"/>
    </row>
    <row r="1268" spans="1:30" ht="15.75">
      <c r="A1268" s="6">
        <v>1280</v>
      </c>
      <c r="B1268" s="7" t="s">
        <v>1360</v>
      </c>
      <c r="C1268" s="7" t="s">
        <v>3136</v>
      </c>
      <c r="D1268" s="7" t="s">
        <v>2011</v>
      </c>
      <c r="E1268" s="6">
        <v>1</v>
      </c>
      <c r="F1268" s="6">
        <v>1</v>
      </c>
      <c r="G1268" s="6">
        <v>319870</v>
      </c>
      <c r="H1268" s="6"/>
      <c r="I1268" s="6">
        <v>379370</v>
      </c>
      <c r="J1268" s="6"/>
      <c r="K1268" s="6"/>
      <c r="L1268" s="6"/>
      <c r="M1268" s="6"/>
      <c r="N1268" s="6"/>
      <c r="O1268" s="6"/>
      <c r="P1268" s="6">
        <f>COUNT(表1_5[[#This Row],[iBAQ 0-20_1]:[iBAQ 0-20_3]])</f>
        <v>2</v>
      </c>
      <c r="Q1268" s="6">
        <f>COUNT(表1_5[[#This Row],[iBAQ 30-40_1]:[iBAQ 30-40_3]])</f>
        <v>0</v>
      </c>
      <c r="R1268" s="6">
        <f>COUNT(表1_5[[#This Row],[iBAQ 50-60_1]:[iBAQ 50-60_3]])</f>
        <v>0</v>
      </c>
      <c r="S1268" s="8">
        <f>AVERAGE(表1_5[[#This Row],[iBAQ 0-20_1]:[iBAQ 0-20_3]])</f>
        <v>349620</v>
      </c>
      <c r="T1268" s="8"/>
      <c r="U1268" s="8"/>
      <c r="V1268" s="8"/>
      <c r="W1268" s="8"/>
      <c r="X1268" s="8">
        <v>20</v>
      </c>
      <c r="Y1268" s="8"/>
      <c r="Z1268" s="8"/>
      <c r="AA1268" s="8"/>
      <c r="AB1268" s="8"/>
      <c r="AC1268" s="8"/>
      <c r="AD1268" s="8">
        <v>20</v>
      </c>
    </row>
    <row r="1269" spans="1:30" ht="15.75">
      <c r="A1269" s="6">
        <v>1282</v>
      </c>
      <c r="B1269" s="7" t="s">
        <v>1137</v>
      </c>
      <c r="C1269" s="7" t="s">
        <v>3137</v>
      </c>
      <c r="D1269" s="7" t="s">
        <v>2012</v>
      </c>
      <c r="E1269" s="6">
        <v>2</v>
      </c>
      <c r="F1269" s="6">
        <v>2</v>
      </c>
      <c r="G1269" s="6"/>
      <c r="H1269" s="6"/>
      <c r="I1269" s="6"/>
      <c r="J1269" s="6"/>
      <c r="K1269" s="6"/>
      <c r="L1269" s="6">
        <v>1194800</v>
      </c>
      <c r="M1269" s="6"/>
      <c r="N1269" s="6"/>
      <c r="O1269" s="6"/>
      <c r="P1269" s="6">
        <f>COUNT(表1_5[[#This Row],[iBAQ 0-20_1]:[iBAQ 0-20_3]])</f>
        <v>0</v>
      </c>
      <c r="Q1269" s="6">
        <f>COUNT(表1_5[[#This Row],[iBAQ 30-40_1]:[iBAQ 30-40_3]])</f>
        <v>1</v>
      </c>
      <c r="R1269" s="6">
        <f>COUNT(表1_5[[#This Row],[iBAQ 50-60_1]:[iBAQ 50-60_3]])</f>
        <v>0</v>
      </c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</row>
    <row r="1270" spans="1:30" ht="15.75">
      <c r="A1270" s="6">
        <v>1283</v>
      </c>
      <c r="B1270" s="7" t="s">
        <v>689</v>
      </c>
      <c r="C1270" s="7" t="s">
        <v>3138</v>
      </c>
      <c r="D1270" s="7" t="s">
        <v>2013</v>
      </c>
      <c r="E1270" s="6">
        <v>2</v>
      </c>
      <c r="F1270" s="6">
        <v>2</v>
      </c>
      <c r="G1270" s="6">
        <v>102150</v>
      </c>
      <c r="H1270" s="6">
        <v>122600</v>
      </c>
      <c r="I1270" s="6">
        <v>102520</v>
      </c>
      <c r="J1270" s="6">
        <v>221320</v>
      </c>
      <c r="K1270" s="6"/>
      <c r="L1270" s="6">
        <v>147950</v>
      </c>
      <c r="M1270" s="6"/>
      <c r="N1270" s="6"/>
      <c r="O1270" s="6">
        <v>96681</v>
      </c>
      <c r="P1270" s="6">
        <f>COUNT(表1_5[[#This Row],[iBAQ 0-20_1]:[iBAQ 0-20_3]])</f>
        <v>3</v>
      </c>
      <c r="Q1270" s="6">
        <f>COUNT(表1_5[[#This Row],[iBAQ 30-40_1]:[iBAQ 30-40_3]])</f>
        <v>2</v>
      </c>
      <c r="R1270" s="6">
        <f>COUNT(表1_5[[#This Row],[iBAQ 50-60_1]:[iBAQ 50-60_3]])</f>
        <v>1</v>
      </c>
      <c r="S1270" s="8">
        <f>AVERAGE(表1_5[[#This Row],[iBAQ 0-20_1]:[iBAQ 0-20_3]])</f>
        <v>109090</v>
      </c>
      <c r="T1270" s="8">
        <f>AVERAGE(表1_5[[#This Row],[iBAQ 30-40_1]:[iBAQ 30-40_3]])</f>
        <v>184635</v>
      </c>
      <c r="U1270" s="8"/>
      <c r="V1270" s="8">
        <f>表1_5[[#This Row],[Average 40]]/表1_5[[#This Row],[Average 20]]</f>
        <v>1.6925016041800349</v>
      </c>
      <c r="W1270" s="8">
        <f>TTEST(表1_5[[#This Row],[iBAQ 0-20_1]:[iBAQ 0-20_3]],表1_5[[#This Row],[iBAQ 30-40_1]:[iBAQ 30-40_3]],2,2)</f>
        <v>7.8179551684871895E-2</v>
      </c>
      <c r="X1270" s="8"/>
      <c r="Y1270" s="8"/>
      <c r="Z1270" s="8"/>
      <c r="AA1270" s="8"/>
      <c r="AB1270" s="8"/>
      <c r="AC1270" s="8"/>
      <c r="AD1270" s="8"/>
    </row>
    <row r="1271" spans="1:30" ht="15.75">
      <c r="A1271" s="6">
        <v>1286</v>
      </c>
      <c r="B1271" s="7" t="s">
        <v>131</v>
      </c>
      <c r="C1271" s="7" t="s">
        <v>3139</v>
      </c>
      <c r="D1271" s="7" t="s">
        <v>3886</v>
      </c>
      <c r="E1271" s="6">
        <v>1</v>
      </c>
      <c r="F1271" s="6">
        <v>1</v>
      </c>
      <c r="G1271" s="6"/>
      <c r="H1271" s="6"/>
      <c r="I1271" s="6"/>
      <c r="J1271" s="6">
        <v>14475000</v>
      </c>
      <c r="K1271" s="6">
        <v>19843000</v>
      </c>
      <c r="L1271" s="6"/>
      <c r="M1271" s="6"/>
      <c r="N1271" s="6"/>
      <c r="O1271" s="6">
        <v>14040000</v>
      </c>
      <c r="P1271" s="6">
        <f>COUNT(表1_5[[#This Row],[iBAQ 0-20_1]:[iBAQ 0-20_3]])</f>
        <v>0</v>
      </c>
      <c r="Q1271" s="6">
        <f>COUNT(表1_5[[#This Row],[iBAQ 30-40_1]:[iBAQ 30-40_3]])</f>
        <v>2</v>
      </c>
      <c r="R1271" s="6">
        <f>COUNT(表1_5[[#This Row],[iBAQ 50-60_1]:[iBAQ 50-60_3]])</f>
        <v>1</v>
      </c>
      <c r="S1271" s="8"/>
      <c r="T1271" s="8">
        <f>AVERAGE(表1_5[[#This Row],[iBAQ 30-40_1]:[iBAQ 30-40_3]])</f>
        <v>17159000</v>
      </c>
      <c r="U1271" s="8"/>
      <c r="V1271" s="8"/>
      <c r="W1271" s="8"/>
      <c r="X1271" s="8">
        <v>40</v>
      </c>
      <c r="Y1271" s="8"/>
      <c r="Z1271" s="8"/>
      <c r="AA1271" s="8"/>
      <c r="AB1271" s="8"/>
      <c r="AC1271" s="8"/>
      <c r="AD1271" s="8"/>
    </row>
    <row r="1272" spans="1:30" ht="15.75">
      <c r="A1272" s="6">
        <v>1287</v>
      </c>
      <c r="B1272" s="7" t="s">
        <v>553</v>
      </c>
      <c r="C1272" s="7" t="s">
        <v>3140</v>
      </c>
      <c r="D1272" s="7" t="s">
        <v>2014</v>
      </c>
      <c r="E1272" s="6">
        <v>1</v>
      </c>
      <c r="F1272" s="6">
        <v>1</v>
      </c>
      <c r="G1272" s="6"/>
      <c r="H1272" s="6"/>
      <c r="I1272" s="6"/>
      <c r="J1272" s="6">
        <v>503240</v>
      </c>
      <c r="K1272" s="6"/>
      <c r="L1272" s="6"/>
      <c r="M1272" s="6"/>
      <c r="N1272" s="6"/>
      <c r="O1272" s="6">
        <v>1058500</v>
      </c>
      <c r="P1272" s="6">
        <f>COUNT(表1_5[[#This Row],[iBAQ 0-20_1]:[iBAQ 0-20_3]])</f>
        <v>0</v>
      </c>
      <c r="Q1272" s="6">
        <f>COUNT(表1_5[[#This Row],[iBAQ 30-40_1]:[iBAQ 30-40_3]])</f>
        <v>1</v>
      </c>
      <c r="R1272" s="6">
        <f>COUNT(表1_5[[#This Row],[iBAQ 50-60_1]:[iBAQ 50-60_3]])</f>
        <v>1</v>
      </c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  <c r="AD1272" s="8"/>
    </row>
    <row r="1273" spans="1:30" ht="15.75">
      <c r="A1273" s="6">
        <v>1289</v>
      </c>
      <c r="B1273" s="7" t="s">
        <v>941</v>
      </c>
      <c r="C1273" s="7" t="s">
        <v>3141</v>
      </c>
      <c r="D1273" s="7" t="s">
        <v>3887</v>
      </c>
      <c r="E1273" s="6">
        <v>3</v>
      </c>
      <c r="F1273" s="6">
        <v>3</v>
      </c>
      <c r="G1273" s="6"/>
      <c r="H1273" s="6"/>
      <c r="I1273" s="6"/>
      <c r="J1273" s="6"/>
      <c r="K1273" s="6">
        <v>362530</v>
      </c>
      <c r="L1273" s="6">
        <v>1126600</v>
      </c>
      <c r="M1273" s="6">
        <v>2776000</v>
      </c>
      <c r="N1273" s="6"/>
      <c r="O1273" s="6"/>
      <c r="P1273" s="6">
        <f>COUNT(表1_5[[#This Row],[iBAQ 0-20_1]:[iBAQ 0-20_3]])</f>
        <v>0</v>
      </c>
      <c r="Q1273" s="6">
        <f>COUNT(表1_5[[#This Row],[iBAQ 30-40_1]:[iBAQ 30-40_3]])</f>
        <v>2</v>
      </c>
      <c r="R1273" s="6">
        <f>COUNT(表1_5[[#This Row],[iBAQ 50-60_1]:[iBAQ 50-60_3]])</f>
        <v>1</v>
      </c>
      <c r="S1273" s="8"/>
      <c r="T1273" s="8">
        <f>AVERAGE(表1_5[[#This Row],[iBAQ 30-40_1]:[iBAQ 30-40_3]])</f>
        <v>744565</v>
      </c>
      <c r="U1273" s="8"/>
      <c r="V1273" s="8"/>
      <c r="W1273" s="8"/>
      <c r="X1273" s="8">
        <v>40</v>
      </c>
      <c r="Y1273" s="8"/>
      <c r="Z1273" s="8"/>
      <c r="AA1273" s="8"/>
      <c r="AB1273" s="8"/>
      <c r="AC1273" s="8"/>
      <c r="AD1273" s="8"/>
    </row>
    <row r="1274" spans="1:30" ht="15.75">
      <c r="A1274" s="6">
        <v>1290</v>
      </c>
      <c r="B1274" s="7" t="s">
        <v>782</v>
      </c>
      <c r="C1274" s="7" t="s">
        <v>3142</v>
      </c>
      <c r="D1274" s="7" t="s">
        <v>2015</v>
      </c>
      <c r="E1274" s="6">
        <v>1</v>
      </c>
      <c r="F1274" s="6">
        <v>1</v>
      </c>
      <c r="G1274" s="6"/>
      <c r="H1274" s="6"/>
      <c r="I1274" s="6"/>
      <c r="J1274" s="6">
        <v>3752300</v>
      </c>
      <c r="K1274" s="6">
        <v>2973500</v>
      </c>
      <c r="L1274" s="6">
        <v>3231200</v>
      </c>
      <c r="M1274" s="6"/>
      <c r="N1274" s="6">
        <v>1147400</v>
      </c>
      <c r="O1274" s="6"/>
      <c r="P1274" s="6">
        <f>COUNT(表1_5[[#This Row],[iBAQ 0-20_1]:[iBAQ 0-20_3]])</f>
        <v>0</v>
      </c>
      <c r="Q1274" s="6">
        <f>COUNT(表1_5[[#This Row],[iBAQ 30-40_1]:[iBAQ 30-40_3]])</f>
        <v>3</v>
      </c>
      <c r="R1274" s="6">
        <f>COUNT(表1_5[[#This Row],[iBAQ 50-60_1]:[iBAQ 50-60_3]])</f>
        <v>1</v>
      </c>
      <c r="S1274" s="8"/>
      <c r="T1274" s="8">
        <f>AVERAGE(表1_5[[#This Row],[iBAQ 30-40_1]:[iBAQ 30-40_3]])</f>
        <v>3319000</v>
      </c>
      <c r="U1274" s="8"/>
      <c r="V1274" s="8"/>
      <c r="W1274" s="8"/>
      <c r="X1274" s="8">
        <v>40</v>
      </c>
      <c r="Y1274" s="8"/>
      <c r="Z1274" s="8"/>
      <c r="AA1274" s="8"/>
      <c r="AB1274" s="8"/>
      <c r="AC1274" s="8"/>
      <c r="AD1274" s="8"/>
    </row>
    <row r="1275" spans="1:30" ht="15.75">
      <c r="A1275" s="6">
        <v>401</v>
      </c>
      <c r="B1275" s="7" t="s">
        <v>875</v>
      </c>
      <c r="C1275" s="7" t="s">
        <v>3144</v>
      </c>
      <c r="D1275" s="7" t="s">
        <v>2017</v>
      </c>
      <c r="E1275" s="6">
        <v>1</v>
      </c>
      <c r="F1275" s="6">
        <v>1</v>
      </c>
      <c r="G1275" s="6"/>
      <c r="H1275" s="6"/>
      <c r="I1275" s="6">
        <v>550810</v>
      </c>
      <c r="J1275" s="6"/>
      <c r="K1275" s="6"/>
      <c r="L1275" s="6"/>
      <c r="M1275" s="6"/>
      <c r="N1275" s="6">
        <v>166870</v>
      </c>
      <c r="O1275" s="6"/>
      <c r="P1275" s="6">
        <f>COUNT(表1_5[[#This Row],[iBAQ 0-20_1]:[iBAQ 0-20_3]])</f>
        <v>1</v>
      </c>
      <c r="Q1275" s="6">
        <f>COUNT(表1_5[[#This Row],[iBAQ 30-40_1]:[iBAQ 30-40_3]])</f>
        <v>0</v>
      </c>
      <c r="R1275" s="6">
        <f>COUNT(表1_5[[#This Row],[iBAQ 50-60_1]:[iBAQ 50-60_3]])</f>
        <v>1</v>
      </c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  <c r="AD1275" s="8"/>
    </row>
    <row r="1276" spans="1:30" ht="15.75">
      <c r="A1276" s="6">
        <v>898</v>
      </c>
      <c r="B1276" s="7" t="s">
        <v>787</v>
      </c>
      <c r="C1276" s="7" t="s">
        <v>3146</v>
      </c>
      <c r="D1276" s="7" t="s">
        <v>2018</v>
      </c>
      <c r="E1276" s="6">
        <v>4</v>
      </c>
      <c r="F1276" s="6">
        <v>4</v>
      </c>
      <c r="G1276" s="6"/>
      <c r="H1276" s="6"/>
      <c r="I1276" s="6"/>
      <c r="J1276" s="6">
        <v>378040</v>
      </c>
      <c r="K1276" s="6"/>
      <c r="L1276" s="6"/>
      <c r="M1276" s="6"/>
      <c r="N1276" s="6">
        <v>1001500</v>
      </c>
      <c r="O1276" s="6"/>
      <c r="P1276" s="6">
        <f>COUNT(表1_5[[#This Row],[iBAQ 0-20_1]:[iBAQ 0-20_3]])</f>
        <v>0</v>
      </c>
      <c r="Q1276" s="6">
        <f>COUNT(表1_5[[#This Row],[iBAQ 30-40_1]:[iBAQ 30-40_3]])</f>
        <v>1</v>
      </c>
      <c r="R1276" s="6">
        <f>COUNT(表1_5[[#This Row],[iBAQ 50-60_1]:[iBAQ 50-60_3]])</f>
        <v>1</v>
      </c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</row>
    <row r="1277" spans="1:30" ht="15.75">
      <c r="A1277" s="6">
        <v>1293</v>
      </c>
      <c r="B1277" s="7" t="s">
        <v>815</v>
      </c>
      <c r="C1277" s="7" t="s">
        <v>3147</v>
      </c>
      <c r="D1277" s="7" t="s">
        <v>2019</v>
      </c>
      <c r="E1277" s="6">
        <v>2</v>
      </c>
      <c r="F1277" s="6">
        <v>2</v>
      </c>
      <c r="G1277" s="6"/>
      <c r="H1277" s="6">
        <v>304940</v>
      </c>
      <c r="I1277" s="6"/>
      <c r="J1277" s="6">
        <v>392790</v>
      </c>
      <c r="K1277" s="6"/>
      <c r="L1277" s="6">
        <v>544520</v>
      </c>
      <c r="M1277" s="6"/>
      <c r="N1277" s="6">
        <v>598510</v>
      </c>
      <c r="O1277" s="6"/>
      <c r="P1277" s="6">
        <f>COUNT(表1_5[[#This Row],[iBAQ 0-20_1]:[iBAQ 0-20_3]])</f>
        <v>1</v>
      </c>
      <c r="Q1277" s="6">
        <f>COUNT(表1_5[[#This Row],[iBAQ 30-40_1]:[iBAQ 30-40_3]])</f>
        <v>2</v>
      </c>
      <c r="R1277" s="6">
        <f>COUNT(表1_5[[#This Row],[iBAQ 50-60_1]:[iBAQ 50-60_3]])</f>
        <v>1</v>
      </c>
      <c r="S1277" s="8"/>
      <c r="T1277" s="8">
        <f>AVERAGE(表1_5[[#This Row],[iBAQ 30-40_1]:[iBAQ 30-40_3]])</f>
        <v>468655</v>
      </c>
      <c r="U1277" s="8"/>
      <c r="V1277" s="8"/>
      <c r="W1277" s="8"/>
      <c r="X1277" s="8"/>
      <c r="Y1277" s="8"/>
      <c r="Z1277" s="8"/>
      <c r="AA1277" s="8"/>
      <c r="AB1277" s="8"/>
      <c r="AC1277" s="8"/>
      <c r="AD1277" s="8"/>
    </row>
    <row r="1278" spans="1:30" ht="15.75">
      <c r="A1278" s="6">
        <v>1294</v>
      </c>
      <c r="B1278" s="7" t="s">
        <v>973</v>
      </c>
      <c r="C1278" s="7" t="s">
        <v>3148</v>
      </c>
      <c r="D1278" s="7" t="s">
        <v>2020</v>
      </c>
      <c r="E1278" s="6">
        <v>3</v>
      </c>
      <c r="F1278" s="6">
        <v>3</v>
      </c>
      <c r="G1278" s="6"/>
      <c r="H1278" s="6">
        <v>1263100</v>
      </c>
      <c r="I1278" s="6">
        <v>671740</v>
      </c>
      <c r="J1278" s="6">
        <v>1107700</v>
      </c>
      <c r="K1278" s="6">
        <v>2572800</v>
      </c>
      <c r="L1278" s="6">
        <v>614250</v>
      </c>
      <c r="M1278" s="6">
        <v>1912600</v>
      </c>
      <c r="N1278" s="6"/>
      <c r="O1278" s="6"/>
      <c r="P1278" s="6">
        <f>COUNT(表1_5[[#This Row],[iBAQ 0-20_1]:[iBAQ 0-20_3]])</f>
        <v>2</v>
      </c>
      <c r="Q1278" s="6">
        <f>COUNT(表1_5[[#This Row],[iBAQ 30-40_1]:[iBAQ 30-40_3]])</f>
        <v>3</v>
      </c>
      <c r="R1278" s="6">
        <f>COUNT(表1_5[[#This Row],[iBAQ 50-60_1]:[iBAQ 50-60_3]])</f>
        <v>1</v>
      </c>
      <c r="S1278" s="8">
        <f>AVERAGE(表1_5[[#This Row],[iBAQ 0-20_1]:[iBAQ 0-20_3]])</f>
        <v>967420</v>
      </c>
      <c r="T1278" s="8">
        <f>AVERAGE(表1_5[[#This Row],[iBAQ 30-40_1]:[iBAQ 30-40_3]])</f>
        <v>1431583.3333333333</v>
      </c>
      <c r="U1278" s="8"/>
      <c r="V1278" s="8">
        <f>表1_5[[#This Row],[Average 40]]/表1_5[[#This Row],[Average 20]]</f>
        <v>1.4797950562664957</v>
      </c>
      <c r="W1278" s="8">
        <f>TTEST(表1_5[[#This Row],[iBAQ 0-20_1]:[iBAQ 0-20_3]],表1_5[[#This Row],[iBAQ 30-40_1]:[iBAQ 30-40_3]],2,2)</f>
        <v>0.59839321381587562</v>
      </c>
      <c r="X1278" s="8"/>
      <c r="Y1278" s="8"/>
      <c r="Z1278" s="8"/>
      <c r="AA1278" s="8"/>
      <c r="AB1278" s="8"/>
      <c r="AC1278" s="8"/>
      <c r="AD1278" s="8"/>
    </row>
    <row r="1279" spans="1:30" ht="15.75">
      <c r="A1279" s="6">
        <v>1303</v>
      </c>
      <c r="B1279" s="7" t="s">
        <v>1057</v>
      </c>
      <c r="C1279" s="7" t="s">
        <v>3153</v>
      </c>
      <c r="D1279" s="7" t="s">
        <v>2025</v>
      </c>
      <c r="E1279" s="6">
        <v>2</v>
      </c>
      <c r="F1279" s="6">
        <v>2</v>
      </c>
      <c r="G1279" s="6"/>
      <c r="H1279" s="6"/>
      <c r="I1279" s="6"/>
      <c r="J1279" s="6">
        <v>291320</v>
      </c>
      <c r="K1279" s="6"/>
      <c r="L1279" s="6"/>
      <c r="M1279" s="6">
        <v>425430</v>
      </c>
      <c r="N1279" s="6"/>
      <c r="O1279" s="6"/>
      <c r="P1279" s="6">
        <f>COUNT(表1_5[[#This Row],[iBAQ 0-20_1]:[iBAQ 0-20_3]])</f>
        <v>0</v>
      </c>
      <c r="Q1279" s="6">
        <f>COUNT(表1_5[[#This Row],[iBAQ 30-40_1]:[iBAQ 30-40_3]])</f>
        <v>1</v>
      </c>
      <c r="R1279" s="6">
        <f>COUNT(表1_5[[#This Row],[iBAQ 50-60_1]:[iBAQ 50-60_3]])</f>
        <v>1</v>
      </c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  <c r="AD1279" s="8"/>
    </row>
    <row r="1280" spans="1:30" ht="15.75">
      <c r="A1280" s="6">
        <v>1304</v>
      </c>
      <c r="B1280" s="7" t="s">
        <v>740</v>
      </c>
      <c r="C1280" s="7" t="s">
        <v>3154</v>
      </c>
      <c r="D1280" s="7" t="s">
        <v>2026</v>
      </c>
      <c r="E1280" s="6">
        <v>1</v>
      </c>
      <c r="F1280" s="6">
        <v>1</v>
      </c>
      <c r="G1280" s="6">
        <v>4874900</v>
      </c>
      <c r="H1280" s="6">
        <v>6634300</v>
      </c>
      <c r="I1280" s="6">
        <v>7052700</v>
      </c>
      <c r="J1280" s="6">
        <v>5310900</v>
      </c>
      <c r="K1280" s="6">
        <v>5994300</v>
      </c>
      <c r="L1280" s="6">
        <v>6906000</v>
      </c>
      <c r="M1280" s="6"/>
      <c r="N1280" s="6">
        <v>2356300</v>
      </c>
      <c r="O1280" s="6"/>
      <c r="P1280" s="6">
        <f>COUNT(表1_5[[#This Row],[iBAQ 0-20_1]:[iBAQ 0-20_3]])</f>
        <v>3</v>
      </c>
      <c r="Q1280" s="6">
        <f>COUNT(表1_5[[#This Row],[iBAQ 30-40_1]:[iBAQ 30-40_3]])</f>
        <v>3</v>
      </c>
      <c r="R1280" s="6">
        <f>COUNT(表1_5[[#This Row],[iBAQ 50-60_1]:[iBAQ 50-60_3]])</f>
        <v>1</v>
      </c>
      <c r="S1280" s="8">
        <f>AVERAGE(表1_5[[#This Row],[iBAQ 0-20_1]:[iBAQ 0-20_3]])</f>
        <v>6187300</v>
      </c>
      <c r="T1280" s="8">
        <f>AVERAGE(表1_5[[#This Row],[iBAQ 30-40_1]:[iBAQ 30-40_3]])</f>
        <v>6070400</v>
      </c>
      <c r="U1280" s="8"/>
      <c r="V1280" s="8">
        <f>表1_5[[#This Row],[Average 40]]/表1_5[[#This Row],[Average 20]]</f>
        <v>0.98110646000678814</v>
      </c>
      <c r="W1280" s="8">
        <f>TTEST(表1_5[[#This Row],[iBAQ 0-20_1]:[iBAQ 0-20_3]],表1_5[[#This Row],[iBAQ 30-40_1]:[iBAQ 30-40_3]],2,2)</f>
        <v>0.89243448766231182</v>
      </c>
      <c r="X1280" s="8"/>
      <c r="Y1280" s="8"/>
      <c r="Z1280" s="8"/>
      <c r="AA1280" s="8"/>
      <c r="AB1280" s="8"/>
      <c r="AC1280" s="8"/>
      <c r="AD1280" s="8"/>
    </row>
    <row r="1281" spans="1:30" ht="15.75">
      <c r="A1281" s="6">
        <v>1305</v>
      </c>
      <c r="B1281" s="7" t="s">
        <v>871</v>
      </c>
      <c r="C1281" s="7" t="s">
        <v>3156</v>
      </c>
      <c r="D1281" s="7" t="s">
        <v>3894</v>
      </c>
      <c r="E1281" s="6">
        <v>1</v>
      </c>
      <c r="F1281" s="6">
        <v>1</v>
      </c>
      <c r="G1281" s="6"/>
      <c r="H1281" s="6">
        <v>318890</v>
      </c>
      <c r="I1281" s="6"/>
      <c r="J1281" s="6">
        <v>426070</v>
      </c>
      <c r="K1281" s="6">
        <v>413560</v>
      </c>
      <c r="L1281" s="6">
        <v>354600</v>
      </c>
      <c r="M1281" s="6"/>
      <c r="N1281" s="6">
        <v>195760</v>
      </c>
      <c r="O1281" s="6"/>
      <c r="P1281" s="6">
        <f>COUNT(表1_5[[#This Row],[iBAQ 0-20_1]:[iBAQ 0-20_3]])</f>
        <v>1</v>
      </c>
      <c r="Q1281" s="6">
        <f>COUNT(表1_5[[#This Row],[iBAQ 30-40_1]:[iBAQ 30-40_3]])</f>
        <v>3</v>
      </c>
      <c r="R1281" s="6">
        <f>COUNT(表1_5[[#This Row],[iBAQ 50-60_1]:[iBAQ 50-60_3]])</f>
        <v>1</v>
      </c>
      <c r="S1281" s="8"/>
      <c r="T1281" s="8">
        <f>AVERAGE(表1_5[[#This Row],[iBAQ 30-40_1]:[iBAQ 30-40_3]])</f>
        <v>398076.66666666669</v>
      </c>
      <c r="U1281" s="8"/>
      <c r="V1281" s="8"/>
      <c r="W1281" s="8"/>
      <c r="X1281" s="8"/>
      <c r="Y1281" s="8"/>
      <c r="Z1281" s="8"/>
      <c r="AA1281" s="8"/>
      <c r="AB1281" s="8"/>
      <c r="AC1281" s="8"/>
      <c r="AD1281" s="8"/>
    </row>
    <row r="1282" spans="1:30" ht="15.75">
      <c r="A1282" s="6">
        <v>1307</v>
      </c>
      <c r="B1282" s="7" t="s">
        <v>1025</v>
      </c>
      <c r="C1282" s="7" t="s">
        <v>3158</v>
      </c>
      <c r="D1282" s="7" t="s">
        <v>2029</v>
      </c>
      <c r="E1282" s="6">
        <v>16</v>
      </c>
      <c r="F1282" s="6">
        <v>0</v>
      </c>
      <c r="G1282" s="6"/>
      <c r="H1282" s="6"/>
      <c r="I1282" s="6"/>
      <c r="J1282" s="6"/>
      <c r="K1282" s="6"/>
      <c r="L1282" s="6"/>
      <c r="M1282" s="6">
        <v>1082100</v>
      </c>
      <c r="N1282" s="6"/>
      <c r="O1282" s="6"/>
      <c r="P1282" s="6">
        <f>COUNT(表1_5[[#This Row],[iBAQ 0-20_1]:[iBAQ 0-20_3]])</f>
        <v>0</v>
      </c>
      <c r="Q1282" s="6">
        <f>COUNT(表1_5[[#This Row],[iBAQ 30-40_1]:[iBAQ 30-40_3]])</f>
        <v>0</v>
      </c>
      <c r="R1282" s="6">
        <f>COUNT(表1_5[[#This Row],[iBAQ 50-60_1]:[iBAQ 50-60_3]])</f>
        <v>1</v>
      </c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  <c r="AD1282" s="8"/>
    </row>
    <row r="1283" spans="1:30" ht="15.75">
      <c r="A1283" s="6">
        <v>1310</v>
      </c>
      <c r="B1283" s="7" t="s">
        <v>828</v>
      </c>
      <c r="C1283" s="7" t="s">
        <v>3161</v>
      </c>
      <c r="D1283" s="7" t="s">
        <v>2032</v>
      </c>
      <c r="E1283" s="6">
        <v>1</v>
      </c>
      <c r="F1283" s="6">
        <v>1</v>
      </c>
      <c r="G1283" s="6">
        <v>948820</v>
      </c>
      <c r="H1283" s="6">
        <v>1130700</v>
      </c>
      <c r="I1283" s="6">
        <v>1763400</v>
      </c>
      <c r="J1283" s="6">
        <v>1484000</v>
      </c>
      <c r="K1283" s="6">
        <v>1183100</v>
      </c>
      <c r="L1283" s="6"/>
      <c r="M1283" s="6"/>
      <c r="N1283" s="6">
        <v>510880</v>
      </c>
      <c r="O1283" s="6"/>
      <c r="P1283" s="6">
        <f>COUNT(表1_5[[#This Row],[iBAQ 0-20_1]:[iBAQ 0-20_3]])</f>
        <v>3</v>
      </c>
      <c r="Q1283" s="6">
        <f>COUNT(表1_5[[#This Row],[iBAQ 30-40_1]:[iBAQ 30-40_3]])</f>
        <v>2</v>
      </c>
      <c r="R1283" s="6">
        <f>COUNT(表1_5[[#This Row],[iBAQ 50-60_1]:[iBAQ 50-60_3]])</f>
        <v>1</v>
      </c>
      <c r="S1283" s="8">
        <f>AVERAGE(表1_5[[#This Row],[iBAQ 0-20_1]:[iBAQ 0-20_3]])</f>
        <v>1280973.3333333333</v>
      </c>
      <c r="T1283" s="8">
        <f>AVERAGE(表1_5[[#This Row],[iBAQ 30-40_1]:[iBAQ 30-40_3]])</f>
        <v>1333550</v>
      </c>
      <c r="U1283" s="8"/>
      <c r="V1283" s="8">
        <f>表1_5[[#This Row],[Average 40]]/表1_5[[#This Row],[Average 20]]</f>
        <v>1.041044310055895</v>
      </c>
      <c r="W1283" s="8">
        <f>TTEST(表1_5[[#This Row],[iBAQ 0-20_1]:[iBAQ 0-20_3]],表1_5[[#This Row],[iBAQ 30-40_1]:[iBAQ 30-40_3]],2,2)</f>
        <v>0.88621322713623885</v>
      </c>
      <c r="X1283" s="8"/>
      <c r="Y1283" s="8"/>
      <c r="Z1283" s="8"/>
      <c r="AA1283" s="8"/>
      <c r="AB1283" s="8"/>
      <c r="AC1283" s="8"/>
      <c r="AD1283" s="8"/>
    </row>
    <row r="1284" spans="1:30" ht="15.75">
      <c r="A1284" s="6">
        <v>1314</v>
      </c>
      <c r="B1284" s="7" t="s">
        <v>450</v>
      </c>
      <c r="C1284" s="7" t="s">
        <v>3164</v>
      </c>
      <c r="D1284" s="7" t="s">
        <v>2035</v>
      </c>
      <c r="E1284" s="6">
        <v>3</v>
      </c>
      <c r="F1284" s="6">
        <v>1</v>
      </c>
      <c r="G1284" s="6"/>
      <c r="H1284" s="6"/>
      <c r="I1284" s="6"/>
      <c r="J1284" s="6"/>
      <c r="K1284" s="6"/>
      <c r="L1284" s="6"/>
      <c r="M1284" s="6"/>
      <c r="N1284" s="6"/>
      <c r="O1284" s="6">
        <v>1943400</v>
      </c>
      <c r="P1284" s="6">
        <f>COUNT(表1_5[[#This Row],[iBAQ 0-20_1]:[iBAQ 0-20_3]])</f>
        <v>0</v>
      </c>
      <c r="Q1284" s="6">
        <f>COUNT(表1_5[[#This Row],[iBAQ 30-40_1]:[iBAQ 30-40_3]])</f>
        <v>0</v>
      </c>
      <c r="R1284" s="6">
        <f>COUNT(表1_5[[#This Row],[iBAQ 50-60_1]:[iBAQ 50-60_3]])</f>
        <v>1</v>
      </c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  <c r="AD1284" s="8"/>
    </row>
    <row r="1285" spans="1:30" ht="15.75">
      <c r="A1285" s="6">
        <v>400</v>
      </c>
      <c r="B1285" s="7" t="s">
        <v>1023</v>
      </c>
      <c r="C1285" s="7" t="s">
        <v>3165</v>
      </c>
      <c r="D1285" s="7" t="s">
        <v>2036</v>
      </c>
      <c r="E1285" s="6">
        <v>1</v>
      </c>
      <c r="F1285" s="6">
        <v>1</v>
      </c>
      <c r="G1285" s="6">
        <v>1709100</v>
      </c>
      <c r="H1285" s="6">
        <v>1038600</v>
      </c>
      <c r="I1285" s="6"/>
      <c r="J1285" s="6">
        <v>953680</v>
      </c>
      <c r="K1285" s="6"/>
      <c r="L1285" s="6"/>
      <c r="M1285" s="6">
        <v>1116900</v>
      </c>
      <c r="N1285" s="6"/>
      <c r="O1285" s="6"/>
      <c r="P1285" s="6">
        <f>COUNT(表1_5[[#This Row],[iBAQ 0-20_1]:[iBAQ 0-20_3]])</f>
        <v>2</v>
      </c>
      <c r="Q1285" s="6">
        <f>COUNT(表1_5[[#This Row],[iBAQ 30-40_1]:[iBAQ 30-40_3]])</f>
        <v>1</v>
      </c>
      <c r="R1285" s="6">
        <f>COUNT(表1_5[[#This Row],[iBAQ 50-60_1]:[iBAQ 50-60_3]])</f>
        <v>1</v>
      </c>
      <c r="S1285" s="8">
        <f>AVERAGE(表1_5[[#This Row],[iBAQ 0-20_1]:[iBAQ 0-20_3]])</f>
        <v>1373850</v>
      </c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</row>
    <row r="1286" spans="1:30" ht="15.75">
      <c r="A1286" s="6">
        <v>1317</v>
      </c>
      <c r="B1286" s="7" t="s">
        <v>329</v>
      </c>
      <c r="C1286" s="7" t="s">
        <v>2543</v>
      </c>
      <c r="D1286" s="7" t="s">
        <v>3897</v>
      </c>
      <c r="E1286" s="6">
        <v>5</v>
      </c>
      <c r="F1286" s="6">
        <v>5</v>
      </c>
      <c r="G1286" s="6"/>
      <c r="H1286" s="6"/>
      <c r="I1286" s="6"/>
      <c r="J1286" s="6"/>
      <c r="K1286" s="6"/>
      <c r="L1286" s="6">
        <v>1692200</v>
      </c>
      <c r="M1286" s="6">
        <v>4905000</v>
      </c>
      <c r="N1286" s="6">
        <v>1528500</v>
      </c>
      <c r="O1286" s="6">
        <v>3637600</v>
      </c>
      <c r="P1286" s="6">
        <f>COUNT(表1_5[[#This Row],[iBAQ 0-20_1]:[iBAQ 0-20_3]])</f>
        <v>0</v>
      </c>
      <c r="Q1286" s="6">
        <f>COUNT(表1_5[[#This Row],[iBAQ 30-40_1]:[iBAQ 30-40_3]])</f>
        <v>1</v>
      </c>
      <c r="R1286" s="6">
        <f>COUNT(表1_5[[#This Row],[iBAQ 50-60_1]:[iBAQ 50-60_3]])</f>
        <v>3</v>
      </c>
      <c r="S1286" s="8"/>
      <c r="T1286" s="8"/>
      <c r="U1286" s="8">
        <f>AVERAGE(表1_5[[#This Row],[iBAQ 50-60_1]:[iBAQ 50-60_3]])</f>
        <v>3357033.3333333335</v>
      </c>
      <c r="V1286" s="8"/>
      <c r="W1286" s="8"/>
      <c r="X1286" s="8"/>
      <c r="Y1286" s="8"/>
      <c r="Z1286" s="8"/>
      <c r="AA1286" s="8"/>
      <c r="AB1286" s="8"/>
      <c r="AC1286" s="8"/>
      <c r="AD1286" s="8">
        <v>60</v>
      </c>
    </row>
    <row r="1287" spans="1:30" ht="15.75">
      <c r="A1287" s="6">
        <v>1318</v>
      </c>
      <c r="B1287" s="7" t="s">
        <v>1044</v>
      </c>
      <c r="C1287" s="7" t="s">
        <v>3166</v>
      </c>
      <c r="D1287" s="7" t="s">
        <v>2037</v>
      </c>
      <c r="E1287" s="6">
        <v>1</v>
      </c>
      <c r="F1287" s="6">
        <v>1</v>
      </c>
      <c r="G1287" s="6"/>
      <c r="H1287" s="6"/>
      <c r="I1287" s="6"/>
      <c r="J1287" s="6"/>
      <c r="K1287" s="6"/>
      <c r="L1287" s="6"/>
      <c r="M1287" s="6">
        <v>746100</v>
      </c>
      <c r="N1287" s="6"/>
      <c r="O1287" s="6"/>
      <c r="P1287" s="6">
        <f>COUNT(表1_5[[#This Row],[iBAQ 0-20_1]:[iBAQ 0-20_3]])</f>
        <v>0</v>
      </c>
      <c r="Q1287" s="6">
        <f>COUNT(表1_5[[#This Row],[iBAQ 30-40_1]:[iBAQ 30-40_3]])</f>
        <v>0</v>
      </c>
      <c r="R1287" s="6">
        <f>COUNT(表1_5[[#This Row],[iBAQ 50-60_1]:[iBAQ 50-60_3]])</f>
        <v>1</v>
      </c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</row>
    <row r="1288" spans="1:30" ht="15.75">
      <c r="A1288" s="6">
        <v>1319</v>
      </c>
      <c r="B1288" s="7" t="s">
        <v>930</v>
      </c>
      <c r="C1288" s="7" t="s">
        <v>3167</v>
      </c>
      <c r="D1288" s="7" t="s">
        <v>3898</v>
      </c>
      <c r="E1288" s="6">
        <v>3</v>
      </c>
      <c r="F1288" s="6">
        <v>3</v>
      </c>
      <c r="G1288" s="6"/>
      <c r="H1288" s="6">
        <v>237300</v>
      </c>
      <c r="I1288" s="6"/>
      <c r="J1288" s="6">
        <v>834090</v>
      </c>
      <c r="K1288" s="6">
        <v>2106000</v>
      </c>
      <c r="L1288" s="6">
        <v>2934900</v>
      </c>
      <c r="M1288" s="6">
        <v>3508900</v>
      </c>
      <c r="N1288" s="6"/>
      <c r="O1288" s="6"/>
      <c r="P1288" s="6">
        <f>COUNT(表1_5[[#This Row],[iBAQ 0-20_1]:[iBAQ 0-20_3]])</f>
        <v>1</v>
      </c>
      <c r="Q1288" s="6">
        <f>COUNT(表1_5[[#This Row],[iBAQ 30-40_1]:[iBAQ 30-40_3]])</f>
        <v>3</v>
      </c>
      <c r="R1288" s="6">
        <f>COUNT(表1_5[[#This Row],[iBAQ 50-60_1]:[iBAQ 50-60_3]])</f>
        <v>1</v>
      </c>
      <c r="S1288" s="8"/>
      <c r="T1288" s="8">
        <f>AVERAGE(表1_5[[#This Row],[iBAQ 30-40_1]:[iBAQ 30-40_3]])</f>
        <v>1958330</v>
      </c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</row>
    <row r="1289" spans="1:30" ht="15.75">
      <c r="A1289" s="6">
        <v>389</v>
      </c>
      <c r="B1289" s="7" t="s">
        <v>717</v>
      </c>
      <c r="C1289" s="7" t="s">
        <v>3168</v>
      </c>
      <c r="D1289" s="7" t="s">
        <v>3899</v>
      </c>
      <c r="E1289" s="6">
        <v>2</v>
      </c>
      <c r="F1289" s="6">
        <v>2</v>
      </c>
      <c r="G1289" s="6"/>
      <c r="H1289" s="6"/>
      <c r="I1289" s="6"/>
      <c r="J1289" s="6">
        <v>9890100</v>
      </c>
      <c r="K1289" s="6">
        <v>7388600</v>
      </c>
      <c r="L1289" s="6">
        <v>12017000</v>
      </c>
      <c r="M1289" s="6"/>
      <c r="N1289" s="6">
        <v>5172000</v>
      </c>
      <c r="O1289" s="6"/>
      <c r="P1289" s="6">
        <f>COUNT(表1_5[[#This Row],[iBAQ 0-20_1]:[iBAQ 0-20_3]])</f>
        <v>0</v>
      </c>
      <c r="Q1289" s="6">
        <f>COUNT(表1_5[[#This Row],[iBAQ 30-40_1]:[iBAQ 30-40_3]])</f>
        <v>3</v>
      </c>
      <c r="R1289" s="6">
        <f>COUNT(表1_5[[#This Row],[iBAQ 50-60_1]:[iBAQ 50-60_3]])</f>
        <v>1</v>
      </c>
      <c r="S1289" s="8"/>
      <c r="T1289" s="8">
        <f>AVERAGE(表1_5[[#This Row],[iBAQ 30-40_1]:[iBAQ 30-40_3]])</f>
        <v>9765233.333333334</v>
      </c>
      <c r="U1289" s="8"/>
      <c r="V1289" s="8"/>
      <c r="W1289" s="8"/>
      <c r="X1289" s="8">
        <v>40</v>
      </c>
      <c r="Y1289" s="8"/>
      <c r="Z1289" s="8"/>
      <c r="AA1289" s="8"/>
      <c r="AB1289" s="8"/>
      <c r="AC1289" s="8"/>
      <c r="AD1289" s="8"/>
    </row>
    <row r="1290" spans="1:30" ht="15.75">
      <c r="A1290" s="6">
        <v>1320</v>
      </c>
      <c r="B1290" s="7" t="s">
        <v>402</v>
      </c>
      <c r="C1290" s="7" t="s">
        <v>3169</v>
      </c>
      <c r="D1290" s="7" t="s">
        <v>3900</v>
      </c>
      <c r="E1290" s="6">
        <v>2</v>
      </c>
      <c r="F1290" s="6">
        <v>2</v>
      </c>
      <c r="G1290" s="6"/>
      <c r="H1290" s="6"/>
      <c r="I1290" s="6"/>
      <c r="J1290" s="6">
        <v>1259600</v>
      </c>
      <c r="K1290" s="6"/>
      <c r="L1290" s="6"/>
      <c r="M1290" s="6">
        <v>2224400</v>
      </c>
      <c r="N1290" s="6"/>
      <c r="O1290" s="6">
        <v>2527600</v>
      </c>
      <c r="P1290" s="6">
        <f>COUNT(表1_5[[#This Row],[iBAQ 0-20_1]:[iBAQ 0-20_3]])</f>
        <v>0</v>
      </c>
      <c r="Q1290" s="6">
        <f>COUNT(表1_5[[#This Row],[iBAQ 30-40_1]:[iBAQ 30-40_3]])</f>
        <v>1</v>
      </c>
      <c r="R1290" s="6">
        <f>COUNT(表1_5[[#This Row],[iBAQ 50-60_1]:[iBAQ 50-60_3]])</f>
        <v>2</v>
      </c>
      <c r="S1290" s="8"/>
      <c r="T1290" s="8"/>
      <c r="U1290" s="8">
        <f>AVERAGE(表1_5[[#This Row],[iBAQ 50-60_1]:[iBAQ 50-60_3]])</f>
        <v>2376000</v>
      </c>
      <c r="V1290" s="8"/>
      <c r="W1290" s="8"/>
      <c r="X1290" s="8"/>
      <c r="Y1290" s="8"/>
      <c r="Z1290" s="8"/>
      <c r="AA1290" s="8"/>
      <c r="AB1290" s="8"/>
      <c r="AC1290" s="8"/>
      <c r="AD1290" s="8">
        <v>60</v>
      </c>
    </row>
    <row r="1291" spans="1:30" ht="15.75">
      <c r="A1291" s="6">
        <v>1321</v>
      </c>
      <c r="B1291" s="7" t="s">
        <v>1264</v>
      </c>
      <c r="C1291" s="7" t="s">
        <v>3170</v>
      </c>
      <c r="D1291" s="7" t="s">
        <v>3901</v>
      </c>
      <c r="E1291" s="6">
        <v>9</v>
      </c>
      <c r="F1291" s="6">
        <v>2</v>
      </c>
      <c r="G1291" s="6"/>
      <c r="H1291" s="6">
        <v>751240</v>
      </c>
      <c r="I1291" s="6">
        <v>746000</v>
      </c>
      <c r="J1291" s="6"/>
      <c r="K1291" s="6">
        <v>1084500</v>
      </c>
      <c r="L1291" s="6"/>
      <c r="M1291" s="6"/>
      <c r="N1291" s="6"/>
      <c r="O1291" s="6"/>
      <c r="P1291" s="6">
        <f>COUNT(表1_5[[#This Row],[iBAQ 0-20_1]:[iBAQ 0-20_3]])</f>
        <v>2</v>
      </c>
      <c r="Q1291" s="6">
        <f>COUNT(表1_5[[#This Row],[iBAQ 30-40_1]:[iBAQ 30-40_3]])</f>
        <v>1</v>
      </c>
      <c r="R1291" s="6">
        <f>COUNT(表1_5[[#This Row],[iBAQ 50-60_1]:[iBAQ 50-60_3]])</f>
        <v>0</v>
      </c>
      <c r="S1291" s="8">
        <f>AVERAGE(表1_5[[#This Row],[iBAQ 0-20_1]:[iBAQ 0-20_3]])</f>
        <v>748620</v>
      </c>
      <c r="T1291" s="8"/>
      <c r="U1291" s="8"/>
      <c r="V1291" s="8"/>
      <c r="W1291" s="8"/>
      <c r="X1291" s="8"/>
      <c r="Y1291" s="8"/>
      <c r="Z1291" s="8"/>
      <c r="AA1291" s="8"/>
      <c r="AB1291" s="8"/>
      <c r="AC1291" s="8"/>
      <c r="AD1291" s="8">
        <v>20</v>
      </c>
    </row>
    <row r="1292" spans="1:30" ht="15.75">
      <c r="A1292" s="6">
        <v>386</v>
      </c>
      <c r="B1292" s="7" t="s">
        <v>970</v>
      </c>
      <c r="C1292" s="7" t="s">
        <v>3172</v>
      </c>
      <c r="D1292" s="7" t="s">
        <v>2039</v>
      </c>
      <c r="E1292" s="6">
        <v>2</v>
      </c>
      <c r="F1292" s="6">
        <v>2</v>
      </c>
      <c r="G1292" s="6">
        <v>1049200</v>
      </c>
      <c r="H1292" s="6">
        <v>1008100</v>
      </c>
      <c r="I1292" s="6">
        <v>747670</v>
      </c>
      <c r="J1292" s="6">
        <v>1330900</v>
      </c>
      <c r="K1292" s="6">
        <v>1992500</v>
      </c>
      <c r="L1292" s="6">
        <v>1409900</v>
      </c>
      <c r="M1292" s="6">
        <v>1947200</v>
      </c>
      <c r="N1292" s="6"/>
      <c r="O1292" s="6"/>
      <c r="P1292" s="6">
        <f>COUNT(表1_5[[#This Row],[iBAQ 0-20_1]:[iBAQ 0-20_3]])</f>
        <v>3</v>
      </c>
      <c r="Q1292" s="6">
        <f>COUNT(表1_5[[#This Row],[iBAQ 30-40_1]:[iBAQ 30-40_3]])</f>
        <v>3</v>
      </c>
      <c r="R1292" s="6">
        <f>COUNT(表1_5[[#This Row],[iBAQ 50-60_1]:[iBAQ 50-60_3]])</f>
        <v>1</v>
      </c>
      <c r="S1292" s="8">
        <f>AVERAGE(表1_5[[#This Row],[iBAQ 0-20_1]:[iBAQ 0-20_3]])</f>
        <v>934990</v>
      </c>
      <c r="T1292" s="8">
        <f>AVERAGE(表1_5[[#This Row],[iBAQ 30-40_1]:[iBAQ 30-40_3]])</f>
        <v>1577766.6666666667</v>
      </c>
      <c r="U1292" s="8"/>
      <c r="V1292" s="8">
        <f>表1_5[[#This Row],[Average 40]]/表1_5[[#This Row],[Average 20]]</f>
        <v>1.6874690281892499</v>
      </c>
      <c r="W1292" s="8">
        <f>TTEST(表1_5[[#This Row],[iBAQ 0-20_1]:[iBAQ 0-20_3]],表1_5[[#This Row],[iBAQ 30-40_1]:[iBAQ 30-40_3]],2,2)</f>
        <v>4.846111058349007E-2</v>
      </c>
      <c r="X1292" s="8"/>
      <c r="Y1292" s="8"/>
      <c r="Z1292" s="8"/>
      <c r="AA1292" s="8"/>
      <c r="AB1292" s="8"/>
      <c r="AC1292" s="8"/>
      <c r="AD1292" s="8"/>
    </row>
    <row r="1293" spans="1:30" ht="15.75">
      <c r="A1293" s="6">
        <v>1325</v>
      </c>
      <c r="B1293" s="7" t="s">
        <v>961</v>
      </c>
      <c r="C1293" s="7" t="s">
        <v>2746</v>
      </c>
      <c r="D1293" s="7" t="s">
        <v>3902</v>
      </c>
      <c r="E1293" s="6">
        <v>1</v>
      </c>
      <c r="F1293" s="6">
        <v>1</v>
      </c>
      <c r="G1293" s="6"/>
      <c r="H1293" s="6"/>
      <c r="I1293" s="6"/>
      <c r="J1293" s="6"/>
      <c r="K1293" s="6">
        <v>278270</v>
      </c>
      <c r="L1293" s="6">
        <v>211040</v>
      </c>
      <c r="M1293" s="6">
        <v>2099700</v>
      </c>
      <c r="N1293" s="6"/>
      <c r="O1293" s="6"/>
      <c r="P1293" s="6">
        <f>COUNT(表1_5[[#This Row],[iBAQ 0-20_1]:[iBAQ 0-20_3]])</f>
        <v>0</v>
      </c>
      <c r="Q1293" s="6">
        <f>COUNT(表1_5[[#This Row],[iBAQ 30-40_1]:[iBAQ 30-40_3]])</f>
        <v>2</v>
      </c>
      <c r="R1293" s="6">
        <f>COUNT(表1_5[[#This Row],[iBAQ 50-60_1]:[iBAQ 50-60_3]])</f>
        <v>1</v>
      </c>
      <c r="S1293" s="8"/>
      <c r="T1293" s="8">
        <f>AVERAGE(表1_5[[#This Row],[iBAQ 30-40_1]:[iBAQ 30-40_3]])</f>
        <v>244655</v>
      </c>
      <c r="U1293" s="8"/>
      <c r="V1293" s="8"/>
      <c r="W1293" s="8"/>
      <c r="X1293" s="8">
        <v>40</v>
      </c>
      <c r="Y1293" s="8"/>
      <c r="Z1293" s="8"/>
      <c r="AA1293" s="8"/>
      <c r="AB1293" s="8"/>
      <c r="AC1293" s="8"/>
      <c r="AD1293" s="8"/>
    </row>
    <row r="1294" spans="1:30" ht="15.75">
      <c r="A1294" s="6">
        <v>1327</v>
      </c>
      <c r="B1294" s="7" t="s">
        <v>383</v>
      </c>
      <c r="C1294" s="7" t="s">
        <v>3175</v>
      </c>
      <c r="D1294" s="7" t="s">
        <v>2042</v>
      </c>
      <c r="E1294" s="6">
        <v>3</v>
      </c>
      <c r="F1294" s="6">
        <v>1</v>
      </c>
      <c r="G1294" s="6"/>
      <c r="H1294" s="6"/>
      <c r="I1294" s="6">
        <v>2614900</v>
      </c>
      <c r="J1294" s="6">
        <v>3105300</v>
      </c>
      <c r="K1294" s="6">
        <v>4131100</v>
      </c>
      <c r="L1294" s="6">
        <v>6299700</v>
      </c>
      <c r="M1294" s="6"/>
      <c r="N1294" s="6"/>
      <c r="O1294" s="6">
        <v>2744300</v>
      </c>
      <c r="P1294" s="6">
        <f>COUNT(表1_5[[#This Row],[iBAQ 0-20_1]:[iBAQ 0-20_3]])</f>
        <v>1</v>
      </c>
      <c r="Q1294" s="6">
        <f>COUNT(表1_5[[#This Row],[iBAQ 30-40_1]:[iBAQ 30-40_3]])</f>
        <v>3</v>
      </c>
      <c r="R1294" s="6">
        <f>COUNT(表1_5[[#This Row],[iBAQ 50-60_1]:[iBAQ 50-60_3]])</f>
        <v>1</v>
      </c>
      <c r="S1294" s="8"/>
      <c r="T1294" s="8">
        <f>AVERAGE(表1_5[[#This Row],[iBAQ 30-40_1]:[iBAQ 30-40_3]])</f>
        <v>4512033.333333333</v>
      </c>
      <c r="U1294" s="8"/>
      <c r="V1294" s="8"/>
      <c r="W1294" s="8"/>
      <c r="X1294" s="8"/>
      <c r="Y1294" s="8"/>
      <c r="Z1294" s="8"/>
      <c r="AA1294" s="8"/>
      <c r="AB1294" s="8"/>
      <c r="AC1294" s="8"/>
      <c r="AD1294" s="8"/>
    </row>
    <row r="1295" spans="1:30" ht="15.75">
      <c r="A1295" s="6">
        <v>1334</v>
      </c>
      <c r="B1295" s="7" t="s">
        <v>755</v>
      </c>
      <c r="C1295" s="7" t="s">
        <v>3180</v>
      </c>
      <c r="D1295" s="7" t="s">
        <v>3907</v>
      </c>
      <c r="E1295" s="6">
        <v>3</v>
      </c>
      <c r="F1295" s="6">
        <v>3</v>
      </c>
      <c r="G1295" s="6">
        <v>1440300</v>
      </c>
      <c r="H1295" s="6">
        <v>1509000</v>
      </c>
      <c r="I1295" s="6">
        <v>1935300</v>
      </c>
      <c r="J1295" s="6">
        <v>1875200</v>
      </c>
      <c r="K1295" s="6">
        <v>857160</v>
      </c>
      <c r="L1295" s="6"/>
      <c r="M1295" s="6"/>
      <c r="N1295" s="6">
        <v>1753200</v>
      </c>
      <c r="O1295" s="6"/>
      <c r="P1295" s="6">
        <f>COUNT(表1_5[[#This Row],[iBAQ 0-20_1]:[iBAQ 0-20_3]])</f>
        <v>3</v>
      </c>
      <c r="Q1295" s="6">
        <f>COUNT(表1_5[[#This Row],[iBAQ 30-40_1]:[iBAQ 30-40_3]])</f>
        <v>2</v>
      </c>
      <c r="R1295" s="6">
        <f>COUNT(表1_5[[#This Row],[iBAQ 50-60_1]:[iBAQ 50-60_3]])</f>
        <v>1</v>
      </c>
      <c r="S1295" s="8">
        <f>AVERAGE(表1_5[[#This Row],[iBAQ 0-20_1]:[iBAQ 0-20_3]])</f>
        <v>1628200</v>
      </c>
      <c r="T1295" s="8">
        <f>AVERAGE(表1_5[[#This Row],[iBAQ 30-40_1]:[iBAQ 30-40_3]])</f>
        <v>1366180</v>
      </c>
      <c r="U1295" s="8"/>
      <c r="V1295" s="8">
        <f>表1_5[[#This Row],[Average 40]]/表1_5[[#This Row],[Average 20]]</f>
        <v>0.83907382385456331</v>
      </c>
      <c r="W1295" s="8">
        <f>TTEST(表1_5[[#This Row],[iBAQ 0-20_1]:[iBAQ 0-20_3]],表1_5[[#This Row],[iBAQ 30-40_1]:[iBAQ 30-40_3]],2,2)</f>
        <v>0.58437524438944843</v>
      </c>
      <c r="X1295" s="8"/>
      <c r="Y1295" s="8"/>
      <c r="Z1295" s="8"/>
      <c r="AA1295" s="8"/>
      <c r="AB1295" s="8"/>
      <c r="AC1295" s="8"/>
      <c r="AD1295" s="8"/>
    </row>
    <row r="1296" spans="1:30" ht="15.75">
      <c r="A1296" s="6">
        <v>1337</v>
      </c>
      <c r="B1296" s="7" t="s">
        <v>1374</v>
      </c>
      <c r="C1296" s="7" t="s">
        <v>3183</v>
      </c>
      <c r="D1296" s="7" t="s">
        <v>2047</v>
      </c>
      <c r="E1296" s="6">
        <v>2</v>
      </c>
      <c r="F1296" s="6">
        <v>2</v>
      </c>
      <c r="G1296" s="6">
        <v>1073500</v>
      </c>
      <c r="H1296" s="6">
        <v>650650</v>
      </c>
      <c r="I1296" s="6"/>
      <c r="J1296" s="6"/>
      <c r="K1296" s="6"/>
      <c r="L1296" s="6"/>
      <c r="M1296" s="6"/>
      <c r="N1296" s="6"/>
      <c r="O1296" s="6"/>
      <c r="P1296" s="6">
        <f>COUNT(表1_5[[#This Row],[iBAQ 0-20_1]:[iBAQ 0-20_3]])</f>
        <v>2</v>
      </c>
      <c r="Q1296" s="6">
        <f>COUNT(表1_5[[#This Row],[iBAQ 30-40_1]:[iBAQ 30-40_3]])</f>
        <v>0</v>
      </c>
      <c r="R1296" s="6">
        <f>COUNT(表1_5[[#This Row],[iBAQ 50-60_1]:[iBAQ 50-60_3]])</f>
        <v>0</v>
      </c>
      <c r="S1296" s="8">
        <f>AVERAGE(表1_5[[#This Row],[iBAQ 0-20_1]:[iBAQ 0-20_3]])</f>
        <v>862075</v>
      </c>
      <c r="T1296" s="8"/>
      <c r="U1296" s="8"/>
      <c r="V1296" s="8"/>
      <c r="W1296" s="8"/>
      <c r="X1296" s="8">
        <v>20</v>
      </c>
      <c r="Y1296" s="8"/>
      <c r="Z1296" s="8"/>
      <c r="AA1296" s="8"/>
      <c r="AB1296" s="8"/>
      <c r="AC1296" s="8"/>
      <c r="AD1296" s="8">
        <v>20</v>
      </c>
    </row>
    <row r="1297" spans="1:30" ht="15.75">
      <c r="A1297" s="6">
        <v>1338</v>
      </c>
      <c r="B1297" s="7" t="s">
        <v>681</v>
      </c>
      <c r="C1297" s="7" t="s">
        <v>3184</v>
      </c>
      <c r="D1297" s="7" t="s">
        <v>2048</v>
      </c>
      <c r="E1297" s="6">
        <v>3</v>
      </c>
      <c r="F1297" s="6">
        <v>3</v>
      </c>
      <c r="G1297" s="6"/>
      <c r="H1297" s="6"/>
      <c r="I1297" s="6"/>
      <c r="J1297" s="6"/>
      <c r="K1297" s="6"/>
      <c r="L1297" s="6">
        <v>201260</v>
      </c>
      <c r="M1297" s="6"/>
      <c r="N1297" s="6"/>
      <c r="O1297" s="6">
        <v>217960</v>
      </c>
      <c r="P1297" s="6">
        <f>COUNT(表1_5[[#This Row],[iBAQ 0-20_1]:[iBAQ 0-20_3]])</f>
        <v>0</v>
      </c>
      <c r="Q1297" s="6">
        <f>COUNT(表1_5[[#This Row],[iBAQ 30-40_1]:[iBAQ 30-40_3]])</f>
        <v>1</v>
      </c>
      <c r="R1297" s="6">
        <f>COUNT(表1_5[[#This Row],[iBAQ 50-60_1]:[iBAQ 50-60_3]])</f>
        <v>1</v>
      </c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  <c r="AD1297" s="8"/>
    </row>
    <row r="1298" spans="1:30" ht="15.75">
      <c r="A1298" s="6">
        <v>1341</v>
      </c>
      <c r="B1298" s="7" t="s">
        <v>428</v>
      </c>
      <c r="C1298" s="7" t="s">
        <v>3185</v>
      </c>
      <c r="D1298" s="7" t="s">
        <v>3909</v>
      </c>
      <c r="E1298" s="6">
        <v>3</v>
      </c>
      <c r="F1298" s="6">
        <v>3</v>
      </c>
      <c r="G1298" s="6"/>
      <c r="H1298" s="6"/>
      <c r="I1298" s="6"/>
      <c r="J1298" s="6">
        <v>1395500</v>
      </c>
      <c r="K1298" s="6"/>
      <c r="L1298" s="6"/>
      <c r="M1298" s="6">
        <v>5725900</v>
      </c>
      <c r="N1298" s="6"/>
      <c r="O1298" s="6">
        <v>2170900</v>
      </c>
      <c r="P1298" s="6">
        <f>COUNT(表1_5[[#This Row],[iBAQ 0-20_1]:[iBAQ 0-20_3]])</f>
        <v>0</v>
      </c>
      <c r="Q1298" s="6">
        <f>COUNT(表1_5[[#This Row],[iBAQ 30-40_1]:[iBAQ 30-40_3]])</f>
        <v>1</v>
      </c>
      <c r="R1298" s="6">
        <f>COUNT(表1_5[[#This Row],[iBAQ 50-60_1]:[iBAQ 50-60_3]])</f>
        <v>2</v>
      </c>
      <c r="S1298" s="8"/>
      <c r="T1298" s="8"/>
      <c r="U1298" s="8">
        <f>AVERAGE(表1_5[[#This Row],[iBAQ 50-60_1]:[iBAQ 50-60_3]])</f>
        <v>3948400</v>
      </c>
      <c r="V1298" s="8"/>
      <c r="W1298" s="8"/>
      <c r="X1298" s="8"/>
      <c r="Y1298" s="8"/>
      <c r="Z1298" s="8"/>
      <c r="AA1298" s="8"/>
      <c r="AB1298" s="8"/>
      <c r="AC1298" s="8"/>
      <c r="AD1298" s="8">
        <v>60</v>
      </c>
    </row>
    <row r="1299" spans="1:30" ht="15.75">
      <c r="A1299" s="6">
        <v>1342</v>
      </c>
      <c r="B1299" s="7" t="s">
        <v>866</v>
      </c>
      <c r="C1299" s="7" t="s">
        <v>3186</v>
      </c>
      <c r="D1299" s="7" t="s">
        <v>2049</v>
      </c>
      <c r="E1299" s="6">
        <v>1</v>
      </c>
      <c r="F1299" s="6">
        <v>1</v>
      </c>
      <c r="G1299" s="6">
        <v>204150</v>
      </c>
      <c r="H1299" s="6"/>
      <c r="I1299" s="6">
        <v>323110</v>
      </c>
      <c r="J1299" s="6">
        <v>569240</v>
      </c>
      <c r="K1299" s="6"/>
      <c r="L1299" s="6">
        <v>524860</v>
      </c>
      <c r="M1299" s="6"/>
      <c r="N1299" s="6">
        <v>221430</v>
      </c>
      <c r="O1299" s="6"/>
      <c r="P1299" s="6">
        <f>COUNT(表1_5[[#This Row],[iBAQ 0-20_1]:[iBAQ 0-20_3]])</f>
        <v>2</v>
      </c>
      <c r="Q1299" s="6">
        <f>COUNT(表1_5[[#This Row],[iBAQ 30-40_1]:[iBAQ 30-40_3]])</f>
        <v>2</v>
      </c>
      <c r="R1299" s="6">
        <f>COUNT(表1_5[[#This Row],[iBAQ 50-60_1]:[iBAQ 50-60_3]])</f>
        <v>1</v>
      </c>
      <c r="S1299" s="8">
        <f>AVERAGE(表1_5[[#This Row],[iBAQ 0-20_1]:[iBAQ 0-20_3]])</f>
        <v>263630</v>
      </c>
      <c r="T1299" s="8">
        <f>AVERAGE(表1_5[[#This Row],[iBAQ 30-40_1]:[iBAQ 30-40_3]])</f>
        <v>547050</v>
      </c>
      <c r="U1299" s="8"/>
      <c r="V1299" s="8">
        <f>表1_5[[#This Row],[Average 40]]/表1_5[[#This Row],[Average 20]]</f>
        <v>2.0750673292113948</v>
      </c>
      <c r="W1299" s="8">
        <f>TTEST(表1_5[[#This Row],[iBAQ 0-20_1]:[iBAQ 0-20_3]],表1_5[[#This Row],[iBAQ 30-40_1]:[iBAQ 30-40_3]],2,2)</f>
        <v>4.6687600059330661E-2</v>
      </c>
      <c r="X1299" s="8" t="s">
        <v>1408</v>
      </c>
      <c r="Y1299" s="8"/>
      <c r="Z1299" s="8"/>
      <c r="AA1299" s="8"/>
      <c r="AB1299" s="8"/>
      <c r="AC1299" s="8"/>
      <c r="AD1299" s="8"/>
    </row>
    <row r="1300" spans="1:30" ht="15.75">
      <c r="A1300" s="6">
        <v>1344</v>
      </c>
      <c r="B1300" s="7" t="s">
        <v>984</v>
      </c>
      <c r="C1300" s="7" t="s">
        <v>3188</v>
      </c>
      <c r="D1300" s="7" t="s">
        <v>3910</v>
      </c>
      <c r="E1300" s="6">
        <v>1</v>
      </c>
      <c r="F1300" s="6">
        <v>1</v>
      </c>
      <c r="G1300" s="6"/>
      <c r="H1300" s="6"/>
      <c r="I1300" s="6"/>
      <c r="J1300" s="6"/>
      <c r="K1300" s="6"/>
      <c r="L1300" s="6"/>
      <c r="M1300" s="6">
        <v>1724700</v>
      </c>
      <c r="N1300" s="6"/>
      <c r="O1300" s="6"/>
      <c r="P1300" s="6">
        <f>COUNT(表1_5[[#This Row],[iBAQ 0-20_1]:[iBAQ 0-20_3]])</f>
        <v>0</v>
      </c>
      <c r="Q1300" s="6">
        <f>COUNT(表1_5[[#This Row],[iBAQ 30-40_1]:[iBAQ 30-40_3]])</f>
        <v>0</v>
      </c>
      <c r="R1300" s="6">
        <f>COUNT(表1_5[[#This Row],[iBAQ 50-60_1]:[iBAQ 50-60_3]])</f>
        <v>1</v>
      </c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</row>
    <row r="1301" spans="1:30" ht="15.75">
      <c r="A1301" s="6">
        <v>1346</v>
      </c>
      <c r="B1301" s="7" t="s">
        <v>1072</v>
      </c>
      <c r="C1301" s="7" t="s">
        <v>3190</v>
      </c>
      <c r="D1301" s="7" t="s">
        <v>3911</v>
      </c>
      <c r="E1301" s="6">
        <v>2</v>
      </c>
      <c r="F1301" s="6">
        <v>2</v>
      </c>
      <c r="G1301" s="6">
        <v>1652700</v>
      </c>
      <c r="H1301" s="6"/>
      <c r="I1301" s="6">
        <v>4771000</v>
      </c>
      <c r="J1301" s="6"/>
      <c r="K1301" s="6"/>
      <c r="L1301" s="6">
        <v>9197900</v>
      </c>
      <c r="M1301" s="6"/>
      <c r="N1301" s="6"/>
      <c r="O1301" s="6"/>
      <c r="P1301" s="6">
        <f>COUNT(表1_5[[#This Row],[iBAQ 0-20_1]:[iBAQ 0-20_3]])</f>
        <v>2</v>
      </c>
      <c r="Q1301" s="6">
        <f>COUNT(表1_5[[#This Row],[iBAQ 30-40_1]:[iBAQ 30-40_3]])</f>
        <v>1</v>
      </c>
      <c r="R1301" s="6">
        <f>COUNT(表1_5[[#This Row],[iBAQ 50-60_1]:[iBAQ 50-60_3]])</f>
        <v>0</v>
      </c>
      <c r="S1301" s="8">
        <f>AVERAGE(表1_5[[#This Row],[iBAQ 0-20_1]:[iBAQ 0-20_3]])</f>
        <v>3211850</v>
      </c>
      <c r="T1301" s="8"/>
      <c r="U1301" s="8"/>
      <c r="V1301" s="8"/>
      <c r="W1301" s="8"/>
      <c r="X1301" s="8"/>
      <c r="Y1301" s="8"/>
      <c r="Z1301" s="8"/>
      <c r="AA1301" s="8"/>
      <c r="AB1301" s="8"/>
      <c r="AC1301" s="8"/>
      <c r="AD1301" s="8">
        <v>20</v>
      </c>
    </row>
    <row r="1302" spans="1:30" ht="15.75">
      <c r="A1302" s="6">
        <v>370</v>
      </c>
      <c r="B1302" s="7" t="s">
        <v>342</v>
      </c>
      <c r="C1302" s="7" t="s">
        <v>3194</v>
      </c>
      <c r="D1302" s="7" t="s">
        <v>2053</v>
      </c>
      <c r="E1302" s="6">
        <v>2</v>
      </c>
      <c r="F1302" s="6">
        <v>2</v>
      </c>
      <c r="G1302" s="6"/>
      <c r="H1302" s="6"/>
      <c r="I1302" s="6"/>
      <c r="J1302" s="6"/>
      <c r="K1302" s="6">
        <v>3291000</v>
      </c>
      <c r="L1302" s="6">
        <v>4063600</v>
      </c>
      <c r="M1302" s="6"/>
      <c r="N1302" s="6"/>
      <c r="O1302" s="6">
        <v>3461200</v>
      </c>
      <c r="P1302" s="6">
        <f>COUNT(表1_5[[#This Row],[iBAQ 0-20_1]:[iBAQ 0-20_3]])</f>
        <v>0</v>
      </c>
      <c r="Q1302" s="6">
        <f>COUNT(表1_5[[#This Row],[iBAQ 30-40_1]:[iBAQ 30-40_3]])</f>
        <v>2</v>
      </c>
      <c r="R1302" s="6">
        <f>COUNT(表1_5[[#This Row],[iBAQ 50-60_1]:[iBAQ 50-60_3]])</f>
        <v>1</v>
      </c>
      <c r="S1302" s="8"/>
      <c r="T1302" s="8">
        <f>AVERAGE(表1_5[[#This Row],[iBAQ 30-40_1]:[iBAQ 30-40_3]])</f>
        <v>3677300</v>
      </c>
      <c r="U1302" s="8"/>
      <c r="V1302" s="8"/>
      <c r="W1302" s="8"/>
      <c r="X1302" s="8">
        <v>40</v>
      </c>
      <c r="Y1302" s="8"/>
      <c r="Z1302" s="8"/>
      <c r="AA1302" s="8"/>
      <c r="AB1302" s="8"/>
      <c r="AC1302" s="8"/>
      <c r="AD1302" s="8"/>
    </row>
    <row r="1303" spans="1:30" ht="15.75">
      <c r="A1303" s="6">
        <v>1348</v>
      </c>
      <c r="B1303" s="7" t="s">
        <v>964</v>
      </c>
      <c r="C1303" s="7" t="s">
        <v>3195</v>
      </c>
      <c r="D1303" s="7" t="s">
        <v>2054</v>
      </c>
      <c r="E1303" s="6">
        <v>1</v>
      </c>
      <c r="F1303" s="6">
        <v>1</v>
      </c>
      <c r="G1303" s="6"/>
      <c r="H1303" s="6"/>
      <c r="I1303" s="6"/>
      <c r="J1303" s="6"/>
      <c r="K1303" s="6"/>
      <c r="L1303" s="6"/>
      <c r="M1303" s="6">
        <v>2046400</v>
      </c>
      <c r="N1303" s="6"/>
      <c r="O1303" s="6"/>
      <c r="P1303" s="6">
        <f>COUNT(表1_5[[#This Row],[iBAQ 0-20_1]:[iBAQ 0-20_3]])</f>
        <v>0</v>
      </c>
      <c r="Q1303" s="6">
        <f>COUNT(表1_5[[#This Row],[iBAQ 30-40_1]:[iBAQ 30-40_3]])</f>
        <v>0</v>
      </c>
      <c r="R1303" s="6">
        <f>COUNT(表1_5[[#This Row],[iBAQ 50-60_1]:[iBAQ 50-60_3]])</f>
        <v>1</v>
      </c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  <c r="AD1303" s="8"/>
    </row>
    <row r="1304" spans="1:30" ht="15.75">
      <c r="A1304" s="6">
        <v>1355</v>
      </c>
      <c r="B1304" s="7" t="s">
        <v>1179</v>
      </c>
      <c r="C1304" s="7" t="s">
        <v>3202</v>
      </c>
      <c r="D1304" s="7" t="s">
        <v>2060</v>
      </c>
      <c r="E1304" s="6">
        <v>2</v>
      </c>
      <c r="F1304" s="6">
        <v>2</v>
      </c>
      <c r="G1304" s="6"/>
      <c r="H1304" s="6">
        <v>402300</v>
      </c>
      <c r="I1304" s="6"/>
      <c r="J1304" s="6"/>
      <c r="K1304" s="6"/>
      <c r="L1304" s="6">
        <v>640460</v>
      </c>
      <c r="M1304" s="6"/>
      <c r="N1304" s="6"/>
      <c r="O1304" s="6"/>
      <c r="P1304" s="6">
        <f>COUNT(表1_5[[#This Row],[iBAQ 0-20_1]:[iBAQ 0-20_3]])</f>
        <v>1</v>
      </c>
      <c r="Q1304" s="6">
        <f>COUNT(表1_5[[#This Row],[iBAQ 30-40_1]:[iBAQ 30-40_3]])</f>
        <v>1</v>
      </c>
      <c r="R1304" s="6">
        <f>COUNT(表1_5[[#This Row],[iBAQ 50-60_1]:[iBAQ 50-60_3]])</f>
        <v>0</v>
      </c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</row>
    <row r="1305" spans="1:30" ht="15.75">
      <c r="A1305" s="6">
        <v>94</v>
      </c>
      <c r="B1305" s="7" t="s">
        <v>885</v>
      </c>
      <c r="C1305" s="7" t="s">
        <v>3204</v>
      </c>
      <c r="D1305" s="7" t="s">
        <v>2062</v>
      </c>
      <c r="E1305" s="6">
        <v>1</v>
      </c>
      <c r="F1305" s="6">
        <v>1</v>
      </c>
      <c r="G1305" s="6"/>
      <c r="H1305" s="6"/>
      <c r="I1305" s="6"/>
      <c r="J1305" s="6"/>
      <c r="K1305" s="6"/>
      <c r="L1305" s="6"/>
      <c r="M1305" s="6">
        <v>34641000</v>
      </c>
      <c r="N1305" s="6"/>
      <c r="O1305" s="6"/>
      <c r="P1305" s="6">
        <f>COUNT(表1_5[[#This Row],[iBAQ 0-20_1]:[iBAQ 0-20_3]])</f>
        <v>0</v>
      </c>
      <c r="Q1305" s="6">
        <f>COUNT(表1_5[[#This Row],[iBAQ 30-40_1]:[iBAQ 30-40_3]])</f>
        <v>0</v>
      </c>
      <c r="R1305" s="6">
        <f>COUNT(表1_5[[#This Row],[iBAQ 50-60_1]:[iBAQ 50-60_3]])</f>
        <v>1</v>
      </c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  <c r="AD1305" s="8"/>
    </row>
    <row r="1306" spans="1:30" ht="15.75">
      <c r="A1306" s="6">
        <v>1359</v>
      </c>
      <c r="B1306" s="7" t="s">
        <v>1350</v>
      </c>
      <c r="C1306" s="7" t="s">
        <v>3206</v>
      </c>
      <c r="D1306" s="7" t="s">
        <v>2063</v>
      </c>
      <c r="E1306" s="6">
        <v>2</v>
      </c>
      <c r="F1306" s="6">
        <v>2</v>
      </c>
      <c r="G1306" s="6"/>
      <c r="H1306" s="6"/>
      <c r="I1306" s="6">
        <v>830360</v>
      </c>
      <c r="J1306" s="6"/>
      <c r="K1306" s="6"/>
      <c r="L1306" s="6"/>
      <c r="M1306" s="6"/>
      <c r="N1306" s="6"/>
      <c r="O1306" s="6"/>
      <c r="P1306" s="6">
        <f>COUNT(表1_5[[#This Row],[iBAQ 0-20_1]:[iBAQ 0-20_3]])</f>
        <v>1</v>
      </c>
      <c r="Q1306" s="6">
        <f>COUNT(表1_5[[#This Row],[iBAQ 30-40_1]:[iBAQ 30-40_3]])</f>
        <v>0</v>
      </c>
      <c r="R1306" s="6">
        <f>COUNT(表1_5[[#This Row],[iBAQ 50-60_1]:[iBAQ 50-60_3]])</f>
        <v>0</v>
      </c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  <c r="AD1306" s="8"/>
    </row>
    <row r="1307" spans="1:30" ht="15.75">
      <c r="A1307" s="6">
        <v>1361</v>
      </c>
      <c r="B1307" s="7" t="s">
        <v>1146</v>
      </c>
      <c r="C1307" s="7" t="s">
        <v>3207</v>
      </c>
      <c r="D1307" s="7" t="s">
        <v>3918</v>
      </c>
      <c r="E1307" s="6">
        <v>2</v>
      </c>
      <c r="F1307" s="6">
        <v>2</v>
      </c>
      <c r="G1307" s="6">
        <v>266920</v>
      </c>
      <c r="H1307" s="6">
        <v>1022100</v>
      </c>
      <c r="I1307" s="6"/>
      <c r="J1307" s="6"/>
      <c r="K1307" s="6"/>
      <c r="L1307" s="6">
        <v>1093500</v>
      </c>
      <c r="M1307" s="6"/>
      <c r="N1307" s="6"/>
      <c r="O1307" s="6"/>
      <c r="P1307" s="6">
        <f>COUNT(表1_5[[#This Row],[iBAQ 0-20_1]:[iBAQ 0-20_3]])</f>
        <v>2</v>
      </c>
      <c r="Q1307" s="6">
        <f>COUNT(表1_5[[#This Row],[iBAQ 30-40_1]:[iBAQ 30-40_3]])</f>
        <v>1</v>
      </c>
      <c r="R1307" s="6">
        <f>COUNT(表1_5[[#This Row],[iBAQ 50-60_1]:[iBAQ 50-60_3]])</f>
        <v>0</v>
      </c>
      <c r="S1307" s="8">
        <f>AVERAGE(表1_5[[#This Row],[iBAQ 0-20_1]:[iBAQ 0-20_3]])</f>
        <v>644510</v>
      </c>
      <c r="T1307" s="8"/>
      <c r="U1307" s="8"/>
      <c r="V1307" s="8"/>
      <c r="W1307" s="8"/>
      <c r="X1307" s="8"/>
      <c r="Y1307" s="8"/>
      <c r="Z1307" s="8"/>
      <c r="AA1307" s="8"/>
      <c r="AB1307" s="8"/>
      <c r="AC1307" s="8"/>
      <c r="AD1307" s="8">
        <v>20</v>
      </c>
    </row>
    <row r="1308" spans="1:30" ht="15.75">
      <c r="A1308" s="6">
        <v>1362</v>
      </c>
      <c r="B1308" s="7" t="s">
        <v>958</v>
      </c>
      <c r="C1308" s="7" t="s">
        <v>3208</v>
      </c>
      <c r="D1308" s="7" t="s">
        <v>3919</v>
      </c>
      <c r="E1308" s="6">
        <v>1</v>
      </c>
      <c r="F1308" s="6">
        <v>1</v>
      </c>
      <c r="G1308" s="6"/>
      <c r="H1308" s="6"/>
      <c r="I1308" s="6"/>
      <c r="J1308" s="6"/>
      <c r="K1308" s="6"/>
      <c r="L1308" s="6"/>
      <c r="M1308" s="6">
        <v>2178000</v>
      </c>
      <c r="N1308" s="6"/>
      <c r="O1308" s="6"/>
      <c r="P1308" s="6">
        <f>COUNT(表1_5[[#This Row],[iBAQ 0-20_1]:[iBAQ 0-20_3]])</f>
        <v>0</v>
      </c>
      <c r="Q1308" s="6">
        <f>COUNT(表1_5[[#This Row],[iBAQ 30-40_1]:[iBAQ 30-40_3]])</f>
        <v>0</v>
      </c>
      <c r="R1308" s="6">
        <f>COUNT(表1_5[[#This Row],[iBAQ 50-60_1]:[iBAQ 50-60_3]])</f>
        <v>1</v>
      </c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  <c r="AD1308" s="8"/>
    </row>
    <row r="1309" spans="1:30" ht="15.75">
      <c r="A1309" s="6">
        <v>549</v>
      </c>
      <c r="B1309" s="7" t="s">
        <v>1277</v>
      </c>
      <c r="C1309" s="7" t="s">
        <v>3211</v>
      </c>
      <c r="D1309" s="7" t="s">
        <v>2065</v>
      </c>
      <c r="E1309" s="6">
        <v>1</v>
      </c>
      <c r="F1309" s="6">
        <v>1</v>
      </c>
      <c r="G1309" s="6"/>
      <c r="H1309" s="6">
        <v>1098500</v>
      </c>
      <c r="I1309" s="6"/>
      <c r="J1309" s="6"/>
      <c r="K1309" s="6">
        <v>747150</v>
      </c>
      <c r="L1309" s="6"/>
      <c r="M1309" s="6"/>
      <c r="N1309" s="6"/>
      <c r="O1309" s="6"/>
      <c r="P1309" s="6">
        <f>COUNT(表1_5[[#This Row],[iBAQ 0-20_1]:[iBAQ 0-20_3]])</f>
        <v>1</v>
      </c>
      <c r="Q1309" s="6">
        <f>COUNT(表1_5[[#This Row],[iBAQ 30-40_1]:[iBAQ 30-40_3]])</f>
        <v>1</v>
      </c>
      <c r="R1309" s="6">
        <f>COUNT(表1_5[[#This Row],[iBAQ 50-60_1]:[iBAQ 50-60_3]])</f>
        <v>0</v>
      </c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</row>
    <row r="1310" spans="1:30" ht="15.75">
      <c r="A1310" s="6">
        <v>122</v>
      </c>
      <c r="B1310" s="7" t="s">
        <v>982</v>
      </c>
      <c r="C1310" s="7" t="s">
        <v>3213</v>
      </c>
      <c r="D1310" s="7" t="s">
        <v>2067</v>
      </c>
      <c r="E1310" s="6">
        <v>1</v>
      </c>
      <c r="F1310" s="6">
        <v>1</v>
      </c>
      <c r="G1310" s="6"/>
      <c r="H1310" s="6"/>
      <c r="I1310" s="6"/>
      <c r="J1310" s="6"/>
      <c r="K1310" s="6"/>
      <c r="L1310" s="6"/>
      <c r="M1310" s="6">
        <v>1754700</v>
      </c>
      <c r="N1310" s="6"/>
      <c r="O1310" s="6"/>
      <c r="P1310" s="6">
        <f>COUNT(表1_5[[#This Row],[iBAQ 0-20_1]:[iBAQ 0-20_3]])</f>
        <v>0</v>
      </c>
      <c r="Q1310" s="6">
        <f>COUNT(表1_5[[#This Row],[iBAQ 30-40_1]:[iBAQ 30-40_3]])</f>
        <v>0</v>
      </c>
      <c r="R1310" s="6">
        <f>COUNT(表1_5[[#This Row],[iBAQ 50-60_1]:[iBAQ 50-60_3]])</f>
        <v>1</v>
      </c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  <c r="AD1310" s="8"/>
    </row>
    <row r="1311" spans="1:30" ht="15.75">
      <c r="A1311" s="6">
        <v>1372</v>
      </c>
      <c r="B1311" s="7" t="s">
        <v>736</v>
      </c>
      <c r="C1311" s="7" t="s">
        <v>3219</v>
      </c>
      <c r="D1311" s="7" t="s">
        <v>3926</v>
      </c>
      <c r="E1311" s="6">
        <v>2</v>
      </c>
      <c r="F1311" s="6">
        <v>1</v>
      </c>
      <c r="G1311" s="6">
        <v>5492600</v>
      </c>
      <c r="H1311" s="6">
        <v>6708900</v>
      </c>
      <c r="I1311" s="6">
        <v>4392500</v>
      </c>
      <c r="J1311" s="6">
        <v>4123800</v>
      </c>
      <c r="K1311" s="6">
        <v>3674900</v>
      </c>
      <c r="L1311" s="6">
        <v>4722300</v>
      </c>
      <c r="M1311" s="6"/>
      <c r="N1311" s="6">
        <v>2742000</v>
      </c>
      <c r="O1311" s="6"/>
      <c r="P1311" s="6">
        <f>COUNT(表1_5[[#This Row],[iBAQ 0-20_1]:[iBAQ 0-20_3]])</f>
        <v>3</v>
      </c>
      <c r="Q1311" s="6">
        <f>COUNT(表1_5[[#This Row],[iBAQ 30-40_1]:[iBAQ 30-40_3]])</f>
        <v>3</v>
      </c>
      <c r="R1311" s="6">
        <f>COUNT(表1_5[[#This Row],[iBAQ 50-60_1]:[iBAQ 50-60_3]])</f>
        <v>1</v>
      </c>
      <c r="S1311" s="8">
        <f>AVERAGE(表1_5[[#This Row],[iBAQ 0-20_1]:[iBAQ 0-20_3]])</f>
        <v>5531333.333333333</v>
      </c>
      <c r="T1311" s="8">
        <f>AVERAGE(表1_5[[#This Row],[iBAQ 30-40_1]:[iBAQ 30-40_3]])</f>
        <v>4173666.6666666665</v>
      </c>
      <c r="U1311" s="8"/>
      <c r="V1311" s="8">
        <f>表1_5[[#This Row],[Average 40]]/表1_5[[#This Row],[Average 20]]</f>
        <v>0.754549837290587</v>
      </c>
      <c r="W1311" s="8">
        <f>TTEST(表1_5[[#This Row],[iBAQ 0-20_1]:[iBAQ 0-20_3]],表1_5[[#This Row],[iBAQ 30-40_1]:[iBAQ 30-40_3]],2,2)</f>
        <v>0.13826095542793027</v>
      </c>
      <c r="X1311" s="8"/>
      <c r="Y1311" s="8"/>
      <c r="Z1311" s="8"/>
      <c r="AA1311" s="8"/>
      <c r="AB1311" s="8"/>
      <c r="AC1311" s="8"/>
      <c r="AD1311" s="8"/>
    </row>
    <row r="1312" spans="1:30" ht="15.75">
      <c r="A1312" s="6">
        <v>1374</v>
      </c>
      <c r="B1312" s="7" t="s">
        <v>1052</v>
      </c>
      <c r="C1312" s="7" t="s">
        <v>3220</v>
      </c>
      <c r="D1312" s="7" t="s">
        <v>2071</v>
      </c>
      <c r="E1312" s="6">
        <v>5</v>
      </c>
      <c r="F1312" s="6">
        <v>5</v>
      </c>
      <c r="G1312" s="6">
        <v>1120300</v>
      </c>
      <c r="H1312" s="6">
        <v>880660</v>
      </c>
      <c r="I1312" s="6">
        <v>539490</v>
      </c>
      <c r="J1312" s="6">
        <v>1856300</v>
      </c>
      <c r="K1312" s="6">
        <v>1426900</v>
      </c>
      <c r="L1312" s="6">
        <v>1385700</v>
      </c>
      <c r="M1312" s="6">
        <v>587310</v>
      </c>
      <c r="N1312" s="6"/>
      <c r="O1312" s="6"/>
      <c r="P1312" s="6">
        <f>COUNT(表1_5[[#This Row],[iBAQ 0-20_1]:[iBAQ 0-20_3]])</f>
        <v>3</v>
      </c>
      <c r="Q1312" s="6">
        <f>COUNT(表1_5[[#This Row],[iBAQ 30-40_1]:[iBAQ 30-40_3]])</f>
        <v>3</v>
      </c>
      <c r="R1312" s="6">
        <f>COUNT(表1_5[[#This Row],[iBAQ 50-60_1]:[iBAQ 50-60_3]])</f>
        <v>1</v>
      </c>
      <c r="S1312" s="8">
        <f>AVERAGE(表1_5[[#This Row],[iBAQ 0-20_1]:[iBAQ 0-20_3]])</f>
        <v>846816.66666666663</v>
      </c>
      <c r="T1312" s="8">
        <f>AVERAGE(表1_5[[#This Row],[iBAQ 30-40_1]:[iBAQ 30-40_3]])</f>
        <v>1556300</v>
      </c>
      <c r="U1312" s="8"/>
      <c r="V1312" s="8">
        <f>表1_5[[#This Row],[Average 40]]/表1_5[[#This Row],[Average 20]]</f>
        <v>1.8378240075577161</v>
      </c>
      <c r="W1312" s="8">
        <f>TTEST(表1_5[[#This Row],[iBAQ 0-20_1]:[iBAQ 0-20_3]],表1_5[[#This Row],[iBAQ 30-40_1]:[iBAQ 30-40_3]],2,2)</f>
        <v>3.4833323564780083E-2</v>
      </c>
      <c r="X1312" s="8"/>
      <c r="Y1312" s="8"/>
      <c r="Z1312" s="8"/>
      <c r="AA1312" s="8"/>
      <c r="AB1312" s="8"/>
      <c r="AC1312" s="8"/>
      <c r="AD1312" s="8"/>
    </row>
    <row r="1313" spans="1:30" ht="15.75">
      <c r="A1313" s="6">
        <v>1376</v>
      </c>
      <c r="B1313" s="7" t="s">
        <v>1363</v>
      </c>
      <c r="C1313" s="7" t="s">
        <v>3222</v>
      </c>
      <c r="D1313" s="7" t="s">
        <v>2073</v>
      </c>
      <c r="E1313" s="6">
        <v>1</v>
      </c>
      <c r="F1313" s="6">
        <v>1</v>
      </c>
      <c r="G1313" s="6"/>
      <c r="H1313" s="6"/>
      <c r="I1313" s="6">
        <v>303280</v>
      </c>
      <c r="J1313" s="6"/>
      <c r="K1313" s="6"/>
      <c r="L1313" s="6"/>
      <c r="M1313" s="6"/>
      <c r="N1313" s="6"/>
      <c r="O1313" s="6"/>
      <c r="P1313" s="6">
        <f>COUNT(表1_5[[#This Row],[iBAQ 0-20_1]:[iBAQ 0-20_3]])</f>
        <v>1</v>
      </c>
      <c r="Q1313" s="6">
        <f>COUNT(表1_5[[#This Row],[iBAQ 30-40_1]:[iBAQ 30-40_3]])</f>
        <v>0</v>
      </c>
      <c r="R1313" s="6">
        <f>COUNT(表1_5[[#This Row],[iBAQ 50-60_1]:[iBAQ 50-60_3]])</f>
        <v>0</v>
      </c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</row>
    <row r="1314" spans="1:30" ht="15.75">
      <c r="A1314" s="6">
        <v>1377</v>
      </c>
      <c r="B1314" s="7" t="s">
        <v>1353</v>
      </c>
      <c r="C1314" s="7" t="s">
        <v>3223</v>
      </c>
      <c r="D1314" s="7" t="s">
        <v>3928</v>
      </c>
      <c r="E1314" s="6">
        <v>1</v>
      </c>
      <c r="F1314" s="6">
        <v>1</v>
      </c>
      <c r="G1314" s="6"/>
      <c r="H1314" s="6"/>
      <c r="I1314" s="6">
        <v>665040</v>
      </c>
      <c r="J1314" s="6"/>
      <c r="K1314" s="6"/>
      <c r="L1314" s="6"/>
      <c r="M1314" s="6"/>
      <c r="N1314" s="6"/>
      <c r="O1314" s="6"/>
      <c r="P1314" s="6">
        <f>COUNT(表1_5[[#This Row],[iBAQ 0-20_1]:[iBAQ 0-20_3]])</f>
        <v>1</v>
      </c>
      <c r="Q1314" s="6">
        <f>COUNT(表1_5[[#This Row],[iBAQ 30-40_1]:[iBAQ 30-40_3]])</f>
        <v>0</v>
      </c>
      <c r="R1314" s="6">
        <f>COUNT(表1_5[[#This Row],[iBAQ 50-60_1]:[iBAQ 50-60_3]])</f>
        <v>0</v>
      </c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  <c r="AD1314" s="8"/>
    </row>
    <row r="1315" spans="1:30" ht="15.75">
      <c r="A1315" s="6">
        <v>1379</v>
      </c>
      <c r="B1315" s="7" t="s">
        <v>760</v>
      </c>
      <c r="C1315" s="7" t="s">
        <v>3225</v>
      </c>
      <c r="D1315" s="7" t="s">
        <v>3929</v>
      </c>
      <c r="E1315" s="6">
        <v>1</v>
      </c>
      <c r="F1315" s="6">
        <v>1</v>
      </c>
      <c r="G1315" s="6"/>
      <c r="H1315" s="6"/>
      <c r="I1315" s="6">
        <v>865140</v>
      </c>
      <c r="J1315" s="6"/>
      <c r="K1315" s="6"/>
      <c r="L1315" s="6"/>
      <c r="M1315" s="6"/>
      <c r="N1315" s="6">
        <v>1535700</v>
      </c>
      <c r="O1315" s="6"/>
      <c r="P1315" s="6">
        <f>COUNT(表1_5[[#This Row],[iBAQ 0-20_1]:[iBAQ 0-20_3]])</f>
        <v>1</v>
      </c>
      <c r="Q1315" s="6">
        <f>COUNT(表1_5[[#This Row],[iBAQ 30-40_1]:[iBAQ 30-40_3]])</f>
        <v>0</v>
      </c>
      <c r="R1315" s="6">
        <f>COUNT(表1_5[[#This Row],[iBAQ 50-60_1]:[iBAQ 50-60_3]])</f>
        <v>1</v>
      </c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  <c r="AD1315" s="8"/>
    </row>
    <row r="1316" spans="1:30" ht="15.75">
      <c r="A1316" s="6">
        <v>1385</v>
      </c>
      <c r="B1316" s="7" t="s">
        <v>1172</v>
      </c>
      <c r="C1316" s="7" t="s">
        <v>3232</v>
      </c>
      <c r="D1316" s="7" t="s">
        <v>2078</v>
      </c>
      <c r="E1316" s="6">
        <v>2</v>
      </c>
      <c r="F1316" s="6">
        <v>2</v>
      </c>
      <c r="G1316" s="6"/>
      <c r="H1316" s="6"/>
      <c r="I1316" s="6"/>
      <c r="J1316" s="6"/>
      <c r="K1316" s="6"/>
      <c r="L1316" s="6">
        <v>688270</v>
      </c>
      <c r="M1316" s="6"/>
      <c r="N1316" s="6"/>
      <c r="O1316" s="6"/>
      <c r="P1316" s="6">
        <f>COUNT(表1_5[[#This Row],[iBAQ 0-20_1]:[iBAQ 0-20_3]])</f>
        <v>0</v>
      </c>
      <c r="Q1316" s="6">
        <f>COUNT(表1_5[[#This Row],[iBAQ 30-40_1]:[iBAQ 30-40_3]])</f>
        <v>1</v>
      </c>
      <c r="R1316" s="6">
        <f>COUNT(表1_5[[#This Row],[iBAQ 50-60_1]:[iBAQ 50-60_3]])</f>
        <v>0</v>
      </c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  <c r="AD1316" s="8"/>
    </row>
    <row r="1317" spans="1:30" ht="15.75">
      <c r="A1317" s="6">
        <v>1387</v>
      </c>
      <c r="B1317" s="7" t="s">
        <v>1412</v>
      </c>
      <c r="C1317" s="7" t="s">
        <v>3233</v>
      </c>
      <c r="D1317" s="7" t="s">
        <v>3933</v>
      </c>
      <c r="E1317" s="6">
        <v>2</v>
      </c>
      <c r="F1317" s="6">
        <v>2</v>
      </c>
      <c r="G1317" s="6"/>
      <c r="H1317" s="6">
        <v>294420</v>
      </c>
      <c r="I1317" s="6">
        <v>433940</v>
      </c>
      <c r="J1317" s="6"/>
      <c r="K1317" s="6"/>
      <c r="L1317" s="6">
        <v>169290</v>
      </c>
      <c r="M1317" s="6"/>
      <c r="N1317" s="6"/>
      <c r="O1317" s="6"/>
      <c r="P1317" s="6">
        <f>COUNT(表1_5[[#This Row],[iBAQ 0-20_1]:[iBAQ 0-20_3]])</f>
        <v>2</v>
      </c>
      <c r="Q1317" s="6">
        <f>COUNT(表1_5[[#This Row],[iBAQ 30-40_1]:[iBAQ 30-40_3]])</f>
        <v>1</v>
      </c>
      <c r="R1317" s="6">
        <f>COUNT(表1_5[[#This Row],[iBAQ 50-60_1]:[iBAQ 50-60_3]])</f>
        <v>0</v>
      </c>
      <c r="S1317" s="8">
        <f>AVERAGE(表1_5[[#This Row],[iBAQ 0-20_1]:[iBAQ 0-20_3]])</f>
        <v>364180</v>
      </c>
      <c r="T1317" s="8"/>
      <c r="U1317" s="8"/>
      <c r="V1317" s="8"/>
      <c r="W1317" s="8"/>
      <c r="X1317" s="8"/>
      <c r="Y1317" s="8"/>
      <c r="Z1317" s="8"/>
      <c r="AA1317" s="8"/>
      <c r="AB1317" s="8"/>
      <c r="AC1317" s="8"/>
      <c r="AD1317" s="8">
        <v>20</v>
      </c>
    </row>
    <row r="1318" spans="1:30" ht="15.75">
      <c r="A1318" s="6">
        <v>1390</v>
      </c>
      <c r="B1318" s="7" t="s">
        <v>1005</v>
      </c>
      <c r="C1318" s="7" t="s">
        <v>3235</v>
      </c>
      <c r="D1318" s="7" t="s">
        <v>2080</v>
      </c>
      <c r="E1318" s="6">
        <v>1</v>
      </c>
      <c r="F1318" s="6">
        <v>1</v>
      </c>
      <c r="G1318" s="6">
        <v>630000</v>
      </c>
      <c r="H1318" s="6">
        <v>799630</v>
      </c>
      <c r="I1318" s="6">
        <v>930740</v>
      </c>
      <c r="J1318" s="6">
        <v>989440</v>
      </c>
      <c r="K1318" s="6">
        <v>683400</v>
      </c>
      <c r="L1318" s="6">
        <v>631810</v>
      </c>
      <c r="M1318" s="6">
        <v>1349300</v>
      </c>
      <c r="N1318" s="6"/>
      <c r="O1318" s="6"/>
      <c r="P1318" s="6">
        <f>COUNT(表1_5[[#This Row],[iBAQ 0-20_1]:[iBAQ 0-20_3]])</f>
        <v>3</v>
      </c>
      <c r="Q1318" s="6">
        <f>COUNT(表1_5[[#This Row],[iBAQ 30-40_1]:[iBAQ 30-40_3]])</f>
        <v>3</v>
      </c>
      <c r="R1318" s="6">
        <f>COUNT(表1_5[[#This Row],[iBAQ 50-60_1]:[iBAQ 50-60_3]])</f>
        <v>1</v>
      </c>
      <c r="S1318" s="8">
        <f>AVERAGE(表1_5[[#This Row],[iBAQ 0-20_1]:[iBAQ 0-20_3]])</f>
        <v>786790</v>
      </c>
      <c r="T1318" s="8">
        <f>AVERAGE(表1_5[[#This Row],[iBAQ 30-40_1]:[iBAQ 30-40_3]])</f>
        <v>768216.66666666663</v>
      </c>
      <c r="U1318" s="8"/>
      <c r="V1318" s="8">
        <f>表1_5[[#This Row],[Average 40]]/表1_5[[#This Row],[Average 20]]</f>
        <v>0.97639353152260022</v>
      </c>
      <c r="W1318" s="8">
        <f>TTEST(表1_5[[#This Row],[iBAQ 0-20_1]:[iBAQ 0-20_3]],表1_5[[#This Row],[iBAQ 30-40_1]:[iBAQ 30-40_3]],2,2)</f>
        <v>0.90193752903952629</v>
      </c>
      <c r="X1318" s="8"/>
      <c r="Y1318" s="8"/>
      <c r="Z1318" s="8"/>
      <c r="AA1318" s="8"/>
      <c r="AB1318" s="8"/>
      <c r="AC1318" s="8"/>
      <c r="AD1318" s="8"/>
    </row>
    <row r="1319" spans="1:30" ht="15.75">
      <c r="A1319" s="6">
        <v>1391</v>
      </c>
      <c r="B1319" s="7" t="s">
        <v>558</v>
      </c>
      <c r="C1319" s="7" t="s">
        <v>2342</v>
      </c>
      <c r="D1319" s="7" t="s">
        <v>3934</v>
      </c>
      <c r="E1319" s="6">
        <v>3</v>
      </c>
      <c r="F1319" s="6">
        <v>3</v>
      </c>
      <c r="G1319" s="6">
        <v>2305200</v>
      </c>
      <c r="H1319" s="6">
        <v>1949500</v>
      </c>
      <c r="I1319" s="6">
        <v>2030100</v>
      </c>
      <c r="J1319" s="6"/>
      <c r="K1319" s="6"/>
      <c r="L1319" s="6">
        <v>1900800</v>
      </c>
      <c r="M1319" s="6"/>
      <c r="N1319" s="6"/>
      <c r="O1319" s="6">
        <v>1048900</v>
      </c>
      <c r="P1319" s="6">
        <f>COUNT(表1_5[[#This Row],[iBAQ 0-20_1]:[iBAQ 0-20_3]])</f>
        <v>3</v>
      </c>
      <c r="Q1319" s="6">
        <f>COUNT(表1_5[[#This Row],[iBAQ 30-40_1]:[iBAQ 30-40_3]])</f>
        <v>1</v>
      </c>
      <c r="R1319" s="6">
        <f>COUNT(表1_5[[#This Row],[iBAQ 50-60_1]:[iBAQ 50-60_3]])</f>
        <v>1</v>
      </c>
      <c r="S1319" s="8">
        <f>AVERAGE(表1_5[[#This Row],[iBAQ 0-20_1]:[iBAQ 0-20_3]])</f>
        <v>2094933.3333333333</v>
      </c>
      <c r="T1319" s="8"/>
      <c r="U1319" s="8"/>
      <c r="V1319" s="8"/>
      <c r="W1319" s="8"/>
      <c r="X1319" s="8"/>
      <c r="Y1319" s="8"/>
      <c r="Z1319" s="8"/>
      <c r="AA1319" s="8"/>
      <c r="AB1319" s="8"/>
      <c r="AC1319" s="8"/>
      <c r="AD1319" s="8"/>
    </row>
    <row r="1320" spans="1:30" ht="15.75">
      <c r="A1320" s="6">
        <v>1394</v>
      </c>
      <c r="B1320" s="7" t="s">
        <v>834</v>
      </c>
      <c r="C1320" s="7" t="s">
        <v>3238</v>
      </c>
      <c r="D1320" s="7" t="s">
        <v>2083</v>
      </c>
      <c r="E1320" s="6">
        <v>1</v>
      </c>
      <c r="F1320" s="6">
        <v>1</v>
      </c>
      <c r="G1320" s="6"/>
      <c r="H1320" s="6"/>
      <c r="I1320" s="6"/>
      <c r="J1320" s="6"/>
      <c r="K1320" s="6"/>
      <c r="L1320" s="6">
        <v>566110</v>
      </c>
      <c r="M1320" s="6"/>
      <c r="N1320" s="6">
        <v>448750</v>
      </c>
      <c r="O1320" s="6"/>
      <c r="P1320" s="6">
        <f>COUNT(表1_5[[#This Row],[iBAQ 0-20_1]:[iBAQ 0-20_3]])</f>
        <v>0</v>
      </c>
      <c r="Q1320" s="6">
        <f>COUNT(表1_5[[#This Row],[iBAQ 30-40_1]:[iBAQ 30-40_3]])</f>
        <v>1</v>
      </c>
      <c r="R1320" s="6">
        <f>COUNT(表1_5[[#This Row],[iBAQ 50-60_1]:[iBAQ 50-60_3]])</f>
        <v>1</v>
      </c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  <c r="AD1320" s="8"/>
    </row>
    <row r="1321" spans="1:30" ht="15.75">
      <c r="A1321" s="6">
        <v>1395</v>
      </c>
      <c r="B1321" s="7" t="s">
        <v>778</v>
      </c>
      <c r="C1321" s="7" t="s">
        <v>2428</v>
      </c>
      <c r="D1321" s="7" t="s">
        <v>3935</v>
      </c>
      <c r="E1321" s="6">
        <v>5</v>
      </c>
      <c r="F1321" s="6">
        <v>5</v>
      </c>
      <c r="G1321" s="6"/>
      <c r="H1321" s="6">
        <v>2397100</v>
      </c>
      <c r="I1321" s="6"/>
      <c r="J1321" s="6">
        <v>694490</v>
      </c>
      <c r="K1321" s="6"/>
      <c r="L1321" s="6"/>
      <c r="M1321" s="6"/>
      <c r="N1321" s="6">
        <v>1253200</v>
      </c>
      <c r="O1321" s="6"/>
      <c r="P1321" s="6">
        <f>COUNT(表1_5[[#This Row],[iBAQ 0-20_1]:[iBAQ 0-20_3]])</f>
        <v>1</v>
      </c>
      <c r="Q1321" s="6">
        <f>COUNT(表1_5[[#This Row],[iBAQ 30-40_1]:[iBAQ 30-40_3]])</f>
        <v>1</v>
      </c>
      <c r="R1321" s="6">
        <f>COUNT(表1_5[[#This Row],[iBAQ 50-60_1]:[iBAQ 50-60_3]])</f>
        <v>1</v>
      </c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  <c r="AD1321" s="8"/>
    </row>
    <row r="1322" spans="1:30" ht="15.75">
      <c r="A1322" s="6">
        <v>1115</v>
      </c>
      <c r="B1322" s="7" t="s">
        <v>1349</v>
      </c>
      <c r="C1322" s="7" t="s">
        <v>2473</v>
      </c>
      <c r="D1322" s="7" t="s">
        <v>3936</v>
      </c>
      <c r="E1322" s="6">
        <v>4</v>
      </c>
      <c r="F1322" s="6">
        <v>1</v>
      </c>
      <c r="G1322" s="6">
        <v>1062900</v>
      </c>
      <c r="H1322" s="6"/>
      <c r="I1322" s="6">
        <v>868660</v>
      </c>
      <c r="J1322" s="6"/>
      <c r="K1322" s="6"/>
      <c r="L1322" s="6"/>
      <c r="M1322" s="6"/>
      <c r="N1322" s="6"/>
      <c r="O1322" s="6"/>
      <c r="P1322" s="6">
        <f>COUNT(表1_5[[#This Row],[iBAQ 0-20_1]:[iBAQ 0-20_3]])</f>
        <v>2</v>
      </c>
      <c r="Q1322" s="6">
        <f>COUNT(表1_5[[#This Row],[iBAQ 30-40_1]:[iBAQ 30-40_3]])</f>
        <v>0</v>
      </c>
      <c r="R1322" s="6">
        <f>COUNT(表1_5[[#This Row],[iBAQ 50-60_1]:[iBAQ 50-60_3]])</f>
        <v>0</v>
      </c>
      <c r="S1322" s="8">
        <f>AVERAGE(表1_5[[#This Row],[iBAQ 0-20_1]:[iBAQ 0-20_3]])</f>
        <v>965780</v>
      </c>
      <c r="T1322" s="8"/>
      <c r="U1322" s="8"/>
      <c r="V1322" s="8"/>
      <c r="W1322" s="8"/>
      <c r="X1322" s="8">
        <v>20</v>
      </c>
      <c r="Y1322" s="8"/>
      <c r="Z1322" s="8"/>
      <c r="AA1322" s="8"/>
      <c r="AB1322" s="8"/>
      <c r="AC1322" s="8"/>
      <c r="AD1322" s="8">
        <v>20</v>
      </c>
    </row>
    <row r="1323" spans="1:30" ht="15.75">
      <c r="A1323" s="6">
        <v>934</v>
      </c>
      <c r="B1323" s="7" t="s">
        <v>1310</v>
      </c>
      <c r="C1323" s="7" t="s">
        <v>3241</v>
      </c>
      <c r="D1323" s="7" t="s">
        <v>2086</v>
      </c>
      <c r="E1323" s="6">
        <v>1</v>
      </c>
      <c r="F1323" s="6">
        <v>1</v>
      </c>
      <c r="G1323" s="6"/>
      <c r="H1323" s="6"/>
      <c r="I1323" s="6"/>
      <c r="J1323" s="6">
        <v>1470100</v>
      </c>
      <c r="K1323" s="6"/>
      <c r="L1323" s="6"/>
      <c r="M1323" s="6"/>
      <c r="N1323" s="6"/>
      <c r="O1323" s="6"/>
      <c r="P1323" s="6">
        <f>COUNT(表1_5[[#This Row],[iBAQ 0-20_1]:[iBAQ 0-20_3]])</f>
        <v>0</v>
      </c>
      <c r="Q1323" s="6">
        <f>COUNT(表1_5[[#This Row],[iBAQ 30-40_1]:[iBAQ 30-40_3]])</f>
        <v>1</v>
      </c>
      <c r="R1323" s="6">
        <f>COUNT(表1_5[[#This Row],[iBAQ 50-60_1]:[iBAQ 50-60_3]])</f>
        <v>0</v>
      </c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  <c r="AD1323" s="8"/>
    </row>
    <row r="1324" spans="1:30" ht="15.75">
      <c r="A1324" s="6">
        <v>1400</v>
      </c>
      <c r="B1324" s="7" t="s">
        <v>1001</v>
      </c>
      <c r="C1324" s="7" t="s">
        <v>3243</v>
      </c>
      <c r="D1324" s="7" t="s">
        <v>2087</v>
      </c>
      <c r="E1324" s="6">
        <v>2</v>
      </c>
      <c r="F1324" s="6">
        <v>2</v>
      </c>
      <c r="G1324" s="6"/>
      <c r="H1324" s="6"/>
      <c r="I1324" s="6"/>
      <c r="J1324" s="6"/>
      <c r="K1324" s="6"/>
      <c r="L1324" s="6"/>
      <c r="M1324" s="6">
        <v>1444900</v>
      </c>
      <c r="N1324" s="6"/>
      <c r="O1324" s="6"/>
      <c r="P1324" s="6">
        <f>COUNT(表1_5[[#This Row],[iBAQ 0-20_1]:[iBAQ 0-20_3]])</f>
        <v>0</v>
      </c>
      <c r="Q1324" s="6">
        <f>COUNT(表1_5[[#This Row],[iBAQ 30-40_1]:[iBAQ 30-40_3]])</f>
        <v>0</v>
      </c>
      <c r="R1324" s="6">
        <f>COUNT(表1_5[[#This Row],[iBAQ 50-60_1]:[iBAQ 50-60_3]])</f>
        <v>1</v>
      </c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  <c r="AD1324" s="8"/>
    </row>
    <row r="1325" spans="1:30" ht="15.75">
      <c r="A1325" s="6">
        <v>1404</v>
      </c>
      <c r="B1325" s="7" t="s">
        <v>752</v>
      </c>
      <c r="C1325" s="7" t="s">
        <v>3245</v>
      </c>
      <c r="D1325" s="7" t="s">
        <v>2089</v>
      </c>
      <c r="E1325" s="6">
        <v>1</v>
      </c>
      <c r="F1325" s="6">
        <v>1</v>
      </c>
      <c r="G1325" s="6">
        <v>3672300</v>
      </c>
      <c r="H1325" s="6">
        <v>4506500</v>
      </c>
      <c r="I1325" s="6">
        <v>3937600</v>
      </c>
      <c r="J1325" s="6"/>
      <c r="K1325" s="6"/>
      <c r="L1325" s="6"/>
      <c r="M1325" s="6"/>
      <c r="N1325" s="6">
        <v>1884300</v>
      </c>
      <c r="O1325" s="6"/>
      <c r="P1325" s="6">
        <f>COUNT(表1_5[[#This Row],[iBAQ 0-20_1]:[iBAQ 0-20_3]])</f>
        <v>3</v>
      </c>
      <c r="Q1325" s="6">
        <f>COUNT(表1_5[[#This Row],[iBAQ 30-40_1]:[iBAQ 30-40_3]])</f>
        <v>0</v>
      </c>
      <c r="R1325" s="6">
        <f>COUNT(表1_5[[#This Row],[iBAQ 50-60_1]:[iBAQ 50-60_3]])</f>
        <v>1</v>
      </c>
      <c r="S1325" s="8">
        <f>AVERAGE(表1_5[[#This Row],[iBAQ 0-20_1]:[iBAQ 0-20_3]])</f>
        <v>4038800</v>
      </c>
      <c r="T1325" s="8"/>
      <c r="U1325" s="8"/>
      <c r="V1325" s="8"/>
      <c r="W1325" s="8"/>
      <c r="X1325" s="8">
        <v>20</v>
      </c>
      <c r="Y1325" s="8"/>
      <c r="Z1325" s="8"/>
      <c r="AA1325" s="8"/>
      <c r="AB1325" s="8"/>
      <c r="AC1325" s="8"/>
      <c r="AD1325" s="8"/>
    </row>
    <row r="1326" spans="1:30" ht="15.75">
      <c r="A1326" s="6">
        <v>1408</v>
      </c>
      <c r="B1326" s="7" t="s">
        <v>865</v>
      </c>
      <c r="C1326" s="7" t="s">
        <v>3249</v>
      </c>
      <c r="D1326" s="7" t="s">
        <v>2091</v>
      </c>
      <c r="E1326" s="6">
        <v>2</v>
      </c>
      <c r="F1326" s="6">
        <v>1</v>
      </c>
      <c r="G1326" s="6">
        <v>149370</v>
      </c>
      <c r="H1326" s="6"/>
      <c r="I1326" s="6">
        <v>118860</v>
      </c>
      <c r="J1326" s="6">
        <v>187950</v>
      </c>
      <c r="K1326" s="6">
        <v>155880</v>
      </c>
      <c r="L1326" s="6"/>
      <c r="M1326" s="6"/>
      <c r="N1326" s="6">
        <v>222410</v>
      </c>
      <c r="O1326" s="6"/>
      <c r="P1326" s="6">
        <f>COUNT(表1_5[[#This Row],[iBAQ 0-20_1]:[iBAQ 0-20_3]])</f>
        <v>2</v>
      </c>
      <c r="Q1326" s="6">
        <f>COUNT(表1_5[[#This Row],[iBAQ 30-40_1]:[iBAQ 30-40_3]])</f>
        <v>2</v>
      </c>
      <c r="R1326" s="6">
        <f>COUNT(表1_5[[#This Row],[iBAQ 50-60_1]:[iBAQ 50-60_3]])</f>
        <v>1</v>
      </c>
      <c r="S1326" s="8">
        <f>AVERAGE(表1_5[[#This Row],[iBAQ 0-20_1]:[iBAQ 0-20_3]])</f>
        <v>134115</v>
      </c>
      <c r="T1326" s="8">
        <f>AVERAGE(表1_5[[#This Row],[iBAQ 30-40_1]:[iBAQ 30-40_3]])</f>
        <v>171915</v>
      </c>
      <c r="U1326" s="8"/>
      <c r="V1326" s="8">
        <f>表1_5[[#This Row],[Average 40]]/表1_5[[#This Row],[Average 20]]</f>
        <v>1.2818476680460797</v>
      </c>
      <c r="W1326" s="8">
        <f>TTEST(表1_5[[#This Row],[iBAQ 0-20_1]:[iBAQ 0-20_3]],表1_5[[#This Row],[iBAQ 30-40_1]:[iBAQ 30-40_3]],2,2)</f>
        <v>0.22977546702764062</v>
      </c>
      <c r="X1326" s="8"/>
      <c r="Y1326" s="8"/>
      <c r="Z1326" s="8"/>
      <c r="AA1326" s="8"/>
      <c r="AB1326" s="8"/>
      <c r="AC1326" s="8"/>
      <c r="AD1326" s="8"/>
    </row>
    <row r="1327" spans="1:30" ht="15.75">
      <c r="A1327" s="6">
        <v>1409</v>
      </c>
      <c r="B1327" s="7" t="s">
        <v>1047</v>
      </c>
      <c r="C1327" s="7" t="s">
        <v>3250</v>
      </c>
      <c r="D1327" s="7" t="s">
        <v>2092</v>
      </c>
      <c r="E1327" s="6">
        <v>1</v>
      </c>
      <c r="F1327" s="6">
        <v>1</v>
      </c>
      <c r="G1327" s="6">
        <v>627320</v>
      </c>
      <c r="H1327" s="6">
        <v>683110</v>
      </c>
      <c r="I1327" s="6"/>
      <c r="J1327" s="6">
        <v>690800</v>
      </c>
      <c r="K1327" s="6">
        <v>829010</v>
      </c>
      <c r="L1327" s="6">
        <v>753870</v>
      </c>
      <c r="M1327" s="6">
        <v>717200</v>
      </c>
      <c r="N1327" s="6"/>
      <c r="O1327" s="6"/>
      <c r="P1327" s="6">
        <f>COUNT(表1_5[[#This Row],[iBAQ 0-20_1]:[iBAQ 0-20_3]])</f>
        <v>2</v>
      </c>
      <c r="Q1327" s="6">
        <f>COUNT(表1_5[[#This Row],[iBAQ 30-40_1]:[iBAQ 30-40_3]])</f>
        <v>3</v>
      </c>
      <c r="R1327" s="6">
        <f>COUNT(表1_5[[#This Row],[iBAQ 50-60_1]:[iBAQ 50-60_3]])</f>
        <v>1</v>
      </c>
      <c r="S1327" s="8">
        <f>AVERAGE(表1_5[[#This Row],[iBAQ 0-20_1]:[iBAQ 0-20_3]])</f>
        <v>655215</v>
      </c>
      <c r="T1327" s="8">
        <f>AVERAGE(表1_5[[#This Row],[iBAQ 30-40_1]:[iBAQ 30-40_3]])</f>
        <v>757893.33333333337</v>
      </c>
      <c r="U1327" s="8"/>
      <c r="V1327" s="8">
        <f>表1_5[[#This Row],[Average 40]]/表1_5[[#This Row],[Average 20]]</f>
        <v>1.1567093752941147</v>
      </c>
      <c r="W1327" s="8">
        <f>TTEST(表1_5[[#This Row],[iBAQ 0-20_1]:[iBAQ 0-20_3]],表1_5[[#This Row],[iBAQ 30-40_1]:[iBAQ 30-40_3]],2,2)</f>
        <v>0.16198510829174734</v>
      </c>
      <c r="X1327" s="8"/>
      <c r="Y1327" s="8"/>
      <c r="Z1327" s="8"/>
      <c r="AA1327" s="8"/>
      <c r="AB1327" s="8"/>
      <c r="AC1327" s="8"/>
      <c r="AD1327" s="8"/>
    </row>
    <row r="1328" spans="1:30" ht="15.75">
      <c r="A1328" s="6">
        <v>1410</v>
      </c>
      <c r="B1328" s="7" t="s">
        <v>1268</v>
      </c>
      <c r="C1328" s="7" t="s">
        <v>3251</v>
      </c>
      <c r="D1328" s="7" t="s">
        <v>3942</v>
      </c>
      <c r="E1328" s="6">
        <v>3</v>
      </c>
      <c r="F1328" s="6">
        <v>3</v>
      </c>
      <c r="G1328" s="6"/>
      <c r="H1328" s="6"/>
      <c r="I1328" s="6"/>
      <c r="J1328" s="6"/>
      <c r="K1328" s="6">
        <v>976090</v>
      </c>
      <c r="L1328" s="6"/>
      <c r="M1328" s="6"/>
      <c r="N1328" s="6"/>
      <c r="O1328" s="6"/>
      <c r="P1328" s="6">
        <f>COUNT(表1_5[[#This Row],[iBAQ 0-20_1]:[iBAQ 0-20_3]])</f>
        <v>0</v>
      </c>
      <c r="Q1328" s="6">
        <f>COUNT(表1_5[[#This Row],[iBAQ 30-40_1]:[iBAQ 30-40_3]])</f>
        <v>1</v>
      </c>
      <c r="R1328" s="6">
        <f>COUNT(表1_5[[#This Row],[iBAQ 50-60_1]:[iBAQ 50-60_3]])</f>
        <v>0</v>
      </c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  <c r="AD1328" s="8"/>
    </row>
    <row r="1329" spans="1:30" ht="15.75">
      <c r="A1329" s="6">
        <v>1411</v>
      </c>
      <c r="B1329" s="7" t="s">
        <v>880</v>
      </c>
      <c r="C1329" s="7" t="s">
        <v>3254</v>
      </c>
      <c r="D1329" s="7" t="s">
        <v>2094</v>
      </c>
      <c r="E1329" s="6">
        <v>1</v>
      </c>
      <c r="F1329" s="6">
        <v>1</v>
      </c>
      <c r="G1329" s="6">
        <v>166970</v>
      </c>
      <c r="H1329" s="6">
        <v>87358</v>
      </c>
      <c r="I1329" s="6">
        <v>98793</v>
      </c>
      <c r="J1329" s="6"/>
      <c r="K1329" s="6">
        <v>147160</v>
      </c>
      <c r="L1329" s="6">
        <v>65060</v>
      </c>
      <c r="M1329" s="6"/>
      <c r="N1329" s="6">
        <v>105340</v>
      </c>
      <c r="O1329" s="6"/>
      <c r="P1329" s="6">
        <f>COUNT(表1_5[[#This Row],[iBAQ 0-20_1]:[iBAQ 0-20_3]])</f>
        <v>3</v>
      </c>
      <c r="Q1329" s="6">
        <f>COUNT(表1_5[[#This Row],[iBAQ 30-40_1]:[iBAQ 30-40_3]])</f>
        <v>2</v>
      </c>
      <c r="R1329" s="6">
        <f>COUNT(表1_5[[#This Row],[iBAQ 50-60_1]:[iBAQ 50-60_3]])</f>
        <v>1</v>
      </c>
      <c r="S1329" s="8">
        <f>AVERAGE(表1_5[[#This Row],[iBAQ 0-20_1]:[iBAQ 0-20_3]])</f>
        <v>117707</v>
      </c>
      <c r="T1329" s="8">
        <f>AVERAGE(表1_5[[#This Row],[iBAQ 30-40_1]:[iBAQ 30-40_3]])</f>
        <v>106110</v>
      </c>
      <c r="U1329" s="8"/>
      <c r="V1329" s="8">
        <f>表1_5[[#This Row],[Average 40]]/表1_5[[#This Row],[Average 20]]</f>
        <v>0.90147569813180184</v>
      </c>
      <c r="W1329" s="8">
        <f>TTEST(表1_5[[#This Row],[iBAQ 0-20_1]:[iBAQ 0-20_3]],表1_5[[#This Row],[iBAQ 30-40_1]:[iBAQ 30-40_3]],2,2)</f>
        <v>0.81057495586931649</v>
      </c>
      <c r="X1329" s="8"/>
      <c r="Y1329" s="8"/>
      <c r="Z1329" s="8"/>
      <c r="AA1329" s="8"/>
      <c r="AB1329" s="8"/>
      <c r="AC1329" s="8"/>
      <c r="AD1329" s="8"/>
    </row>
    <row r="1330" spans="1:30" ht="15.75">
      <c r="A1330" s="6">
        <v>1412</v>
      </c>
      <c r="B1330" s="7" t="s">
        <v>741</v>
      </c>
      <c r="C1330" s="7" t="s">
        <v>3255</v>
      </c>
      <c r="D1330" s="7" t="s">
        <v>2095</v>
      </c>
      <c r="E1330" s="6">
        <v>1</v>
      </c>
      <c r="F1330" s="6">
        <v>1</v>
      </c>
      <c r="G1330" s="6"/>
      <c r="H1330" s="6"/>
      <c r="I1330" s="6"/>
      <c r="J1330" s="6"/>
      <c r="K1330" s="6"/>
      <c r="L1330" s="6"/>
      <c r="M1330" s="6"/>
      <c r="N1330" s="6">
        <v>2346900</v>
      </c>
      <c r="O1330" s="6"/>
      <c r="P1330" s="6">
        <f>COUNT(表1_5[[#This Row],[iBAQ 0-20_1]:[iBAQ 0-20_3]])</f>
        <v>0</v>
      </c>
      <c r="Q1330" s="6">
        <f>COUNT(表1_5[[#This Row],[iBAQ 30-40_1]:[iBAQ 30-40_3]])</f>
        <v>0</v>
      </c>
      <c r="R1330" s="6">
        <f>COUNT(表1_5[[#This Row],[iBAQ 50-60_1]:[iBAQ 50-60_3]])</f>
        <v>1</v>
      </c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</row>
    <row r="1331" spans="1:30" ht="15.75">
      <c r="A1331" s="6">
        <v>1416</v>
      </c>
      <c r="B1331" s="7" t="s">
        <v>667</v>
      </c>
      <c r="C1331" s="7" t="s">
        <v>3258</v>
      </c>
      <c r="D1331" s="7" t="s">
        <v>2098</v>
      </c>
      <c r="E1331" s="6">
        <v>4</v>
      </c>
      <c r="F1331" s="6">
        <v>4</v>
      </c>
      <c r="G1331" s="6"/>
      <c r="H1331" s="6"/>
      <c r="I1331" s="6"/>
      <c r="J1331" s="6"/>
      <c r="K1331" s="6">
        <v>1897200</v>
      </c>
      <c r="L1331" s="6"/>
      <c r="M1331" s="6"/>
      <c r="N1331" s="6">
        <v>1666700</v>
      </c>
      <c r="O1331" s="6">
        <v>348660</v>
      </c>
      <c r="P1331" s="6">
        <f>COUNT(表1_5[[#This Row],[iBAQ 0-20_1]:[iBAQ 0-20_3]])</f>
        <v>0</v>
      </c>
      <c r="Q1331" s="6">
        <f>COUNT(表1_5[[#This Row],[iBAQ 30-40_1]:[iBAQ 30-40_3]])</f>
        <v>1</v>
      </c>
      <c r="R1331" s="6">
        <f>COUNT(表1_5[[#This Row],[iBAQ 50-60_1]:[iBAQ 50-60_3]])</f>
        <v>2</v>
      </c>
      <c r="S1331" s="8"/>
      <c r="T1331" s="8"/>
      <c r="U1331" s="8">
        <f>AVERAGE(表1_5[[#This Row],[iBAQ 50-60_1]:[iBAQ 50-60_3]])</f>
        <v>1007680</v>
      </c>
      <c r="V1331" s="8"/>
      <c r="W1331" s="8"/>
      <c r="X1331" s="8"/>
      <c r="Y1331" s="8"/>
      <c r="Z1331" s="8"/>
      <c r="AA1331" s="8"/>
      <c r="AB1331" s="8"/>
      <c r="AC1331" s="8"/>
      <c r="AD1331" s="8">
        <v>60</v>
      </c>
    </row>
    <row r="1332" spans="1:30" ht="15.75">
      <c r="A1332" s="6">
        <v>1419</v>
      </c>
      <c r="B1332" s="7" t="s">
        <v>1237</v>
      </c>
      <c r="C1332" s="7" t="s">
        <v>3262</v>
      </c>
      <c r="D1332" s="7" t="s">
        <v>2101</v>
      </c>
      <c r="E1332" s="6">
        <v>4</v>
      </c>
      <c r="F1332" s="6">
        <v>1</v>
      </c>
      <c r="G1332" s="6"/>
      <c r="H1332" s="6"/>
      <c r="I1332" s="6"/>
      <c r="J1332" s="6"/>
      <c r="K1332" s="6"/>
      <c r="L1332" s="6">
        <v>163230</v>
      </c>
      <c r="M1332" s="6"/>
      <c r="N1332" s="6"/>
      <c r="O1332" s="6"/>
      <c r="P1332" s="6">
        <f>COUNT(表1_5[[#This Row],[iBAQ 0-20_1]:[iBAQ 0-20_3]])</f>
        <v>0</v>
      </c>
      <c r="Q1332" s="6">
        <f>COUNT(表1_5[[#This Row],[iBAQ 30-40_1]:[iBAQ 30-40_3]])</f>
        <v>1</v>
      </c>
      <c r="R1332" s="6">
        <f>COUNT(表1_5[[#This Row],[iBAQ 50-60_1]:[iBAQ 50-60_3]])</f>
        <v>0</v>
      </c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</row>
    <row r="1333" spans="1:30" ht="15.75">
      <c r="A1333" s="6">
        <v>883</v>
      </c>
      <c r="B1333" s="7" t="s">
        <v>848</v>
      </c>
      <c r="C1333" s="7" t="s">
        <v>3263</v>
      </c>
      <c r="D1333" s="7" t="s">
        <v>3946</v>
      </c>
      <c r="E1333" s="6">
        <v>2</v>
      </c>
      <c r="F1333" s="6">
        <v>2</v>
      </c>
      <c r="G1333" s="6">
        <v>230360</v>
      </c>
      <c r="H1333" s="6">
        <v>572470</v>
      </c>
      <c r="I1333" s="6">
        <v>491760</v>
      </c>
      <c r="J1333" s="6">
        <v>674500</v>
      </c>
      <c r="K1333" s="6"/>
      <c r="L1333" s="6">
        <v>443150</v>
      </c>
      <c r="M1333" s="6"/>
      <c r="N1333" s="6">
        <v>307600</v>
      </c>
      <c r="O1333" s="6"/>
      <c r="P1333" s="6">
        <f>COUNT(表1_5[[#This Row],[iBAQ 0-20_1]:[iBAQ 0-20_3]])</f>
        <v>3</v>
      </c>
      <c r="Q1333" s="6">
        <f>COUNT(表1_5[[#This Row],[iBAQ 30-40_1]:[iBAQ 30-40_3]])</f>
        <v>2</v>
      </c>
      <c r="R1333" s="6">
        <f>COUNT(表1_5[[#This Row],[iBAQ 50-60_1]:[iBAQ 50-60_3]])</f>
        <v>1</v>
      </c>
      <c r="S1333" s="8">
        <f>AVERAGE(表1_5[[#This Row],[iBAQ 0-20_1]:[iBAQ 0-20_3]])</f>
        <v>431530</v>
      </c>
      <c r="T1333" s="8">
        <f>AVERAGE(表1_5[[#This Row],[iBAQ 30-40_1]:[iBAQ 30-40_3]])</f>
        <v>558825</v>
      </c>
      <c r="U1333" s="8"/>
      <c r="V1333" s="8">
        <f>表1_5[[#This Row],[Average 40]]/表1_5[[#This Row],[Average 20]]</f>
        <v>1.29498528491646</v>
      </c>
      <c r="W1333" s="8">
        <f>TTEST(表1_5[[#This Row],[iBAQ 0-20_1]:[iBAQ 0-20_3]],表1_5[[#This Row],[iBAQ 30-40_1]:[iBAQ 30-40_3]],2,2)</f>
        <v>0.48126496959142212</v>
      </c>
      <c r="X1333" s="8"/>
      <c r="Y1333" s="8"/>
      <c r="Z1333" s="8"/>
      <c r="AA1333" s="8"/>
      <c r="AB1333" s="8"/>
      <c r="AC1333" s="8"/>
      <c r="AD1333" s="8"/>
    </row>
    <row r="1334" spans="1:30" ht="15.75">
      <c r="A1334" s="6">
        <v>869</v>
      </c>
      <c r="B1334" s="7" t="s">
        <v>938</v>
      </c>
      <c r="C1334" s="7" t="s">
        <v>3266</v>
      </c>
      <c r="D1334" s="7" t="s">
        <v>2104</v>
      </c>
      <c r="E1334" s="6">
        <v>1</v>
      </c>
      <c r="F1334" s="6">
        <v>1</v>
      </c>
      <c r="G1334" s="6"/>
      <c r="H1334" s="6"/>
      <c r="I1334" s="6"/>
      <c r="J1334" s="6"/>
      <c r="K1334" s="6"/>
      <c r="L1334" s="6"/>
      <c r="M1334" s="6">
        <v>2840700</v>
      </c>
      <c r="N1334" s="6"/>
      <c r="O1334" s="6"/>
      <c r="P1334" s="6">
        <f>COUNT(表1_5[[#This Row],[iBAQ 0-20_1]:[iBAQ 0-20_3]])</f>
        <v>0</v>
      </c>
      <c r="Q1334" s="6">
        <f>COUNT(表1_5[[#This Row],[iBAQ 30-40_1]:[iBAQ 30-40_3]])</f>
        <v>0</v>
      </c>
      <c r="R1334" s="6">
        <f>COUNT(表1_5[[#This Row],[iBAQ 50-60_1]:[iBAQ 50-60_3]])</f>
        <v>1</v>
      </c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</row>
    <row r="1335" spans="1:30" ht="15.75">
      <c r="A1335" s="6">
        <v>1424</v>
      </c>
      <c r="B1335" s="7" t="s">
        <v>993</v>
      </c>
      <c r="C1335" s="7" t="s">
        <v>2300</v>
      </c>
      <c r="D1335" s="7" t="s">
        <v>3948</v>
      </c>
      <c r="E1335" s="6">
        <v>5</v>
      </c>
      <c r="F1335" s="6">
        <v>3</v>
      </c>
      <c r="G1335" s="6"/>
      <c r="H1335" s="6"/>
      <c r="I1335" s="6"/>
      <c r="J1335" s="6">
        <v>1081500</v>
      </c>
      <c r="K1335" s="6">
        <v>1775800</v>
      </c>
      <c r="L1335" s="6">
        <v>2065500</v>
      </c>
      <c r="M1335" s="6">
        <v>1574300</v>
      </c>
      <c r="N1335" s="6"/>
      <c r="O1335" s="6"/>
      <c r="P1335" s="6">
        <f>COUNT(表1_5[[#This Row],[iBAQ 0-20_1]:[iBAQ 0-20_3]])</f>
        <v>0</v>
      </c>
      <c r="Q1335" s="6">
        <f>COUNT(表1_5[[#This Row],[iBAQ 30-40_1]:[iBAQ 30-40_3]])</f>
        <v>3</v>
      </c>
      <c r="R1335" s="6">
        <f>COUNT(表1_5[[#This Row],[iBAQ 50-60_1]:[iBAQ 50-60_3]])</f>
        <v>1</v>
      </c>
      <c r="S1335" s="8"/>
      <c r="T1335" s="8">
        <f>AVERAGE(表1_5[[#This Row],[iBAQ 30-40_1]:[iBAQ 30-40_3]])</f>
        <v>1640933.3333333333</v>
      </c>
      <c r="U1335" s="8"/>
      <c r="V1335" s="8"/>
      <c r="W1335" s="8"/>
      <c r="X1335" s="8">
        <v>40</v>
      </c>
      <c r="Y1335" s="8"/>
      <c r="Z1335" s="8"/>
      <c r="AA1335" s="8"/>
      <c r="AB1335" s="8"/>
      <c r="AC1335" s="8"/>
      <c r="AD1335" s="8"/>
    </row>
    <row r="1336" spans="1:30" ht="15.75">
      <c r="A1336" s="6">
        <v>1430</v>
      </c>
      <c r="B1336" s="7" t="s">
        <v>711</v>
      </c>
      <c r="C1336" s="7" t="s">
        <v>3273</v>
      </c>
      <c r="D1336" s="7" t="s">
        <v>3952</v>
      </c>
      <c r="E1336" s="6">
        <v>4</v>
      </c>
      <c r="F1336" s="6">
        <v>1</v>
      </c>
      <c r="G1336" s="6">
        <v>3892700</v>
      </c>
      <c r="H1336" s="6"/>
      <c r="I1336" s="6"/>
      <c r="J1336" s="6">
        <v>5624500</v>
      </c>
      <c r="K1336" s="6">
        <v>7345500</v>
      </c>
      <c r="L1336" s="6">
        <v>6392400</v>
      </c>
      <c r="M1336" s="6"/>
      <c r="N1336" s="6">
        <v>6355200</v>
      </c>
      <c r="O1336" s="6"/>
      <c r="P1336" s="6">
        <f>COUNT(表1_5[[#This Row],[iBAQ 0-20_1]:[iBAQ 0-20_3]])</f>
        <v>1</v>
      </c>
      <c r="Q1336" s="6">
        <f>COUNT(表1_5[[#This Row],[iBAQ 30-40_1]:[iBAQ 30-40_3]])</f>
        <v>3</v>
      </c>
      <c r="R1336" s="6">
        <f>COUNT(表1_5[[#This Row],[iBAQ 50-60_1]:[iBAQ 50-60_3]])</f>
        <v>1</v>
      </c>
      <c r="S1336" s="8"/>
      <c r="T1336" s="8">
        <f>AVERAGE(表1_5[[#This Row],[iBAQ 30-40_1]:[iBAQ 30-40_3]])</f>
        <v>6454133.333333333</v>
      </c>
      <c r="U1336" s="8"/>
      <c r="V1336" s="8"/>
      <c r="W1336" s="8"/>
      <c r="X1336" s="8"/>
      <c r="Y1336" s="8"/>
      <c r="Z1336" s="8"/>
      <c r="AA1336" s="8"/>
      <c r="AB1336" s="8"/>
      <c r="AC1336" s="8"/>
      <c r="AD1336" s="8"/>
    </row>
    <row r="1337" spans="1:30" ht="15.75">
      <c r="A1337" s="6">
        <v>1431</v>
      </c>
      <c r="B1337" s="7" t="s">
        <v>1384</v>
      </c>
      <c r="C1337" s="7" t="s">
        <v>3274</v>
      </c>
      <c r="D1337" s="7" t="s">
        <v>2107</v>
      </c>
      <c r="E1337" s="6">
        <v>1</v>
      </c>
      <c r="F1337" s="6">
        <v>1</v>
      </c>
      <c r="G1337" s="6"/>
      <c r="H1337" s="6">
        <v>132000</v>
      </c>
      <c r="I1337" s="6"/>
      <c r="J1337" s="6"/>
      <c r="K1337" s="6"/>
      <c r="L1337" s="6"/>
      <c r="M1337" s="6"/>
      <c r="N1337" s="6"/>
      <c r="O1337" s="6"/>
      <c r="P1337" s="6">
        <f>COUNT(表1_5[[#This Row],[iBAQ 0-20_1]:[iBAQ 0-20_3]])</f>
        <v>1</v>
      </c>
      <c r="Q1337" s="6">
        <f>COUNT(表1_5[[#This Row],[iBAQ 30-40_1]:[iBAQ 30-40_3]])</f>
        <v>0</v>
      </c>
      <c r="R1337" s="6">
        <f>COUNT(表1_5[[#This Row],[iBAQ 50-60_1]:[iBAQ 50-60_3]])</f>
        <v>0</v>
      </c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</row>
    <row r="1338" spans="1:30" ht="15.75">
      <c r="A1338" s="6">
        <v>1435</v>
      </c>
      <c r="B1338" s="7" t="s">
        <v>1031</v>
      </c>
      <c r="C1338" s="7" t="s">
        <v>2745</v>
      </c>
      <c r="D1338" s="7" t="s">
        <v>3955</v>
      </c>
      <c r="E1338" s="6">
        <v>12</v>
      </c>
      <c r="F1338" s="6">
        <v>2</v>
      </c>
      <c r="G1338" s="6"/>
      <c r="H1338" s="6"/>
      <c r="I1338" s="6"/>
      <c r="J1338" s="6"/>
      <c r="K1338" s="6">
        <v>672490</v>
      </c>
      <c r="L1338" s="6"/>
      <c r="M1338" s="6">
        <v>979670</v>
      </c>
      <c r="N1338" s="6"/>
      <c r="O1338" s="6"/>
      <c r="P1338" s="6">
        <f>COUNT(表1_5[[#This Row],[iBAQ 0-20_1]:[iBAQ 0-20_3]])</f>
        <v>0</v>
      </c>
      <c r="Q1338" s="6">
        <f>COUNT(表1_5[[#This Row],[iBAQ 30-40_1]:[iBAQ 30-40_3]])</f>
        <v>1</v>
      </c>
      <c r="R1338" s="6">
        <f>COUNT(表1_5[[#This Row],[iBAQ 50-60_1]:[iBAQ 50-60_3]])</f>
        <v>1</v>
      </c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</row>
    <row r="1339" spans="1:30" ht="15.75">
      <c r="A1339" s="6">
        <v>491</v>
      </c>
      <c r="B1339" s="7" t="s">
        <v>1248</v>
      </c>
      <c r="C1339" s="7" t="s">
        <v>3277</v>
      </c>
      <c r="D1339" s="7" t="s">
        <v>3956</v>
      </c>
      <c r="E1339" s="6">
        <v>2</v>
      </c>
      <c r="F1339" s="6">
        <v>2</v>
      </c>
      <c r="G1339" s="6"/>
      <c r="H1339" s="6">
        <v>25399000</v>
      </c>
      <c r="I1339" s="6">
        <v>19574000</v>
      </c>
      <c r="J1339" s="6"/>
      <c r="K1339" s="6">
        <v>5211100</v>
      </c>
      <c r="L1339" s="6"/>
      <c r="M1339" s="6"/>
      <c r="N1339" s="6"/>
      <c r="O1339" s="6"/>
      <c r="P1339" s="6">
        <f>COUNT(表1_5[[#This Row],[iBAQ 0-20_1]:[iBAQ 0-20_3]])</f>
        <v>2</v>
      </c>
      <c r="Q1339" s="6">
        <f>COUNT(表1_5[[#This Row],[iBAQ 30-40_1]:[iBAQ 30-40_3]])</f>
        <v>1</v>
      </c>
      <c r="R1339" s="6">
        <f>COUNT(表1_5[[#This Row],[iBAQ 50-60_1]:[iBAQ 50-60_3]])</f>
        <v>0</v>
      </c>
      <c r="S1339" s="8">
        <f>AVERAGE(表1_5[[#This Row],[iBAQ 0-20_1]:[iBAQ 0-20_3]])</f>
        <v>22486500</v>
      </c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>
        <v>20</v>
      </c>
    </row>
    <row r="1340" spans="1:30" ht="15.75">
      <c r="A1340" s="6">
        <v>1437</v>
      </c>
      <c r="B1340" s="7" t="s">
        <v>1381</v>
      </c>
      <c r="C1340" s="7" t="s">
        <v>3279</v>
      </c>
      <c r="D1340" s="7" t="s">
        <v>2109</v>
      </c>
      <c r="E1340" s="6">
        <v>2</v>
      </c>
      <c r="F1340" s="6">
        <v>2</v>
      </c>
      <c r="G1340" s="6"/>
      <c r="H1340" s="6">
        <v>256430</v>
      </c>
      <c r="I1340" s="6"/>
      <c r="J1340" s="6"/>
      <c r="K1340" s="6"/>
      <c r="L1340" s="6"/>
      <c r="M1340" s="6"/>
      <c r="N1340" s="6"/>
      <c r="O1340" s="6"/>
      <c r="P1340" s="6">
        <f>COUNT(表1_5[[#This Row],[iBAQ 0-20_1]:[iBAQ 0-20_3]])</f>
        <v>1</v>
      </c>
      <c r="Q1340" s="6">
        <f>COUNT(表1_5[[#This Row],[iBAQ 30-40_1]:[iBAQ 30-40_3]])</f>
        <v>0</v>
      </c>
      <c r="R1340" s="6">
        <f>COUNT(表1_5[[#This Row],[iBAQ 50-60_1]:[iBAQ 50-60_3]])</f>
        <v>0</v>
      </c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</row>
    <row r="1341" spans="1:30" ht="15.75">
      <c r="A1341" s="6">
        <v>1438</v>
      </c>
      <c r="B1341" s="7" t="s">
        <v>863</v>
      </c>
      <c r="C1341" s="7" t="s">
        <v>3280</v>
      </c>
      <c r="D1341" s="7" t="s">
        <v>2110</v>
      </c>
      <c r="E1341" s="6">
        <v>1</v>
      </c>
      <c r="F1341" s="6">
        <v>1</v>
      </c>
      <c r="G1341" s="6"/>
      <c r="H1341" s="6">
        <v>417740</v>
      </c>
      <c r="I1341" s="6"/>
      <c r="J1341" s="6">
        <v>388170</v>
      </c>
      <c r="K1341" s="6">
        <v>405460</v>
      </c>
      <c r="L1341" s="6">
        <v>407930</v>
      </c>
      <c r="M1341" s="6"/>
      <c r="N1341" s="6">
        <v>228860</v>
      </c>
      <c r="O1341" s="6"/>
      <c r="P1341" s="6">
        <f>COUNT(表1_5[[#This Row],[iBAQ 0-20_1]:[iBAQ 0-20_3]])</f>
        <v>1</v>
      </c>
      <c r="Q1341" s="6">
        <f>COUNT(表1_5[[#This Row],[iBAQ 30-40_1]:[iBAQ 30-40_3]])</f>
        <v>3</v>
      </c>
      <c r="R1341" s="6">
        <f>COUNT(表1_5[[#This Row],[iBAQ 50-60_1]:[iBAQ 50-60_3]])</f>
        <v>1</v>
      </c>
      <c r="S1341" s="8"/>
      <c r="T1341" s="8">
        <f>AVERAGE(表1_5[[#This Row],[iBAQ 30-40_1]:[iBAQ 30-40_3]])</f>
        <v>400520</v>
      </c>
      <c r="U1341" s="8"/>
      <c r="V1341" s="8"/>
      <c r="W1341" s="8"/>
      <c r="X1341" s="8"/>
      <c r="Y1341" s="8"/>
      <c r="Z1341" s="8"/>
      <c r="AA1341" s="8"/>
      <c r="AB1341" s="8"/>
      <c r="AC1341" s="8"/>
      <c r="AD1341" s="8"/>
    </row>
    <row r="1342" spans="1:30" ht="15.75">
      <c r="A1342" s="6">
        <v>1445</v>
      </c>
      <c r="B1342" s="7" t="s">
        <v>1103</v>
      </c>
      <c r="C1342" s="7" t="s">
        <v>3284</v>
      </c>
      <c r="D1342" s="7" t="s">
        <v>2112</v>
      </c>
      <c r="E1342" s="6">
        <v>2</v>
      </c>
      <c r="F1342" s="6">
        <v>2</v>
      </c>
      <c r="G1342" s="6"/>
      <c r="H1342" s="6"/>
      <c r="I1342" s="6"/>
      <c r="J1342" s="6"/>
      <c r="K1342" s="6"/>
      <c r="L1342" s="6">
        <v>2526500</v>
      </c>
      <c r="M1342" s="6"/>
      <c r="N1342" s="6"/>
      <c r="O1342" s="6"/>
      <c r="P1342" s="6">
        <f>COUNT(表1_5[[#This Row],[iBAQ 0-20_1]:[iBAQ 0-20_3]])</f>
        <v>0</v>
      </c>
      <c r="Q1342" s="6">
        <f>COUNT(表1_5[[#This Row],[iBAQ 30-40_1]:[iBAQ 30-40_3]])</f>
        <v>1</v>
      </c>
      <c r="R1342" s="6">
        <f>COUNT(表1_5[[#This Row],[iBAQ 50-60_1]:[iBAQ 50-60_3]])</f>
        <v>0</v>
      </c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</row>
    <row r="1343" spans="1:30" ht="15.75">
      <c r="A1343" s="6">
        <v>1446</v>
      </c>
      <c r="B1343" s="7" t="s">
        <v>145</v>
      </c>
      <c r="C1343" s="7" t="s">
        <v>3285</v>
      </c>
      <c r="D1343" s="7" t="s">
        <v>3961</v>
      </c>
      <c r="E1343" s="6">
        <v>7</v>
      </c>
      <c r="F1343" s="6">
        <v>5</v>
      </c>
      <c r="G1343" s="6"/>
      <c r="H1343" s="6"/>
      <c r="I1343" s="6"/>
      <c r="J1343" s="6">
        <v>1433500</v>
      </c>
      <c r="K1343" s="6"/>
      <c r="L1343" s="6"/>
      <c r="M1343" s="6">
        <v>23595000</v>
      </c>
      <c r="N1343" s="6">
        <v>16412000</v>
      </c>
      <c r="O1343" s="6">
        <v>12497000</v>
      </c>
      <c r="P1343" s="6">
        <f>COUNT(表1_5[[#This Row],[iBAQ 0-20_1]:[iBAQ 0-20_3]])</f>
        <v>0</v>
      </c>
      <c r="Q1343" s="6">
        <f>COUNT(表1_5[[#This Row],[iBAQ 30-40_1]:[iBAQ 30-40_3]])</f>
        <v>1</v>
      </c>
      <c r="R1343" s="6">
        <f>COUNT(表1_5[[#This Row],[iBAQ 50-60_1]:[iBAQ 50-60_3]])</f>
        <v>3</v>
      </c>
      <c r="S1343" s="8"/>
      <c r="T1343" s="8"/>
      <c r="U1343" s="8">
        <f>AVERAGE(表1_5[[#This Row],[iBAQ 50-60_1]:[iBAQ 50-60_3]])</f>
        <v>17501333.333333332</v>
      </c>
      <c r="V1343" s="8"/>
      <c r="W1343" s="8"/>
      <c r="X1343" s="8"/>
      <c r="Y1343" s="8"/>
      <c r="Z1343" s="8"/>
      <c r="AA1343" s="8"/>
      <c r="AB1343" s="8"/>
      <c r="AC1343" s="8"/>
      <c r="AD1343" s="8">
        <v>60</v>
      </c>
    </row>
    <row r="1344" spans="1:30" ht="15.75">
      <c r="A1344" s="6">
        <v>1450</v>
      </c>
      <c r="B1344" s="7" t="s">
        <v>1060</v>
      </c>
      <c r="C1344" s="7" t="s">
        <v>3289</v>
      </c>
      <c r="D1344" s="7" t="s">
        <v>2115</v>
      </c>
      <c r="E1344" s="6">
        <v>2</v>
      </c>
      <c r="F1344" s="6">
        <v>2</v>
      </c>
      <c r="G1344" s="6">
        <v>124130</v>
      </c>
      <c r="H1344" s="6"/>
      <c r="I1344" s="6"/>
      <c r="J1344" s="6"/>
      <c r="K1344" s="6">
        <v>149850</v>
      </c>
      <c r="L1344" s="6">
        <v>210490</v>
      </c>
      <c r="M1344" s="6">
        <v>370990</v>
      </c>
      <c r="N1344" s="6"/>
      <c r="O1344" s="6"/>
      <c r="P1344" s="6">
        <f>COUNT(表1_5[[#This Row],[iBAQ 0-20_1]:[iBAQ 0-20_3]])</f>
        <v>1</v>
      </c>
      <c r="Q1344" s="6">
        <f>COUNT(表1_5[[#This Row],[iBAQ 30-40_1]:[iBAQ 30-40_3]])</f>
        <v>2</v>
      </c>
      <c r="R1344" s="6">
        <f>COUNT(表1_5[[#This Row],[iBAQ 50-60_1]:[iBAQ 50-60_3]])</f>
        <v>1</v>
      </c>
      <c r="S1344" s="8"/>
      <c r="T1344" s="8">
        <f>AVERAGE(表1_5[[#This Row],[iBAQ 30-40_1]:[iBAQ 30-40_3]])</f>
        <v>180170</v>
      </c>
      <c r="U1344" s="8"/>
      <c r="V1344" s="8"/>
      <c r="W1344" s="8"/>
      <c r="X1344" s="8"/>
      <c r="Y1344" s="8"/>
      <c r="Z1344" s="8"/>
      <c r="AA1344" s="8"/>
      <c r="AB1344" s="8"/>
      <c r="AC1344" s="8"/>
      <c r="AD1344" s="8"/>
    </row>
    <row r="1345" spans="1:30" ht="15.75">
      <c r="A1345" s="6">
        <v>1451</v>
      </c>
      <c r="B1345" s="7" t="s">
        <v>947</v>
      </c>
      <c r="C1345" s="7" t="s">
        <v>3290</v>
      </c>
      <c r="D1345" s="7" t="s">
        <v>3963</v>
      </c>
      <c r="E1345" s="6">
        <v>5</v>
      </c>
      <c r="F1345" s="6">
        <v>5</v>
      </c>
      <c r="G1345" s="6"/>
      <c r="H1345" s="6">
        <v>567570</v>
      </c>
      <c r="I1345" s="6"/>
      <c r="J1345" s="6">
        <v>10059000</v>
      </c>
      <c r="K1345" s="6">
        <v>2551200</v>
      </c>
      <c r="L1345" s="6">
        <v>7101800</v>
      </c>
      <c r="M1345" s="6">
        <v>2527900</v>
      </c>
      <c r="N1345" s="6"/>
      <c r="O1345" s="6"/>
      <c r="P1345" s="6">
        <f>COUNT(表1_5[[#This Row],[iBAQ 0-20_1]:[iBAQ 0-20_3]])</f>
        <v>1</v>
      </c>
      <c r="Q1345" s="6">
        <f>COUNT(表1_5[[#This Row],[iBAQ 30-40_1]:[iBAQ 30-40_3]])</f>
        <v>3</v>
      </c>
      <c r="R1345" s="6">
        <f>COUNT(表1_5[[#This Row],[iBAQ 50-60_1]:[iBAQ 50-60_3]])</f>
        <v>1</v>
      </c>
      <c r="S1345" s="8"/>
      <c r="T1345" s="8">
        <f>AVERAGE(表1_5[[#This Row],[iBAQ 30-40_1]:[iBAQ 30-40_3]])</f>
        <v>6570666.666666667</v>
      </c>
      <c r="U1345" s="8"/>
      <c r="V1345" s="8"/>
      <c r="W1345" s="8"/>
      <c r="X1345" s="8"/>
      <c r="Y1345" s="8"/>
      <c r="Z1345" s="8"/>
      <c r="AA1345" s="8"/>
      <c r="AB1345" s="8"/>
      <c r="AC1345" s="8"/>
      <c r="AD1345" s="8"/>
    </row>
    <row r="1346" spans="1:30" ht="15.75">
      <c r="A1346" s="6">
        <v>1454</v>
      </c>
      <c r="B1346" s="7" t="s">
        <v>891</v>
      </c>
      <c r="C1346" s="7" t="s">
        <v>3293</v>
      </c>
      <c r="D1346" s="7" t="s">
        <v>2116</v>
      </c>
      <c r="E1346" s="6">
        <v>1</v>
      </c>
      <c r="F1346" s="6">
        <v>1</v>
      </c>
      <c r="G1346" s="6"/>
      <c r="H1346" s="6"/>
      <c r="I1346" s="6"/>
      <c r="J1346" s="6"/>
      <c r="K1346" s="6"/>
      <c r="L1346" s="6"/>
      <c r="M1346" s="6">
        <v>18353000</v>
      </c>
      <c r="N1346" s="6"/>
      <c r="O1346" s="6"/>
      <c r="P1346" s="6">
        <f>COUNT(表1_5[[#This Row],[iBAQ 0-20_1]:[iBAQ 0-20_3]])</f>
        <v>0</v>
      </c>
      <c r="Q1346" s="6">
        <f>COUNT(表1_5[[#This Row],[iBAQ 30-40_1]:[iBAQ 30-40_3]])</f>
        <v>0</v>
      </c>
      <c r="R1346" s="6">
        <f>COUNT(表1_5[[#This Row],[iBAQ 50-60_1]:[iBAQ 50-60_3]])</f>
        <v>1</v>
      </c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  <c r="AD1346" s="8"/>
    </row>
    <row r="1347" spans="1:30" ht="15.75">
      <c r="A1347" s="6">
        <v>995</v>
      </c>
      <c r="B1347" s="7" t="s">
        <v>1314</v>
      </c>
      <c r="C1347" s="7" t="s">
        <v>3294</v>
      </c>
      <c r="D1347" s="7" t="s">
        <v>3966</v>
      </c>
      <c r="E1347" s="6">
        <v>2</v>
      </c>
      <c r="F1347" s="6">
        <v>2</v>
      </c>
      <c r="G1347" s="6">
        <v>2107600</v>
      </c>
      <c r="H1347" s="6"/>
      <c r="I1347" s="6">
        <v>1810400</v>
      </c>
      <c r="J1347" s="6">
        <v>1047300</v>
      </c>
      <c r="K1347" s="6"/>
      <c r="L1347" s="6"/>
      <c r="M1347" s="6"/>
      <c r="N1347" s="6"/>
      <c r="O1347" s="6"/>
      <c r="P1347" s="6">
        <f>COUNT(表1_5[[#This Row],[iBAQ 0-20_1]:[iBAQ 0-20_3]])</f>
        <v>2</v>
      </c>
      <c r="Q1347" s="6">
        <f>COUNT(表1_5[[#This Row],[iBAQ 30-40_1]:[iBAQ 30-40_3]])</f>
        <v>1</v>
      </c>
      <c r="R1347" s="6">
        <f>COUNT(表1_5[[#This Row],[iBAQ 50-60_1]:[iBAQ 50-60_3]])</f>
        <v>0</v>
      </c>
      <c r="S1347" s="8">
        <f>AVERAGE(表1_5[[#This Row],[iBAQ 0-20_1]:[iBAQ 0-20_3]])</f>
        <v>1959000</v>
      </c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>
        <v>20</v>
      </c>
    </row>
    <row r="1348" spans="1:30" ht="15.75">
      <c r="A1348" s="6">
        <v>1455</v>
      </c>
      <c r="B1348" s="7" t="s">
        <v>874</v>
      </c>
      <c r="C1348" s="7" t="s">
        <v>3296</v>
      </c>
      <c r="D1348" s="7" t="s">
        <v>2118</v>
      </c>
      <c r="E1348" s="6">
        <v>1</v>
      </c>
      <c r="F1348" s="6">
        <v>1</v>
      </c>
      <c r="G1348" s="6"/>
      <c r="H1348" s="6"/>
      <c r="I1348" s="6"/>
      <c r="J1348" s="6">
        <v>202250</v>
      </c>
      <c r="K1348" s="6"/>
      <c r="L1348" s="6"/>
      <c r="M1348" s="6"/>
      <c r="N1348" s="6">
        <v>168910</v>
      </c>
      <c r="O1348" s="6"/>
      <c r="P1348" s="6">
        <f>COUNT(表1_5[[#This Row],[iBAQ 0-20_1]:[iBAQ 0-20_3]])</f>
        <v>0</v>
      </c>
      <c r="Q1348" s="6">
        <f>COUNT(表1_5[[#This Row],[iBAQ 30-40_1]:[iBAQ 30-40_3]])</f>
        <v>1</v>
      </c>
      <c r="R1348" s="6">
        <f>COUNT(表1_5[[#This Row],[iBAQ 50-60_1]:[iBAQ 50-60_3]])</f>
        <v>1</v>
      </c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</row>
    <row r="1349" spans="1:30" ht="15.75">
      <c r="A1349" s="6">
        <v>1456</v>
      </c>
      <c r="B1349" s="7" t="s">
        <v>707</v>
      </c>
      <c r="C1349" s="7" t="s">
        <v>3297</v>
      </c>
      <c r="D1349" s="7" t="s">
        <v>2119</v>
      </c>
      <c r="E1349" s="6">
        <v>1</v>
      </c>
      <c r="F1349" s="6">
        <v>1</v>
      </c>
      <c r="G1349" s="6">
        <v>8554700</v>
      </c>
      <c r="H1349" s="6">
        <v>8923200</v>
      </c>
      <c r="I1349" s="6">
        <v>9219700</v>
      </c>
      <c r="J1349" s="6">
        <v>9305000</v>
      </c>
      <c r="K1349" s="6">
        <v>9568400</v>
      </c>
      <c r="L1349" s="6">
        <v>11887000</v>
      </c>
      <c r="M1349" s="6"/>
      <c r="N1349" s="6">
        <v>7625600</v>
      </c>
      <c r="O1349" s="6"/>
      <c r="P1349" s="6">
        <f>COUNT(表1_5[[#This Row],[iBAQ 0-20_1]:[iBAQ 0-20_3]])</f>
        <v>3</v>
      </c>
      <c r="Q1349" s="6">
        <f>COUNT(表1_5[[#This Row],[iBAQ 30-40_1]:[iBAQ 30-40_3]])</f>
        <v>3</v>
      </c>
      <c r="R1349" s="6">
        <f>COUNT(表1_5[[#This Row],[iBAQ 50-60_1]:[iBAQ 50-60_3]])</f>
        <v>1</v>
      </c>
      <c r="S1349" s="8">
        <f>AVERAGE(表1_5[[#This Row],[iBAQ 0-20_1]:[iBAQ 0-20_3]])</f>
        <v>8899200</v>
      </c>
      <c r="T1349" s="8">
        <f>AVERAGE(表1_5[[#This Row],[iBAQ 30-40_1]:[iBAQ 30-40_3]])</f>
        <v>10253466.666666666</v>
      </c>
      <c r="U1349" s="8"/>
      <c r="V1349" s="8">
        <f>表1_5[[#This Row],[Average 40]]/表1_5[[#This Row],[Average 20]]</f>
        <v>1.1521784729713531</v>
      </c>
      <c r="W1349" s="8">
        <f>TTEST(表1_5[[#This Row],[iBAQ 0-20_1]:[iBAQ 0-20_3]],表1_5[[#This Row],[iBAQ 30-40_1]:[iBAQ 30-40_3]],2,2)</f>
        <v>0.18325619479068456</v>
      </c>
      <c r="X1349" s="8"/>
      <c r="Y1349" s="8"/>
      <c r="Z1349" s="8"/>
      <c r="AA1349" s="8"/>
      <c r="AB1349" s="8"/>
      <c r="AC1349" s="8"/>
      <c r="AD1349" s="8"/>
    </row>
    <row r="1350" spans="1:30" ht="15.75">
      <c r="A1350" s="6">
        <v>1457</v>
      </c>
      <c r="B1350" s="7" t="s">
        <v>1393</v>
      </c>
      <c r="C1350" s="7" t="s">
        <v>3298</v>
      </c>
      <c r="D1350" s="7" t="s">
        <v>3967</v>
      </c>
      <c r="E1350" s="6">
        <v>1</v>
      </c>
      <c r="F1350" s="6">
        <v>1</v>
      </c>
      <c r="G1350" s="6">
        <v>410270</v>
      </c>
      <c r="H1350" s="6"/>
      <c r="I1350" s="6"/>
      <c r="J1350" s="6"/>
      <c r="K1350" s="6"/>
      <c r="L1350" s="6"/>
      <c r="M1350" s="6"/>
      <c r="N1350" s="6"/>
      <c r="O1350" s="6"/>
      <c r="P1350" s="6">
        <f>COUNT(表1_5[[#This Row],[iBAQ 0-20_1]:[iBAQ 0-20_3]])</f>
        <v>1</v>
      </c>
      <c r="Q1350" s="6">
        <f>COUNT(表1_5[[#This Row],[iBAQ 30-40_1]:[iBAQ 30-40_3]])</f>
        <v>0</v>
      </c>
      <c r="R1350" s="6">
        <f>COUNT(表1_5[[#This Row],[iBAQ 50-60_1]:[iBAQ 50-60_3]])</f>
        <v>0</v>
      </c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  <c r="AD1350" s="8"/>
    </row>
    <row r="1351" spans="1:30" ht="15.75">
      <c r="A1351" s="6">
        <v>1459</v>
      </c>
      <c r="B1351" s="7" t="s">
        <v>1073</v>
      </c>
      <c r="C1351" s="7" t="s">
        <v>3299</v>
      </c>
      <c r="D1351" s="7" t="s">
        <v>2120</v>
      </c>
      <c r="E1351" s="6">
        <v>1</v>
      </c>
      <c r="F1351" s="6">
        <v>1</v>
      </c>
      <c r="G1351" s="6"/>
      <c r="H1351" s="6"/>
      <c r="I1351" s="6">
        <v>5933400</v>
      </c>
      <c r="J1351" s="6"/>
      <c r="K1351" s="6"/>
      <c r="L1351" s="6">
        <v>8967500</v>
      </c>
      <c r="M1351" s="6"/>
      <c r="N1351" s="6"/>
      <c r="O1351" s="6"/>
      <c r="P1351" s="6">
        <f>COUNT(表1_5[[#This Row],[iBAQ 0-20_1]:[iBAQ 0-20_3]])</f>
        <v>1</v>
      </c>
      <c r="Q1351" s="6">
        <f>COUNT(表1_5[[#This Row],[iBAQ 30-40_1]:[iBAQ 30-40_3]])</f>
        <v>1</v>
      </c>
      <c r="R1351" s="6">
        <f>COUNT(表1_5[[#This Row],[iBAQ 50-60_1]:[iBAQ 50-60_3]])</f>
        <v>0</v>
      </c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</row>
    <row r="1352" spans="1:30" ht="15.75">
      <c r="A1352" s="6">
        <v>1460</v>
      </c>
      <c r="B1352" s="7" t="s">
        <v>908</v>
      </c>
      <c r="C1352" s="7" t="s">
        <v>3300</v>
      </c>
      <c r="D1352" s="7" t="s">
        <v>3969</v>
      </c>
      <c r="E1352" s="6">
        <v>1</v>
      </c>
      <c r="F1352" s="6">
        <v>1</v>
      </c>
      <c r="G1352" s="6">
        <v>1196800</v>
      </c>
      <c r="H1352" s="6">
        <v>1447800</v>
      </c>
      <c r="I1352" s="6">
        <v>2071600</v>
      </c>
      <c r="J1352" s="6">
        <v>3191800</v>
      </c>
      <c r="K1352" s="6">
        <v>2602500</v>
      </c>
      <c r="L1352" s="6">
        <v>3164400</v>
      </c>
      <c r="M1352" s="6">
        <v>5719000</v>
      </c>
      <c r="N1352" s="6"/>
      <c r="O1352" s="6"/>
      <c r="P1352" s="6">
        <f>COUNT(表1_5[[#This Row],[iBAQ 0-20_1]:[iBAQ 0-20_3]])</f>
        <v>3</v>
      </c>
      <c r="Q1352" s="6">
        <f>COUNT(表1_5[[#This Row],[iBAQ 30-40_1]:[iBAQ 30-40_3]])</f>
        <v>3</v>
      </c>
      <c r="R1352" s="6">
        <f>COUNT(表1_5[[#This Row],[iBAQ 50-60_1]:[iBAQ 50-60_3]])</f>
        <v>1</v>
      </c>
      <c r="S1352" s="8">
        <f>AVERAGE(表1_5[[#This Row],[iBAQ 0-20_1]:[iBAQ 0-20_3]])</f>
        <v>1572066.6666666667</v>
      </c>
      <c r="T1352" s="8">
        <f>AVERAGE(表1_5[[#This Row],[iBAQ 30-40_1]:[iBAQ 30-40_3]])</f>
        <v>2986233.3333333335</v>
      </c>
      <c r="U1352" s="8"/>
      <c r="V1352" s="8">
        <f>表1_5[[#This Row],[Average 40]]/表1_5[[#This Row],[Average 20]]</f>
        <v>1.8995589669649293</v>
      </c>
      <c r="W1352" s="8">
        <f>TTEST(表1_5[[#This Row],[iBAQ 0-20_1]:[iBAQ 0-20_3]],表1_5[[#This Row],[iBAQ 30-40_1]:[iBAQ 30-40_3]],2,2)</f>
        <v>1.1926452663404783E-2</v>
      </c>
      <c r="X1352" s="8"/>
      <c r="Y1352" s="8"/>
      <c r="Z1352" s="8"/>
      <c r="AA1352" s="8"/>
      <c r="AB1352" s="8"/>
      <c r="AC1352" s="8"/>
      <c r="AD1352" s="8"/>
    </row>
    <row r="1353" spans="1:30" ht="15.75">
      <c r="A1353" s="6">
        <v>688</v>
      </c>
      <c r="B1353" s="7" t="s">
        <v>918</v>
      </c>
      <c r="C1353" s="7" t="s">
        <v>3302</v>
      </c>
      <c r="D1353" s="7" t="s">
        <v>2121</v>
      </c>
      <c r="E1353" s="6">
        <v>1</v>
      </c>
      <c r="F1353" s="6">
        <v>1</v>
      </c>
      <c r="G1353" s="6"/>
      <c r="H1353" s="6"/>
      <c r="I1353" s="6"/>
      <c r="J1353" s="6">
        <v>1305800</v>
      </c>
      <c r="K1353" s="6">
        <v>2511400</v>
      </c>
      <c r="L1353" s="6">
        <v>4541400</v>
      </c>
      <c r="M1353" s="6">
        <v>4428800</v>
      </c>
      <c r="N1353" s="6"/>
      <c r="O1353" s="6"/>
      <c r="P1353" s="6">
        <f>COUNT(表1_5[[#This Row],[iBAQ 0-20_1]:[iBAQ 0-20_3]])</f>
        <v>0</v>
      </c>
      <c r="Q1353" s="6">
        <f>COUNT(表1_5[[#This Row],[iBAQ 30-40_1]:[iBAQ 30-40_3]])</f>
        <v>3</v>
      </c>
      <c r="R1353" s="6">
        <f>COUNT(表1_5[[#This Row],[iBAQ 50-60_1]:[iBAQ 50-60_3]])</f>
        <v>1</v>
      </c>
      <c r="S1353" s="8"/>
      <c r="T1353" s="8">
        <f>AVERAGE(表1_5[[#This Row],[iBAQ 30-40_1]:[iBAQ 30-40_3]])</f>
        <v>2786200</v>
      </c>
      <c r="U1353" s="8"/>
      <c r="V1353" s="8"/>
      <c r="W1353" s="8"/>
      <c r="X1353" s="8">
        <v>40</v>
      </c>
      <c r="Y1353" s="8"/>
      <c r="Z1353" s="8"/>
      <c r="AA1353" s="8"/>
      <c r="AB1353" s="8"/>
      <c r="AC1353" s="8"/>
      <c r="AD1353" s="8"/>
    </row>
    <row r="1354" spans="1:30" ht="15.75">
      <c r="A1354" s="6">
        <v>1464</v>
      </c>
      <c r="B1354" s="7" t="s">
        <v>484</v>
      </c>
      <c r="C1354" s="7" t="s">
        <v>3305</v>
      </c>
      <c r="D1354" s="7" t="s">
        <v>3973</v>
      </c>
      <c r="E1354" s="6">
        <v>2</v>
      </c>
      <c r="F1354" s="6">
        <v>2</v>
      </c>
      <c r="G1354" s="6">
        <v>881370</v>
      </c>
      <c r="H1354" s="6"/>
      <c r="I1354" s="6"/>
      <c r="J1354" s="6">
        <v>1145700</v>
      </c>
      <c r="K1354" s="6"/>
      <c r="L1354" s="6"/>
      <c r="M1354" s="6"/>
      <c r="N1354" s="6">
        <v>1211700</v>
      </c>
      <c r="O1354" s="6">
        <v>1608200</v>
      </c>
      <c r="P1354" s="6">
        <f>COUNT(表1_5[[#This Row],[iBAQ 0-20_1]:[iBAQ 0-20_3]])</f>
        <v>1</v>
      </c>
      <c r="Q1354" s="6">
        <f>COUNT(表1_5[[#This Row],[iBAQ 30-40_1]:[iBAQ 30-40_3]])</f>
        <v>1</v>
      </c>
      <c r="R1354" s="6">
        <f>COUNT(表1_5[[#This Row],[iBAQ 50-60_1]:[iBAQ 50-60_3]])</f>
        <v>2</v>
      </c>
      <c r="S1354" s="8"/>
      <c r="T1354" s="8"/>
      <c r="U1354" s="8">
        <f>AVERAGE(表1_5[[#This Row],[iBAQ 50-60_1]:[iBAQ 50-60_3]])</f>
        <v>1409950</v>
      </c>
      <c r="V1354" s="8"/>
      <c r="W1354" s="8"/>
      <c r="X1354" s="8"/>
      <c r="Y1354" s="8"/>
      <c r="Z1354" s="8"/>
      <c r="AA1354" s="8"/>
      <c r="AB1354" s="8"/>
      <c r="AC1354" s="8"/>
      <c r="AD1354" s="8"/>
    </row>
    <row r="1355" spans="1:30" ht="15.75">
      <c r="A1355" s="6">
        <v>1476</v>
      </c>
      <c r="B1355" s="7" t="s">
        <v>902</v>
      </c>
      <c r="C1355" s="7" t="s">
        <v>3317</v>
      </c>
      <c r="D1355" s="7" t="s">
        <v>2130</v>
      </c>
      <c r="E1355" s="6">
        <v>8</v>
      </c>
      <c r="F1355" s="6">
        <v>8</v>
      </c>
      <c r="G1355" s="6">
        <v>10132000</v>
      </c>
      <c r="H1355" s="6">
        <v>10913000</v>
      </c>
      <c r="I1355" s="6"/>
      <c r="J1355" s="6">
        <v>1735800</v>
      </c>
      <c r="K1355" s="6">
        <v>8249900</v>
      </c>
      <c r="L1355" s="6">
        <v>11638000</v>
      </c>
      <c r="M1355" s="6">
        <v>8576400</v>
      </c>
      <c r="N1355" s="6"/>
      <c r="O1355" s="6"/>
      <c r="P1355" s="6">
        <f>COUNT(表1_5[[#This Row],[iBAQ 0-20_1]:[iBAQ 0-20_3]])</f>
        <v>2</v>
      </c>
      <c r="Q1355" s="6">
        <f>COUNT(表1_5[[#This Row],[iBAQ 30-40_1]:[iBAQ 30-40_3]])</f>
        <v>3</v>
      </c>
      <c r="R1355" s="6">
        <f>COUNT(表1_5[[#This Row],[iBAQ 50-60_1]:[iBAQ 50-60_3]])</f>
        <v>1</v>
      </c>
      <c r="S1355" s="8">
        <f>AVERAGE(表1_5[[#This Row],[iBAQ 0-20_1]:[iBAQ 0-20_3]])</f>
        <v>10522500</v>
      </c>
      <c r="T1355" s="8">
        <f>AVERAGE(表1_5[[#This Row],[iBAQ 30-40_1]:[iBAQ 30-40_3]])</f>
        <v>7207900</v>
      </c>
      <c r="U1355" s="8"/>
      <c r="V1355" s="8">
        <f>表1_5[[#This Row],[Average 40]]/表1_5[[#This Row],[Average 20]]</f>
        <v>0.68499881206937518</v>
      </c>
      <c r="W1355" s="8">
        <f>TTEST(表1_5[[#This Row],[iBAQ 0-20_1]:[iBAQ 0-20_3]],表1_5[[#This Row],[iBAQ 30-40_1]:[iBAQ 30-40_3]],2,2)</f>
        <v>0.44319786333487182</v>
      </c>
      <c r="X1355" s="8"/>
      <c r="Y1355" s="8"/>
      <c r="Z1355" s="8"/>
      <c r="AA1355" s="8"/>
      <c r="AB1355" s="8"/>
      <c r="AC1355" s="8"/>
      <c r="AD1355" s="8"/>
    </row>
    <row r="1356" spans="1:30" ht="15.75">
      <c r="A1356" s="6">
        <v>1478</v>
      </c>
      <c r="B1356" s="7" t="s">
        <v>1391</v>
      </c>
      <c r="C1356" s="7" t="s">
        <v>3319</v>
      </c>
      <c r="D1356" s="7" t="s">
        <v>2132</v>
      </c>
      <c r="E1356" s="6">
        <v>1</v>
      </c>
      <c r="F1356" s="6">
        <v>1</v>
      </c>
      <c r="G1356" s="6">
        <v>458590</v>
      </c>
      <c r="H1356" s="6"/>
      <c r="I1356" s="6"/>
      <c r="J1356" s="6"/>
      <c r="K1356" s="6"/>
      <c r="L1356" s="6"/>
      <c r="M1356" s="6"/>
      <c r="N1356" s="6"/>
      <c r="O1356" s="6"/>
      <c r="P1356" s="6">
        <f>COUNT(表1_5[[#This Row],[iBAQ 0-20_1]:[iBAQ 0-20_3]])</f>
        <v>1</v>
      </c>
      <c r="Q1356" s="6">
        <f>COUNT(表1_5[[#This Row],[iBAQ 30-40_1]:[iBAQ 30-40_3]])</f>
        <v>0</v>
      </c>
      <c r="R1356" s="6">
        <f>COUNT(表1_5[[#This Row],[iBAQ 50-60_1]:[iBAQ 50-60_3]])</f>
        <v>0</v>
      </c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</row>
    <row r="1357" spans="1:30" ht="15.75">
      <c r="A1357" s="6">
        <v>1480</v>
      </c>
      <c r="B1357" s="7" t="s">
        <v>1051</v>
      </c>
      <c r="C1357" s="7" t="s">
        <v>3321</v>
      </c>
      <c r="D1357" s="7" t="s">
        <v>3979</v>
      </c>
      <c r="E1357" s="6">
        <v>1</v>
      </c>
      <c r="F1357" s="6">
        <v>1</v>
      </c>
      <c r="G1357" s="6"/>
      <c r="H1357" s="6"/>
      <c r="I1357" s="6"/>
      <c r="J1357" s="6"/>
      <c r="K1357" s="6"/>
      <c r="L1357" s="6"/>
      <c r="M1357" s="6">
        <v>657030</v>
      </c>
      <c r="N1357" s="6"/>
      <c r="O1357" s="6"/>
      <c r="P1357" s="6">
        <f>COUNT(表1_5[[#This Row],[iBAQ 0-20_1]:[iBAQ 0-20_3]])</f>
        <v>0</v>
      </c>
      <c r="Q1357" s="6">
        <f>COUNT(表1_5[[#This Row],[iBAQ 30-40_1]:[iBAQ 30-40_3]])</f>
        <v>0</v>
      </c>
      <c r="R1357" s="6">
        <f>COUNT(表1_5[[#This Row],[iBAQ 50-60_1]:[iBAQ 50-60_3]])</f>
        <v>1</v>
      </c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</row>
    <row r="1358" spans="1:30" ht="15.75">
      <c r="A1358" s="6">
        <v>1481</v>
      </c>
      <c r="B1358" s="7" t="s">
        <v>876</v>
      </c>
      <c r="C1358" s="7" t="s">
        <v>3322</v>
      </c>
      <c r="D1358" s="7" t="s">
        <v>3980</v>
      </c>
      <c r="E1358" s="6">
        <v>3</v>
      </c>
      <c r="F1358" s="6">
        <v>3</v>
      </c>
      <c r="G1358" s="6">
        <v>326540</v>
      </c>
      <c r="H1358" s="6">
        <v>240210</v>
      </c>
      <c r="I1358" s="6"/>
      <c r="J1358" s="6">
        <v>176990</v>
      </c>
      <c r="K1358" s="6">
        <v>148080</v>
      </c>
      <c r="L1358" s="6">
        <v>203260</v>
      </c>
      <c r="M1358" s="6"/>
      <c r="N1358" s="6">
        <v>158480</v>
      </c>
      <c r="O1358" s="6"/>
      <c r="P1358" s="6">
        <f>COUNT(表1_5[[#This Row],[iBAQ 0-20_1]:[iBAQ 0-20_3]])</f>
        <v>2</v>
      </c>
      <c r="Q1358" s="6">
        <f>COUNT(表1_5[[#This Row],[iBAQ 30-40_1]:[iBAQ 30-40_3]])</f>
        <v>3</v>
      </c>
      <c r="R1358" s="6">
        <f>COUNT(表1_5[[#This Row],[iBAQ 50-60_1]:[iBAQ 50-60_3]])</f>
        <v>1</v>
      </c>
      <c r="S1358" s="8">
        <f>AVERAGE(表1_5[[#This Row],[iBAQ 0-20_1]:[iBAQ 0-20_3]])</f>
        <v>283375</v>
      </c>
      <c r="T1358" s="8">
        <f>AVERAGE(表1_5[[#This Row],[iBAQ 30-40_1]:[iBAQ 30-40_3]])</f>
        <v>176110</v>
      </c>
      <c r="U1358" s="8"/>
      <c r="V1358" s="8">
        <f>表1_5[[#This Row],[Average 40]]/表1_5[[#This Row],[Average 20]]</f>
        <v>0.62147331274812523</v>
      </c>
      <c r="W1358" s="8">
        <f>TTEST(表1_5[[#This Row],[iBAQ 0-20_1]:[iBAQ 0-20_3]],表1_5[[#This Row],[iBAQ 30-40_1]:[iBAQ 30-40_3]],2,2)</f>
        <v>6.735667697634759E-2</v>
      </c>
      <c r="X1358" s="8"/>
      <c r="Y1358" s="8"/>
      <c r="Z1358" s="8"/>
      <c r="AA1358" s="8"/>
      <c r="AB1358" s="8"/>
      <c r="AC1358" s="8"/>
      <c r="AD1358" s="8"/>
    </row>
    <row r="1359" spans="1:30" ht="15.75">
      <c r="A1359" s="6">
        <v>1483</v>
      </c>
      <c r="B1359" s="7" t="s">
        <v>980</v>
      </c>
      <c r="C1359" s="7" t="s">
        <v>3323</v>
      </c>
      <c r="D1359" s="7" t="s">
        <v>3981</v>
      </c>
      <c r="E1359" s="6">
        <v>5</v>
      </c>
      <c r="F1359" s="6">
        <v>1</v>
      </c>
      <c r="G1359" s="6"/>
      <c r="H1359" s="6">
        <v>820480</v>
      </c>
      <c r="I1359" s="6"/>
      <c r="J1359" s="6">
        <v>1148200</v>
      </c>
      <c r="K1359" s="6">
        <v>1904400</v>
      </c>
      <c r="L1359" s="6">
        <v>1060400</v>
      </c>
      <c r="M1359" s="6">
        <v>1769300</v>
      </c>
      <c r="N1359" s="6"/>
      <c r="O1359" s="6"/>
      <c r="P1359" s="6">
        <f>COUNT(表1_5[[#This Row],[iBAQ 0-20_1]:[iBAQ 0-20_3]])</f>
        <v>1</v>
      </c>
      <c r="Q1359" s="6">
        <f>COUNT(表1_5[[#This Row],[iBAQ 30-40_1]:[iBAQ 30-40_3]])</f>
        <v>3</v>
      </c>
      <c r="R1359" s="6">
        <f>COUNT(表1_5[[#This Row],[iBAQ 50-60_1]:[iBAQ 50-60_3]])</f>
        <v>1</v>
      </c>
      <c r="S1359" s="8"/>
      <c r="T1359" s="8">
        <f>AVERAGE(表1_5[[#This Row],[iBAQ 30-40_1]:[iBAQ 30-40_3]])</f>
        <v>1371000</v>
      </c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</row>
    <row r="1360" spans="1:30" ht="15.75">
      <c r="A1360" s="6">
        <v>1485</v>
      </c>
      <c r="B1360" s="7" t="s">
        <v>1046</v>
      </c>
      <c r="C1360" s="7" t="s">
        <v>3325</v>
      </c>
      <c r="D1360" s="7" t="s">
        <v>2133</v>
      </c>
      <c r="E1360" s="6">
        <v>1</v>
      </c>
      <c r="F1360" s="6">
        <v>1</v>
      </c>
      <c r="G1360" s="6"/>
      <c r="H1360" s="6"/>
      <c r="I1360" s="6"/>
      <c r="J1360" s="6"/>
      <c r="K1360" s="6"/>
      <c r="L1360" s="6"/>
      <c r="M1360" s="6">
        <v>718250</v>
      </c>
      <c r="N1360" s="6"/>
      <c r="O1360" s="6"/>
      <c r="P1360" s="6">
        <f>COUNT(表1_5[[#This Row],[iBAQ 0-20_1]:[iBAQ 0-20_3]])</f>
        <v>0</v>
      </c>
      <c r="Q1360" s="6">
        <f>COUNT(表1_5[[#This Row],[iBAQ 30-40_1]:[iBAQ 30-40_3]])</f>
        <v>0</v>
      </c>
      <c r="R1360" s="6">
        <f>COUNT(表1_5[[#This Row],[iBAQ 50-60_1]:[iBAQ 50-60_3]])</f>
        <v>1</v>
      </c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</row>
    <row r="1361" spans="1:30" ht="15.75">
      <c r="A1361" s="6">
        <v>1486</v>
      </c>
      <c r="B1361" s="7" t="s">
        <v>907</v>
      </c>
      <c r="C1361" s="7" t="s">
        <v>3326</v>
      </c>
      <c r="D1361" s="7" t="s">
        <v>2134</v>
      </c>
      <c r="E1361" s="6">
        <v>3</v>
      </c>
      <c r="F1361" s="6">
        <v>3</v>
      </c>
      <c r="G1361" s="6">
        <v>551980</v>
      </c>
      <c r="H1361" s="6">
        <v>309240</v>
      </c>
      <c r="I1361" s="6">
        <v>2220500</v>
      </c>
      <c r="J1361" s="6">
        <v>2604600</v>
      </c>
      <c r="K1361" s="6"/>
      <c r="L1361" s="6">
        <v>2171900</v>
      </c>
      <c r="M1361" s="6">
        <v>5881000</v>
      </c>
      <c r="N1361" s="6"/>
      <c r="O1361" s="6"/>
      <c r="P1361" s="6">
        <f>COUNT(表1_5[[#This Row],[iBAQ 0-20_1]:[iBAQ 0-20_3]])</f>
        <v>3</v>
      </c>
      <c r="Q1361" s="6">
        <f>COUNT(表1_5[[#This Row],[iBAQ 30-40_1]:[iBAQ 30-40_3]])</f>
        <v>2</v>
      </c>
      <c r="R1361" s="6">
        <f>COUNT(表1_5[[#This Row],[iBAQ 50-60_1]:[iBAQ 50-60_3]])</f>
        <v>1</v>
      </c>
      <c r="S1361" s="8">
        <f>AVERAGE(表1_5[[#This Row],[iBAQ 0-20_1]:[iBAQ 0-20_3]])</f>
        <v>1027240</v>
      </c>
      <c r="T1361" s="8">
        <f>AVERAGE(表1_5[[#This Row],[iBAQ 30-40_1]:[iBAQ 30-40_3]])</f>
        <v>2388250</v>
      </c>
      <c r="U1361" s="8"/>
      <c r="V1361" s="8">
        <f>表1_5[[#This Row],[Average 40]]/表1_5[[#This Row],[Average 20]]</f>
        <v>2.3249192009656943</v>
      </c>
      <c r="W1361" s="8">
        <f>TTEST(表1_5[[#This Row],[iBAQ 0-20_1]:[iBAQ 0-20_3]],表1_5[[#This Row],[iBAQ 30-40_1]:[iBAQ 30-40_3]],2,2)</f>
        <v>0.18426174777820425</v>
      </c>
      <c r="X1361" s="8"/>
      <c r="Y1361" s="8"/>
      <c r="Z1361" s="8"/>
      <c r="AA1361" s="8"/>
      <c r="AB1361" s="8"/>
      <c r="AC1361" s="8"/>
      <c r="AD1361" s="8"/>
    </row>
    <row r="1362" spans="1:30" ht="15.75">
      <c r="A1362" s="6">
        <v>1487</v>
      </c>
      <c r="B1362" s="7" t="s">
        <v>724</v>
      </c>
      <c r="C1362" s="7" t="s">
        <v>3327</v>
      </c>
      <c r="D1362" s="7" t="s">
        <v>2135</v>
      </c>
      <c r="E1362" s="6">
        <v>2</v>
      </c>
      <c r="F1362" s="6">
        <v>1</v>
      </c>
      <c r="G1362" s="6">
        <v>447800</v>
      </c>
      <c r="H1362" s="6"/>
      <c r="I1362" s="6"/>
      <c r="J1362" s="6"/>
      <c r="K1362" s="6">
        <v>132320</v>
      </c>
      <c r="L1362" s="6"/>
      <c r="M1362" s="6"/>
      <c r="N1362" s="6">
        <v>3708600</v>
      </c>
      <c r="O1362" s="6"/>
      <c r="P1362" s="6">
        <f>COUNT(表1_5[[#This Row],[iBAQ 0-20_1]:[iBAQ 0-20_3]])</f>
        <v>1</v>
      </c>
      <c r="Q1362" s="6">
        <f>COUNT(表1_5[[#This Row],[iBAQ 30-40_1]:[iBAQ 30-40_3]])</f>
        <v>1</v>
      </c>
      <c r="R1362" s="6">
        <f>COUNT(表1_5[[#This Row],[iBAQ 50-60_1]:[iBAQ 50-60_3]])</f>
        <v>1</v>
      </c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  <c r="AD1362" s="8"/>
    </row>
    <row r="1363" spans="1:30" ht="15.75">
      <c r="A1363" s="6">
        <v>992</v>
      </c>
      <c r="B1363" s="7" t="s">
        <v>346</v>
      </c>
      <c r="C1363" s="7" t="s">
        <v>3328</v>
      </c>
      <c r="D1363" s="7" t="s">
        <v>3983</v>
      </c>
      <c r="E1363" s="6">
        <v>1</v>
      </c>
      <c r="F1363" s="6">
        <v>1</v>
      </c>
      <c r="G1363" s="6"/>
      <c r="H1363" s="6"/>
      <c r="I1363" s="6"/>
      <c r="J1363" s="6"/>
      <c r="K1363" s="6">
        <v>921810</v>
      </c>
      <c r="L1363" s="6"/>
      <c r="M1363" s="6">
        <v>7020100</v>
      </c>
      <c r="N1363" s="6"/>
      <c r="O1363" s="6">
        <v>3408300</v>
      </c>
      <c r="P1363" s="6">
        <f>COUNT(表1_5[[#This Row],[iBAQ 0-20_1]:[iBAQ 0-20_3]])</f>
        <v>0</v>
      </c>
      <c r="Q1363" s="6">
        <f>COUNT(表1_5[[#This Row],[iBAQ 30-40_1]:[iBAQ 30-40_3]])</f>
        <v>1</v>
      </c>
      <c r="R1363" s="6">
        <f>COUNT(表1_5[[#This Row],[iBAQ 50-60_1]:[iBAQ 50-60_3]])</f>
        <v>2</v>
      </c>
      <c r="S1363" s="8"/>
      <c r="T1363" s="8"/>
      <c r="U1363" s="8">
        <f>AVERAGE(表1_5[[#This Row],[iBAQ 50-60_1]:[iBAQ 50-60_3]])</f>
        <v>5214200</v>
      </c>
      <c r="V1363" s="8"/>
      <c r="W1363" s="8"/>
      <c r="X1363" s="8"/>
      <c r="Y1363" s="8"/>
      <c r="Z1363" s="8"/>
      <c r="AA1363" s="8"/>
      <c r="AB1363" s="8"/>
      <c r="AC1363" s="8"/>
      <c r="AD1363" s="8">
        <v>60</v>
      </c>
    </row>
    <row r="1364" spans="1:30" ht="15.75">
      <c r="A1364" s="6">
        <v>1488</v>
      </c>
      <c r="B1364" s="7" t="s">
        <v>779</v>
      </c>
      <c r="C1364" s="7" t="s">
        <v>3329</v>
      </c>
      <c r="D1364" s="7" t="s">
        <v>2136</v>
      </c>
      <c r="E1364" s="6">
        <v>2</v>
      </c>
      <c r="F1364" s="6">
        <v>2</v>
      </c>
      <c r="G1364" s="6"/>
      <c r="H1364" s="6"/>
      <c r="I1364" s="6"/>
      <c r="J1364" s="6"/>
      <c r="K1364" s="6">
        <v>1017200</v>
      </c>
      <c r="L1364" s="6">
        <v>1818800</v>
      </c>
      <c r="M1364" s="6"/>
      <c r="N1364" s="6">
        <v>1172500</v>
      </c>
      <c r="O1364" s="6"/>
      <c r="P1364" s="6">
        <f>COUNT(表1_5[[#This Row],[iBAQ 0-20_1]:[iBAQ 0-20_3]])</f>
        <v>0</v>
      </c>
      <c r="Q1364" s="6">
        <f>COUNT(表1_5[[#This Row],[iBAQ 30-40_1]:[iBAQ 30-40_3]])</f>
        <v>2</v>
      </c>
      <c r="R1364" s="6">
        <f>COUNT(表1_5[[#This Row],[iBAQ 50-60_1]:[iBAQ 50-60_3]])</f>
        <v>1</v>
      </c>
      <c r="S1364" s="8"/>
      <c r="T1364" s="8">
        <f>AVERAGE(表1_5[[#This Row],[iBAQ 30-40_1]:[iBAQ 30-40_3]])</f>
        <v>1418000</v>
      </c>
      <c r="U1364" s="8"/>
      <c r="V1364" s="8"/>
      <c r="W1364" s="8"/>
      <c r="X1364" s="8">
        <v>40</v>
      </c>
      <c r="Y1364" s="8"/>
      <c r="Z1364" s="8"/>
      <c r="AA1364" s="8"/>
      <c r="AB1364" s="8"/>
      <c r="AC1364" s="8"/>
      <c r="AD1364" s="8"/>
    </row>
    <row r="1365" spans="1:30" ht="15.75">
      <c r="A1365" s="6">
        <v>1494</v>
      </c>
      <c r="B1365" s="7" t="s">
        <v>972</v>
      </c>
      <c r="C1365" s="7" t="s">
        <v>2348</v>
      </c>
      <c r="D1365" s="7" t="s">
        <v>3987</v>
      </c>
      <c r="E1365" s="6">
        <v>1</v>
      </c>
      <c r="F1365" s="6">
        <v>1</v>
      </c>
      <c r="G1365" s="6"/>
      <c r="H1365" s="6"/>
      <c r="I1365" s="6"/>
      <c r="J1365" s="6"/>
      <c r="K1365" s="6">
        <v>637610</v>
      </c>
      <c r="L1365" s="6"/>
      <c r="M1365" s="6">
        <v>1925900</v>
      </c>
      <c r="N1365" s="6"/>
      <c r="O1365" s="6"/>
      <c r="P1365" s="6">
        <f>COUNT(表1_5[[#This Row],[iBAQ 0-20_1]:[iBAQ 0-20_3]])</f>
        <v>0</v>
      </c>
      <c r="Q1365" s="6">
        <f>COUNT(表1_5[[#This Row],[iBAQ 30-40_1]:[iBAQ 30-40_3]])</f>
        <v>1</v>
      </c>
      <c r="R1365" s="6">
        <f>COUNT(表1_5[[#This Row],[iBAQ 50-60_1]:[iBAQ 50-60_3]])</f>
        <v>1</v>
      </c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  <c r="AD1365" s="8"/>
    </row>
    <row r="1366" spans="1:30" ht="15.75">
      <c r="A1366" s="6">
        <v>1495</v>
      </c>
      <c r="B1366" s="7" t="s">
        <v>1032</v>
      </c>
      <c r="C1366" s="7" t="s">
        <v>3332</v>
      </c>
      <c r="D1366" s="7" t="s">
        <v>2138</v>
      </c>
      <c r="E1366" s="6">
        <v>3</v>
      </c>
      <c r="F1366" s="6">
        <v>3</v>
      </c>
      <c r="G1366" s="6"/>
      <c r="H1366" s="6"/>
      <c r="I1366" s="6">
        <v>480250</v>
      </c>
      <c r="J1366" s="6">
        <v>585080</v>
      </c>
      <c r="K1366" s="6">
        <v>350880</v>
      </c>
      <c r="L1366" s="6">
        <v>380130</v>
      </c>
      <c r="M1366" s="6">
        <v>969910</v>
      </c>
      <c r="N1366" s="6"/>
      <c r="O1366" s="6"/>
      <c r="P1366" s="6">
        <f>COUNT(表1_5[[#This Row],[iBAQ 0-20_1]:[iBAQ 0-20_3]])</f>
        <v>1</v>
      </c>
      <c r="Q1366" s="6">
        <f>COUNT(表1_5[[#This Row],[iBAQ 30-40_1]:[iBAQ 30-40_3]])</f>
        <v>3</v>
      </c>
      <c r="R1366" s="6">
        <f>COUNT(表1_5[[#This Row],[iBAQ 50-60_1]:[iBAQ 50-60_3]])</f>
        <v>1</v>
      </c>
      <c r="S1366" s="8"/>
      <c r="T1366" s="8">
        <f>AVERAGE(表1_5[[#This Row],[iBAQ 30-40_1]:[iBAQ 30-40_3]])</f>
        <v>438696.66666666669</v>
      </c>
      <c r="U1366" s="8"/>
      <c r="V1366" s="8"/>
      <c r="W1366" s="8"/>
      <c r="X1366" s="8"/>
      <c r="Y1366" s="8"/>
      <c r="Z1366" s="8"/>
      <c r="AA1366" s="8"/>
      <c r="AB1366" s="8"/>
      <c r="AC1366" s="8"/>
      <c r="AD1366" s="8"/>
    </row>
    <row r="1367" spans="1:30" ht="15.75">
      <c r="A1367" s="6">
        <v>577</v>
      </c>
      <c r="B1367" s="7" t="s">
        <v>780</v>
      </c>
      <c r="C1367" s="7" t="s">
        <v>3334</v>
      </c>
      <c r="D1367" s="7" t="s">
        <v>3988</v>
      </c>
      <c r="E1367" s="6">
        <v>2</v>
      </c>
      <c r="F1367" s="6">
        <v>2</v>
      </c>
      <c r="G1367" s="6"/>
      <c r="H1367" s="6">
        <v>3219000</v>
      </c>
      <c r="I1367" s="6"/>
      <c r="J1367" s="6">
        <v>2752200</v>
      </c>
      <c r="K1367" s="6">
        <v>2707200</v>
      </c>
      <c r="L1367" s="6">
        <v>5793800</v>
      </c>
      <c r="M1367" s="6"/>
      <c r="N1367" s="6">
        <v>1155800</v>
      </c>
      <c r="O1367" s="6"/>
      <c r="P1367" s="6">
        <f>COUNT(表1_5[[#This Row],[iBAQ 0-20_1]:[iBAQ 0-20_3]])</f>
        <v>1</v>
      </c>
      <c r="Q1367" s="6">
        <f>COUNT(表1_5[[#This Row],[iBAQ 30-40_1]:[iBAQ 30-40_3]])</f>
        <v>3</v>
      </c>
      <c r="R1367" s="6">
        <f>COUNT(表1_5[[#This Row],[iBAQ 50-60_1]:[iBAQ 50-60_3]])</f>
        <v>1</v>
      </c>
      <c r="S1367" s="8"/>
      <c r="T1367" s="8">
        <f>AVERAGE(表1_5[[#This Row],[iBAQ 30-40_1]:[iBAQ 30-40_3]])</f>
        <v>3751066.6666666665</v>
      </c>
      <c r="U1367" s="8"/>
      <c r="V1367" s="8"/>
      <c r="W1367" s="8"/>
      <c r="X1367" s="8"/>
      <c r="Y1367" s="8"/>
      <c r="Z1367" s="8"/>
      <c r="AA1367" s="8"/>
      <c r="AB1367" s="8"/>
      <c r="AC1367" s="8"/>
      <c r="AD1367" s="8"/>
    </row>
    <row r="1368" spans="1:30" ht="15.75">
      <c r="A1368" s="6">
        <v>1498</v>
      </c>
      <c r="B1368" s="7" t="s">
        <v>554</v>
      </c>
      <c r="C1368" s="7" t="s">
        <v>3337</v>
      </c>
      <c r="D1368" s="7" t="s">
        <v>2141</v>
      </c>
      <c r="E1368" s="6">
        <v>3</v>
      </c>
      <c r="F1368" s="6">
        <v>3</v>
      </c>
      <c r="G1368" s="6"/>
      <c r="H1368" s="6"/>
      <c r="I1368" s="6"/>
      <c r="J1368" s="6"/>
      <c r="K1368" s="6">
        <v>365040</v>
      </c>
      <c r="L1368" s="6"/>
      <c r="M1368" s="6">
        <v>3589600</v>
      </c>
      <c r="N1368" s="6">
        <v>2725300</v>
      </c>
      <c r="O1368" s="6">
        <v>1054900</v>
      </c>
      <c r="P1368" s="6">
        <f>COUNT(表1_5[[#This Row],[iBAQ 0-20_1]:[iBAQ 0-20_3]])</f>
        <v>0</v>
      </c>
      <c r="Q1368" s="6">
        <f>COUNT(表1_5[[#This Row],[iBAQ 30-40_1]:[iBAQ 30-40_3]])</f>
        <v>1</v>
      </c>
      <c r="R1368" s="6">
        <f>COUNT(表1_5[[#This Row],[iBAQ 50-60_1]:[iBAQ 50-60_3]])</f>
        <v>3</v>
      </c>
      <c r="S1368" s="8"/>
      <c r="T1368" s="8"/>
      <c r="U1368" s="8">
        <f>AVERAGE(表1_5[[#This Row],[iBAQ 50-60_1]:[iBAQ 50-60_3]])</f>
        <v>2456600</v>
      </c>
      <c r="V1368" s="8"/>
      <c r="W1368" s="8"/>
      <c r="X1368" s="8"/>
      <c r="Y1368" s="8"/>
      <c r="Z1368" s="8"/>
      <c r="AA1368" s="8"/>
      <c r="AB1368" s="8"/>
      <c r="AC1368" s="8"/>
      <c r="AD1368" s="8">
        <v>60</v>
      </c>
    </row>
    <row r="1369" spans="1:30" ht="15.75">
      <c r="A1369" s="6">
        <v>1500</v>
      </c>
      <c r="B1369" s="7" t="s">
        <v>785</v>
      </c>
      <c r="C1369" s="7" t="s">
        <v>3321</v>
      </c>
      <c r="D1369" s="7" t="s">
        <v>3992</v>
      </c>
      <c r="E1369" s="6">
        <v>2</v>
      </c>
      <c r="F1369" s="6">
        <v>2</v>
      </c>
      <c r="G1369" s="6">
        <v>1390200</v>
      </c>
      <c r="H1369" s="6"/>
      <c r="I1369" s="6">
        <v>1262600</v>
      </c>
      <c r="J1369" s="6"/>
      <c r="K1369" s="6"/>
      <c r="L1369" s="6">
        <v>1517000</v>
      </c>
      <c r="M1369" s="6"/>
      <c r="N1369" s="6">
        <v>1093300</v>
      </c>
      <c r="O1369" s="6"/>
      <c r="P1369" s="6">
        <f>COUNT(表1_5[[#This Row],[iBAQ 0-20_1]:[iBAQ 0-20_3]])</f>
        <v>2</v>
      </c>
      <c r="Q1369" s="6">
        <f>COUNT(表1_5[[#This Row],[iBAQ 30-40_1]:[iBAQ 30-40_3]])</f>
        <v>1</v>
      </c>
      <c r="R1369" s="6">
        <f>COUNT(表1_5[[#This Row],[iBAQ 50-60_1]:[iBAQ 50-60_3]])</f>
        <v>1</v>
      </c>
      <c r="S1369" s="8">
        <f>AVERAGE(表1_5[[#This Row],[iBAQ 0-20_1]:[iBAQ 0-20_3]])</f>
        <v>1326400</v>
      </c>
      <c r="T1369" s="8"/>
      <c r="U1369" s="8"/>
      <c r="V1369" s="8"/>
      <c r="W1369" s="8"/>
      <c r="X1369" s="8"/>
      <c r="Y1369" s="8"/>
      <c r="Z1369" s="8"/>
      <c r="AA1369" s="8"/>
      <c r="AB1369" s="8"/>
      <c r="AC1369" s="8"/>
      <c r="AD1369" s="8"/>
    </row>
    <row r="1370" spans="1:30" ht="15.75">
      <c r="A1370" s="6">
        <v>1502</v>
      </c>
      <c r="B1370" s="7" t="s">
        <v>603</v>
      </c>
      <c r="C1370" s="7" t="s">
        <v>3340</v>
      </c>
      <c r="D1370" s="7" t="s">
        <v>2142</v>
      </c>
      <c r="E1370" s="6">
        <v>6</v>
      </c>
      <c r="F1370" s="6">
        <v>1</v>
      </c>
      <c r="G1370" s="6"/>
      <c r="H1370" s="6"/>
      <c r="I1370" s="6"/>
      <c r="J1370" s="6"/>
      <c r="K1370" s="6"/>
      <c r="L1370" s="6"/>
      <c r="M1370" s="6"/>
      <c r="N1370" s="6"/>
      <c r="O1370" s="6">
        <v>748350</v>
      </c>
      <c r="P1370" s="6">
        <f>COUNT(表1_5[[#This Row],[iBAQ 0-20_1]:[iBAQ 0-20_3]])</f>
        <v>0</v>
      </c>
      <c r="Q1370" s="6">
        <f>COUNT(表1_5[[#This Row],[iBAQ 30-40_1]:[iBAQ 30-40_3]])</f>
        <v>0</v>
      </c>
      <c r="R1370" s="6">
        <f>COUNT(表1_5[[#This Row],[iBAQ 50-60_1]:[iBAQ 50-60_3]])</f>
        <v>1</v>
      </c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</row>
    <row r="1371" spans="1:30" ht="15.75">
      <c r="A1371" s="6">
        <v>1503</v>
      </c>
      <c r="B1371" s="7" t="s">
        <v>1173</v>
      </c>
      <c r="C1371" s="7" t="s">
        <v>2573</v>
      </c>
      <c r="D1371" s="7" t="s">
        <v>3994</v>
      </c>
      <c r="E1371" s="6">
        <v>7</v>
      </c>
      <c r="F1371" s="6">
        <v>1</v>
      </c>
      <c r="G1371" s="6"/>
      <c r="H1371" s="6"/>
      <c r="I1371" s="6"/>
      <c r="J1371" s="6"/>
      <c r="K1371" s="6"/>
      <c r="L1371" s="6">
        <v>681210</v>
      </c>
      <c r="M1371" s="6"/>
      <c r="N1371" s="6"/>
      <c r="O1371" s="6"/>
      <c r="P1371" s="6">
        <f>COUNT(表1_5[[#This Row],[iBAQ 0-20_1]:[iBAQ 0-20_3]])</f>
        <v>0</v>
      </c>
      <c r="Q1371" s="6">
        <f>COUNT(表1_5[[#This Row],[iBAQ 30-40_1]:[iBAQ 30-40_3]])</f>
        <v>1</v>
      </c>
      <c r="R1371" s="6">
        <f>COUNT(表1_5[[#This Row],[iBAQ 50-60_1]:[iBAQ 50-60_3]])</f>
        <v>0</v>
      </c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</row>
    <row r="1372" spans="1:30" ht="15.75">
      <c r="A1372" s="6">
        <v>1507</v>
      </c>
      <c r="B1372" s="7" t="s">
        <v>1251</v>
      </c>
      <c r="C1372" s="7" t="s">
        <v>3346</v>
      </c>
      <c r="D1372" s="7" t="s">
        <v>3997</v>
      </c>
      <c r="E1372" s="6">
        <v>1</v>
      </c>
      <c r="F1372" s="6">
        <v>1</v>
      </c>
      <c r="G1372" s="6"/>
      <c r="H1372" s="6"/>
      <c r="I1372" s="6"/>
      <c r="J1372" s="6"/>
      <c r="K1372" s="6">
        <v>3725000</v>
      </c>
      <c r="L1372" s="6"/>
      <c r="M1372" s="6"/>
      <c r="N1372" s="6"/>
      <c r="O1372" s="6"/>
      <c r="P1372" s="6">
        <f>COUNT(表1_5[[#This Row],[iBAQ 0-20_1]:[iBAQ 0-20_3]])</f>
        <v>0</v>
      </c>
      <c r="Q1372" s="6">
        <f>COUNT(表1_5[[#This Row],[iBAQ 30-40_1]:[iBAQ 30-40_3]])</f>
        <v>1</v>
      </c>
      <c r="R1372" s="6">
        <f>COUNT(表1_5[[#This Row],[iBAQ 50-60_1]:[iBAQ 50-60_3]])</f>
        <v>0</v>
      </c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  <c r="AD1372" s="8"/>
    </row>
    <row r="1373" spans="1:30" ht="15.75">
      <c r="A1373" s="6">
        <v>1509</v>
      </c>
      <c r="B1373" s="7" t="s">
        <v>1253</v>
      </c>
      <c r="C1373" s="7" t="s">
        <v>2219</v>
      </c>
      <c r="D1373" s="7" t="s">
        <v>3999</v>
      </c>
      <c r="E1373" s="6">
        <v>3</v>
      </c>
      <c r="F1373" s="6">
        <v>1</v>
      </c>
      <c r="G1373" s="6"/>
      <c r="H1373" s="6"/>
      <c r="I1373" s="6"/>
      <c r="J1373" s="6"/>
      <c r="K1373" s="6">
        <v>2628600</v>
      </c>
      <c r="L1373" s="6"/>
      <c r="M1373" s="6"/>
      <c r="N1373" s="6"/>
      <c r="O1373" s="6"/>
      <c r="P1373" s="6">
        <f>COUNT(表1_5[[#This Row],[iBAQ 0-20_1]:[iBAQ 0-20_3]])</f>
        <v>0</v>
      </c>
      <c r="Q1373" s="6">
        <f>COUNT(表1_5[[#This Row],[iBAQ 30-40_1]:[iBAQ 30-40_3]])</f>
        <v>1</v>
      </c>
      <c r="R1373" s="6">
        <f>COUNT(表1_5[[#This Row],[iBAQ 50-60_1]:[iBAQ 50-60_3]])</f>
        <v>0</v>
      </c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  <c r="AD1373" s="8"/>
    </row>
    <row r="1374" spans="1:30" ht="15.75">
      <c r="A1374" s="6">
        <v>1511</v>
      </c>
      <c r="B1374" s="7" t="s">
        <v>1089</v>
      </c>
      <c r="C1374" s="7" t="s">
        <v>3349</v>
      </c>
      <c r="D1374" s="7" t="s">
        <v>4001</v>
      </c>
      <c r="E1374" s="6">
        <v>2</v>
      </c>
      <c r="F1374" s="6">
        <v>2</v>
      </c>
      <c r="G1374" s="6">
        <v>1617400</v>
      </c>
      <c r="H1374" s="6"/>
      <c r="I1374" s="6">
        <v>1896700</v>
      </c>
      <c r="J1374" s="6"/>
      <c r="K1374" s="6"/>
      <c r="L1374" s="6">
        <v>3474400</v>
      </c>
      <c r="M1374" s="6"/>
      <c r="N1374" s="6"/>
      <c r="O1374" s="6"/>
      <c r="P1374" s="6">
        <f>COUNT(表1_5[[#This Row],[iBAQ 0-20_1]:[iBAQ 0-20_3]])</f>
        <v>2</v>
      </c>
      <c r="Q1374" s="6">
        <f>COUNT(表1_5[[#This Row],[iBAQ 30-40_1]:[iBAQ 30-40_3]])</f>
        <v>1</v>
      </c>
      <c r="R1374" s="6">
        <f>COUNT(表1_5[[#This Row],[iBAQ 50-60_1]:[iBAQ 50-60_3]])</f>
        <v>0</v>
      </c>
      <c r="S1374" s="8">
        <f>AVERAGE(表1_5[[#This Row],[iBAQ 0-20_1]:[iBAQ 0-20_3]])</f>
        <v>1757050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  <c r="AD1374" s="8">
        <v>20</v>
      </c>
    </row>
    <row r="1375" spans="1:30" ht="15.75">
      <c r="A1375" s="6">
        <v>1512</v>
      </c>
      <c r="B1375" s="7" t="s">
        <v>1307</v>
      </c>
      <c r="C1375" s="7" t="s">
        <v>3350</v>
      </c>
      <c r="D1375" s="7" t="s">
        <v>2146</v>
      </c>
      <c r="E1375" s="6">
        <v>2</v>
      </c>
      <c r="F1375" s="6">
        <v>2</v>
      </c>
      <c r="G1375" s="6"/>
      <c r="H1375" s="6"/>
      <c r="I1375" s="6"/>
      <c r="J1375" s="6">
        <v>2138800</v>
      </c>
      <c r="K1375" s="6"/>
      <c r="L1375" s="6"/>
      <c r="M1375" s="6"/>
      <c r="N1375" s="6"/>
      <c r="O1375" s="6"/>
      <c r="P1375" s="6">
        <f>COUNT(表1_5[[#This Row],[iBAQ 0-20_1]:[iBAQ 0-20_3]])</f>
        <v>0</v>
      </c>
      <c r="Q1375" s="6">
        <f>COUNT(表1_5[[#This Row],[iBAQ 30-40_1]:[iBAQ 30-40_3]])</f>
        <v>1</v>
      </c>
      <c r="R1375" s="6">
        <f>COUNT(表1_5[[#This Row],[iBAQ 50-60_1]:[iBAQ 50-60_3]])</f>
        <v>0</v>
      </c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  <c r="AD1375" s="8"/>
    </row>
    <row r="1376" spans="1:30" ht="15.75">
      <c r="A1376" s="6">
        <v>1513</v>
      </c>
      <c r="B1376" s="7" t="s">
        <v>622</v>
      </c>
      <c r="C1376" s="7" t="s">
        <v>3351</v>
      </c>
      <c r="D1376" s="7" t="s">
        <v>2147</v>
      </c>
      <c r="E1376" s="6">
        <v>2</v>
      </c>
      <c r="F1376" s="6">
        <v>2</v>
      </c>
      <c r="G1376" s="6"/>
      <c r="H1376" s="6"/>
      <c r="I1376" s="6">
        <v>421590</v>
      </c>
      <c r="J1376" s="6">
        <v>1792500</v>
      </c>
      <c r="K1376" s="6">
        <v>1437100</v>
      </c>
      <c r="L1376" s="6">
        <v>2617500</v>
      </c>
      <c r="M1376" s="6"/>
      <c r="N1376" s="6"/>
      <c r="O1376" s="6">
        <v>643920</v>
      </c>
      <c r="P1376" s="6">
        <f>COUNT(表1_5[[#This Row],[iBAQ 0-20_1]:[iBAQ 0-20_3]])</f>
        <v>1</v>
      </c>
      <c r="Q1376" s="6">
        <f>COUNT(表1_5[[#This Row],[iBAQ 30-40_1]:[iBAQ 30-40_3]])</f>
        <v>3</v>
      </c>
      <c r="R1376" s="6">
        <f>COUNT(表1_5[[#This Row],[iBAQ 50-60_1]:[iBAQ 50-60_3]])</f>
        <v>1</v>
      </c>
      <c r="S1376" s="8"/>
      <c r="T1376" s="8">
        <f>AVERAGE(表1_5[[#This Row],[iBAQ 30-40_1]:[iBAQ 30-40_3]])</f>
        <v>1949033.3333333333</v>
      </c>
      <c r="U1376" s="8"/>
      <c r="V1376" s="8"/>
      <c r="W1376" s="8"/>
      <c r="X1376" s="8"/>
      <c r="Y1376" s="8"/>
      <c r="Z1376" s="8"/>
      <c r="AA1376" s="8"/>
      <c r="AB1376" s="8"/>
      <c r="AC1376" s="8"/>
      <c r="AD1376" s="8"/>
    </row>
    <row r="1377" spans="1:30" ht="15.75">
      <c r="A1377" s="6">
        <v>1524</v>
      </c>
      <c r="B1377" s="7" t="s">
        <v>992</v>
      </c>
      <c r="C1377" s="7" t="s">
        <v>2777</v>
      </c>
      <c r="D1377" s="7" t="s">
        <v>4009</v>
      </c>
      <c r="E1377" s="6">
        <v>3</v>
      </c>
      <c r="F1377" s="6">
        <v>1</v>
      </c>
      <c r="G1377" s="6"/>
      <c r="H1377" s="6"/>
      <c r="I1377" s="6"/>
      <c r="J1377" s="6">
        <v>965500</v>
      </c>
      <c r="K1377" s="6"/>
      <c r="L1377" s="6">
        <v>3566200</v>
      </c>
      <c r="M1377" s="6">
        <v>1589000</v>
      </c>
      <c r="N1377" s="6"/>
      <c r="O1377" s="6"/>
      <c r="P1377" s="6">
        <f>COUNT(表1_5[[#This Row],[iBAQ 0-20_1]:[iBAQ 0-20_3]])</f>
        <v>0</v>
      </c>
      <c r="Q1377" s="6">
        <f>COUNT(表1_5[[#This Row],[iBAQ 30-40_1]:[iBAQ 30-40_3]])</f>
        <v>2</v>
      </c>
      <c r="R1377" s="6">
        <f>COUNT(表1_5[[#This Row],[iBAQ 50-60_1]:[iBAQ 50-60_3]])</f>
        <v>1</v>
      </c>
      <c r="S1377" s="8"/>
      <c r="T1377" s="8">
        <f>AVERAGE(表1_5[[#This Row],[iBAQ 30-40_1]:[iBAQ 30-40_3]])</f>
        <v>2265850</v>
      </c>
      <c r="U1377" s="8"/>
      <c r="V1377" s="8"/>
      <c r="W1377" s="8"/>
      <c r="X1377" s="8">
        <v>40</v>
      </c>
      <c r="Y1377" s="8"/>
      <c r="Z1377" s="8"/>
      <c r="AA1377" s="8"/>
      <c r="AB1377" s="8"/>
      <c r="AC1377" s="8"/>
      <c r="AD1377" s="8"/>
    </row>
    <row r="1378" spans="1:30" ht="15.75">
      <c r="A1378" s="6">
        <v>1525</v>
      </c>
      <c r="B1378" s="7" t="s">
        <v>847</v>
      </c>
      <c r="C1378" s="7" t="s">
        <v>3363</v>
      </c>
      <c r="D1378" s="7" t="s">
        <v>2154</v>
      </c>
      <c r="E1378" s="6">
        <v>2</v>
      </c>
      <c r="F1378" s="6">
        <v>2</v>
      </c>
      <c r="G1378" s="6"/>
      <c r="H1378" s="6">
        <v>342660</v>
      </c>
      <c r="I1378" s="6">
        <v>613160</v>
      </c>
      <c r="J1378" s="6">
        <v>278220</v>
      </c>
      <c r="K1378" s="6"/>
      <c r="L1378" s="6">
        <v>333620</v>
      </c>
      <c r="M1378" s="6"/>
      <c r="N1378" s="6">
        <v>312290</v>
      </c>
      <c r="O1378" s="6"/>
      <c r="P1378" s="6">
        <f>COUNT(表1_5[[#This Row],[iBAQ 0-20_1]:[iBAQ 0-20_3]])</f>
        <v>2</v>
      </c>
      <c r="Q1378" s="6">
        <f>COUNT(表1_5[[#This Row],[iBAQ 30-40_1]:[iBAQ 30-40_3]])</f>
        <v>2</v>
      </c>
      <c r="R1378" s="6">
        <f>COUNT(表1_5[[#This Row],[iBAQ 50-60_1]:[iBAQ 50-60_3]])</f>
        <v>1</v>
      </c>
      <c r="S1378" s="8">
        <f>AVERAGE(表1_5[[#This Row],[iBAQ 0-20_1]:[iBAQ 0-20_3]])</f>
        <v>477910</v>
      </c>
      <c r="T1378" s="8">
        <f>AVERAGE(表1_5[[#This Row],[iBAQ 30-40_1]:[iBAQ 30-40_3]])</f>
        <v>305920</v>
      </c>
      <c r="U1378" s="8"/>
      <c r="V1378" s="8">
        <f>表1_5[[#This Row],[Average 40]]/表1_5[[#This Row],[Average 20]]</f>
        <v>0.64012052478500137</v>
      </c>
      <c r="W1378" s="8">
        <f>TTEST(表1_5[[#This Row],[iBAQ 0-20_1]:[iBAQ 0-20_3]],表1_5[[#This Row],[iBAQ 30-40_1]:[iBAQ 30-40_3]],2,2)</f>
        <v>0.33899002717320426</v>
      </c>
      <c r="X1378" s="8"/>
      <c r="Y1378" s="8"/>
      <c r="Z1378" s="8"/>
      <c r="AA1378" s="8"/>
      <c r="AB1378" s="8"/>
      <c r="AC1378" s="8"/>
      <c r="AD1378" s="8"/>
    </row>
    <row r="1379" spans="1:30" ht="15.75">
      <c r="A1379" s="6">
        <v>1528</v>
      </c>
      <c r="B1379" s="7" t="s">
        <v>1110</v>
      </c>
      <c r="C1379" s="7" t="s">
        <v>3368</v>
      </c>
      <c r="D1379" s="7" t="s">
        <v>4012</v>
      </c>
      <c r="E1379" s="6">
        <v>4</v>
      </c>
      <c r="F1379" s="6">
        <v>4</v>
      </c>
      <c r="G1379" s="6"/>
      <c r="H1379" s="6"/>
      <c r="I1379" s="6"/>
      <c r="J1379" s="6"/>
      <c r="K1379" s="6"/>
      <c r="L1379" s="6">
        <v>2161500</v>
      </c>
      <c r="M1379" s="6"/>
      <c r="N1379" s="6"/>
      <c r="O1379" s="6"/>
      <c r="P1379" s="6">
        <f>COUNT(表1_5[[#This Row],[iBAQ 0-20_1]:[iBAQ 0-20_3]])</f>
        <v>0</v>
      </c>
      <c r="Q1379" s="6">
        <f>COUNT(表1_5[[#This Row],[iBAQ 30-40_1]:[iBAQ 30-40_3]])</f>
        <v>1</v>
      </c>
      <c r="R1379" s="6">
        <f>COUNT(表1_5[[#This Row],[iBAQ 50-60_1]:[iBAQ 50-60_3]])</f>
        <v>0</v>
      </c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</row>
    <row r="1380" spans="1:30" ht="15.75">
      <c r="A1380" s="6">
        <v>1533</v>
      </c>
      <c r="B1380" s="7" t="s">
        <v>1345</v>
      </c>
      <c r="C1380" s="7" t="s">
        <v>3371</v>
      </c>
      <c r="D1380" s="7" t="s">
        <v>2158</v>
      </c>
      <c r="E1380" s="6">
        <v>3</v>
      </c>
      <c r="F1380" s="6">
        <v>3</v>
      </c>
      <c r="G1380" s="6"/>
      <c r="H1380" s="6"/>
      <c r="I1380" s="6">
        <v>1817500</v>
      </c>
      <c r="J1380" s="6"/>
      <c r="K1380" s="6"/>
      <c r="L1380" s="6"/>
      <c r="M1380" s="6"/>
      <c r="N1380" s="6"/>
      <c r="O1380" s="6"/>
      <c r="P1380" s="6">
        <f>COUNT(表1_5[[#This Row],[iBAQ 0-20_1]:[iBAQ 0-20_3]])</f>
        <v>1</v>
      </c>
      <c r="Q1380" s="6">
        <f>COUNT(表1_5[[#This Row],[iBAQ 30-40_1]:[iBAQ 30-40_3]])</f>
        <v>0</v>
      </c>
      <c r="R1380" s="6">
        <f>COUNT(表1_5[[#This Row],[iBAQ 50-60_1]:[iBAQ 50-60_3]])</f>
        <v>0</v>
      </c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  <c r="AD1380" s="8"/>
    </row>
    <row r="1381" spans="1:30" ht="15.75">
      <c r="A1381" s="6">
        <v>144</v>
      </c>
      <c r="B1381" s="7" t="s">
        <v>1151</v>
      </c>
      <c r="C1381" s="7" t="s">
        <v>3373</v>
      </c>
      <c r="D1381" s="7" t="s">
        <v>2159</v>
      </c>
      <c r="E1381" s="6">
        <v>2</v>
      </c>
      <c r="F1381" s="6">
        <v>1</v>
      </c>
      <c r="G1381" s="6"/>
      <c r="H1381" s="6"/>
      <c r="I1381" s="6"/>
      <c r="J1381" s="6"/>
      <c r="K1381" s="6"/>
      <c r="L1381" s="6">
        <v>1017200</v>
      </c>
      <c r="M1381" s="6"/>
      <c r="N1381" s="6"/>
      <c r="O1381" s="6"/>
      <c r="P1381" s="6">
        <f>COUNT(表1_5[[#This Row],[iBAQ 0-20_1]:[iBAQ 0-20_3]])</f>
        <v>0</v>
      </c>
      <c r="Q1381" s="6">
        <f>COUNT(表1_5[[#This Row],[iBAQ 30-40_1]:[iBAQ 30-40_3]])</f>
        <v>1</v>
      </c>
      <c r="R1381" s="6">
        <f>COUNT(表1_5[[#This Row],[iBAQ 50-60_1]:[iBAQ 50-60_3]])</f>
        <v>0</v>
      </c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</row>
    <row r="1382" spans="1:30" ht="15.75">
      <c r="A1382" s="6">
        <v>1535</v>
      </c>
      <c r="B1382" s="7" t="s">
        <v>988</v>
      </c>
      <c r="C1382" s="7" t="s">
        <v>2195</v>
      </c>
      <c r="D1382" s="7" t="s">
        <v>4016</v>
      </c>
      <c r="E1382" s="6">
        <v>6</v>
      </c>
      <c r="F1382" s="6">
        <v>1</v>
      </c>
      <c r="G1382" s="6"/>
      <c r="H1382" s="6"/>
      <c r="I1382" s="6"/>
      <c r="J1382" s="6">
        <v>445490</v>
      </c>
      <c r="K1382" s="6">
        <v>1023600</v>
      </c>
      <c r="L1382" s="6">
        <v>985730</v>
      </c>
      <c r="M1382" s="6">
        <v>1659400</v>
      </c>
      <c r="N1382" s="6"/>
      <c r="O1382" s="6"/>
      <c r="P1382" s="6">
        <f>COUNT(表1_5[[#This Row],[iBAQ 0-20_1]:[iBAQ 0-20_3]])</f>
        <v>0</v>
      </c>
      <c r="Q1382" s="6">
        <f>COUNT(表1_5[[#This Row],[iBAQ 30-40_1]:[iBAQ 30-40_3]])</f>
        <v>3</v>
      </c>
      <c r="R1382" s="6">
        <f>COUNT(表1_5[[#This Row],[iBAQ 50-60_1]:[iBAQ 50-60_3]])</f>
        <v>1</v>
      </c>
      <c r="S1382" s="8"/>
      <c r="T1382" s="8">
        <f>AVERAGE(表1_5[[#This Row],[iBAQ 30-40_1]:[iBAQ 30-40_3]])</f>
        <v>818273.33333333337</v>
      </c>
      <c r="U1382" s="8"/>
      <c r="V1382" s="8"/>
      <c r="W1382" s="8"/>
      <c r="X1382" s="8">
        <v>40</v>
      </c>
      <c r="Y1382" s="8"/>
      <c r="Z1382" s="8"/>
      <c r="AA1382" s="8"/>
      <c r="AB1382" s="8"/>
      <c r="AC1382" s="8"/>
      <c r="AD1382" s="8"/>
    </row>
    <row r="1383" spans="1:30" ht="15.75">
      <c r="A1383" s="6">
        <v>1538</v>
      </c>
      <c r="B1383" s="7" t="s">
        <v>1358</v>
      </c>
      <c r="C1383" s="7" t="s">
        <v>3375</v>
      </c>
      <c r="D1383" s="7" t="s">
        <v>2161</v>
      </c>
      <c r="E1383" s="6">
        <v>2</v>
      </c>
      <c r="F1383" s="6">
        <v>2</v>
      </c>
      <c r="G1383" s="6">
        <v>522230</v>
      </c>
      <c r="H1383" s="6">
        <v>529020</v>
      </c>
      <c r="I1383" s="6">
        <v>406690</v>
      </c>
      <c r="J1383" s="6"/>
      <c r="K1383" s="6"/>
      <c r="L1383" s="6"/>
      <c r="M1383" s="6"/>
      <c r="N1383" s="6"/>
      <c r="O1383" s="6"/>
      <c r="P1383" s="6">
        <f>COUNT(表1_5[[#This Row],[iBAQ 0-20_1]:[iBAQ 0-20_3]])</f>
        <v>3</v>
      </c>
      <c r="Q1383" s="6">
        <f>COUNT(表1_5[[#This Row],[iBAQ 30-40_1]:[iBAQ 30-40_3]])</f>
        <v>0</v>
      </c>
      <c r="R1383" s="6">
        <f>COUNT(表1_5[[#This Row],[iBAQ 50-60_1]:[iBAQ 50-60_3]])</f>
        <v>0</v>
      </c>
      <c r="S1383" s="8">
        <f>AVERAGE(表1_5[[#This Row],[iBAQ 0-20_1]:[iBAQ 0-20_3]])</f>
        <v>485980</v>
      </c>
      <c r="T1383" s="8"/>
      <c r="U1383" s="8"/>
      <c r="V1383" s="8"/>
      <c r="W1383" s="8"/>
      <c r="X1383" s="8">
        <v>20</v>
      </c>
      <c r="Y1383" s="8"/>
      <c r="Z1383" s="8"/>
      <c r="AA1383" s="8"/>
      <c r="AB1383" s="8"/>
      <c r="AC1383" s="8"/>
      <c r="AD1383" s="8">
        <v>20</v>
      </c>
    </row>
    <row r="1384" spans="1:30" ht="15.75">
      <c r="A1384" s="6">
        <v>285</v>
      </c>
      <c r="B1384" s="7" t="s">
        <v>898</v>
      </c>
      <c r="C1384" s="7" t="s">
        <v>3381</v>
      </c>
      <c r="D1384" s="7" t="s">
        <v>4020</v>
      </c>
      <c r="E1384" s="6">
        <v>2</v>
      </c>
      <c r="F1384" s="6">
        <v>2</v>
      </c>
      <c r="G1384" s="6"/>
      <c r="H1384" s="6"/>
      <c r="I1384" s="6"/>
      <c r="J1384" s="6">
        <v>8460800</v>
      </c>
      <c r="K1384" s="6"/>
      <c r="L1384" s="6"/>
      <c r="M1384" s="6">
        <v>11968000</v>
      </c>
      <c r="N1384" s="6"/>
      <c r="O1384" s="6"/>
      <c r="P1384" s="6">
        <f>COUNT(表1_5[[#This Row],[iBAQ 0-20_1]:[iBAQ 0-20_3]])</f>
        <v>0</v>
      </c>
      <c r="Q1384" s="6">
        <f>COUNT(表1_5[[#This Row],[iBAQ 30-40_1]:[iBAQ 30-40_3]])</f>
        <v>1</v>
      </c>
      <c r="R1384" s="6">
        <f>COUNT(表1_5[[#This Row],[iBAQ 50-60_1]:[iBAQ 50-60_3]])</f>
        <v>1</v>
      </c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  <c r="AD1384" s="8"/>
    </row>
    <row r="1385" spans="1:30" ht="15.75">
      <c r="A1385" s="6">
        <v>1551</v>
      </c>
      <c r="B1385" s="7" t="s">
        <v>1115</v>
      </c>
      <c r="C1385" s="7" t="s">
        <v>3386</v>
      </c>
      <c r="D1385" s="7" t="s">
        <v>2168</v>
      </c>
      <c r="E1385" s="6">
        <v>1</v>
      </c>
      <c r="F1385" s="6">
        <v>1</v>
      </c>
      <c r="G1385" s="6"/>
      <c r="H1385" s="6"/>
      <c r="I1385" s="6"/>
      <c r="J1385" s="6"/>
      <c r="K1385" s="6"/>
      <c r="L1385" s="6">
        <v>1993400</v>
      </c>
      <c r="M1385" s="6"/>
      <c r="N1385" s="6"/>
      <c r="O1385" s="6"/>
      <c r="P1385" s="6">
        <f>COUNT(表1_5[[#This Row],[iBAQ 0-20_1]:[iBAQ 0-20_3]])</f>
        <v>0</v>
      </c>
      <c r="Q1385" s="6">
        <f>COUNT(表1_5[[#This Row],[iBAQ 30-40_1]:[iBAQ 30-40_3]])</f>
        <v>1</v>
      </c>
      <c r="R1385" s="6">
        <f>COUNT(表1_5[[#This Row],[iBAQ 50-60_1]:[iBAQ 50-60_3]])</f>
        <v>0</v>
      </c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  <c r="AD1385" s="8"/>
    </row>
    <row r="1386" spans="1:30" ht="15.75">
      <c r="A1386" s="6">
        <v>1553</v>
      </c>
      <c r="B1386" s="7" t="s">
        <v>986</v>
      </c>
      <c r="C1386" s="7" t="s">
        <v>3387</v>
      </c>
      <c r="D1386" s="7" t="s">
        <v>2169</v>
      </c>
      <c r="E1386" s="6">
        <v>3</v>
      </c>
      <c r="F1386" s="6">
        <v>3</v>
      </c>
      <c r="G1386" s="6">
        <v>1934200</v>
      </c>
      <c r="H1386" s="6">
        <v>2620800</v>
      </c>
      <c r="I1386" s="6"/>
      <c r="J1386" s="6">
        <v>1644100</v>
      </c>
      <c r="K1386" s="6">
        <v>3132800</v>
      </c>
      <c r="L1386" s="6"/>
      <c r="M1386" s="6">
        <v>1710000</v>
      </c>
      <c r="N1386" s="6"/>
      <c r="O1386" s="6"/>
      <c r="P1386" s="6">
        <f>COUNT(表1_5[[#This Row],[iBAQ 0-20_1]:[iBAQ 0-20_3]])</f>
        <v>2</v>
      </c>
      <c r="Q1386" s="6">
        <f>COUNT(表1_5[[#This Row],[iBAQ 30-40_1]:[iBAQ 30-40_3]])</f>
        <v>2</v>
      </c>
      <c r="R1386" s="6">
        <f>COUNT(表1_5[[#This Row],[iBAQ 50-60_1]:[iBAQ 50-60_3]])</f>
        <v>1</v>
      </c>
      <c r="S1386" s="8">
        <f>AVERAGE(表1_5[[#This Row],[iBAQ 0-20_1]:[iBAQ 0-20_3]])</f>
        <v>2277500</v>
      </c>
      <c r="T1386" s="8">
        <f>AVERAGE(表1_5[[#This Row],[iBAQ 30-40_1]:[iBAQ 30-40_3]])</f>
        <v>2388450</v>
      </c>
      <c r="U1386" s="8"/>
      <c r="V1386" s="8">
        <f>表1_5[[#This Row],[Average 40]]/表1_5[[#This Row],[Average 20]]</f>
        <v>1.0487156970362239</v>
      </c>
      <c r="W1386" s="8">
        <f>TTEST(表1_5[[#This Row],[iBAQ 0-20_1]:[iBAQ 0-20_3]],表1_5[[#This Row],[iBAQ 30-40_1]:[iBAQ 30-40_3]],2,2)</f>
        <v>0.90472563124435057</v>
      </c>
      <c r="X1386" s="8"/>
      <c r="Y1386" s="8"/>
      <c r="Z1386" s="8"/>
      <c r="AA1386" s="8"/>
      <c r="AB1386" s="8"/>
      <c r="AC1386" s="8"/>
      <c r="AD1386" s="8"/>
    </row>
    <row r="1387" spans="1:30" ht="15.75">
      <c r="A1387" s="6">
        <v>1554</v>
      </c>
      <c r="B1387" s="7" t="s">
        <v>639</v>
      </c>
      <c r="C1387" s="7" t="s">
        <v>3388</v>
      </c>
      <c r="D1387" s="7" t="s">
        <v>2170</v>
      </c>
      <c r="E1387" s="6">
        <v>4</v>
      </c>
      <c r="F1387" s="6">
        <v>4</v>
      </c>
      <c r="G1387" s="6"/>
      <c r="H1387" s="6"/>
      <c r="I1387" s="6">
        <v>295470</v>
      </c>
      <c r="J1387" s="6">
        <v>1372500</v>
      </c>
      <c r="K1387" s="6"/>
      <c r="L1387" s="6"/>
      <c r="M1387" s="6">
        <v>2193600</v>
      </c>
      <c r="N1387" s="6"/>
      <c r="O1387" s="6">
        <v>567790</v>
      </c>
      <c r="P1387" s="6">
        <f>COUNT(表1_5[[#This Row],[iBAQ 0-20_1]:[iBAQ 0-20_3]])</f>
        <v>1</v>
      </c>
      <c r="Q1387" s="6">
        <f>COUNT(表1_5[[#This Row],[iBAQ 30-40_1]:[iBAQ 30-40_3]])</f>
        <v>1</v>
      </c>
      <c r="R1387" s="6">
        <f>COUNT(表1_5[[#This Row],[iBAQ 50-60_1]:[iBAQ 50-60_3]])</f>
        <v>2</v>
      </c>
      <c r="S1387" s="8"/>
      <c r="T1387" s="8"/>
      <c r="U1387" s="8">
        <f>AVERAGE(表1_5[[#This Row],[iBAQ 50-60_1]:[iBAQ 50-60_3]])</f>
        <v>1380695</v>
      </c>
      <c r="V1387" s="8"/>
      <c r="W1387" s="8"/>
      <c r="X1387" s="8"/>
      <c r="Y1387" s="8"/>
      <c r="Z1387" s="8"/>
      <c r="AA1387" s="8"/>
      <c r="AB1387" s="8"/>
      <c r="AC1387" s="8"/>
      <c r="AD1387" s="8"/>
    </row>
    <row r="1388" spans="1:30" ht="15.75">
      <c r="A1388" s="6">
        <v>458</v>
      </c>
      <c r="B1388" s="7" t="s">
        <v>118</v>
      </c>
      <c r="C1388" s="7" t="s">
        <v>3389</v>
      </c>
      <c r="D1388" s="7" t="s">
        <v>4026</v>
      </c>
      <c r="E1388" s="6">
        <v>2</v>
      </c>
      <c r="F1388" s="6">
        <v>2</v>
      </c>
      <c r="G1388" s="6"/>
      <c r="H1388" s="6"/>
      <c r="I1388" s="6"/>
      <c r="J1388" s="6"/>
      <c r="K1388" s="6"/>
      <c r="L1388" s="6">
        <v>9537900</v>
      </c>
      <c r="M1388" s="6"/>
      <c r="N1388" s="6"/>
      <c r="O1388" s="6">
        <v>15743000</v>
      </c>
      <c r="P1388" s="6">
        <f>COUNT(表1_5[[#This Row],[iBAQ 0-20_1]:[iBAQ 0-20_3]])</f>
        <v>0</v>
      </c>
      <c r="Q1388" s="6">
        <f>COUNT(表1_5[[#This Row],[iBAQ 30-40_1]:[iBAQ 30-40_3]])</f>
        <v>1</v>
      </c>
      <c r="R1388" s="6">
        <f>COUNT(表1_5[[#This Row],[iBAQ 50-60_1]:[iBAQ 50-60_3]])</f>
        <v>1</v>
      </c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  <c r="AD1388" s="8"/>
    </row>
    <row r="1389" spans="1:30" ht="15.75">
      <c r="A1389" s="6">
        <v>555</v>
      </c>
      <c r="B1389" s="7" t="s">
        <v>825</v>
      </c>
      <c r="C1389" s="7" t="s">
        <v>3391</v>
      </c>
      <c r="D1389" s="7" t="s">
        <v>2171</v>
      </c>
      <c r="E1389" s="6">
        <v>4</v>
      </c>
      <c r="F1389" s="6">
        <v>4</v>
      </c>
      <c r="G1389" s="6"/>
      <c r="H1389" s="6">
        <v>1139600</v>
      </c>
      <c r="I1389" s="6">
        <v>728200</v>
      </c>
      <c r="J1389" s="6">
        <v>1024500</v>
      </c>
      <c r="K1389" s="6">
        <v>1516500</v>
      </c>
      <c r="L1389" s="6">
        <v>2703500</v>
      </c>
      <c r="M1389" s="6"/>
      <c r="N1389" s="6">
        <v>529370</v>
      </c>
      <c r="O1389" s="6"/>
      <c r="P1389" s="6">
        <f>COUNT(表1_5[[#This Row],[iBAQ 0-20_1]:[iBAQ 0-20_3]])</f>
        <v>2</v>
      </c>
      <c r="Q1389" s="6">
        <f>COUNT(表1_5[[#This Row],[iBAQ 30-40_1]:[iBAQ 30-40_3]])</f>
        <v>3</v>
      </c>
      <c r="R1389" s="6">
        <f>COUNT(表1_5[[#This Row],[iBAQ 50-60_1]:[iBAQ 50-60_3]])</f>
        <v>1</v>
      </c>
      <c r="S1389" s="8">
        <f>AVERAGE(表1_5[[#This Row],[iBAQ 0-20_1]:[iBAQ 0-20_3]])</f>
        <v>933900</v>
      </c>
      <c r="T1389" s="8">
        <f>AVERAGE(表1_5[[#This Row],[iBAQ 30-40_1]:[iBAQ 30-40_3]])</f>
        <v>1748166.6666666667</v>
      </c>
      <c r="U1389" s="8"/>
      <c r="V1389" s="8">
        <f>表1_5[[#This Row],[Average 40]]/表1_5[[#This Row],[Average 20]]</f>
        <v>1.8718992040546811</v>
      </c>
      <c r="W1389" s="8">
        <f>TTEST(表1_5[[#This Row],[iBAQ 0-20_1]:[iBAQ 0-20_3]],表1_5[[#This Row],[iBAQ 30-40_1]:[iBAQ 30-40_3]],2,2)</f>
        <v>0.30596888498821545</v>
      </c>
      <c r="X1389" s="8"/>
      <c r="Y1389" s="8"/>
      <c r="Z1389" s="8"/>
      <c r="AA1389" s="8"/>
      <c r="AB1389" s="8"/>
      <c r="AC1389" s="8"/>
      <c r="AD1389" s="8"/>
    </row>
    <row r="1390" spans="1:30" ht="15.75">
      <c r="A1390" s="6">
        <v>1564</v>
      </c>
      <c r="B1390" s="7" t="s">
        <v>1377</v>
      </c>
      <c r="C1390" s="7" t="s">
        <v>2539</v>
      </c>
      <c r="D1390" s="7" t="s">
        <v>4031</v>
      </c>
      <c r="E1390" s="6">
        <v>5</v>
      </c>
      <c r="F1390" s="6">
        <v>1</v>
      </c>
      <c r="G1390" s="6"/>
      <c r="H1390" s="6">
        <v>451670</v>
      </c>
      <c r="I1390" s="6"/>
      <c r="J1390" s="6"/>
      <c r="K1390" s="6"/>
      <c r="L1390" s="6"/>
      <c r="M1390" s="6"/>
      <c r="N1390" s="6"/>
      <c r="O1390" s="6"/>
      <c r="P1390" s="6">
        <f>COUNT(表1_5[[#This Row],[iBAQ 0-20_1]:[iBAQ 0-20_3]])</f>
        <v>1</v>
      </c>
      <c r="Q1390" s="6">
        <f>COUNT(表1_5[[#This Row],[iBAQ 30-40_1]:[iBAQ 30-40_3]])</f>
        <v>0</v>
      </c>
      <c r="R1390" s="6">
        <f>COUNT(表1_5[[#This Row],[iBAQ 50-60_1]:[iBAQ 50-60_3]])</f>
        <v>0</v>
      </c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  <c r="AD1390" s="8"/>
    </row>
    <row r="1391" spans="1:30" ht="15.75">
      <c r="A1391" s="6">
        <v>1571</v>
      </c>
      <c r="B1391" s="7" t="s">
        <v>1059</v>
      </c>
      <c r="C1391" s="7" t="s">
        <v>3402</v>
      </c>
      <c r="D1391" s="7" t="s">
        <v>4034</v>
      </c>
      <c r="E1391" s="6">
        <v>2</v>
      </c>
      <c r="F1391" s="6">
        <v>2</v>
      </c>
      <c r="G1391" s="6"/>
      <c r="H1391" s="6"/>
      <c r="I1391" s="6"/>
      <c r="J1391" s="6"/>
      <c r="K1391" s="6"/>
      <c r="L1391" s="6"/>
      <c r="M1391" s="6">
        <v>413540</v>
      </c>
      <c r="N1391" s="6"/>
      <c r="O1391" s="6"/>
      <c r="P1391" s="6">
        <f>COUNT(表1_5[[#This Row],[iBAQ 0-20_1]:[iBAQ 0-20_3]])</f>
        <v>0</v>
      </c>
      <c r="Q1391" s="6">
        <f>COUNT(表1_5[[#This Row],[iBAQ 30-40_1]:[iBAQ 30-40_3]])</f>
        <v>0</v>
      </c>
      <c r="R1391" s="6">
        <f>COUNT(表1_5[[#This Row],[iBAQ 50-60_1]:[iBAQ 50-60_3]])</f>
        <v>1</v>
      </c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  <c r="AD1391" s="8"/>
    </row>
  </sheetData>
  <phoneticPr fontId="2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40 VS 20 DEPs</vt:lpstr>
      <vt:lpstr>60 VS 40 DEPs</vt:lpstr>
      <vt:lpstr>60 VS 20 DEPS</vt:lpstr>
      <vt:lpstr>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omicsspace</dc:creator>
  <cp:lastModifiedBy>charles chinedu nwafor</cp:lastModifiedBy>
  <dcterms:created xsi:type="dcterms:W3CDTF">2019-12-19T08:31:36Z</dcterms:created>
  <dcterms:modified xsi:type="dcterms:W3CDTF">2021-07-15T01:28:58Z</dcterms:modified>
</cp:coreProperties>
</file>