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CSIRO_Projects/OCE_salmon_maturation/"/>
    </mc:Choice>
  </mc:AlternateContent>
  <xr:revisionPtr revIDLastSave="0" documentId="13_ncr:1_{811B3D4C-125E-E943-B8D9-46EB00805F89}" xr6:coauthVersionLast="43" xr6:coauthVersionMax="43" xr10:uidLastSave="{00000000-0000-0000-0000-000000000000}"/>
  <bookViews>
    <workbookView xWindow="0" yWindow="2120" windowWidth="28800" windowHeight="14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" i="1" l="1"/>
  <c r="S4" i="1"/>
  <c r="S5" i="1"/>
  <c r="S6" i="1"/>
  <c r="S7" i="1"/>
  <c r="S8" i="1"/>
  <c r="S9" i="1"/>
  <c r="S10" i="1"/>
  <c r="S11" i="1"/>
  <c r="S12" i="1"/>
  <c r="S13" i="1"/>
  <c r="S14" i="1"/>
  <c r="S3" i="1"/>
  <c r="R4" i="1"/>
  <c r="R5" i="1"/>
  <c r="R6" i="1"/>
  <c r="R7" i="1"/>
  <c r="R8" i="1"/>
  <c r="R9" i="1"/>
  <c r="R10" i="1"/>
  <c r="R11" i="1"/>
  <c r="R12" i="1"/>
  <c r="R13" i="1"/>
  <c r="R14" i="1"/>
  <c r="R3" i="1"/>
  <c r="F16" i="1"/>
  <c r="F15" i="1"/>
  <c r="I16" i="1"/>
  <c r="I15" i="1"/>
  <c r="Q4" i="1"/>
  <c r="Q5" i="1"/>
  <c r="Q6" i="1"/>
  <c r="Q7" i="1"/>
  <c r="Q8" i="1"/>
  <c r="Q9" i="1"/>
  <c r="Q10" i="1"/>
  <c r="Q11" i="1"/>
  <c r="Q12" i="1"/>
  <c r="Q13" i="1"/>
  <c r="Q14" i="1"/>
  <c r="Q3" i="1"/>
  <c r="P4" i="1"/>
  <c r="P5" i="1"/>
  <c r="P6" i="1"/>
  <c r="P7" i="1"/>
  <c r="P8" i="1"/>
  <c r="P9" i="1"/>
  <c r="P10" i="1"/>
  <c r="P11" i="1"/>
  <c r="P12" i="1"/>
  <c r="P13" i="1"/>
  <c r="P14" i="1"/>
  <c r="P3" i="1"/>
</calcChain>
</file>

<file path=xl/sharedStrings.xml><?xml version="1.0" encoding="utf-8"?>
<sst xmlns="http://schemas.openxmlformats.org/spreadsheetml/2006/main" count="83" uniqueCount="61">
  <si>
    <t xml:space="preserve">Tissue </t>
  </si>
  <si>
    <t>Sample code</t>
  </si>
  <si>
    <t>Time Point</t>
  </si>
  <si>
    <t xml:space="preserve">Library ID </t>
  </si>
  <si>
    <t xml:space="preserve">Description </t>
  </si>
  <si>
    <t>%coverage</t>
  </si>
  <si>
    <t>mapping rate %</t>
  </si>
  <si>
    <t>CG</t>
  </si>
  <si>
    <t>CHG</t>
  </si>
  <si>
    <t>CHH</t>
  </si>
  <si>
    <t xml:space="preserve">Liver </t>
  </si>
  <si>
    <t>LC1</t>
  </si>
  <si>
    <t>T1</t>
  </si>
  <si>
    <t>A_LV_T1F3</t>
  </si>
  <si>
    <t>Liver T1 library biol. rep. 1</t>
  </si>
  <si>
    <t>LC2</t>
  </si>
  <si>
    <t>A_LV_T1F4</t>
  </si>
  <si>
    <t>Liver T1 library biol. rep. 2</t>
  </si>
  <si>
    <t>LM1</t>
  </si>
  <si>
    <t>T4</t>
  </si>
  <si>
    <t>A_LV_T4F3</t>
  </si>
  <si>
    <t>Liver T4 library biol. rep. 1</t>
  </si>
  <si>
    <t>LM2</t>
  </si>
  <si>
    <t>A_LV_T4F4</t>
  </si>
  <si>
    <t>Liver T4 library biol. rep. 2</t>
  </si>
  <si>
    <t>Ovary</t>
  </si>
  <si>
    <t>OC1</t>
  </si>
  <si>
    <t>A_OV_T1F1</t>
  </si>
  <si>
    <t>Ovary T1 library biol. rep. 1</t>
  </si>
  <si>
    <t>OC2</t>
  </si>
  <si>
    <t>A_OV_T1F3</t>
  </si>
  <si>
    <t>Ovary T1 library biol. rep. 2</t>
  </si>
  <si>
    <t>OM1</t>
  </si>
  <si>
    <t>A_OV_T4F3</t>
  </si>
  <si>
    <t>Ovary T4 library biol. rep. 1</t>
  </si>
  <si>
    <t>OM2</t>
  </si>
  <si>
    <t>A_OV_T4F4</t>
  </si>
  <si>
    <t>Ovary T4 library biol. rep. 2</t>
  </si>
  <si>
    <t>Pituitary</t>
  </si>
  <si>
    <t>PC1</t>
  </si>
  <si>
    <t>Pit_T1F3</t>
  </si>
  <si>
    <t>Pituitary T1 library biol. rep. 1</t>
  </si>
  <si>
    <t>PC2</t>
  </si>
  <si>
    <t>Pit_T1F4</t>
  </si>
  <si>
    <t>Pituitary T1 library biol. rep. 2</t>
  </si>
  <si>
    <t>PM1</t>
  </si>
  <si>
    <t>Pit_T4F2</t>
  </si>
  <si>
    <t>Pituitary T4 library biol. rep. 1</t>
  </si>
  <si>
    <t>PM2</t>
  </si>
  <si>
    <t>Pit_T4F4</t>
  </si>
  <si>
    <t>Pituitary T4 library biol. rep. 2</t>
  </si>
  <si>
    <t>Raw reads</t>
  </si>
  <si>
    <t>Trimmed reads</t>
  </si>
  <si>
    <t>Uniquely mapped  reads</t>
  </si>
  <si>
    <t>duplication rate %</t>
  </si>
  <si>
    <t>mC</t>
  </si>
  <si>
    <t>mC contributions of different contexts</t>
  </si>
  <si>
    <t>methylation level of different contexts</t>
  </si>
  <si>
    <t xml:space="preserve">%coverage post mapping / QC </t>
  </si>
  <si>
    <t>Sum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</si>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</sst>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9" fontId="0" fillId="0" borderId="0" xfId="0" applyNumberFormat="1" applyFont="1" applyBorder="1" applyAlignment="1">
      <alignment horizontal="left" vertical="top"/>
    </xf>
    <xf numFmtId="10" fontId="0" fillId="0" borderId="0" xfId="0" applyNumberFormat="1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9" fontId="0" fillId="0" borderId="4" xfId="0" applyNumberFormat="1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F1" zoomScale="125" workbookViewId="0">
      <selection activeCell="I5" sqref="I5"/>
    </sheetView>
  </sheetViews>
  <sheetFormatPr baseColWidth="10" defaultColWidth="8.83203125" defaultRowHeight="15" x14ac:dyDescent="0.2"/>
  <cols>
    <col min="2" max="2" width="11" customWidth="1"/>
    <col min="3" max="3" width="13.1640625" customWidth="1"/>
    <col min="4" max="4" width="13.5" customWidth="1"/>
    <col min="5" max="5" width="23.83203125" customWidth="1"/>
    <col min="6" max="6" width="13" customWidth="1"/>
    <col min="7" max="7" width="12.83203125" customWidth="1"/>
    <col min="8" max="8" width="15.83203125" customWidth="1"/>
    <col min="9" max="9" width="20" customWidth="1"/>
    <col min="10" max="10" width="15.5" customWidth="1"/>
    <col min="11" max="11" width="18.6640625" customWidth="1"/>
    <col min="12" max="12" width="16.83203125" customWidth="1"/>
    <col min="13" max="13" width="10.5" customWidth="1"/>
    <col min="14" max="14" width="10" customWidth="1"/>
    <col min="15" max="15" width="10.83203125" customWidth="1"/>
    <col min="16" max="16" width="10.1640625" bestFit="1" customWidth="1"/>
    <col min="17" max="17" width="11.6640625" customWidth="1"/>
    <col min="18" max="18" width="12.1640625" customWidth="1"/>
    <col min="19" max="19" width="10.1640625" customWidth="1"/>
  </cols>
  <sheetData>
    <row r="1" spans="1:19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33" t="s">
        <v>57</v>
      </c>
      <c r="N1" s="33"/>
      <c r="O1" s="33"/>
      <c r="P1" s="5"/>
      <c r="Q1" s="33" t="s">
        <v>56</v>
      </c>
      <c r="R1" s="33"/>
      <c r="S1" s="33"/>
    </row>
    <row r="2" spans="1:19" s="32" customFormat="1" ht="33" thickBot="1" x14ac:dyDescent="0.25">
      <c r="A2" s="28" t="s">
        <v>0</v>
      </c>
      <c r="B2" s="29" t="s">
        <v>1</v>
      </c>
      <c r="C2" s="29" t="s">
        <v>2</v>
      </c>
      <c r="D2" s="29" t="s">
        <v>3</v>
      </c>
      <c r="E2" s="30" t="s">
        <v>4</v>
      </c>
      <c r="F2" s="28" t="s">
        <v>51</v>
      </c>
      <c r="G2" s="29" t="s">
        <v>52</v>
      </c>
      <c r="H2" s="29" t="s">
        <v>5</v>
      </c>
      <c r="I2" s="29" t="s">
        <v>53</v>
      </c>
      <c r="J2" s="29" t="s">
        <v>6</v>
      </c>
      <c r="K2" s="29" t="s">
        <v>54</v>
      </c>
      <c r="L2" s="31" t="s">
        <v>58</v>
      </c>
      <c r="M2" s="28" t="s">
        <v>7</v>
      </c>
      <c r="N2" s="29" t="s">
        <v>8</v>
      </c>
      <c r="O2" s="30" t="s">
        <v>9</v>
      </c>
      <c r="P2" s="28" t="s">
        <v>55</v>
      </c>
      <c r="Q2" s="28" t="s">
        <v>7</v>
      </c>
      <c r="R2" s="29" t="s">
        <v>8</v>
      </c>
      <c r="S2" s="30" t="s">
        <v>9</v>
      </c>
    </row>
    <row r="3" spans="1:19" x14ac:dyDescent="0.2">
      <c r="A3" s="6" t="s">
        <v>10</v>
      </c>
      <c r="B3" s="7" t="s">
        <v>11</v>
      </c>
      <c r="C3" s="7" t="s">
        <v>12</v>
      </c>
      <c r="D3" s="10" t="s">
        <v>13</v>
      </c>
      <c r="E3" s="11" t="s">
        <v>14</v>
      </c>
      <c r="F3" s="6">
        <v>385500154</v>
      </c>
      <c r="G3" s="10">
        <v>375846214</v>
      </c>
      <c r="H3" s="10">
        <v>18.792310700000002</v>
      </c>
      <c r="I3" s="10">
        <v>221944042</v>
      </c>
      <c r="J3" s="23">
        <v>0.6</v>
      </c>
      <c r="K3" s="10">
        <v>7.6170000000000002E-2</v>
      </c>
      <c r="L3" s="11">
        <v>11</v>
      </c>
      <c r="M3" s="6">
        <v>0.82150000000000001</v>
      </c>
      <c r="N3" s="7">
        <v>2.3E-3</v>
      </c>
      <c r="O3" s="8">
        <v>2E-3</v>
      </c>
      <c r="P3" s="21">
        <f>SUM(M3:O3)</f>
        <v>0.82579999999999998</v>
      </c>
      <c r="Q3" s="15">
        <f>M3/P3*100</f>
        <v>99.479292806975067</v>
      </c>
      <c r="R3" s="16">
        <f>N3/P3*100</f>
        <v>0.27851780092031969</v>
      </c>
      <c r="S3" s="17">
        <f>O3/P3*100</f>
        <v>0.24218939210462584</v>
      </c>
    </row>
    <row r="4" spans="1:19" x14ac:dyDescent="0.2">
      <c r="A4" s="6" t="s">
        <v>10</v>
      </c>
      <c r="B4" s="7" t="s">
        <v>15</v>
      </c>
      <c r="C4" s="7" t="s">
        <v>12</v>
      </c>
      <c r="D4" s="10" t="s">
        <v>16</v>
      </c>
      <c r="E4" s="11" t="s">
        <v>17</v>
      </c>
      <c r="F4" s="6">
        <v>370275794</v>
      </c>
      <c r="G4" s="10">
        <v>359937138</v>
      </c>
      <c r="H4" s="10">
        <v>17.996856900000001</v>
      </c>
      <c r="I4" s="10">
        <v>225913014</v>
      </c>
      <c r="J4" s="23">
        <v>0.63</v>
      </c>
      <c r="K4" s="10">
        <v>7.6170000000000002E-2</v>
      </c>
      <c r="L4" s="11">
        <v>11.3</v>
      </c>
      <c r="M4" s="6">
        <v>0.8206</v>
      </c>
      <c r="N4" s="7">
        <v>2.2000000000000001E-3</v>
      </c>
      <c r="O4" s="8">
        <v>2E-3</v>
      </c>
      <c r="P4" s="21">
        <f t="shared" ref="P4:P14" si="0">SUM(M4:O4)</f>
        <v>0.82479999999999998</v>
      </c>
      <c r="Q4" s="15">
        <f t="shared" ref="Q4:Q14" si="1">M4/P4*100</f>
        <v>99.490785645004848</v>
      </c>
      <c r="R4" s="16">
        <f t="shared" ref="R4:R14" si="2">N4/P4*100</f>
        <v>0.26673132880698353</v>
      </c>
      <c r="S4" s="17">
        <f t="shared" ref="S4:S14" si="3">O4/P4*100</f>
        <v>0.24248302618816686</v>
      </c>
    </row>
    <row r="5" spans="1:19" x14ac:dyDescent="0.2">
      <c r="A5" s="6" t="s">
        <v>10</v>
      </c>
      <c r="B5" s="7" t="s">
        <v>18</v>
      </c>
      <c r="C5" s="7" t="s">
        <v>19</v>
      </c>
      <c r="D5" s="10" t="s">
        <v>20</v>
      </c>
      <c r="E5" s="11" t="s">
        <v>21</v>
      </c>
      <c r="F5" s="6">
        <v>348869176</v>
      </c>
      <c r="G5" s="10">
        <v>342793830</v>
      </c>
      <c r="H5" s="10">
        <v>17.139691500000001</v>
      </c>
      <c r="I5" s="10">
        <v>210337888</v>
      </c>
      <c r="J5" s="23">
        <v>0.61</v>
      </c>
      <c r="K5" s="10">
        <v>9.035E-2</v>
      </c>
      <c r="L5" s="11">
        <v>10.5</v>
      </c>
      <c r="M5" s="6">
        <v>0.82169999999999999</v>
      </c>
      <c r="N5" s="7">
        <v>2.2000000000000001E-3</v>
      </c>
      <c r="O5" s="8">
        <v>1.9E-3</v>
      </c>
      <c r="P5" s="21">
        <f t="shared" si="0"/>
        <v>0.82579999999999998</v>
      </c>
      <c r="Q5" s="15">
        <f t="shared" si="1"/>
        <v>99.503511746185509</v>
      </c>
      <c r="R5" s="16">
        <f t="shared" si="2"/>
        <v>0.26640833131508845</v>
      </c>
      <c r="S5" s="17">
        <f t="shared" si="3"/>
        <v>0.23007992249939455</v>
      </c>
    </row>
    <row r="6" spans="1:19" x14ac:dyDescent="0.2">
      <c r="A6" s="6" t="s">
        <v>10</v>
      </c>
      <c r="B6" s="7" t="s">
        <v>22</v>
      </c>
      <c r="C6" s="7" t="s">
        <v>19</v>
      </c>
      <c r="D6" s="10" t="s">
        <v>23</v>
      </c>
      <c r="E6" s="11" t="s">
        <v>24</v>
      </c>
      <c r="F6" s="6">
        <v>372662838</v>
      </c>
      <c r="G6" s="10">
        <v>366891212</v>
      </c>
      <c r="H6" s="10">
        <v>18.344560600000001</v>
      </c>
      <c r="I6" s="10">
        <v>198207592</v>
      </c>
      <c r="J6" s="23">
        <v>0.54</v>
      </c>
      <c r="K6" s="10">
        <v>8.9525999999999994E-2</v>
      </c>
      <c r="L6" s="11">
        <v>10</v>
      </c>
      <c r="M6" s="6">
        <v>0.82220000000000004</v>
      </c>
      <c r="N6" s="7">
        <v>2.2000000000000001E-3</v>
      </c>
      <c r="O6" s="8">
        <v>1.9E-3</v>
      </c>
      <c r="P6" s="21">
        <f t="shared" si="0"/>
        <v>0.82630000000000003</v>
      </c>
      <c r="Q6" s="15">
        <f t="shared" si="1"/>
        <v>99.503812174754941</v>
      </c>
      <c r="R6" s="16">
        <f t="shared" si="2"/>
        <v>0.2662471257412562</v>
      </c>
      <c r="S6" s="17">
        <f t="shared" si="3"/>
        <v>0.22994069950381218</v>
      </c>
    </row>
    <row r="7" spans="1:19" x14ac:dyDescent="0.2">
      <c r="A7" s="6" t="s">
        <v>25</v>
      </c>
      <c r="B7" s="7" t="s">
        <v>26</v>
      </c>
      <c r="C7" s="7" t="s">
        <v>12</v>
      </c>
      <c r="D7" s="10" t="s">
        <v>27</v>
      </c>
      <c r="E7" s="11" t="s">
        <v>28</v>
      </c>
      <c r="F7" s="6">
        <v>367186364</v>
      </c>
      <c r="G7" s="10">
        <v>359366352</v>
      </c>
      <c r="H7" s="10">
        <v>17.968317599999999</v>
      </c>
      <c r="I7" s="10">
        <v>226163896</v>
      </c>
      <c r="J7" s="23">
        <v>0.63</v>
      </c>
      <c r="K7" s="10">
        <v>7.7403E-2</v>
      </c>
      <c r="L7" s="11">
        <v>11.3</v>
      </c>
      <c r="M7" s="6">
        <v>0.79090000000000005</v>
      </c>
      <c r="N7" s="7">
        <v>2.5999999999999999E-3</v>
      </c>
      <c r="O7" s="8">
        <v>2.0999999999999999E-3</v>
      </c>
      <c r="P7" s="21">
        <f t="shared" si="0"/>
        <v>0.79560000000000008</v>
      </c>
      <c r="Q7" s="15">
        <f t="shared" si="1"/>
        <v>99.409250879839107</v>
      </c>
      <c r="R7" s="16">
        <f t="shared" si="2"/>
        <v>0.32679738562091498</v>
      </c>
      <c r="S7" s="17">
        <f t="shared" si="3"/>
        <v>0.26395173453996978</v>
      </c>
    </row>
    <row r="8" spans="1:19" x14ac:dyDescent="0.2">
      <c r="A8" s="6" t="s">
        <v>25</v>
      </c>
      <c r="B8" s="7" t="s">
        <v>29</v>
      </c>
      <c r="C8" s="7" t="s">
        <v>12</v>
      </c>
      <c r="D8" s="10" t="s">
        <v>30</v>
      </c>
      <c r="E8" s="11" t="s">
        <v>31</v>
      </c>
      <c r="F8" s="6">
        <v>416325808</v>
      </c>
      <c r="G8" s="10">
        <v>406419998</v>
      </c>
      <c r="H8" s="10">
        <v>20.3209999</v>
      </c>
      <c r="I8" s="10">
        <v>220163040</v>
      </c>
      <c r="J8" s="23">
        <v>0.54</v>
      </c>
      <c r="K8" s="10">
        <v>9.1972999999999999E-2</v>
      </c>
      <c r="L8" s="11">
        <v>11</v>
      </c>
      <c r="M8" s="6">
        <v>0.79520000000000002</v>
      </c>
      <c r="N8" s="7">
        <v>2.5999999999999999E-3</v>
      </c>
      <c r="O8" s="8">
        <v>2.0999999999999999E-3</v>
      </c>
      <c r="P8" s="21">
        <f t="shared" si="0"/>
        <v>0.79990000000000006</v>
      </c>
      <c r="Q8" s="15">
        <f t="shared" si="1"/>
        <v>99.41242655331915</v>
      </c>
      <c r="R8" s="16">
        <f t="shared" si="2"/>
        <v>0.32504063007875977</v>
      </c>
      <c r="S8" s="17">
        <f t="shared" si="3"/>
        <v>0.26253281660207523</v>
      </c>
    </row>
    <row r="9" spans="1:19" x14ac:dyDescent="0.2">
      <c r="A9" s="6" t="s">
        <v>25</v>
      </c>
      <c r="B9" s="7" t="s">
        <v>32</v>
      </c>
      <c r="C9" s="7" t="s">
        <v>19</v>
      </c>
      <c r="D9" s="10" t="s">
        <v>33</v>
      </c>
      <c r="E9" s="11" t="s">
        <v>34</v>
      </c>
      <c r="F9" s="6">
        <v>375325310</v>
      </c>
      <c r="G9" s="10">
        <v>364777034</v>
      </c>
      <c r="H9" s="10">
        <v>18.238851700000001</v>
      </c>
      <c r="I9" s="10">
        <v>217736648</v>
      </c>
      <c r="J9" s="23">
        <v>0.6</v>
      </c>
      <c r="K9" s="10">
        <v>7.0133000000000001E-2</v>
      </c>
      <c r="L9" s="11">
        <v>11</v>
      </c>
      <c r="M9" s="6">
        <v>0.79320000000000002</v>
      </c>
      <c r="N9" s="7">
        <v>2.5000000000000001E-3</v>
      </c>
      <c r="O9" s="8">
        <v>2.0999999999999999E-3</v>
      </c>
      <c r="P9" s="21">
        <f t="shared" si="0"/>
        <v>0.79779999999999995</v>
      </c>
      <c r="Q9" s="15">
        <f t="shared" si="1"/>
        <v>99.423414389571334</v>
      </c>
      <c r="R9" s="16">
        <f t="shared" si="2"/>
        <v>0.31336174479819506</v>
      </c>
      <c r="S9" s="17">
        <f t="shared" si="3"/>
        <v>0.26322386563048383</v>
      </c>
    </row>
    <row r="10" spans="1:19" x14ac:dyDescent="0.2">
      <c r="A10" s="6" t="s">
        <v>25</v>
      </c>
      <c r="B10" s="7" t="s">
        <v>35</v>
      </c>
      <c r="C10" s="7" t="s">
        <v>19</v>
      </c>
      <c r="D10" s="10" t="s">
        <v>36</v>
      </c>
      <c r="E10" s="11" t="s">
        <v>37</v>
      </c>
      <c r="F10" s="6">
        <v>367614118</v>
      </c>
      <c r="G10" s="10">
        <v>358560416</v>
      </c>
      <c r="H10" s="10">
        <v>17.928020799999999</v>
      </c>
      <c r="I10" s="10">
        <v>217374994</v>
      </c>
      <c r="J10" s="23">
        <v>0.61</v>
      </c>
      <c r="K10" s="10">
        <v>7.2172E-2</v>
      </c>
      <c r="L10" s="11">
        <v>10.8</v>
      </c>
      <c r="M10" s="6">
        <v>0.80030000000000001</v>
      </c>
      <c r="N10" s="7">
        <v>2.3999999999999998E-3</v>
      </c>
      <c r="O10" s="8">
        <v>2E-3</v>
      </c>
      <c r="P10" s="21">
        <f t="shared" si="0"/>
        <v>0.80469999999999997</v>
      </c>
      <c r="Q10" s="15">
        <f t="shared" si="1"/>
        <v>99.453212377283464</v>
      </c>
      <c r="R10" s="16">
        <f t="shared" si="2"/>
        <v>0.29824779420902198</v>
      </c>
      <c r="S10" s="17">
        <f t="shared" si="3"/>
        <v>0.24853982850751832</v>
      </c>
    </row>
    <row r="11" spans="1:19" s="4" customFormat="1" x14ac:dyDescent="0.2">
      <c r="A11" s="9" t="s">
        <v>38</v>
      </c>
      <c r="B11" s="10" t="s">
        <v>39</v>
      </c>
      <c r="C11" s="10" t="s">
        <v>12</v>
      </c>
      <c r="D11" s="10" t="s">
        <v>40</v>
      </c>
      <c r="E11" s="11" t="s">
        <v>41</v>
      </c>
      <c r="F11" s="9">
        <v>329257188</v>
      </c>
      <c r="G11" s="10">
        <v>320932280</v>
      </c>
      <c r="H11" s="10">
        <v>16.046614000000002</v>
      </c>
      <c r="I11" s="10">
        <v>200540426</v>
      </c>
      <c r="J11" s="24">
        <v>0.624</v>
      </c>
      <c r="K11" s="10">
        <v>7.2982000000000005E-2</v>
      </c>
      <c r="L11" s="11">
        <f>I11*150/3000000000</f>
        <v>10.027021299999999</v>
      </c>
      <c r="M11" s="9">
        <v>0.80210000000000004</v>
      </c>
      <c r="N11" s="10">
        <v>2.3999999999999998E-3</v>
      </c>
      <c r="O11" s="11">
        <v>2.0999999999999999E-3</v>
      </c>
      <c r="P11" s="21">
        <f t="shared" si="0"/>
        <v>0.80659999999999998</v>
      </c>
      <c r="Q11" s="15">
        <f t="shared" si="1"/>
        <v>99.442102653111832</v>
      </c>
      <c r="R11" s="16">
        <f t="shared" si="2"/>
        <v>0.297545251673692</v>
      </c>
      <c r="S11" s="17">
        <f t="shared" si="3"/>
        <v>0.26035209521448049</v>
      </c>
    </row>
    <row r="12" spans="1:19" x14ac:dyDescent="0.2">
      <c r="A12" s="6" t="s">
        <v>38</v>
      </c>
      <c r="B12" s="7" t="s">
        <v>42</v>
      </c>
      <c r="C12" s="7" t="s">
        <v>12</v>
      </c>
      <c r="D12" s="10" t="s">
        <v>43</v>
      </c>
      <c r="E12" s="11" t="s">
        <v>44</v>
      </c>
      <c r="F12" s="6">
        <v>367572290</v>
      </c>
      <c r="G12" s="10">
        <v>358771782</v>
      </c>
      <c r="H12" s="10">
        <v>17.938589100000002</v>
      </c>
      <c r="I12" s="10">
        <v>232144800</v>
      </c>
      <c r="J12" s="23">
        <v>0.65</v>
      </c>
      <c r="K12" s="10">
        <v>8.3125000000000004E-2</v>
      </c>
      <c r="L12" s="11">
        <v>11.6</v>
      </c>
      <c r="M12" s="6">
        <v>0.81220000000000003</v>
      </c>
      <c r="N12" s="7">
        <v>2.3E-3</v>
      </c>
      <c r="O12" s="8">
        <v>2.0999999999999999E-3</v>
      </c>
      <c r="P12" s="21">
        <f t="shared" si="0"/>
        <v>0.81659999999999999</v>
      </c>
      <c r="Q12" s="15">
        <f t="shared" si="1"/>
        <v>99.461180504530986</v>
      </c>
      <c r="R12" s="16">
        <f t="shared" si="2"/>
        <v>0.28165564535880477</v>
      </c>
      <c r="S12" s="17">
        <f t="shared" si="3"/>
        <v>0.25716385011021303</v>
      </c>
    </row>
    <row r="13" spans="1:19" x14ac:dyDescent="0.2">
      <c r="A13" s="6" t="s">
        <v>38</v>
      </c>
      <c r="B13" s="7" t="s">
        <v>45</v>
      </c>
      <c r="C13" s="7" t="s">
        <v>19</v>
      </c>
      <c r="D13" s="10" t="s">
        <v>46</v>
      </c>
      <c r="E13" s="11" t="s">
        <v>47</v>
      </c>
      <c r="F13" s="6">
        <v>357877384</v>
      </c>
      <c r="G13" s="10">
        <v>350350784</v>
      </c>
      <c r="H13" s="10">
        <v>17.517539200000002</v>
      </c>
      <c r="I13" s="10">
        <v>215752628</v>
      </c>
      <c r="J13" s="23">
        <v>0.62</v>
      </c>
      <c r="K13" s="10">
        <v>8.3763000000000004E-2</v>
      </c>
      <c r="L13" s="11">
        <v>11</v>
      </c>
      <c r="M13" s="6">
        <v>0.80920000000000003</v>
      </c>
      <c r="N13" s="7">
        <v>2.2000000000000001E-3</v>
      </c>
      <c r="O13" s="8">
        <v>2E-3</v>
      </c>
      <c r="P13" s="21">
        <f t="shared" si="0"/>
        <v>0.81340000000000001</v>
      </c>
      <c r="Q13" s="15">
        <f t="shared" si="1"/>
        <v>99.483648881239233</v>
      </c>
      <c r="R13" s="16">
        <f t="shared" si="2"/>
        <v>0.27046963363658716</v>
      </c>
      <c r="S13" s="17">
        <f t="shared" si="3"/>
        <v>0.24588148512417013</v>
      </c>
    </row>
    <row r="14" spans="1:19" ht="16" thickBot="1" x14ac:dyDescent="0.25">
      <c r="A14" s="12" t="s">
        <v>38</v>
      </c>
      <c r="B14" s="13" t="s">
        <v>48</v>
      </c>
      <c r="C14" s="13" t="s">
        <v>19</v>
      </c>
      <c r="D14" s="25" t="s">
        <v>49</v>
      </c>
      <c r="E14" s="27" t="s">
        <v>50</v>
      </c>
      <c r="F14" s="12">
        <v>387365280</v>
      </c>
      <c r="G14" s="25">
        <v>379063622</v>
      </c>
      <c r="H14" s="25">
        <v>18.953181099999998</v>
      </c>
      <c r="I14" s="25">
        <v>233714326</v>
      </c>
      <c r="J14" s="26">
        <v>0.62</v>
      </c>
      <c r="K14" s="25">
        <v>8.5891999999999996E-2</v>
      </c>
      <c r="L14" s="27">
        <v>11.7</v>
      </c>
      <c r="M14" s="12">
        <v>0.80600000000000005</v>
      </c>
      <c r="N14" s="13">
        <v>2.3E-3</v>
      </c>
      <c r="O14" s="14">
        <v>2E-3</v>
      </c>
      <c r="P14" s="22">
        <f t="shared" si="0"/>
        <v>0.81030000000000002</v>
      </c>
      <c r="Q14" s="18">
        <f t="shared" si="1"/>
        <v>99.469332346044681</v>
      </c>
      <c r="R14" s="19">
        <f t="shared" si="2"/>
        <v>0.28384548932494136</v>
      </c>
      <c r="S14" s="20">
        <f t="shared" si="3"/>
        <v>0.24682216463038381</v>
      </c>
    </row>
    <row r="15" spans="1:19" x14ac:dyDescent="0.2">
      <c r="A15" s="5"/>
      <c r="B15" s="5"/>
      <c r="C15" s="5"/>
      <c r="D15" s="5"/>
      <c r="E15" s="5" t="s">
        <v>59</v>
      </c>
      <c r="F15" s="5">
        <f>SUM(F3:F14)</f>
        <v>4445831704</v>
      </c>
      <c r="G15" s="5"/>
      <c r="H15" s="5"/>
      <c r="I15" s="5">
        <f>SUM(I3:I14)</f>
        <v>2619993294</v>
      </c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">
      <c r="A16" s="5"/>
      <c r="B16" s="5"/>
      <c r="C16" s="5"/>
      <c r="D16" s="5"/>
      <c r="E16" s="5" t="s">
        <v>60</v>
      </c>
      <c r="F16" s="5">
        <f>F15/12</f>
        <v>370485975.33333331</v>
      </c>
      <c r="G16" s="5"/>
      <c r="H16" s="5">
        <v>18.097999999999999</v>
      </c>
      <c r="I16" s="5">
        <f>I15/12</f>
        <v>218332774.5</v>
      </c>
      <c r="J16" s="5"/>
      <c r="K16" s="5">
        <v>8.0799999999999997E-2</v>
      </c>
      <c r="L16" s="5">
        <v>10.93</v>
      </c>
      <c r="M16" s="5"/>
      <c r="N16" s="5"/>
      <c r="O16" s="5"/>
      <c r="P16" s="5">
        <v>0.81230000000000002</v>
      </c>
      <c r="Q16" s="5"/>
      <c r="R16" s="5"/>
      <c r="S16" s="5"/>
    </row>
    <row r="18" spans="7:16" x14ac:dyDescent="0.2">
      <c r="P18" s="1"/>
    </row>
    <row r="19" spans="7:16" x14ac:dyDescent="0.2">
      <c r="P19" s="1"/>
    </row>
    <row r="20" spans="7:16" x14ac:dyDescent="0.2">
      <c r="P20" s="1"/>
    </row>
    <row r="21" spans="7:16" x14ac:dyDescent="0.2">
      <c r="P21" s="1"/>
    </row>
    <row r="22" spans="7:16" x14ac:dyDescent="0.2">
      <c r="I22" s="1"/>
      <c r="P22" s="1"/>
    </row>
    <row r="23" spans="7:16" x14ac:dyDescent="0.2">
      <c r="G23" s="3"/>
      <c r="H23" s="1"/>
      <c r="I23" s="3"/>
      <c r="P23" s="1"/>
    </row>
    <row r="24" spans="7:16" x14ac:dyDescent="0.2">
      <c r="G24" s="3"/>
      <c r="H24" s="1"/>
      <c r="I24" s="3"/>
      <c r="P24" s="1"/>
    </row>
    <row r="25" spans="7:16" x14ac:dyDescent="0.2">
      <c r="G25" s="3"/>
      <c r="H25" s="1"/>
      <c r="I25" s="3"/>
      <c r="P25" s="1"/>
    </row>
    <row r="26" spans="7:16" x14ac:dyDescent="0.2">
      <c r="G26" s="3"/>
      <c r="H26" s="1"/>
      <c r="I26" s="3"/>
      <c r="P26" s="2"/>
    </row>
    <row r="27" spans="7:16" x14ac:dyDescent="0.2">
      <c r="G27" s="3"/>
      <c r="H27" s="1"/>
      <c r="I27" s="3"/>
      <c r="P27" s="1"/>
    </row>
    <row r="28" spans="7:16" x14ac:dyDescent="0.2">
      <c r="G28" s="3"/>
      <c r="H28" s="1"/>
      <c r="I28" s="3"/>
      <c r="P28" s="1"/>
    </row>
    <row r="29" spans="7:16" x14ac:dyDescent="0.2">
      <c r="G29" s="3"/>
      <c r="H29" s="1"/>
      <c r="I29" s="3"/>
      <c r="P29" s="1"/>
    </row>
    <row r="30" spans="7:16" x14ac:dyDescent="0.2">
      <c r="G30" s="3"/>
      <c r="H30" s="1"/>
      <c r="I30" s="3"/>
    </row>
    <row r="31" spans="7:16" x14ac:dyDescent="0.2">
      <c r="G31" s="3"/>
      <c r="H31" s="2"/>
      <c r="I31" s="3"/>
    </row>
    <row r="32" spans="7:16" x14ac:dyDescent="0.2">
      <c r="G32" s="3"/>
      <c r="H32" s="1"/>
      <c r="I32" s="3"/>
    </row>
    <row r="33" spans="7:9" x14ac:dyDescent="0.2">
      <c r="G33" s="3"/>
      <c r="H33" s="1"/>
      <c r="I33" s="3"/>
    </row>
    <row r="34" spans="7:9" x14ac:dyDescent="0.2">
      <c r="G34" s="3"/>
      <c r="H34" s="1"/>
      <c r="I34" s="3"/>
    </row>
  </sheetData>
  <mergeCells count="2">
    <mergeCell ref="M1:O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Esmail, Amin (A&amp;F, St. Lucia)</dc:creator>
  <cp:lastModifiedBy>Microsoft Office User</cp:lastModifiedBy>
  <dcterms:created xsi:type="dcterms:W3CDTF">2019-05-16T01:41:56Z</dcterms:created>
  <dcterms:modified xsi:type="dcterms:W3CDTF">2020-05-26T00:08:32Z</dcterms:modified>
</cp:coreProperties>
</file>