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7176BF7B-130C-4241-B869-670C9D2BF917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Sheet1" sheetId="3" r:id="rId1"/>
    <sheet name="Sheet2" sheetId="6" r:id="rId2"/>
    <sheet name="Sheet3" sheetId="7" r:id="rId3"/>
    <sheet name="Sheet4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6" l="1"/>
  <c r="G5" i="6" s="1"/>
  <c r="D5" i="6"/>
  <c r="F5" i="6" s="1"/>
  <c r="B5" i="6"/>
  <c r="F37" i="6" l="1"/>
  <c r="G33" i="6"/>
  <c r="F33" i="6"/>
  <c r="G21" i="6"/>
  <c r="G17" i="6"/>
  <c r="F17" i="6"/>
  <c r="E45" i="6"/>
  <c r="G45" i="6" s="1"/>
  <c r="D45" i="6"/>
  <c r="F45" i="6" s="1"/>
  <c r="E41" i="6"/>
  <c r="G41" i="6" s="1"/>
  <c r="D41" i="6"/>
  <c r="F41" i="6" s="1"/>
  <c r="E37" i="6"/>
  <c r="G37" i="6" s="1"/>
  <c r="D37" i="6"/>
  <c r="E33" i="6"/>
  <c r="D33" i="6"/>
  <c r="E29" i="6"/>
  <c r="G29" i="6" s="1"/>
  <c r="D29" i="6"/>
  <c r="F29" i="6" s="1"/>
  <c r="E25" i="6"/>
  <c r="G25" i="6" s="1"/>
  <c r="D25" i="6"/>
  <c r="F25" i="6" s="1"/>
  <c r="E21" i="6"/>
  <c r="D21" i="6"/>
  <c r="F21" i="6" s="1"/>
  <c r="E17" i="6"/>
  <c r="D17" i="6"/>
  <c r="E13" i="6"/>
  <c r="G13" i="6" s="1"/>
  <c r="D13" i="6"/>
  <c r="F13" i="6" s="1"/>
  <c r="E9" i="6"/>
  <c r="G9" i="6" s="1"/>
  <c r="D9" i="6"/>
  <c r="F9" i="6" s="1"/>
  <c r="C45" i="6"/>
  <c r="B45" i="6"/>
  <c r="C41" i="6"/>
  <c r="B41" i="6"/>
  <c r="C37" i="6"/>
  <c r="B37" i="6"/>
  <c r="C33" i="6"/>
  <c r="B33" i="6"/>
  <c r="C29" i="6"/>
  <c r="B29" i="6"/>
  <c r="C25" i="6"/>
  <c r="B25" i="6"/>
  <c r="C21" i="6"/>
  <c r="B21" i="6"/>
  <c r="C17" i="6"/>
  <c r="B17" i="6"/>
  <c r="C13" i="6"/>
  <c r="B13" i="6"/>
  <c r="C9" i="6"/>
  <c r="B9" i="6"/>
  <c r="C5" i="6"/>
  <c r="I7" i="3"/>
  <c r="J7" i="3" s="1"/>
  <c r="K7" i="3" s="1"/>
  <c r="I8" i="3"/>
  <c r="J8" i="3" s="1"/>
  <c r="K8" i="3" s="1"/>
  <c r="I9" i="3"/>
  <c r="J9" i="3" s="1"/>
  <c r="K9" i="3" s="1"/>
  <c r="I15" i="3"/>
  <c r="J15" i="3" s="1"/>
  <c r="K15" i="3" s="1"/>
  <c r="I16" i="3"/>
  <c r="J16" i="3" s="1"/>
  <c r="K16" i="3" s="1"/>
  <c r="I17" i="3"/>
  <c r="J17" i="3" s="1"/>
  <c r="K17" i="3" s="1"/>
  <c r="I23" i="3"/>
  <c r="J23" i="3" s="1"/>
  <c r="K23" i="3" s="1"/>
  <c r="I24" i="3"/>
  <c r="J24" i="3" s="1"/>
  <c r="K24" i="3" s="1"/>
  <c r="I25" i="3"/>
  <c r="J25" i="3" s="1"/>
  <c r="K25" i="3" s="1"/>
  <c r="I31" i="3"/>
  <c r="J31" i="3" s="1"/>
  <c r="K31" i="3" s="1"/>
  <c r="I32" i="3"/>
  <c r="J32" i="3" s="1"/>
  <c r="K32" i="3" s="1"/>
  <c r="I33" i="3"/>
  <c r="J33" i="3" s="1"/>
  <c r="K33" i="3" s="1"/>
  <c r="I39" i="3"/>
  <c r="J39" i="3" s="1"/>
  <c r="K39" i="3" s="1"/>
  <c r="I40" i="3"/>
  <c r="J40" i="3" s="1"/>
  <c r="K40" i="3" s="1"/>
  <c r="I41" i="3"/>
  <c r="J41" i="3" s="1"/>
  <c r="K41" i="3" s="1"/>
  <c r="I47" i="3"/>
  <c r="J47" i="3" s="1"/>
  <c r="K47" i="3" s="1"/>
  <c r="I48" i="3"/>
  <c r="J48" i="3" s="1"/>
  <c r="K48" i="3" s="1"/>
  <c r="I49" i="3"/>
  <c r="J49" i="3" s="1"/>
  <c r="K49" i="3" s="1"/>
  <c r="I55" i="3"/>
  <c r="J55" i="3" s="1"/>
  <c r="K55" i="3" s="1"/>
  <c r="I56" i="3"/>
  <c r="J56" i="3" s="1"/>
  <c r="K56" i="3" s="1"/>
  <c r="I57" i="3"/>
  <c r="J57" i="3" s="1"/>
  <c r="K57" i="3" s="1"/>
  <c r="I63" i="3"/>
  <c r="J63" i="3" s="1"/>
  <c r="K63" i="3" s="1"/>
  <c r="I64" i="3"/>
  <c r="J64" i="3" s="1"/>
  <c r="K64" i="3" s="1"/>
  <c r="I65" i="3"/>
  <c r="J65" i="3" s="1"/>
  <c r="K65" i="3" s="1"/>
  <c r="H3" i="3"/>
  <c r="I3" i="3" s="1"/>
  <c r="J3" i="3" s="1"/>
  <c r="K3" i="3" s="1"/>
  <c r="H4" i="3"/>
  <c r="I4" i="3" s="1"/>
  <c r="J4" i="3" s="1"/>
  <c r="K4" i="3" s="1"/>
  <c r="H5" i="3"/>
  <c r="I5" i="3" s="1"/>
  <c r="J5" i="3" s="1"/>
  <c r="K5" i="3" s="1"/>
  <c r="H6" i="3"/>
  <c r="I6" i="3" s="1"/>
  <c r="J6" i="3" s="1"/>
  <c r="K6" i="3" s="1"/>
  <c r="H7" i="3"/>
  <c r="H8" i="3"/>
  <c r="H9" i="3"/>
  <c r="H10" i="3"/>
  <c r="H11" i="3"/>
  <c r="I11" i="3" s="1"/>
  <c r="J11" i="3" s="1"/>
  <c r="K11" i="3" s="1"/>
  <c r="H12" i="3"/>
  <c r="I12" i="3" s="1"/>
  <c r="J12" i="3" s="1"/>
  <c r="K12" i="3" s="1"/>
  <c r="H13" i="3"/>
  <c r="I13" i="3" s="1"/>
  <c r="J13" i="3" s="1"/>
  <c r="K13" i="3" s="1"/>
  <c r="H14" i="3"/>
  <c r="I14" i="3" s="1"/>
  <c r="J14" i="3" s="1"/>
  <c r="K14" i="3" s="1"/>
  <c r="H15" i="3"/>
  <c r="H16" i="3"/>
  <c r="H17" i="3"/>
  <c r="H18" i="3"/>
  <c r="H19" i="3"/>
  <c r="I19" i="3" s="1"/>
  <c r="J19" i="3" s="1"/>
  <c r="K19" i="3" s="1"/>
  <c r="H20" i="3"/>
  <c r="I20" i="3" s="1"/>
  <c r="J20" i="3" s="1"/>
  <c r="K20" i="3" s="1"/>
  <c r="H21" i="3"/>
  <c r="I21" i="3" s="1"/>
  <c r="J21" i="3" s="1"/>
  <c r="K21" i="3" s="1"/>
  <c r="H22" i="3"/>
  <c r="I22" i="3" s="1"/>
  <c r="J22" i="3" s="1"/>
  <c r="K22" i="3" s="1"/>
  <c r="H23" i="3"/>
  <c r="H24" i="3"/>
  <c r="H25" i="3"/>
  <c r="H26" i="3"/>
  <c r="H27" i="3"/>
  <c r="I27" i="3" s="1"/>
  <c r="J27" i="3" s="1"/>
  <c r="K27" i="3" s="1"/>
  <c r="H28" i="3"/>
  <c r="I28" i="3" s="1"/>
  <c r="J28" i="3" s="1"/>
  <c r="K28" i="3" s="1"/>
  <c r="H29" i="3"/>
  <c r="I29" i="3" s="1"/>
  <c r="J29" i="3" s="1"/>
  <c r="K29" i="3" s="1"/>
  <c r="H30" i="3"/>
  <c r="I30" i="3" s="1"/>
  <c r="J30" i="3" s="1"/>
  <c r="K30" i="3" s="1"/>
  <c r="H31" i="3"/>
  <c r="H32" i="3"/>
  <c r="H33" i="3"/>
  <c r="H34" i="3"/>
  <c r="H35" i="3"/>
  <c r="I35" i="3" s="1"/>
  <c r="J35" i="3" s="1"/>
  <c r="K35" i="3" s="1"/>
  <c r="H36" i="3"/>
  <c r="I36" i="3" s="1"/>
  <c r="J36" i="3" s="1"/>
  <c r="K36" i="3" s="1"/>
  <c r="H37" i="3"/>
  <c r="I37" i="3" s="1"/>
  <c r="J37" i="3" s="1"/>
  <c r="K37" i="3" s="1"/>
  <c r="H38" i="3"/>
  <c r="I38" i="3" s="1"/>
  <c r="J38" i="3" s="1"/>
  <c r="K38" i="3" s="1"/>
  <c r="H39" i="3"/>
  <c r="H40" i="3"/>
  <c r="H41" i="3"/>
  <c r="H42" i="3"/>
  <c r="H43" i="3"/>
  <c r="I43" i="3" s="1"/>
  <c r="J43" i="3" s="1"/>
  <c r="K43" i="3" s="1"/>
  <c r="H44" i="3"/>
  <c r="I44" i="3" s="1"/>
  <c r="J44" i="3" s="1"/>
  <c r="K44" i="3" s="1"/>
  <c r="H45" i="3"/>
  <c r="I45" i="3" s="1"/>
  <c r="J45" i="3" s="1"/>
  <c r="K45" i="3" s="1"/>
  <c r="H46" i="3"/>
  <c r="I46" i="3" s="1"/>
  <c r="J46" i="3" s="1"/>
  <c r="K46" i="3" s="1"/>
  <c r="H47" i="3"/>
  <c r="H48" i="3"/>
  <c r="H49" i="3"/>
  <c r="H50" i="3"/>
  <c r="H51" i="3"/>
  <c r="I51" i="3" s="1"/>
  <c r="J51" i="3" s="1"/>
  <c r="K51" i="3" s="1"/>
  <c r="H52" i="3"/>
  <c r="I52" i="3" s="1"/>
  <c r="J52" i="3" s="1"/>
  <c r="K52" i="3" s="1"/>
  <c r="H53" i="3"/>
  <c r="I53" i="3" s="1"/>
  <c r="J53" i="3" s="1"/>
  <c r="K53" i="3" s="1"/>
  <c r="H54" i="3"/>
  <c r="I54" i="3" s="1"/>
  <c r="J54" i="3" s="1"/>
  <c r="K54" i="3" s="1"/>
  <c r="H55" i="3"/>
  <c r="H56" i="3"/>
  <c r="H57" i="3"/>
  <c r="H58" i="3"/>
  <c r="H59" i="3"/>
  <c r="I59" i="3" s="1"/>
  <c r="J59" i="3" s="1"/>
  <c r="K59" i="3" s="1"/>
  <c r="H60" i="3"/>
  <c r="I60" i="3" s="1"/>
  <c r="J60" i="3" s="1"/>
  <c r="K60" i="3" s="1"/>
  <c r="H61" i="3"/>
  <c r="I61" i="3" s="1"/>
  <c r="J61" i="3" s="1"/>
  <c r="K61" i="3" s="1"/>
  <c r="H62" i="3"/>
  <c r="I62" i="3" s="1"/>
  <c r="J62" i="3" s="1"/>
  <c r="K62" i="3" s="1"/>
  <c r="H63" i="3"/>
  <c r="H64" i="3"/>
  <c r="H65" i="3"/>
  <c r="H66" i="3"/>
  <c r="H67" i="3"/>
  <c r="I67" i="3" s="1"/>
  <c r="J67" i="3" s="1"/>
  <c r="K67" i="3" s="1"/>
  <c r="D3" i="3"/>
  <c r="D4" i="3"/>
  <c r="D5" i="3"/>
  <c r="D6" i="3"/>
  <c r="D7" i="3"/>
  <c r="D8" i="3"/>
  <c r="D9" i="3"/>
  <c r="D10" i="3"/>
  <c r="I10" i="3" s="1"/>
  <c r="J10" i="3" s="1"/>
  <c r="K10" i="3" s="1"/>
  <c r="D11" i="3"/>
  <c r="D12" i="3"/>
  <c r="D13" i="3"/>
  <c r="D14" i="3"/>
  <c r="D15" i="3"/>
  <c r="D16" i="3"/>
  <c r="D17" i="3"/>
  <c r="D18" i="3"/>
  <c r="I18" i="3" s="1"/>
  <c r="J18" i="3" s="1"/>
  <c r="K18" i="3" s="1"/>
  <c r="D19" i="3"/>
  <c r="D20" i="3"/>
  <c r="D21" i="3"/>
  <c r="D22" i="3"/>
  <c r="D23" i="3"/>
  <c r="D24" i="3"/>
  <c r="D25" i="3"/>
  <c r="D26" i="3"/>
  <c r="I26" i="3" s="1"/>
  <c r="J26" i="3" s="1"/>
  <c r="K26" i="3" s="1"/>
  <c r="D27" i="3"/>
  <c r="D28" i="3"/>
  <c r="D29" i="3"/>
  <c r="D30" i="3"/>
  <c r="D31" i="3"/>
  <c r="D32" i="3"/>
  <c r="D33" i="3"/>
  <c r="D34" i="3"/>
  <c r="I34" i="3" s="1"/>
  <c r="J34" i="3" s="1"/>
  <c r="K34" i="3" s="1"/>
  <c r="D35" i="3"/>
  <c r="D36" i="3"/>
  <c r="D37" i="3"/>
  <c r="D38" i="3"/>
  <c r="D39" i="3"/>
  <c r="D40" i="3"/>
  <c r="D41" i="3"/>
  <c r="D42" i="3"/>
  <c r="I42" i="3" s="1"/>
  <c r="J42" i="3" s="1"/>
  <c r="K42" i="3" s="1"/>
  <c r="D43" i="3"/>
  <c r="D44" i="3"/>
  <c r="D45" i="3"/>
  <c r="D46" i="3"/>
  <c r="D47" i="3"/>
  <c r="D48" i="3"/>
  <c r="D49" i="3"/>
  <c r="D50" i="3"/>
  <c r="I50" i="3" s="1"/>
  <c r="J50" i="3" s="1"/>
  <c r="K50" i="3" s="1"/>
  <c r="D51" i="3"/>
  <c r="D52" i="3"/>
  <c r="D53" i="3"/>
  <c r="D54" i="3"/>
  <c r="D55" i="3"/>
  <c r="D56" i="3"/>
  <c r="D57" i="3"/>
  <c r="D58" i="3"/>
  <c r="I58" i="3" s="1"/>
  <c r="J58" i="3" s="1"/>
  <c r="K58" i="3" s="1"/>
  <c r="D59" i="3"/>
  <c r="D60" i="3"/>
  <c r="D61" i="3"/>
  <c r="D62" i="3"/>
  <c r="D63" i="3"/>
  <c r="D64" i="3"/>
  <c r="D65" i="3"/>
  <c r="D66" i="3"/>
  <c r="I66" i="3" s="1"/>
  <c r="J66" i="3" s="1"/>
  <c r="K66" i="3" s="1"/>
  <c r="D67" i="3"/>
  <c r="H2" i="3"/>
  <c r="I2" i="3" s="1"/>
  <c r="D2" i="3"/>
  <c r="N2" i="3" l="1"/>
  <c r="J2" i="3"/>
  <c r="K2" i="3" s="1"/>
</calcChain>
</file>

<file path=xl/sharedStrings.xml><?xml version="1.0" encoding="utf-8"?>
<sst xmlns="http://schemas.openxmlformats.org/spreadsheetml/2006/main" count="301" uniqueCount="142">
  <si>
    <t>CaMIF1</t>
  </si>
  <si>
    <t>CaZHD1</t>
  </si>
  <si>
    <t>CaZHD2</t>
  </si>
  <si>
    <t>CaZHD3</t>
  </si>
  <si>
    <t>CaZHD4</t>
  </si>
  <si>
    <t>CaZHD5</t>
  </si>
  <si>
    <t>CaZHD6</t>
  </si>
  <si>
    <t>CaZHD7</t>
  </si>
  <si>
    <t>CaZHD8</t>
  </si>
  <si>
    <t>CaZHD9</t>
  </si>
  <si>
    <t>CaZHD10</t>
  </si>
  <si>
    <t>Gene</t>
  </si>
  <si>
    <t>CT1</t>
  </si>
  <si>
    <t>CT2</t>
  </si>
  <si>
    <t>Average</t>
  </si>
  <si>
    <t>HP Gene</t>
  </si>
  <si>
    <t>ΔCT</t>
  </si>
  <si>
    <t>ΔΔCT</t>
  </si>
  <si>
    <t>2^ΔΔCT</t>
  </si>
  <si>
    <t>Control</t>
  </si>
  <si>
    <t>Average of Control ΔΔCT</t>
  </si>
  <si>
    <t>Treatment</t>
  </si>
  <si>
    <t>Beta Tubulin</t>
  </si>
  <si>
    <t>Genes</t>
  </si>
  <si>
    <t>CaMIF1 C1</t>
  </si>
  <si>
    <t>CaZHD1 C1</t>
  </si>
  <si>
    <t>CaZHD2 C1</t>
  </si>
  <si>
    <t>CaZHD3 C1</t>
  </si>
  <si>
    <t>CaZHD4 C1</t>
  </si>
  <si>
    <t>CaZHD5 C1</t>
  </si>
  <si>
    <t>CaZHD6 C1</t>
  </si>
  <si>
    <t>CaZHD7 C1</t>
  </si>
  <si>
    <t>CaZHD8 C1</t>
  </si>
  <si>
    <t>CaZHD9 C1</t>
  </si>
  <si>
    <t>CaZHD10 C1</t>
  </si>
  <si>
    <t>CaMIF1 T1</t>
  </si>
  <si>
    <t>CaZHD1 T1</t>
  </si>
  <si>
    <t>CaZHD2 T1</t>
  </si>
  <si>
    <t>CaZHD3 T1</t>
  </si>
  <si>
    <t>CaZHD4 T1</t>
  </si>
  <si>
    <t>CaZHD5 T1</t>
  </si>
  <si>
    <t>CaZHD6 T1</t>
  </si>
  <si>
    <t>CaZHD7 T1</t>
  </si>
  <si>
    <t>CaZHD8 T1</t>
  </si>
  <si>
    <t>CaZHD9 T1</t>
  </si>
  <si>
    <t>CaZHD10 T1</t>
  </si>
  <si>
    <t>CaMIF1 C2</t>
  </si>
  <si>
    <t>CaMIF1 C3</t>
  </si>
  <si>
    <t>CaZHD1 C2</t>
  </si>
  <si>
    <t>CaZHD1 C3</t>
  </si>
  <si>
    <t>CaZHD2 C2</t>
  </si>
  <si>
    <t>CaZHD2 C3</t>
  </si>
  <si>
    <t>CaZHD3 C2</t>
  </si>
  <si>
    <t>CaZHD3 C3</t>
  </si>
  <si>
    <t>CaZHD4 C2</t>
  </si>
  <si>
    <t>CaZHD4 C3</t>
  </si>
  <si>
    <t>CaZHD5 C2</t>
  </si>
  <si>
    <t>CaZHD5 C3</t>
  </si>
  <si>
    <t>CaZHD6 C2</t>
  </si>
  <si>
    <t>CaZHD6 C3</t>
  </si>
  <si>
    <t>CaZHD7 C2</t>
  </si>
  <si>
    <t>CaZHD7 C3</t>
  </si>
  <si>
    <t>CaZHD8 C2</t>
  </si>
  <si>
    <t>CaZHD8 C3</t>
  </si>
  <si>
    <t>CaZHD9 C2</t>
  </si>
  <si>
    <t>CaZHD9 C3</t>
  </si>
  <si>
    <t>CaZHD10 C2</t>
  </si>
  <si>
    <t>CaZHD10 C3</t>
  </si>
  <si>
    <t>CaMIF1 T2</t>
  </si>
  <si>
    <t>CaMIF1 T3</t>
  </si>
  <si>
    <t>CaZHD1 T2</t>
  </si>
  <si>
    <t>CaZHD1 T3</t>
  </si>
  <si>
    <t>CaZHD2 T2</t>
  </si>
  <si>
    <t>CaZHD2 T3</t>
  </si>
  <si>
    <t>CaZHD3 T2</t>
  </si>
  <si>
    <t>CaZHD3 T3</t>
  </si>
  <si>
    <t>CaZHD4 T2</t>
  </si>
  <si>
    <t>CaZHD4 T3</t>
  </si>
  <si>
    <t>CaZHD5 T2</t>
  </si>
  <si>
    <t>CaZHD5 T3</t>
  </si>
  <si>
    <t>CaZHD6 T2</t>
  </si>
  <si>
    <t>CaZHD6 T3</t>
  </si>
  <si>
    <t>CaZHD7 T2</t>
  </si>
  <si>
    <t>CaZHD7 T3</t>
  </si>
  <si>
    <t>CaZHD8 T2</t>
  </si>
  <si>
    <t>CaZHD8 T3</t>
  </si>
  <si>
    <t>CaZHD9 T2</t>
  </si>
  <si>
    <t>CaZHD9 T3</t>
  </si>
  <si>
    <t>CaZHD10 T2</t>
  </si>
  <si>
    <t>CaZHD10 T3</t>
  </si>
  <si>
    <t>CaMIF1 R1</t>
  </si>
  <si>
    <t>CaMIF1 R2</t>
  </si>
  <si>
    <t>CaMIF1 R3</t>
  </si>
  <si>
    <t>CaZHD1 R1</t>
  </si>
  <si>
    <t>CaZHD1 R2</t>
  </si>
  <si>
    <t>CaZHD1 R3</t>
  </si>
  <si>
    <t>CaZHD2 R1</t>
  </si>
  <si>
    <t>CaZHD2 R2</t>
  </si>
  <si>
    <t>CaZHD2 R3</t>
  </si>
  <si>
    <t>CaZHD3 R1</t>
  </si>
  <si>
    <t>CaZHD3 R2</t>
  </si>
  <si>
    <t>CaZHD3 R3</t>
  </si>
  <si>
    <t>CaZHD4 R1</t>
  </si>
  <si>
    <t>CaZHD4 R2</t>
  </si>
  <si>
    <t>CaZHD4 R3</t>
  </si>
  <si>
    <t>CaZHD5 R1</t>
  </si>
  <si>
    <t>CaZHD5 R2</t>
  </si>
  <si>
    <t>CaZHD5 R3</t>
  </si>
  <si>
    <t>CaZHD6 R1</t>
  </si>
  <si>
    <t>CaZHD6 R2</t>
  </si>
  <si>
    <t>CaZHD6 R3</t>
  </si>
  <si>
    <t>CaZHD7 R1</t>
  </si>
  <si>
    <t>CaZHD7 R2</t>
  </si>
  <si>
    <t>CaZHD7 R3</t>
  </si>
  <si>
    <t>CaZHD8 R1</t>
  </si>
  <si>
    <t>CaZHD8 R2</t>
  </si>
  <si>
    <t>CaZHD8 R3</t>
  </si>
  <si>
    <t>CaZHD9 R1</t>
  </si>
  <si>
    <t>CaZHD9 R2</t>
  </si>
  <si>
    <t>CaZHD9 R3</t>
  </si>
  <si>
    <t>CaZHD10 R1</t>
  </si>
  <si>
    <t>CaZHD10 R2</t>
  </si>
  <si>
    <t>CaZHD10 R3</t>
  </si>
  <si>
    <t>Mean</t>
  </si>
  <si>
    <t>SD C</t>
  </si>
  <si>
    <t>SD T</t>
  </si>
  <si>
    <t>SE C</t>
  </si>
  <si>
    <t>SE T</t>
  </si>
  <si>
    <t>SD Control</t>
  </si>
  <si>
    <t>SD Treatment</t>
  </si>
  <si>
    <t>SE Control</t>
  </si>
  <si>
    <t>SE Treatment</t>
  </si>
  <si>
    <t>C R1</t>
  </si>
  <si>
    <t>C R2</t>
  </si>
  <si>
    <t>C R3</t>
  </si>
  <si>
    <t>T R1</t>
  </si>
  <si>
    <t>T R2</t>
  </si>
  <si>
    <t>T R3</t>
  </si>
  <si>
    <t>Replication</t>
  </si>
  <si>
    <t>Expression</t>
  </si>
  <si>
    <t>Control 2^ΔΔCT</t>
  </si>
  <si>
    <t>Treatment 2^ΔΔCT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</si>
</sst>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workbookViewId="0">
      <selection activeCell="K1" sqref="A1:K67"/>
    </sheetView>
  </sheetViews>
  <sheetFormatPr defaultRowHeight="14.5" x14ac:dyDescent="0.35"/>
  <cols>
    <col min="1" max="1" width="10.90625" bestFit="1" customWidth="1"/>
    <col min="5" max="5" width="11.26953125" bestFit="1" customWidth="1"/>
    <col min="13" max="13" width="21.36328125" bestFit="1" customWidth="1"/>
    <col min="15" max="15" width="10.90625" bestFit="1" customWidth="1"/>
  </cols>
  <sheetData>
    <row r="1" spans="1:14" x14ac:dyDescent="0.35">
      <c r="A1" s="3" t="s">
        <v>11</v>
      </c>
      <c r="B1" s="3" t="s">
        <v>12</v>
      </c>
      <c r="C1" s="3" t="s">
        <v>13</v>
      </c>
      <c r="D1" s="4" t="s">
        <v>14</v>
      </c>
      <c r="E1" s="4" t="s">
        <v>15</v>
      </c>
      <c r="F1" s="3" t="s">
        <v>12</v>
      </c>
      <c r="G1" s="3" t="s">
        <v>13</v>
      </c>
      <c r="H1" s="4" t="s">
        <v>14</v>
      </c>
      <c r="I1" s="4" t="s">
        <v>16</v>
      </c>
      <c r="J1" s="4" t="s">
        <v>17</v>
      </c>
      <c r="K1" s="4" t="s">
        <v>18</v>
      </c>
    </row>
    <row r="2" spans="1:14" x14ac:dyDescent="0.35">
      <c r="A2" s="5" t="s">
        <v>24</v>
      </c>
      <c r="B2" s="5">
        <v>9.3049999999999997</v>
      </c>
      <c r="C2" s="5">
        <v>9.4280000000000008</v>
      </c>
      <c r="D2" s="6">
        <f>AVERAGE(B2:C2)</f>
        <v>9.3665000000000003</v>
      </c>
      <c r="E2" s="6" t="s">
        <v>22</v>
      </c>
      <c r="F2" s="5">
        <v>34.863</v>
      </c>
      <c r="G2" s="5">
        <v>34.843000000000004</v>
      </c>
      <c r="H2" s="6">
        <f>AVERAGE(F2:G2)</f>
        <v>34.853000000000002</v>
      </c>
      <c r="I2" s="6">
        <f>H2-D2</f>
        <v>25.486499999999999</v>
      </c>
      <c r="J2" s="6">
        <f>I2-25.4698</f>
        <v>1.6700000000000159E-2</v>
      </c>
      <c r="K2" s="6">
        <f>2^-J2</f>
        <v>0.98849118109320822</v>
      </c>
      <c r="M2" s="1" t="s">
        <v>20</v>
      </c>
      <c r="N2">
        <f>AVERAGE(I2:I34)</f>
        <v>25.469803030303034</v>
      </c>
    </row>
    <row r="3" spans="1:14" x14ac:dyDescent="0.35">
      <c r="A3" s="5" t="s">
        <v>46</v>
      </c>
      <c r="B3" s="5">
        <v>9.3650000000000002</v>
      </c>
      <c r="C3" s="5">
        <v>9.52</v>
      </c>
      <c r="D3" s="6">
        <f t="shared" ref="D3:D66" si="0">AVERAGE(B3:C3)</f>
        <v>9.442499999999999</v>
      </c>
      <c r="E3" s="6" t="s">
        <v>22</v>
      </c>
      <c r="F3" s="5">
        <v>34.853999999999999</v>
      </c>
      <c r="G3" s="5">
        <v>34.847000000000001</v>
      </c>
      <c r="H3" s="6">
        <f t="shared" ref="H3:H66" si="1">AVERAGE(F3:G3)</f>
        <v>34.850499999999997</v>
      </c>
      <c r="I3" s="6">
        <f t="shared" ref="I3:I66" si="2">H3-D3</f>
        <v>25.407999999999998</v>
      </c>
      <c r="J3" s="6">
        <f t="shared" ref="J3:J66" si="3">I3-25.4698</f>
        <v>-6.1800000000001631E-2</v>
      </c>
      <c r="K3" s="6">
        <f t="shared" ref="K3:K66" si="4">2^-J3</f>
        <v>1.0437672205304203</v>
      </c>
    </row>
    <row r="4" spans="1:14" x14ac:dyDescent="0.35">
      <c r="A4" s="5" t="s">
        <v>47</v>
      </c>
      <c r="B4" s="5">
        <v>9.4149999999999991</v>
      </c>
      <c r="C4" s="5">
        <v>9.3420000000000005</v>
      </c>
      <c r="D4" s="6">
        <f t="shared" si="0"/>
        <v>9.3784999999999989</v>
      </c>
      <c r="E4" s="6" t="s">
        <v>22</v>
      </c>
      <c r="F4" s="5">
        <v>34.848999999999997</v>
      </c>
      <c r="G4" s="5">
        <v>34.838999999999999</v>
      </c>
      <c r="H4" s="6">
        <f t="shared" si="1"/>
        <v>34.843999999999994</v>
      </c>
      <c r="I4" s="6">
        <f t="shared" si="2"/>
        <v>25.465499999999995</v>
      </c>
      <c r="J4" s="6">
        <f t="shared" si="3"/>
        <v>-4.3000000000041894E-3</v>
      </c>
      <c r="K4" s="6">
        <f t="shared" si="4"/>
        <v>1.0029849790807797</v>
      </c>
    </row>
    <row r="5" spans="1:14" x14ac:dyDescent="0.35">
      <c r="A5" s="5" t="s">
        <v>25</v>
      </c>
      <c r="B5" s="5">
        <v>10.831</v>
      </c>
      <c r="C5" s="5">
        <v>10.634</v>
      </c>
      <c r="D5" s="6">
        <f t="shared" si="0"/>
        <v>10.7325</v>
      </c>
      <c r="E5" s="6" t="s">
        <v>22</v>
      </c>
      <c r="F5" s="5">
        <v>34.859000000000002</v>
      </c>
      <c r="G5" s="5">
        <v>34.848999999999997</v>
      </c>
      <c r="H5" s="6">
        <f t="shared" si="1"/>
        <v>34.853999999999999</v>
      </c>
      <c r="I5" s="6">
        <f t="shared" si="2"/>
        <v>24.121499999999997</v>
      </c>
      <c r="J5" s="6">
        <f t="shared" si="3"/>
        <v>-1.3483000000000018</v>
      </c>
      <c r="K5" s="6">
        <f t="shared" si="4"/>
        <v>2.5461192661248293</v>
      </c>
    </row>
    <row r="6" spans="1:14" x14ac:dyDescent="0.35">
      <c r="A6" s="5" t="s">
        <v>48</v>
      </c>
      <c r="B6" s="5">
        <v>10.914999999999999</v>
      </c>
      <c r="C6" s="5">
        <v>10.721</v>
      </c>
      <c r="D6" s="6">
        <f t="shared" si="0"/>
        <v>10.818</v>
      </c>
      <c r="E6" s="6" t="s">
        <v>22</v>
      </c>
      <c r="F6" s="5">
        <v>34.854999999999997</v>
      </c>
      <c r="G6" s="5">
        <v>34.841999999999999</v>
      </c>
      <c r="H6" s="6">
        <f t="shared" si="1"/>
        <v>34.848500000000001</v>
      </c>
      <c r="I6" s="6">
        <f t="shared" si="2"/>
        <v>24.030500000000004</v>
      </c>
      <c r="J6" s="6">
        <f t="shared" si="3"/>
        <v>-1.4392999999999958</v>
      </c>
      <c r="K6" s="6">
        <f t="shared" si="4"/>
        <v>2.7118925171675725</v>
      </c>
    </row>
    <row r="7" spans="1:14" x14ac:dyDescent="0.35">
      <c r="A7" s="5" t="s">
        <v>49</v>
      </c>
      <c r="B7" s="5">
        <v>10.794</v>
      </c>
      <c r="C7" s="5">
        <v>10.509</v>
      </c>
      <c r="D7" s="6">
        <f t="shared" si="0"/>
        <v>10.6515</v>
      </c>
      <c r="E7" s="6" t="s">
        <v>22</v>
      </c>
      <c r="F7" s="5">
        <v>34.857999999999997</v>
      </c>
      <c r="G7" s="5">
        <v>34.844000000000001</v>
      </c>
      <c r="H7" s="6">
        <f t="shared" si="1"/>
        <v>34.850999999999999</v>
      </c>
      <c r="I7" s="6">
        <f t="shared" si="2"/>
        <v>24.1995</v>
      </c>
      <c r="J7" s="6">
        <f t="shared" si="3"/>
        <v>-1.2702999999999989</v>
      </c>
      <c r="K7" s="6">
        <f t="shared" si="4"/>
        <v>2.4121171889028301</v>
      </c>
    </row>
    <row r="8" spans="1:14" x14ac:dyDescent="0.35">
      <c r="A8" s="5" t="s">
        <v>26</v>
      </c>
      <c r="B8" s="5">
        <v>8.0559999999999992</v>
      </c>
      <c r="C8" s="5">
        <v>8.3119999999999994</v>
      </c>
      <c r="D8" s="6">
        <f t="shared" si="0"/>
        <v>8.1839999999999993</v>
      </c>
      <c r="E8" s="6" t="s">
        <v>22</v>
      </c>
      <c r="F8" s="5">
        <v>34.856000000000002</v>
      </c>
      <c r="G8" s="5">
        <v>34.847999999999999</v>
      </c>
      <c r="H8" s="6">
        <f t="shared" si="1"/>
        <v>34.852000000000004</v>
      </c>
      <c r="I8" s="6">
        <f t="shared" si="2"/>
        <v>26.668000000000006</v>
      </c>
      <c r="J8" s="6">
        <f t="shared" si="3"/>
        <v>1.198200000000007</v>
      </c>
      <c r="K8" s="6">
        <f t="shared" si="4"/>
        <v>0.4358186982801377</v>
      </c>
    </row>
    <row r="9" spans="1:14" x14ac:dyDescent="0.35">
      <c r="A9" s="5" t="s">
        <v>50</v>
      </c>
      <c r="B9" s="5">
        <v>8.1120000000000001</v>
      </c>
      <c r="C9" s="5">
        <v>8.2650000000000006</v>
      </c>
      <c r="D9" s="6">
        <f t="shared" si="0"/>
        <v>8.1885000000000012</v>
      </c>
      <c r="E9" s="6" t="s">
        <v>22</v>
      </c>
      <c r="F9" s="5">
        <v>34.865000000000002</v>
      </c>
      <c r="G9" s="5">
        <v>34.840000000000003</v>
      </c>
      <c r="H9" s="6">
        <f t="shared" si="1"/>
        <v>34.852500000000006</v>
      </c>
      <c r="I9" s="6">
        <f t="shared" si="2"/>
        <v>26.664000000000005</v>
      </c>
      <c r="J9" s="6">
        <f t="shared" si="3"/>
        <v>1.1942000000000057</v>
      </c>
      <c r="K9" s="6">
        <f t="shared" si="4"/>
        <v>0.43702872096040396</v>
      </c>
    </row>
    <row r="10" spans="1:14" x14ac:dyDescent="0.35">
      <c r="A10" s="5" t="s">
        <v>51</v>
      </c>
      <c r="B10" s="5">
        <v>8.1790000000000003</v>
      </c>
      <c r="C10" s="5">
        <v>8.3889999999999993</v>
      </c>
      <c r="D10" s="6">
        <f t="shared" si="0"/>
        <v>8.2839999999999989</v>
      </c>
      <c r="E10" s="6" t="s">
        <v>22</v>
      </c>
      <c r="F10" s="5">
        <v>34.847999999999999</v>
      </c>
      <c r="G10" s="5">
        <v>34.841999999999999</v>
      </c>
      <c r="H10" s="6">
        <f t="shared" si="1"/>
        <v>34.844999999999999</v>
      </c>
      <c r="I10" s="6">
        <f t="shared" si="2"/>
        <v>26.561</v>
      </c>
      <c r="J10" s="6">
        <f t="shared" si="3"/>
        <v>1.0912000000000006</v>
      </c>
      <c r="K10" s="6">
        <f t="shared" si="4"/>
        <v>0.46937080053789909</v>
      </c>
    </row>
    <row r="11" spans="1:14" x14ac:dyDescent="0.35">
      <c r="A11" s="5" t="s">
        <v>27</v>
      </c>
      <c r="B11" s="5">
        <v>7.9740000000000002</v>
      </c>
      <c r="C11" s="5">
        <v>8.1989999999999998</v>
      </c>
      <c r="D11" s="6">
        <f t="shared" si="0"/>
        <v>8.0865000000000009</v>
      </c>
      <c r="E11" s="6" t="s">
        <v>22</v>
      </c>
      <c r="F11" s="5">
        <v>34.850999999999999</v>
      </c>
      <c r="G11" s="5">
        <v>34.847000000000001</v>
      </c>
      <c r="H11" s="6">
        <f t="shared" si="1"/>
        <v>34.849000000000004</v>
      </c>
      <c r="I11" s="6">
        <f t="shared" si="2"/>
        <v>26.762500000000003</v>
      </c>
      <c r="J11" s="6">
        <f t="shared" si="3"/>
        <v>1.2927000000000035</v>
      </c>
      <c r="K11" s="6">
        <f t="shared" si="4"/>
        <v>0.40818639422540431</v>
      </c>
    </row>
    <row r="12" spans="1:14" x14ac:dyDescent="0.35">
      <c r="A12" s="5" t="s">
        <v>52</v>
      </c>
      <c r="B12" s="5">
        <v>7.9009999999999998</v>
      </c>
      <c r="C12" s="5">
        <v>8.2769999999999992</v>
      </c>
      <c r="D12" s="6">
        <f t="shared" si="0"/>
        <v>8.0889999999999986</v>
      </c>
      <c r="E12" s="6" t="s">
        <v>22</v>
      </c>
      <c r="F12" s="5">
        <v>34.859000000000002</v>
      </c>
      <c r="G12" s="5">
        <v>34.840000000000003</v>
      </c>
      <c r="H12" s="6">
        <f t="shared" si="1"/>
        <v>34.849500000000006</v>
      </c>
      <c r="I12" s="6">
        <f t="shared" si="2"/>
        <v>26.760500000000008</v>
      </c>
      <c r="J12" s="6">
        <f t="shared" si="3"/>
        <v>1.2907000000000082</v>
      </c>
      <c r="K12" s="6">
        <f t="shared" si="4"/>
        <v>0.40875265313208131</v>
      </c>
    </row>
    <row r="13" spans="1:14" x14ac:dyDescent="0.35">
      <c r="A13" s="5" t="s">
        <v>53</v>
      </c>
      <c r="B13" s="5">
        <v>8.048</v>
      </c>
      <c r="C13" s="5">
        <v>8.1210000000000004</v>
      </c>
      <c r="D13" s="6">
        <f t="shared" si="0"/>
        <v>8.0845000000000002</v>
      </c>
      <c r="E13" s="6" t="s">
        <v>22</v>
      </c>
      <c r="F13" s="5">
        <v>34.845999999999997</v>
      </c>
      <c r="G13" s="5">
        <v>34.845999999999997</v>
      </c>
      <c r="H13" s="6">
        <f t="shared" si="1"/>
        <v>34.845999999999997</v>
      </c>
      <c r="I13" s="6">
        <f t="shared" si="2"/>
        <v>26.761499999999998</v>
      </c>
      <c r="J13" s="6">
        <f t="shared" si="3"/>
        <v>1.2916999999999987</v>
      </c>
      <c r="K13" s="6">
        <f t="shared" si="4"/>
        <v>0.40846942555355759</v>
      </c>
    </row>
    <row r="14" spans="1:14" x14ac:dyDescent="0.35">
      <c r="A14" s="5" t="s">
        <v>28</v>
      </c>
      <c r="B14" s="5">
        <v>9.2360000000000007</v>
      </c>
      <c r="C14" s="5">
        <v>9.5860000000000003</v>
      </c>
      <c r="D14" s="6">
        <f t="shared" si="0"/>
        <v>9.4110000000000014</v>
      </c>
      <c r="E14" s="6" t="s">
        <v>22</v>
      </c>
      <c r="F14" s="5">
        <v>34.862000000000002</v>
      </c>
      <c r="G14" s="5">
        <v>34.841000000000001</v>
      </c>
      <c r="H14" s="6">
        <f t="shared" si="1"/>
        <v>34.851500000000001</v>
      </c>
      <c r="I14" s="6">
        <f t="shared" si="2"/>
        <v>25.4405</v>
      </c>
      <c r="J14" s="6">
        <f t="shared" si="3"/>
        <v>-2.9299999999999216E-2</v>
      </c>
      <c r="K14" s="6">
        <f t="shared" si="4"/>
        <v>1.0205168476987276</v>
      </c>
    </row>
    <row r="15" spans="1:14" x14ac:dyDescent="0.35">
      <c r="A15" s="5" t="s">
        <v>54</v>
      </c>
      <c r="B15" s="5">
        <v>9.0980000000000008</v>
      </c>
      <c r="C15" s="5">
        <v>9.6219999999999999</v>
      </c>
      <c r="D15" s="6">
        <f t="shared" si="0"/>
        <v>9.36</v>
      </c>
      <c r="E15" s="6" t="s">
        <v>22</v>
      </c>
      <c r="F15" s="5">
        <v>34.845999999999997</v>
      </c>
      <c r="G15" s="5">
        <v>34.840000000000003</v>
      </c>
      <c r="H15" s="6">
        <f t="shared" si="1"/>
        <v>34.843000000000004</v>
      </c>
      <c r="I15" s="6">
        <f t="shared" si="2"/>
        <v>25.483000000000004</v>
      </c>
      <c r="J15" s="6">
        <f t="shared" si="3"/>
        <v>1.3200000000004763E-2</v>
      </c>
      <c r="K15" s="6">
        <f t="shared" si="4"/>
        <v>0.99089218691697312</v>
      </c>
    </row>
    <row r="16" spans="1:14" x14ac:dyDescent="0.35">
      <c r="A16" s="5" t="s">
        <v>55</v>
      </c>
      <c r="B16" s="5">
        <v>9.3059999999999992</v>
      </c>
      <c r="C16" s="5">
        <v>9.548</v>
      </c>
      <c r="D16" s="6">
        <f t="shared" si="0"/>
        <v>9.4269999999999996</v>
      </c>
      <c r="E16" s="6" t="s">
        <v>22</v>
      </c>
      <c r="F16" s="5">
        <v>34.847000000000001</v>
      </c>
      <c r="G16" s="5">
        <v>34.843000000000004</v>
      </c>
      <c r="H16" s="6">
        <f t="shared" si="1"/>
        <v>34.844999999999999</v>
      </c>
      <c r="I16" s="6">
        <f t="shared" si="2"/>
        <v>25.417999999999999</v>
      </c>
      <c r="J16" s="6">
        <f t="shared" si="3"/>
        <v>-5.1800000000000068E-2</v>
      </c>
      <c r="K16" s="6">
        <f t="shared" si="4"/>
        <v>1.0365573936919328</v>
      </c>
    </row>
    <row r="17" spans="1:11" x14ac:dyDescent="0.35">
      <c r="A17" s="5" t="s">
        <v>29</v>
      </c>
      <c r="B17" s="5">
        <v>10.512</v>
      </c>
      <c r="C17" s="5">
        <v>10.090999999999999</v>
      </c>
      <c r="D17" s="6">
        <f t="shared" si="0"/>
        <v>10.301500000000001</v>
      </c>
      <c r="E17" s="6" t="s">
        <v>22</v>
      </c>
      <c r="F17" s="5">
        <v>34.853000000000002</v>
      </c>
      <c r="G17" s="5">
        <v>34.85</v>
      </c>
      <c r="H17" s="6">
        <f t="shared" si="1"/>
        <v>34.851500000000001</v>
      </c>
      <c r="I17" s="6">
        <f t="shared" si="2"/>
        <v>24.55</v>
      </c>
      <c r="J17" s="6">
        <f t="shared" si="3"/>
        <v>-0.91979999999999862</v>
      </c>
      <c r="K17" s="6">
        <f t="shared" si="4"/>
        <v>1.8918530087556098</v>
      </c>
    </row>
    <row r="18" spans="1:11" x14ac:dyDescent="0.35">
      <c r="A18" s="5" t="s">
        <v>56</v>
      </c>
      <c r="B18" s="5">
        <v>10.406000000000001</v>
      </c>
      <c r="C18" s="5">
        <v>10.138999999999999</v>
      </c>
      <c r="D18" s="6">
        <f t="shared" si="0"/>
        <v>10.272500000000001</v>
      </c>
      <c r="E18" s="6" t="s">
        <v>22</v>
      </c>
      <c r="F18" s="5">
        <v>34.847000000000001</v>
      </c>
      <c r="G18" s="5">
        <v>34.844000000000001</v>
      </c>
      <c r="H18" s="6">
        <f t="shared" si="1"/>
        <v>34.845500000000001</v>
      </c>
      <c r="I18" s="6">
        <f t="shared" si="2"/>
        <v>24.573</v>
      </c>
      <c r="J18" s="6">
        <f t="shared" si="3"/>
        <v>-0.89679999999999893</v>
      </c>
      <c r="K18" s="6">
        <f t="shared" si="4"/>
        <v>1.8619315032538426</v>
      </c>
    </row>
    <row r="19" spans="1:11" x14ac:dyDescent="0.35">
      <c r="A19" s="5" t="s">
        <v>57</v>
      </c>
      <c r="B19" s="5">
        <v>10.332000000000001</v>
      </c>
      <c r="C19" s="5">
        <v>10.042999999999999</v>
      </c>
      <c r="D19" s="6">
        <f t="shared" si="0"/>
        <v>10.1875</v>
      </c>
      <c r="E19" s="6" t="s">
        <v>22</v>
      </c>
      <c r="F19" s="5">
        <v>34.86</v>
      </c>
      <c r="G19" s="5">
        <v>34.847000000000001</v>
      </c>
      <c r="H19" s="6">
        <f t="shared" si="1"/>
        <v>34.853499999999997</v>
      </c>
      <c r="I19" s="6">
        <f t="shared" si="2"/>
        <v>24.665999999999997</v>
      </c>
      <c r="J19" s="6">
        <f t="shared" si="3"/>
        <v>-0.80380000000000251</v>
      </c>
      <c r="K19" s="6">
        <f t="shared" si="4"/>
        <v>1.7456931610337441</v>
      </c>
    </row>
    <row r="20" spans="1:11" x14ac:dyDescent="0.35">
      <c r="A20" s="5" t="s">
        <v>30</v>
      </c>
      <c r="B20" s="5">
        <v>9.782</v>
      </c>
      <c r="C20" s="5">
        <v>9.9429999999999996</v>
      </c>
      <c r="D20" s="6">
        <f t="shared" si="0"/>
        <v>9.8625000000000007</v>
      </c>
      <c r="E20" s="6" t="s">
        <v>22</v>
      </c>
      <c r="F20" s="5">
        <v>34.848999999999997</v>
      </c>
      <c r="G20" s="5">
        <v>34.845999999999997</v>
      </c>
      <c r="H20" s="6">
        <f t="shared" si="1"/>
        <v>34.847499999999997</v>
      </c>
      <c r="I20" s="6">
        <f t="shared" si="2"/>
        <v>24.984999999999996</v>
      </c>
      <c r="J20" s="6">
        <f t="shared" si="3"/>
        <v>-0.48480000000000345</v>
      </c>
      <c r="K20" s="6">
        <f t="shared" si="4"/>
        <v>1.399391855243945</v>
      </c>
    </row>
    <row r="21" spans="1:11" x14ac:dyDescent="0.35">
      <c r="A21" s="5" t="s">
        <v>58</v>
      </c>
      <c r="B21" s="5">
        <v>9.7240000000000002</v>
      </c>
      <c r="C21" s="5">
        <v>10.015000000000001</v>
      </c>
      <c r="D21" s="6">
        <f t="shared" si="0"/>
        <v>9.8695000000000004</v>
      </c>
      <c r="E21" s="6" t="s">
        <v>22</v>
      </c>
      <c r="F21" s="5">
        <v>34.856000000000002</v>
      </c>
      <c r="G21" s="5">
        <v>34.841000000000001</v>
      </c>
      <c r="H21" s="6">
        <f t="shared" si="1"/>
        <v>34.848500000000001</v>
      </c>
      <c r="I21" s="6">
        <f t="shared" si="2"/>
        <v>24.978999999999999</v>
      </c>
      <c r="J21" s="6">
        <f t="shared" si="3"/>
        <v>-0.49080000000000013</v>
      </c>
      <c r="K21" s="6">
        <f t="shared" si="4"/>
        <v>1.4052238813089377</v>
      </c>
    </row>
    <row r="22" spans="1:11" x14ac:dyDescent="0.35">
      <c r="A22" s="5" t="s">
        <v>59</v>
      </c>
      <c r="B22" s="5">
        <v>9.8190000000000008</v>
      </c>
      <c r="C22" s="5">
        <v>9.8719999999999999</v>
      </c>
      <c r="D22" s="6">
        <f t="shared" si="0"/>
        <v>9.8455000000000013</v>
      </c>
      <c r="E22" s="6" t="s">
        <v>22</v>
      </c>
      <c r="F22" s="5">
        <v>34.845999999999997</v>
      </c>
      <c r="G22" s="5">
        <v>34.85</v>
      </c>
      <c r="H22" s="6">
        <f t="shared" si="1"/>
        <v>34.847999999999999</v>
      </c>
      <c r="I22" s="6">
        <f t="shared" si="2"/>
        <v>25.002499999999998</v>
      </c>
      <c r="J22" s="6">
        <f t="shared" si="3"/>
        <v>-0.4673000000000016</v>
      </c>
      <c r="K22" s="6">
        <f t="shared" si="4"/>
        <v>1.3825196635220995</v>
      </c>
    </row>
    <row r="23" spans="1:11" x14ac:dyDescent="0.35">
      <c r="A23" s="5" t="s">
        <v>31</v>
      </c>
      <c r="B23" s="5">
        <v>8.7889999999999997</v>
      </c>
      <c r="C23" s="5">
        <v>8.8810000000000002</v>
      </c>
      <c r="D23" s="6">
        <f t="shared" si="0"/>
        <v>8.8350000000000009</v>
      </c>
      <c r="E23" s="6" t="s">
        <v>22</v>
      </c>
      <c r="F23" s="5">
        <v>34.860999999999997</v>
      </c>
      <c r="G23" s="5">
        <v>34.844999999999999</v>
      </c>
      <c r="H23" s="6">
        <f t="shared" si="1"/>
        <v>34.852999999999994</v>
      </c>
      <c r="I23" s="6">
        <f t="shared" si="2"/>
        <v>26.017999999999994</v>
      </c>
      <c r="J23" s="6">
        <f t="shared" si="3"/>
        <v>0.54819999999999425</v>
      </c>
      <c r="K23" s="6">
        <f t="shared" si="4"/>
        <v>0.68387284047332197</v>
      </c>
    </row>
    <row r="24" spans="1:11" x14ac:dyDescent="0.35">
      <c r="A24" s="5" t="s">
        <v>60</v>
      </c>
      <c r="B24" s="5">
        <v>8.8670000000000009</v>
      </c>
      <c r="C24" s="5">
        <v>8.9329999999999998</v>
      </c>
      <c r="D24" s="6">
        <f t="shared" si="0"/>
        <v>8.9</v>
      </c>
      <c r="E24" s="6" t="s">
        <v>22</v>
      </c>
      <c r="F24" s="5">
        <v>34.856999999999999</v>
      </c>
      <c r="G24" s="5">
        <v>34.85</v>
      </c>
      <c r="H24" s="6">
        <f t="shared" si="1"/>
        <v>34.853499999999997</v>
      </c>
      <c r="I24" s="6">
        <f t="shared" si="2"/>
        <v>25.953499999999998</v>
      </c>
      <c r="J24" s="6">
        <f t="shared" si="3"/>
        <v>0.48369999999999891</v>
      </c>
      <c r="K24" s="6">
        <f t="shared" si="4"/>
        <v>0.71514118714956187</v>
      </c>
    </row>
    <row r="25" spans="1:11" x14ac:dyDescent="0.35">
      <c r="A25" s="5" t="s">
        <v>61</v>
      </c>
      <c r="B25" s="5">
        <v>8.9380000000000006</v>
      </c>
      <c r="C25" s="5">
        <v>8.8290000000000006</v>
      </c>
      <c r="D25" s="6">
        <f t="shared" si="0"/>
        <v>8.8835000000000015</v>
      </c>
      <c r="E25" s="6" t="s">
        <v>22</v>
      </c>
      <c r="F25" s="5">
        <v>34.848999999999997</v>
      </c>
      <c r="G25" s="5">
        <v>34.847000000000001</v>
      </c>
      <c r="H25" s="6">
        <f t="shared" si="1"/>
        <v>34.847999999999999</v>
      </c>
      <c r="I25" s="6">
        <f t="shared" si="2"/>
        <v>25.964499999999997</v>
      </c>
      <c r="J25" s="6">
        <f t="shared" si="3"/>
        <v>0.49469999999999814</v>
      </c>
      <c r="K25" s="6">
        <f t="shared" si="4"/>
        <v>0.70970924264523527</v>
      </c>
    </row>
    <row r="26" spans="1:11" x14ac:dyDescent="0.35">
      <c r="A26" s="5" t="s">
        <v>32</v>
      </c>
      <c r="B26" s="5">
        <v>9.2040000000000006</v>
      </c>
      <c r="C26" s="5">
        <v>9.1189999999999998</v>
      </c>
      <c r="D26" s="6">
        <f t="shared" si="0"/>
        <v>9.1615000000000002</v>
      </c>
      <c r="E26" s="6" t="s">
        <v>22</v>
      </c>
      <c r="F26" s="5">
        <v>34.845999999999997</v>
      </c>
      <c r="G26" s="5">
        <v>34.853000000000002</v>
      </c>
      <c r="H26" s="6">
        <f t="shared" si="1"/>
        <v>34.849499999999999</v>
      </c>
      <c r="I26" s="6">
        <f t="shared" si="2"/>
        <v>25.687999999999999</v>
      </c>
      <c r="J26" s="6">
        <f t="shared" si="3"/>
        <v>0.21819999999999951</v>
      </c>
      <c r="K26" s="6">
        <f t="shared" si="4"/>
        <v>0.85963730694719542</v>
      </c>
    </row>
    <row r="27" spans="1:11" x14ac:dyDescent="0.35">
      <c r="A27" s="5" t="s">
        <v>62</v>
      </c>
      <c r="B27" s="5">
        <v>9.2919999999999998</v>
      </c>
      <c r="C27" s="5">
        <v>9.0760000000000005</v>
      </c>
      <c r="D27" s="6">
        <f t="shared" si="0"/>
        <v>9.1840000000000011</v>
      </c>
      <c r="E27" s="6" t="s">
        <v>22</v>
      </c>
      <c r="F27" s="5">
        <v>34.856999999999999</v>
      </c>
      <c r="G27" s="5">
        <v>34.844000000000001</v>
      </c>
      <c r="H27" s="6">
        <f t="shared" si="1"/>
        <v>34.850499999999997</v>
      </c>
      <c r="I27" s="6">
        <f t="shared" si="2"/>
        <v>25.666499999999996</v>
      </c>
      <c r="J27" s="6">
        <f t="shared" si="3"/>
        <v>0.19669999999999632</v>
      </c>
      <c r="K27" s="6">
        <f t="shared" si="4"/>
        <v>0.87254412735786546</v>
      </c>
    </row>
    <row r="28" spans="1:11" x14ac:dyDescent="0.35">
      <c r="A28" s="5" t="s">
        <v>63</v>
      </c>
      <c r="B28" s="5">
        <v>9.3330000000000002</v>
      </c>
      <c r="C28" s="5">
        <v>9.1620000000000008</v>
      </c>
      <c r="D28" s="6">
        <f t="shared" si="0"/>
        <v>9.2475000000000005</v>
      </c>
      <c r="E28" s="6" t="s">
        <v>22</v>
      </c>
      <c r="F28" s="5">
        <v>34.85</v>
      </c>
      <c r="G28" s="5">
        <v>34.847000000000001</v>
      </c>
      <c r="H28" s="6">
        <f t="shared" si="1"/>
        <v>34.848500000000001</v>
      </c>
      <c r="I28" s="6">
        <f t="shared" si="2"/>
        <v>25.600999999999999</v>
      </c>
      <c r="J28" s="6">
        <f t="shared" si="3"/>
        <v>0.13119999999999976</v>
      </c>
      <c r="K28" s="6">
        <f t="shared" si="4"/>
        <v>0.9130716626281058</v>
      </c>
    </row>
    <row r="29" spans="1:11" x14ac:dyDescent="0.35">
      <c r="A29" s="5" t="s">
        <v>33</v>
      </c>
      <c r="B29" s="5">
        <v>10.147</v>
      </c>
      <c r="C29" s="5">
        <v>10.318</v>
      </c>
      <c r="D29" s="6">
        <f t="shared" si="0"/>
        <v>10.2325</v>
      </c>
      <c r="E29" s="6" t="s">
        <v>22</v>
      </c>
      <c r="F29" s="5">
        <v>34.86</v>
      </c>
      <c r="G29" s="5">
        <v>34.844999999999999</v>
      </c>
      <c r="H29" s="6">
        <f t="shared" si="1"/>
        <v>34.852499999999999</v>
      </c>
      <c r="I29" s="6">
        <f t="shared" si="2"/>
        <v>24.619999999999997</v>
      </c>
      <c r="J29" s="6">
        <f t="shared" si="3"/>
        <v>-0.84980000000000189</v>
      </c>
      <c r="K29" s="6">
        <f t="shared" si="4"/>
        <v>1.8022510628543478</v>
      </c>
    </row>
    <row r="30" spans="1:11" x14ac:dyDescent="0.35">
      <c r="A30" s="5" t="s">
        <v>64</v>
      </c>
      <c r="B30" s="5">
        <v>10.079000000000001</v>
      </c>
      <c r="C30" s="5">
        <v>10.396000000000001</v>
      </c>
      <c r="D30" s="6">
        <f t="shared" si="0"/>
        <v>10.237500000000001</v>
      </c>
      <c r="E30" s="6" t="s">
        <v>22</v>
      </c>
      <c r="F30" s="5">
        <v>34.853000000000002</v>
      </c>
      <c r="G30" s="5">
        <v>34.848999999999997</v>
      </c>
      <c r="H30" s="6">
        <f t="shared" si="1"/>
        <v>34.850999999999999</v>
      </c>
      <c r="I30" s="6">
        <f t="shared" si="2"/>
        <v>24.613499999999998</v>
      </c>
      <c r="J30" s="6">
        <f t="shared" si="3"/>
        <v>-0.85630000000000095</v>
      </c>
      <c r="K30" s="6">
        <f t="shared" si="4"/>
        <v>1.8103893465085836</v>
      </c>
    </row>
    <row r="31" spans="1:11" x14ac:dyDescent="0.35">
      <c r="A31" s="5" t="s">
        <v>65</v>
      </c>
      <c r="B31" s="5">
        <v>10.211</v>
      </c>
      <c r="C31" s="5">
        <v>10.239000000000001</v>
      </c>
      <c r="D31" s="6">
        <f t="shared" si="0"/>
        <v>10.225000000000001</v>
      </c>
      <c r="E31" s="6" t="s">
        <v>22</v>
      </c>
      <c r="F31" s="5">
        <v>34.845999999999997</v>
      </c>
      <c r="G31" s="5">
        <v>34.840000000000003</v>
      </c>
      <c r="H31" s="6">
        <f t="shared" si="1"/>
        <v>34.843000000000004</v>
      </c>
      <c r="I31" s="6">
        <f t="shared" si="2"/>
        <v>24.618000000000002</v>
      </c>
      <c r="J31" s="6">
        <f t="shared" si="3"/>
        <v>-0.85179999999999723</v>
      </c>
      <c r="K31" s="6">
        <f t="shared" si="4"/>
        <v>1.8047512459345452</v>
      </c>
    </row>
    <row r="32" spans="1:11" x14ac:dyDescent="0.35">
      <c r="A32" s="5" t="s">
        <v>34</v>
      </c>
      <c r="B32" s="5">
        <v>8.8149999999999995</v>
      </c>
      <c r="C32" s="5">
        <v>9.0359999999999996</v>
      </c>
      <c r="D32" s="6">
        <f t="shared" si="0"/>
        <v>8.9254999999999995</v>
      </c>
      <c r="E32" s="6" t="s">
        <v>22</v>
      </c>
      <c r="F32" s="5">
        <v>34.844000000000001</v>
      </c>
      <c r="G32" s="5">
        <v>34.847999999999999</v>
      </c>
      <c r="H32" s="6">
        <f t="shared" si="1"/>
        <v>34.846000000000004</v>
      </c>
      <c r="I32" s="6">
        <f t="shared" si="2"/>
        <v>25.920500000000004</v>
      </c>
      <c r="J32" s="6">
        <f t="shared" si="3"/>
        <v>0.45070000000000476</v>
      </c>
      <c r="K32" s="6">
        <f t="shared" si="4"/>
        <v>0.73168774472307763</v>
      </c>
    </row>
    <row r="33" spans="1:13" x14ac:dyDescent="0.35">
      <c r="A33" s="5" t="s">
        <v>66</v>
      </c>
      <c r="B33" s="5">
        <v>8.7530000000000001</v>
      </c>
      <c r="C33" s="5">
        <v>8.9849999999999994</v>
      </c>
      <c r="D33" s="6">
        <f t="shared" si="0"/>
        <v>8.8689999999999998</v>
      </c>
      <c r="E33" s="6" t="s">
        <v>22</v>
      </c>
      <c r="F33" s="5">
        <v>34.847999999999999</v>
      </c>
      <c r="G33" s="5">
        <v>34.844000000000001</v>
      </c>
      <c r="H33" s="6">
        <f t="shared" si="1"/>
        <v>34.846000000000004</v>
      </c>
      <c r="I33" s="6">
        <f t="shared" si="2"/>
        <v>25.977000000000004</v>
      </c>
      <c r="J33" s="6">
        <f t="shared" si="3"/>
        <v>0.50720000000000454</v>
      </c>
      <c r="K33" s="6">
        <f t="shared" si="4"/>
        <v>0.70358664308199137</v>
      </c>
    </row>
    <row r="34" spans="1:13" s="2" customFormat="1" x14ac:dyDescent="0.35">
      <c r="A34" s="5" t="s">
        <v>67</v>
      </c>
      <c r="B34" s="5">
        <v>8.8659999999999997</v>
      </c>
      <c r="C34" s="5">
        <v>9.0879999999999992</v>
      </c>
      <c r="D34" s="6">
        <f t="shared" si="0"/>
        <v>8.9770000000000003</v>
      </c>
      <c r="E34" s="6" t="s">
        <v>22</v>
      </c>
      <c r="F34" s="5">
        <v>34.862000000000002</v>
      </c>
      <c r="G34" s="5">
        <v>34.845999999999997</v>
      </c>
      <c r="H34" s="6">
        <f t="shared" si="1"/>
        <v>34.853999999999999</v>
      </c>
      <c r="I34" s="6">
        <f t="shared" si="2"/>
        <v>25.876999999999999</v>
      </c>
      <c r="J34" s="6">
        <f t="shared" si="3"/>
        <v>0.40719999999999956</v>
      </c>
      <c r="K34" s="6">
        <f t="shared" si="4"/>
        <v>0.75408549265027547</v>
      </c>
      <c r="L34"/>
      <c r="M34"/>
    </row>
    <row r="35" spans="1:13" x14ac:dyDescent="0.35">
      <c r="A35" s="5" t="s">
        <v>35</v>
      </c>
      <c r="B35" s="5">
        <v>6.9619999999999997</v>
      </c>
      <c r="C35" s="5">
        <v>6.8369999999999997</v>
      </c>
      <c r="D35" s="6">
        <f t="shared" si="0"/>
        <v>6.8994999999999997</v>
      </c>
      <c r="E35" s="6" t="s">
        <v>22</v>
      </c>
      <c r="F35" s="5">
        <v>34.835000000000001</v>
      </c>
      <c r="G35" s="5">
        <v>35.125</v>
      </c>
      <c r="H35" s="6">
        <f t="shared" si="1"/>
        <v>34.980000000000004</v>
      </c>
      <c r="I35" s="6">
        <f t="shared" si="2"/>
        <v>28.080500000000004</v>
      </c>
      <c r="J35" s="6">
        <f t="shared" si="3"/>
        <v>2.6107000000000049</v>
      </c>
      <c r="K35" s="6">
        <f t="shared" si="4"/>
        <v>0.16371971890447515</v>
      </c>
    </row>
    <row r="36" spans="1:13" x14ac:dyDescent="0.35">
      <c r="A36" s="5" t="s">
        <v>68</v>
      </c>
      <c r="B36" s="5">
        <v>8.0419999999999998</v>
      </c>
      <c r="C36" s="5">
        <v>8.2129999999999992</v>
      </c>
      <c r="D36" s="6">
        <f t="shared" si="0"/>
        <v>8.1274999999999995</v>
      </c>
      <c r="E36" s="6" t="s">
        <v>22</v>
      </c>
      <c r="F36" s="5">
        <v>34.844000000000001</v>
      </c>
      <c r="G36" s="5">
        <v>35.113</v>
      </c>
      <c r="H36" s="6">
        <f t="shared" si="1"/>
        <v>34.978499999999997</v>
      </c>
      <c r="I36" s="6">
        <f t="shared" si="2"/>
        <v>26.850999999999999</v>
      </c>
      <c r="J36" s="6">
        <f t="shared" si="3"/>
        <v>1.3811999999999998</v>
      </c>
      <c r="K36" s="6">
        <f t="shared" si="4"/>
        <v>0.3838993439868616</v>
      </c>
    </row>
    <row r="37" spans="1:13" x14ac:dyDescent="0.35">
      <c r="A37" s="5" t="s">
        <v>69</v>
      </c>
      <c r="B37" s="5">
        <v>7.0949999999999998</v>
      </c>
      <c r="C37" s="5">
        <v>6.9379999999999997</v>
      </c>
      <c r="D37" s="6">
        <f t="shared" si="0"/>
        <v>7.0164999999999997</v>
      </c>
      <c r="E37" s="6" t="s">
        <v>22</v>
      </c>
      <c r="F37" s="5">
        <v>34.862000000000002</v>
      </c>
      <c r="G37" s="5">
        <v>35.140999999999998</v>
      </c>
      <c r="H37" s="6">
        <f t="shared" si="1"/>
        <v>35.0015</v>
      </c>
      <c r="I37" s="6">
        <f t="shared" si="2"/>
        <v>27.984999999999999</v>
      </c>
      <c r="J37" s="6">
        <f t="shared" si="3"/>
        <v>2.5152000000000001</v>
      </c>
      <c r="K37" s="6">
        <f t="shared" si="4"/>
        <v>0.17492398190549269</v>
      </c>
    </row>
    <row r="38" spans="1:13" x14ac:dyDescent="0.35">
      <c r="A38" s="5" t="s">
        <v>36</v>
      </c>
      <c r="B38" s="5">
        <v>9.0909999999999993</v>
      </c>
      <c r="C38" s="5">
        <v>9.2210000000000001</v>
      </c>
      <c r="D38" s="6">
        <f t="shared" si="0"/>
        <v>9.1559999999999988</v>
      </c>
      <c r="E38" s="6" t="s">
        <v>22</v>
      </c>
      <c r="F38" s="5">
        <v>34.856999999999999</v>
      </c>
      <c r="G38" s="5">
        <v>34.972000000000001</v>
      </c>
      <c r="H38" s="6">
        <f t="shared" si="1"/>
        <v>34.914500000000004</v>
      </c>
      <c r="I38" s="6">
        <f t="shared" si="2"/>
        <v>25.758500000000005</v>
      </c>
      <c r="J38" s="6">
        <f t="shared" si="3"/>
        <v>0.28870000000000573</v>
      </c>
      <c r="K38" s="6">
        <f t="shared" si="4"/>
        <v>0.81863939516932505</v>
      </c>
    </row>
    <row r="39" spans="1:13" x14ac:dyDescent="0.35">
      <c r="A39" s="5" t="s">
        <v>70</v>
      </c>
      <c r="B39" s="5">
        <v>9.4380000000000006</v>
      </c>
      <c r="C39" s="5">
        <v>9.3520000000000003</v>
      </c>
      <c r="D39" s="6">
        <f t="shared" si="0"/>
        <v>9.3949999999999996</v>
      </c>
      <c r="E39" s="6" t="s">
        <v>22</v>
      </c>
      <c r="F39" s="5">
        <v>34.847999999999999</v>
      </c>
      <c r="G39" s="5">
        <v>34.962000000000003</v>
      </c>
      <c r="H39" s="6">
        <f t="shared" si="1"/>
        <v>34.905000000000001</v>
      </c>
      <c r="I39" s="6">
        <f t="shared" si="2"/>
        <v>25.51</v>
      </c>
      <c r="J39" s="6">
        <f t="shared" si="3"/>
        <v>4.0200000000002234E-2</v>
      </c>
      <c r="K39" s="6">
        <f t="shared" si="4"/>
        <v>0.97252011815126083</v>
      </c>
    </row>
    <row r="40" spans="1:13" x14ac:dyDescent="0.35">
      <c r="A40" s="5" t="s">
        <v>71</v>
      </c>
      <c r="B40" s="5">
        <v>8.5749999999999993</v>
      </c>
      <c r="C40" s="5">
        <v>8.4779999999999998</v>
      </c>
      <c r="D40" s="6">
        <f t="shared" si="0"/>
        <v>8.5264999999999986</v>
      </c>
      <c r="E40" s="6" t="s">
        <v>22</v>
      </c>
      <c r="F40" s="5">
        <v>34.866</v>
      </c>
      <c r="G40" s="5">
        <v>34.985999999999997</v>
      </c>
      <c r="H40" s="6">
        <f t="shared" si="1"/>
        <v>34.926000000000002</v>
      </c>
      <c r="I40" s="6">
        <f t="shared" si="2"/>
        <v>26.399500000000003</v>
      </c>
      <c r="J40" s="6">
        <f t="shared" si="3"/>
        <v>0.92970000000000397</v>
      </c>
      <c r="K40" s="6">
        <f t="shared" si="4"/>
        <v>0.52496749438390455</v>
      </c>
    </row>
    <row r="41" spans="1:13" x14ac:dyDescent="0.35">
      <c r="A41" s="5" t="s">
        <v>37</v>
      </c>
      <c r="B41" s="5">
        <v>6.2880000000000003</v>
      </c>
      <c r="C41" s="5">
        <v>9.3490000000000002</v>
      </c>
      <c r="D41" s="6">
        <f t="shared" si="0"/>
        <v>7.8185000000000002</v>
      </c>
      <c r="E41" s="6" t="s">
        <v>22</v>
      </c>
      <c r="F41" s="5">
        <v>34.844000000000001</v>
      </c>
      <c r="G41" s="5">
        <v>34.787999999999997</v>
      </c>
      <c r="H41" s="6">
        <f t="shared" si="1"/>
        <v>34.816000000000003</v>
      </c>
      <c r="I41" s="6">
        <f t="shared" si="2"/>
        <v>26.997500000000002</v>
      </c>
      <c r="J41" s="6">
        <f t="shared" si="3"/>
        <v>1.5277000000000029</v>
      </c>
      <c r="K41" s="6">
        <f t="shared" si="4"/>
        <v>0.34682985602582156</v>
      </c>
    </row>
    <row r="42" spans="1:13" x14ac:dyDescent="0.35">
      <c r="A42" s="5" t="s">
        <v>72</v>
      </c>
      <c r="B42" s="5">
        <v>7.6790000000000003</v>
      </c>
      <c r="C42" s="5">
        <v>7.7910000000000004</v>
      </c>
      <c r="D42" s="6">
        <f t="shared" si="0"/>
        <v>7.7350000000000003</v>
      </c>
      <c r="E42" s="6" t="s">
        <v>22</v>
      </c>
      <c r="F42" s="5">
        <v>34.850999999999999</v>
      </c>
      <c r="G42" s="5">
        <v>34.774000000000001</v>
      </c>
      <c r="H42" s="6">
        <f t="shared" si="1"/>
        <v>34.8125</v>
      </c>
      <c r="I42" s="6">
        <f t="shared" si="2"/>
        <v>27.077500000000001</v>
      </c>
      <c r="J42" s="6">
        <f t="shared" si="3"/>
        <v>1.6077000000000012</v>
      </c>
      <c r="K42" s="6">
        <f t="shared" si="4"/>
        <v>0.32812103740596638</v>
      </c>
    </row>
    <row r="43" spans="1:13" x14ac:dyDescent="0.35">
      <c r="A43" s="5" t="s">
        <v>73</v>
      </c>
      <c r="B43" s="5">
        <v>6.7850000000000001</v>
      </c>
      <c r="C43" s="5">
        <v>6.6470000000000002</v>
      </c>
      <c r="D43" s="6">
        <f t="shared" si="0"/>
        <v>6.7160000000000002</v>
      </c>
      <c r="E43" s="6" t="s">
        <v>22</v>
      </c>
      <c r="F43" s="5">
        <v>34.837000000000003</v>
      </c>
      <c r="G43" s="5">
        <v>34.802</v>
      </c>
      <c r="H43" s="6">
        <f t="shared" si="1"/>
        <v>34.819500000000005</v>
      </c>
      <c r="I43" s="6">
        <f t="shared" si="2"/>
        <v>28.103500000000004</v>
      </c>
      <c r="J43" s="6">
        <f t="shared" si="3"/>
        <v>2.6337000000000046</v>
      </c>
      <c r="K43" s="6">
        <f t="shared" si="4"/>
        <v>0.1611303314376496</v>
      </c>
    </row>
    <row r="44" spans="1:13" x14ac:dyDescent="0.35">
      <c r="A44" s="5" t="s">
        <v>38</v>
      </c>
      <c r="B44" s="5">
        <v>9.2430000000000003</v>
      </c>
      <c r="C44" s="5">
        <v>9.3450000000000006</v>
      </c>
      <c r="D44" s="6">
        <f t="shared" si="0"/>
        <v>9.2940000000000005</v>
      </c>
      <c r="E44" s="6" t="s">
        <v>22</v>
      </c>
      <c r="F44" s="5">
        <v>34.848999999999997</v>
      </c>
      <c r="G44" s="5">
        <v>34.662999999999997</v>
      </c>
      <c r="H44" s="6">
        <f t="shared" si="1"/>
        <v>34.756</v>
      </c>
      <c r="I44" s="6">
        <f t="shared" si="2"/>
        <v>25.462</v>
      </c>
      <c r="J44" s="6">
        <f t="shared" si="3"/>
        <v>-7.799999999999585E-3</v>
      </c>
      <c r="K44" s="6">
        <f t="shared" si="4"/>
        <v>1.0054211897642766</v>
      </c>
    </row>
    <row r="45" spans="1:13" x14ac:dyDescent="0.35">
      <c r="A45" s="5" t="s">
        <v>74</v>
      </c>
      <c r="B45" s="5">
        <v>7.1230000000000002</v>
      </c>
      <c r="C45" s="5">
        <v>6.9779999999999998</v>
      </c>
      <c r="D45" s="6">
        <f t="shared" si="0"/>
        <v>7.0504999999999995</v>
      </c>
      <c r="E45" s="6" t="s">
        <v>22</v>
      </c>
      <c r="F45" s="5">
        <v>34.854999999999997</v>
      </c>
      <c r="G45" s="5">
        <v>34.646999999999998</v>
      </c>
      <c r="H45" s="6">
        <f t="shared" si="1"/>
        <v>34.750999999999998</v>
      </c>
      <c r="I45" s="6">
        <f t="shared" si="2"/>
        <v>27.700499999999998</v>
      </c>
      <c r="J45" s="6">
        <f t="shared" si="3"/>
        <v>2.2306999999999988</v>
      </c>
      <c r="K45" s="6">
        <f t="shared" si="4"/>
        <v>0.21305532277158246</v>
      </c>
    </row>
    <row r="46" spans="1:13" x14ac:dyDescent="0.35">
      <c r="A46" s="5" t="s">
        <v>75</v>
      </c>
      <c r="B46" s="5">
        <v>9.4860000000000007</v>
      </c>
      <c r="C46" s="5">
        <v>9.5739999999999998</v>
      </c>
      <c r="D46" s="6">
        <f t="shared" si="0"/>
        <v>9.5300000000000011</v>
      </c>
      <c r="E46" s="6" t="s">
        <v>22</v>
      </c>
      <c r="F46" s="5">
        <v>34.841999999999999</v>
      </c>
      <c r="G46" s="5">
        <v>34.677</v>
      </c>
      <c r="H46" s="6">
        <f t="shared" si="1"/>
        <v>34.759500000000003</v>
      </c>
      <c r="I46" s="6">
        <f t="shared" si="2"/>
        <v>25.229500000000002</v>
      </c>
      <c r="J46" s="6">
        <f t="shared" si="3"/>
        <v>-0.24029999999999774</v>
      </c>
      <c r="K46" s="6">
        <f t="shared" si="4"/>
        <v>1.1812382674848749</v>
      </c>
    </row>
    <row r="47" spans="1:13" x14ac:dyDescent="0.35">
      <c r="A47" s="5" t="s">
        <v>39</v>
      </c>
      <c r="B47" s="5">
        <v>7.8730000000000002</v>
      </c>
      <c r="C47" s="5">
        <v>8.0050000000000008</v>
      </c>
      <c r="D47" s="6">
        <f t="shared" si="0"/>
        <v>7.9390000000000001</v>
      </c>
      <c r="E47" s="6" t="s">
        <v>22</v>
      </c>
      <c r="F47" s="5">
        <v>34.843000000000004</v>
      </c>
      <c r="G47" s="5">
        <v>35.244</v>
      </c>
      <c r="H47" s="6">
        <f t="shared" si="1"/>
        <v>35.043500000000002</v>
      </c>
      <c r="I47" s="6">
        <f t="shared" si="2"/>
        <v>27.104500000000002</v>
      </c>
      <c r="J47" s="6">
        <f t="shared" si="3"/>
        <v>1.6347000000000023</v>
      </c>
      <c r="K47" s="6">
        <f t="shared" si="4"/>
        <v>0.32203736620309203</v>
      </c>
    </row>
    <row r="48" spans="1:13" x14ac:dyDescent="0.35">
      <c r="A48" s="5" t="s">
        <v>76</v>
      </c>
      <c r="B48" s="5">
        <v>7.1120000000000001</v>
      </c>
      <c r="C48" s="5">
        <v>6.9770000000000003</v>
      </c>
      <c r="D48" s="6">
        <f t="shared" si="0"/>
        <v>7.0445000000000002</v>
      </c>
      <c r="E48" s="6" t="s">
        <v>22</v>
      </c>
      <c r="F48" s="5">
        <v>34.847999999999999</v>
      </c>
      <c r="G48" s="5">
        <v>35.216000000000001</v>
      </c>
      <c r="H48" s="6">
        <f t="shared" si="1"/>
        <v>35.031999999999996</v>
      </c>
      <c r="I48" s="6">
        <f t="shared" si="2"/>
        <v>27.987499999999997</v>
      </c>
      <c r="J48" s="6">
        <f t="shared" si="3"/>
        <v>2.5176999999999978</v>
      </c>
      <c r="K48" s="6">
        <f t="shared" si="4"/>
        <v>0.17462112422528753</v>
      </c>
    </row>
    <row r="49" spans="1:11" x14ac:dyDescent="0.35">
      <c r="A49" s="5" t="s">
        <v>77</v>
      </c>
      <c r="B49" s="5">
        <v>6.258</v>
      </c>
      <c r="C49" s="5">
        <v>6.1260000000000003</v>
      </c>
      <c r="D49" s="6">
        <f t="shared" si="0"/>
        <v>6.1920000000000002</v>
      </c>
      <c r="E49" s="6" t="s">
        <v>22</v>
      </c>
      <c r="F49" s="5">
        <v>34.856000000000002</v>
      </c>
      <c r="G49" s="5">
        <v>35.259</v>
      </c>
      <c r="H49" s="6">
        <f t="shared" si="1"/>
        <v>35.057500000000005</v>
      </c>
      <c r="I49" s="6">
        <f t="shared" si="2"/>
        <v>28.865500000000004</v>
      </c>
      <c r="J49" s="6">
        <f t="shared" si="3"/>
        <v>3.395700000000005</v>
      </c>
      <c r="K49" s="6">
        <f t="shared" si="4"/>
        <v>9.5015059297113333E-2</v>
      </c>
    </row>
    <row r="50" spans="1:11" x14ac:dyDescent="0.35">
      <c r="A50" s="5" t="s">
        <v>40</v>
      </c>
      <c r="B50" s="5">
        <v>5.9210000000000003</v>
      </c>
      <c r="C50" s="5">
        <v>5.8019999999999996</v>
      </c>
      <c r="D50" s="6">
        <f t="shared" si="0"/>
        <v>5.8614999999999995</v>
      </c>
      <c r="E50" s="6" t="s">
        <v>22</v>
      </c>
      <c r="F50" s="5">
        <v>34.845999999999997</v>
      </c>
      <c r="G50" s="5">
        <v>35.097000000000001</v>
      </c>
      <c r="H50" s="6">
        <f t="shared" si="1"/>
        <v>34.971499999999999</v>
      </c>
      <c r="I50" s="6">
        <f t="shared" si="2"/>
        <v>29.11</v>
      </c>
      <c r="J50" s="6">
        <f t="shared" si="3"/>
        <v>3.6402000000000001</v>
      </c>
      <c r="K50" s="6">
        <f t="shared" si="4"/>
        <v>8.0202999330398775E-2</v>
      </c>
    </row>
    <row r="51" spans="1:11" x14ac:dyDescent="0.35">
      <c r="A51" s="5" t="s">
        <v>78</v>
      </c>
      <c r="B51" s="5">
        <v>8.7550000000000008</v>
      </c>
      <c r="C51" s="5">
        <v>8.6620000000000008</v>
      </c>
      <c r="D51" s="6">
        <f t="shared" si="0"/>
        <v>8.7085000000000008</v>
      </c>
      <c r="E51" s="6" t="s">
        <v>22</v>
      </c>
      <c r="F51" s="5">
        <v>34.848999999999997</v>
      </c>
      <c r="G51" s="5">
        <v>35.067999999999998</v>
      </c>
      <c r="H51" s="6">
        <f t="shared" si="1"/>
        <v>34.958500000000001</v>
      </c>
      <c r="I51" s="6">
        <f t="shared" si="2"/>
        <v>26.25</v>
      </c>
      <c r="J51" s="6">
        <f t="shared" si="3"/>
        <v>0.78020000000000067</v>
      </c>
      <c r="K51" s="6">
        <f t="shared" si="4"/>
        <v>0.58228606564981034</v>
      </c>
    </row>
    <row r="52" spans="1:11" x14ac:dyDescent="0.35">
      <c r="A52" s="5" t="s">
        <v>79</v>
      </c>
      <c r="B52" s="5">
        <v>8.1980000000000004</v>
      </c>
      <c r="C52" s="5">
        <v>8.2739999999999991</v>
      </c>
      <c r="D52" s="6">
        <f t="shared" si="0"/>
        <v>8.2360000000000007</v>
      </c>
      <c r="E52" s="6" t="s">
        <v>22</v>
      </c>
      <c r="F52" s="5">
        <v>34.841999999999999</v>
      </c>
      <c r="G52" s="5">
        <v>35.113</v>
      </c>
      <c r="H52" s="6">
        <f t="shared" si="1"/>
        <v>34.977499999999999</v>
      </c>
      <c r="I52" s="6">
        <f t="shared" si="2"/>
        <v>26.741499999999998</v>
      </c>
      <c r="J52" s="6">
        <f t="shared" si="3"/>
        <v>1.2716999999999992</v>
      </c>
      <c r="K52" s="6">
        <f t="shared" si="4"/>
        <v>0.41417144624441715</v>
      </c>
    </row>
    <row r="53" spans="1:11" x14ac:dyDescent="0.35">
      <c r="A53" s="5" t="s">
        <v>41</v>
      </c>
      <c r="B53" s="5">
        <v>7.3540000000000001</v>
      </c>
      <c r="C53" s="5">
        <v>7.4429999999999996</v>
      </c>
      <c r="D53" s="6">
        <f t="shared" si="0"/>
        <v>7.3985000000000003</v>
      </c>
      <c r="E53" s="6" t="s">
        <v>22</v>
      </c>
      <c r="F53" s="5">
        <v>34.847000000000001</v>
      </c>
      <c r="G53" s="5">
        <v>35.000999999999998</v>
      </c>
      <c r="H53" s="6">
        <f t="shared" si="1"/>
        <v>34.923999999999999</v>
      </c>
      <c r="I53" s="6">
        <f t="shared" si="2"/>
        <v>27.525500000000001</v>
      </c>
      <c r="J53" s="6">
        <f t="shared" si="3"/>
        <v>2.0557000000000016</v>
      </c>
      <c r="K53" s="6">
        <f t="shared" si="4"/>
        <v>0.24053187566359727</v>
      </c>
    </row>
    <row r="54" spans="1:11" x14ac:dyDescent="0.35">
      <c r="A54" s="5" t="s">
        <v>80</v>
      </c>
      <c r="B54" s="5">
        <v>5.8769999999999998</v>
      </c>
      <c r="C54" s="5">
        <v>5.9619999999999997</v>
      </c>
      <c r="D54" s="6">
        <f t="shared" si="0"/>
        <v>5.9194999999999993</v>
      </c>
      <c r="E54" s="6" t="s">
        <v>22</v>
      </c>
      <c r="F54" s="5">
        <v>34.850999999999999</v>
      </c>
      <c r="G54" s="5">
        <v>34.973999999999997</v>
      </c>
      <c r="H54" s="6">
        <f t="shared" si="1"/>
        <v>34.912499999999994</v>
      </c>
      <c r="I54" s="6">
        <f t="shared" si="2"/>
        <v>28.992999999999995</v>
      </c>
      <c r="J54" s="6">
        <f t="shared" si="3"/>
        <v>3.5231999999999957</v>
      </c>
      <c r="K54" s="6">
        <f t="shared" si="4"/>
        <v>8.6978340895273093E-2</v>
      </c>
    </row>
    <row r="55" spans="1:11" x14ac:dyDescent="0.35">
      <c r="A55" s="5" t="s">
        <v>81</v>
      </c>
      <c r="B55" s="5">
        <v>9.0069999999999997</v>
      </c>
      <c r="C55" s="5">
        <v>8.9280000000000008</v>
      </c>
      <c r="D55" s="6">
        <f t="shared" si="0"/>
        <v>8.9675000000000011</v>
      </c>
      <c r="E55" s="6" t="s">
        <v>22</v>
      </c>
      <c r="F55" s="5">
        <v>34.841999999999999</v>
      </c>
      <c r="G55" s="5">
        <v>35.020000000000003</v>
      </c>
      <c r="H55" s="6">
        <f t="shared" si="1"/>
        <v>34.930999999999997</v>
      </c>
      <c r="I55" s="6">
        <f t="shared" si="2"/>
        <v>25.963499999999996</v>
      </c>
      <c r="J55" s="6">
        <f t="shared" si="3"/>
        <v>0.49369999999999692</v>
      </c>
      <c r="K55" s="6">
        <f t="shared" si="4"/>
        <v>0.7102013461361637</v>
      </c>
    </row>
    <row r="56" spans="1:11" x14ac:dyDescent="0.35">
      <c r="A56" s="5" t="s">
        <v>42</v>
      </c>
      <c r="B56" s="5">
        <v>5.742</v>
      </c>
      <c r="C56" s="5">
        <v>5.6139999999999999</v>
      </c>
      <c r="D56" s="6">
        <f t="shared" si="0"/>
        <v>5.6779999999999999</v>
      </c>
      <c r="E56" s="6" t="s">
        <v>22</v>
      </c>
      <c r="F56" s="5">
        <v>34.844000000000001</v>
      </c>
      <c r="G56" s="5">
        <v>35.374000000000002</v>
      </c>
      <c r="H56" s="6">
        <f t="shared" si="1"/>
        <v>35.109000000000002</v>
      </c>
      <c r="I56" s="6">
        <f t="shared" si="2"/>
        <v>29.431000000000001</v>
      </c>
      <c r="J56" s="6">
        <f t="shared" si="3"/>
        <v>3.9612000000000016</v>
      </c>
      <c r="K56" s="6">
        <f t="shared" si="4"/>
        <v>6.4203688823041685E-2</v>
      </c>
    </row>
    <row r="57" spans="1:11" x14ac:dyDescent="0.35">
      <c r="A57" s="5" t="s">
        <v>82</v>
      </c>
      <c r="B57" s="5">
        <v>8.9459999999999997</v>
      </c>
      <c r="C57" s="5">
        <v>9.0239999999999991</v>
      </c>
      <c r="D57" s="6">
        <f t="shared" si="0"/>
        <v>8.9849999999999994</v>
      </c>
      <c r="E57" s="6" t="s">
        <v>22</v>
      </c>
      <c r="F57" s="5">
        <v>34.847999999999999</v>
      </c>
      <c r="G57" s="5">
        <v>35.353999999999999</v>
      </c>
      <c r="H57" s="6">
        <f t="shared" si="1"/>
        <v>35.100999999999999</v>
      </c>
      <c r="I57" s="6">
        <f t="shared" si="2"/>
        <v>26.116</v>
      </c>
      <c r="J57" s="6">
        <f t="shared" si="3"/>
        <v>0.64620000000000033</v>
      </c>
      <c r="K57" s="6">
        <f t="shared" si="4"/>
        <v>0.63896109664490086</v>
      </c>
    </row>
    <row r="58" spans="1:11" x14ac:dyDescent="0.35">
      <c r="A58" s="5" t="s">
        <v>83</v>
      </c>
      <c r="B58" s="5">
        <v>7.2889999999999997</v>
      </c>
      <c r="C58" s="5">
        <v>7.1859999999999999</v>
      </c>
      <c r="D58" s="6">
        <f t="shared" si="0"/>
        <v>7.2374999999999998</v>
      </c>
      <c r="E58" s="6" t="s">
        <v>22</v>
      </c>
      <c r="F58" s="5">
        <v>34.837000000000003</v>
      </c>
      <c r="G58" s="5">
        <v>35.399000000000001</v>
      </c>
      <c r="H58" s="6">
        <f t="shared" si="1"/>
        <v>35.118000000000002</v>
      </c>
      <c r="I58" s="6">
        <f t="shared" si="2"/>
        <v>27.880500000000001</v>
      </c>
      <c r="J58" s="6">
        <f t="shared" si="3"/>
        <v>2.4107000000000021</v>
      </c>
      <c r="K58" s="6">
        <f t="shared" si="4"/>
        <v>0.18806457178614797</v>
      </c>
    </row>
    <row r="59" spans="1:11" x14ac:dyDescent="0.35">
      <c r="A59" s="5" t="s">
        <v>43</v>
      </c>
      <c r="B59" s="5">
        <v>5.4260000000000002</v>
      </c>
      <c r="C59" s="5">
        <v>5.3609999999999998</v>
      </c>
      <c r="D59" s="6">
        <f t="shared" si="0"/>
        <v>5.3934999999999995</v>
      </c>
      <c r="E59" s="6" t="s">
        <v>22</v>
      </c>
      <c r="F59" s="5">
        <v>34.845999999999997</v>
      </c>
      <c r="G59" s="5">
        <v>34.948999999999998</v>
      </c>
      <c r="H59" s="6">
        <f t="shared" si="1"/>
        <v>34.897499999999994</v>
      </c>
      <c r="I59" s="6">
        <f t="shared" si="2"/>
        <v>29.503999999999994</v>
      </c>
      <c r="J59" s="6">
        <f t="shared" si="3"/>
        <v>4.0341999999999949</v>
      </c>
      <c r="K59" s="6">
        <f t="shared" si="4"/>
        <v>6.1035821112152035E-2</v>
      </c>
    </row>
    <row r="60" spans="1:11" x14ac:dyDescent="0.35">
      <c r="A60" s="5" t="s">
        <v>84</v>
      </c>
      <c r="B60" s="5">
        <v>6.3280000000000003</v>
      </c>
      <c r="C60" s="5">
        <v>6.226</v>
      </c>
      <c r="D60" s="6">
        <f t="shared" si="0"/>
        <v>6.2770000000000001</v>
      </c>
      <c r="E60" s="6" t="s">
        <v>22</v>
      </c>
      <c r="F60" s="5">
        <v>34.848999999999997</v>
      </c>
      <c r="G60" s="5">
        <v>34.923000000000002</v>
      </c>
      <c r="H60" s="6">
        <f t="shared" si="1"/>
        <v>34.885999999999996</v>
      </c>
      <c r="I60" s="6">
        <f t="shared" si="2"/>
        <v>28.608999999999995</v>
      </c>
      <c r="J60" s="6">
        <f t="shared" si="3"/>
        <v>3.1391999999999953</v>
      </c>
      <c r="K60" s="6">
        <f t="shared" si="4"/>
        <v>0.11350281629306345</v>
      </c>
    </row>
    <row r="61" spans="1:11" x14ac:dyDescent="0.35">
      <c r="A61" s="5" t="s">
        <v>85</v>
      </c>
      <c r="B61" s="5">
        <v>8.8930000000000007</v>
      </c>
      <c r="C61" s="5">
        <v>8.9719999999999995</v>
      </c>
      <c r="D61" s="6">
        <f t="shared" si="0"/>
        <v>8.932500000000001</v>
      </c>
      <c r="E61" s="6" t="s">
        <v>22</v>
      </c>
      <c r="F61" s="5">
        <v>34.841000000000001</v>
      </c>
      <c r="G61" s="5">
        <v>34.970999999999997</v>
      </c>
      <c r="H61" s="6">
        <f t="shared" si="1"/>
        <v>34.905999999999999</v>
      </c>
      <c r="I61" s="6">
        <f t="shared" si="2"/>
        <v>25.973499999999998</v>
      </c>
      <c r="J61" s="6">
        <f t="shared" si="3"/>
        <v>0.50369999999999848</v>
      </c>
      <c r="K61" s="6">
        <f t="shared" si="4"/>
        <v>0.70529562709710414</v>
      </c>
    </row>
    <row r="62" spans="1:11" x14ac:dyDescent="0.35">
      <c r="A62" s="5" t="s">
        <v>44</v>
      </c>
      <c r="B62" s="5">
        <v>6.7370000000000001</v>
      </c>
      <c r="C62" s="5">
        <v>6.6520000000000001</v>
      </c>
      <c r="D62" s="6">
        <f t="shared" si="0"/>
        <v>6.6944999999999997</v>
      </c>
      <c r="E62" s="6" t="s">
        <v>22</v>
      </c>
      <c r="F62" s="5">
        <v>34.847000000000001</v>
      </c>
      <c r="G62" s="5">
        <v>34.917000000000002</v>
      </c>
      <c r="H62" s="6">
        <f t="shared" si="1"/>
        <v>34.882000000000005</v>
      </c>
      <c r="I62" s="6">
        <f t="shared" si="2"/>
        <v>28.187500000000007</v>
      </c>
      <c r="J62" s="6">
        <f t="shared" si="3"/>
        <v>2.7177000000000078</v>
      </c>
      <c r="K62" s="6">
        <f t="shared" si="4"/>
        <v>0.15201651805772548</v>
      </c>
    </row>
    <row r="63" spans="1:11" x14ac:dyDescent="0.35">
      <c r="A63" s="5" t="s">
        <v>86</v>
      </c>
      <c r="B63" s="5">
        <v>7.8129999999999997</v>
      </c>
      <c r="C63" s="5">
        <v>7.6820000000000004</v>
      </c>
      <c r="D63" s="6">
        <f t="shared" si="0"/>
        <v>7.7475000000000005</v>
      </c>
      <c r="E63" s="6" t="s">
        <v>22</v>
      </c>
      <c r="F63" s="5">
        <v>34.848999999999997</v>
      </c>
      <c r="G63" s="5">
        <v>34.893000000000001</v>
      </c>
      <c r="H63" s="6">
        <f t="shared" si="1"/>
        <v>34.870999999999995</v>
      </c>
      <c r="I63" s="6">
        <f t="shared" si="2"/>
        <v>27.123499999999993</v>
      </c>
      <c r="J63" s="6">
        <f t="shared" si="3"/>
        <v>1.6536999999999935</v>
      </c>
      <c r="K63" s="6">
        <f t="shared" si="4"/>
        <v>0.31782400509933145</v>
      </c>
    </row>
    <row r="64" spans="1:11" x14ac:dyDescent="0.35">
      <c r="A64" s="5" t="s">
        <v>87</v>
      </c>
      <c r="B64" s="5">
        <v>7.5019999999999998</v>
      </c>
      <c r="C64" s="5">
        <v>7.6349999999999998</v>
      </c>
      <c r="D64" s="6">
        <f t="shared" si="0"/>
        <v>7.5685000000000002</v>
      </c>
      <c r="E64" s="6" t="s">
        <v>22</v>
      </c>
      <c r="F64" s="5">
        <v>34.843000000000004</v>
      </c>
      <c r="G64" s="5">
        <v>34.938000000000002</v>
      </c>
      <c r="H64" s="6">
        <f t="shared" si="1"/>
        <v>34.890500000000003</v>
      </c>
      <c r="I64" s="6">
        <f t="shared" si="2"/>
        <v>27.322000000000003</v>
      </c>
      <c r="J64" s="6">
        <f t="shared" si="3"/>
        <v>1.8522000000000034</v>
      </c>
      <c r="K64" s="6">
        <f t="shared" si="4"/>
        <v>0.27696968815300066</v>
      </c>
    </row>
    <row r="65" spans="1:11" x14ac:dyDescent="0.35">
      <c r="A65" s="5" t="s">
        <v>45</v>
      </c>
      <c r="B65" s="5">
        <v>8.7159999999999993</v>
      </c>
      <c r="C65" s="5">
        <v>8.6180000000000003</v>
      </c>
      <c r="D65" s="6">
        <f t="shared" si="0"/>
        <v>8.6669999999999998</v>
      </c>
      <c r="E65" s="6" t="s">
        <v>22</v>
      </c>
      <c r="F65" s="5">
        <v>34.844999999999999</v>
      </c>
      <c r="G65" s="5">
        <v>35.000999999999998</v>
      </c>
      <c r="H65" s="6">
        <f t="shared" si="1"/>
        <v>34.923000000000002</v>
      </c>
      <c r="I65" s="6">
        <f t="shared" si="2"/>
        <v>26.256</v>
      </c>
      <c r="J65" s="6">
        <f t="shared" si="3"/>
        <v>0.7862000000000009</v>
      </c>
      <c r="K65" s="6">
        <f t="shared" si="4"/>
        <v>0.57986943470770691</v>
      </c>
    </row>
    <row r="66" spans="1:11" x14ac:dyDescent="0.35">
      <c r="A66" s="5" t="s">
        <v>88</v>
      </c>
      <c r="B66" s="5">
        <v>7.1779999999999999</v>
      </c>
      <c r="C66" s="5">
        <v>7.0449999999999999</v>
      </c>
      <c r="D66" s="6">
        <f t="shared" si="0"/>
        <v>7.1114999999999995</v>
      </c>
      <c r="E66" s="6" t="s">
        <v>22</v>
      </c>
      <c r="F66" s="5">
        <v>34.847000000000001</v>
      </c>
      <c r="G66" s="5">
        <v>34.972000000000001</v>
      </c>
      <c r="H66" s="6">
        <f t="shared" si="1"/>
        <v>34.909500000000001</v>
      </c>
      <c r="I66" s="6">
        <f t="shared" si="2"/>
        <v>27.798000000000002</v>
      </c>
      <c r="J66" s="6">
        <f t="shared" si="3"/>
        <v>2.3282000000000025</v>
      </c>
      <c r="K66" s="6">
        <f t="shared" si="4"/>
        <v>0.19913241654321451</v>
      </c>
    </row>
    <row r="67" spans="1:11" x14ac:dyDescent="0.35">
      <c r="A67" s="5" t="s">
        <v>89</v>
      </c>
      <c r="B67" s="5">
        <v>5.9880000000000004</v>
      </c>
      <c r="C67" s="5">
        <v>6.0709999999999997</v>
      </c>
      <c r="D67" s="6">
        <f t="shared" ref="D67" si="5">AVERAGE(B67:C67)</f>
        <v>6.0295000000000005</v>
      </c>
      <c r="E67" s="6" t="s">
        <v>22</v>
      </c>
      <c r="F67" s="5">
        <v>34.843000000000004</v>
      </c>
      <c r="G67" s="5">
        <v>35.020000000000003</v>
      </c>
      <c r="H67" s="6">
        <f t="shared" ref="H67" si="6">AVERAGE(F67:G67)</f>
        <v>34.9315</v>
      </c>
      <c r="I67" s="6">
        <f t="shared" ref="I67" si="7">H67-D67</f>
        <v>28.902000000000001</v>
      </c>
      <c r="J67" s="6">
        <f t="shared" ref="J67" si="8">I67-25.4698</f>
        <v>3.4322000000000017</v>
      </c>
      <c r="K67" s="6">
        <f t="shared" ref="K67" si="9">2^-J67</f>
        <v>9.2641344405104145E-2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workbookViewId="0">
      <selection activeCell="C2" sqref="A1:G45"/>
    </sheetView>
  </sheetViews>
  <sheetFormatPr defaultRowHeight="14.5" x14ac:dyDescent="0.35"/>
  <cols>
    <col min="1" max="1" width="10.90625" bestFit="1" customWidth="1"/>
    <col min="2" max="2" width="13.81640625" bestFit="1" customWidth="1"/>
    <col min="3" max="3" width="16.36328125" bestFit="1" customWidth="1"/>
  </cols>
  <sheetData>
    <row r="1" spans="1:7" x14ac:dyDescent="0.35">
      <c r="A1" s="7" t="s">
        <v>11</v>
      </c>
      <c r="B1" s="7" t="s">
        <v>140</v>
      </c>
      <c r="C1" s="7" t="s">
        <v>141</v>
      </c>
      <c r="D1" s="7" t="s">
        <v>124</v>
      </c>
      <c r="E1" s="7" t="s">
        <v>125</v>
      </c>
      <c r="F1" s="7" t="s">
        <v>126</v>
      </c>
      <c r="G1" s="7" t="s">
        <v>127</v>
      </c>
    </row>
    <row r="2" spans="1:7" x14ac:dyDescent="0.35">
      <c r="A2" s="7" t="s">
        <v>90</v>
      </c>
      <c r="B2" s="7">
        <v>0.98849118109320822</v>
      </c>
      <c r="C2" s="7">
        <v>0.16371971890447515</v>
      </c>
      <c r="D2" s="7"/>
      <c r="E2" s="7"/>
      <c r="F2" s="7"/>
      <c r="G2" s="7"/>
    </row>
    <row r="3" spans="1:7" x14ac:dyDescent="0.35">
      <c r="A3" s="7" t="s">
        <v>91</v>
      </c>
      <c r="B3" s="7">
        <v>1.0437672205304203</v>
      </c>
      <c r="C3" s="7">
        <v>0.3838993439868616</v>
      </c>
      <c r="D3" s="7"/>
      <c r="E3" s="7"/>
      <c r="F3" s="7"/>
      <c r="G3" s="7"/>
    </row>
    <row r="4" spans="1:7" x14ac:dyDescent="0.35">
      <c r="A4" s="7" t="s">
        <v>92</v>
      </c>
      <c r="B4" s="7">
        <v>1.0029849790807797</v>
      </c>
      <c r="C4" s="7">
        <v>0.17492398190549269</v>
      </c>
      <c r="D4" s="7"/>
      <c r="E4" s="7"/>
      <c r="F4" s="7"/>
      <c r="G4" s="7"/>
    </row>
    <row r="5" spans="1:7" x14ac:dyDescent="0.35">
      <c r="A5" s="7" t="s">
        <v>123</v>
      </c>
      <c r="B5" s="7">
        <f>AVERAGE(B2:B4)</f>
        <v>1.011747793568136</v>
      </c>
      <c r="C5" s="7">
        <f>AVERAGE(C2:C4)</f>
        <v>0.24084768159894318</v>
      </c>
      <c r="D5" s="7">
        <f>_xlfn.STDEV.P(B2:B4)</f>
        <v>2.3401571489552041E-2</v>
      </c>
      <c r="E5" s="7">
        <f>_xlfn.STDEV.P(C2:C4)</f>
        <v>0.10125616840900518</v>
      </c>
      <c r="F5" s="7">
        <f>D5/(SQRT(3))</f>
        <v>1.3510903598953143E-2</v>
      </c>
      <c r="G5" s="7">
        <f>E5/(SQRT(3))</f>
        <v>5.8460276088049226E-2</v>
      </c>
    </row>
    <row r="6" spans="1:7" x14ac:dyDescent="0.35">
      <c r="A6" s="7" t="s">
        <v>93</v>
      </c>
      <c r="B6" s="7">
        <v>2.5461192661248293</v>
      </c>
      <c r="C6" s="7">
        <v>0.81863939516932505</v>
      </c>
      <c r="D6" s="7"/>
      <c r="E6" s="7"/>
      <c r="F6" s="7"/>
      <c r="G6" s="7"/>
    </row>
    <row r="7" spans="1:7" x14ac:dyDescent="0.35">
      <c r="A7" s="7" t="s">
        <v>94</v>
      </c>
      <c r="B7" s="7">
        <v>2.7118925171675725</v>
      </c>
      <c r="C7" s="7">
        <v>0.97252011815126083</v>
      </c>
      <c r="D7" s="7"/>
      <c r="E7" s="7"/>
      <c r="F7" s="7"/>
      <c r="G7" s="7"/>
    </row>
    <row r="8" spans="1:7" x14ac:dyDescent="0.35">
      <c r="A8" s="7" t="s">
        <v>95</v>
      </c>
      <c r="B8" s="7">
        <v>2.4121171889028301</v>
      </c>
      <c r="C8" s="7">
        <v>0.52496749438390455</v>
      </c>
      <c r="D8" s="7"/>
      <c r="E8" s="7"/>
      <c r="F8" s="7"/>
      <c r="G8" s="7"/>
    </row>
    <row r="9" spans="1:7" x14ac:dyDescent="0.35">
      <c r="A9" s="7" t="s">
        <v>123</v>
      </c>
      <c r="B9" s="7">
        <f>AVERAGE(B6:B8)</f>
        <v>2.5567096573984105</v>
      </c>
      <c r="C9" s="7">
        <f>AVERAGE(C6:C8)</f>
        <v>0.77204233590149685</v>
      </c>
      <c r="D9" s="7">
        <f>_xlfn.STDEV.P(B6:B8)</f>
        <v>0.12261166108097597</v>
      </c>
      <c r="E9" s="7">
        <f>_xlfn.STDEV.P(C6:C8)</f>
        <v>0.18565972855301383</v>
      </c>
      <c r="F9" s="7">
        <f>D9/(SQRT(3))</f>
        <v>7.0789875530888641E-2</v>
      </c>
      <c r="G9" s="7">
        <f>E9/(SQRT(3))</f>
        <v>0.10719069425775539</v>
      </c>
    </row>
    <row r="10" spans="1:7" x14ac:dyDescent="0.35">
      <c r="A10" s="7" t="s">
        <v>96</v>
      </c>
      <c r="B10" s="7">
        <v>0.4358186982801377</v>
      </c>
      <c r="C10" s="7">
        <v>0.34682985602582156</v>
      </c>
      <c r="D10" s="7"/>
      <c r="E10" s="7"/>
      <c r="F10" s="7"/>
      <c r="G10" s="7"/>
    </row>
    <row r="11" spans="1:7" x14ac:dyDescent="0.35">
      <c r="A11" s="7" t="s">
        <v>97</v>
      </c>
      <c r="B11" s="7">
        <v>0.43702872096040396</v>
      </c>
      <c r="C11" s="7">
        <v>0.32812103740596638</v>
      </c>
      <c r="D11" s="7"/>
      <c r="E11" s="7"/>
      <c r="F11" s="7"/>
      <c r="G11" s="7"/>
    </row>
    <row r="12" spans="1:7" x14ac:dyDescent="0.35">
      <c r="A12" s="7" t="s">
        <v>98</v>
      </c>
      <c r="B12" s="7">
        <v>0.46937080053789909</v>
      </c>
      <c r="C12" s="7">
        <v>0.1611303314376496</v>
      </c>
      <c r="D12" s="7"/>
      <c r="E12" s="7"/>
      <c r="F12" s="7"/>
      <c r="G12" s="7"/>
    </row>
    <row r="13" spans="1:7" x14ac:dyDescent="0.35">
      <c r="A13" s="7" t="s">
        <v>123</v>
      </c>
      <c r="B13" s="7">
        <f>AVERAGE(B10:B12)</f>
        <v>0.44740607325948023</v>
      </c>
      <c r="C13" s="7">
        <f>AVERAGE(C10:C12)</f>
        <v>0.27869374162314586</v>
      </c>
      <c r="D13" s="7">
        <f>_xlfn.STDEV.P(B10:B12)</f>
        <v>1.5539261501825568E-2</v>
      </c>
      <c r="E13" s="7">
        <f>_xlfn.STDEV.P(C10:C12)</f>
        <v>8.3480023695772371E-2</v>
      </c>
      <c r="F13" s="7">
        <f>D13/(SQRT(3))</f>
        <v>8.9715968110869806E-3</v>
      </c>
      <c r="G13" s="7">
        <f>E13/(SQRT(3))</f>
        <v>4.819721415271052E-2</v>
      </c>
    </row>
    <row r="14" spans="1:7" x14ac:dyDescent="0.35">
      <c r="A14" s="7" t="s">
        <v>99</v>
      </c>
      <c r="B14" s="7">
        <v>0.40818639422540431</v>
      </c>
      <c r="C14" s="7">
        <v>1.0054211897642766</v>
      </c>
      <c r="D14" s="7"/>
      <c r="E14" s="7"/>
      <c r="F14" s="7"/>
      <c r="G14" s="7"/>
    </row>
    <row r="15" spans="1:7" x14ac:dyDescent="0.35">
      <c r="A15" s="7" t="s">
        <v>100</v>
      </c>
      <c r="B15" s="7">
        <v>0.40875265313208131</v>
      </c>
      <c r="C15" s="7">
        <v>0.21305532277158246</v>
      </c>
      <c r="D15" s="7"/>
      <c r="E15" s="7"/>
      <c r="F15" s="7"/>
      <c r="G15" s="7"/>
    </row>
    <row r="16" spans="1:7" x14ac:dyDescent="0.35">
      <c r="A16" s="7" t="s">
        <v>101</v>
      </c>
      <c r="B16" s="7">
        <v>0.40846942555355759</v>
      </c>
      <c r="C16" s="7">
        <v>1.1812382674848749</v>
      </c>
      <c r="D16" s="7"/>
      <c r="E16" s="7"/>
      <c r="F16" s="7"/>
      <c r="G16" s="7"/>
    </row>
    <row r="17" spans="1:7" x14ac:dyDescent="0.35">
      <c r="A17" s="7" t="s">
        <v>123</v>
      </c>
      <c r="B17" s="7">
        <f>AVERAGE(B14:B16)</f>
        <v>0.40846949097034768</v>
      </c>
      <c r="C17" s="7">
        <f>AVERAGE(C14:C16)</f>
        <v>0.79990492667357793</v>
      </c>
      <c r="D17" s="7">
        <f>_xlfn.STDEV.P(B14:B16)</f>
        <v>2.3117423523866791E-4</v>
      </c>
      <c r="E17" s="7">
        <f>_xlfn.STDEV.P(C14:C16)</f>
        <v>0.4211272605792693</v>
      </c>
      <c r="F17" s="7">
        <f>D17/(SQRT(3))</f>
        <v>1.334685069447508E-4</v>
      </c>
      <c r="G17" s="7">
        <f>E17/(SQRT(3))</f>
        <v>0.24313793725853083</v>
      </c>
    </row>
    <row r="18" spans="1:7" x14ac:dyDescent="0.35">
      <c r="A18" s="7" t="s">
        <v>102</v>
      </c>
      <c r="B18" s="7">
        <v>1.0205168476987276</v>
      </c>
      <c r="C18" s="7">
        <v>0.32203736620309203</v>
      </c>
      <c r="D18" s="7"/>
      <c r="E18" s="7"/>
      <c r="F18" s="7"/>
      <c r="G18" s="7"/>
    </row>
    <row r="19" spans="1:7" x14ac:dyDescent="0.35">
      <c r="A19" s="7" t="s">
        <v>103</v>
      </c>
      <c r="B19" s="7">
        <v>0.99089218691697312</v>
      </c>
      <c r="C19" s="7">
        <v>0.17462112422528753</v>
      </c>
      <c r="D19" s="7"/>
      <c r="E19" s="7"/>
      <c r="F19" s="7"/>
      <c r="G19" s="7"/>
    </row>
    <row r="20" spans="1:7" x14ac:dyDescent="0.35">
      <c r="A20" s="7" t="s">
        <v>104</v>
      </c>
      <c r="B20" s="7">
        <v>1.0365573936919328</v>
      </c>
      <c r="C20" s="7">
        <v>9.5015059297113333E-2</v>
      </c>
      <c r="D20" s="7"/>
      <c r="E20" s="7"/>
      <c r="F20" s="7"/>
      <c r="G20" s="7"/>
    </row>
    <row r="21" spans="1:7" x14ac:dyDescent="0.35">
      <c r="A21" s="7" t="s">
        <v>123</v>
      </c>
      <c r="B21" s="7">
        <f>AVERAGE(B18:B20)</f>
        <v>1.0159888094358778</v>
      </c>
      <c r="C21" s="7">
        <f>AVERAGE(C18:C20)</f>
        <v>0.19722451657516429</v>
      </c>
      <c r="D21" s="7">
        <f>_xlfn.STDEV.P(B18:B20)</f>
        <v>1.8915692344934655E-2</v>
      </c>
      <c r="E21" s="7">
        <f>_xlfn.STDEV.P(C18:C20)</f>
        <v>9.4049515212360116E-2</v>
      </c>
      <c r="F21" s="7">
        <f>D21/(SQRT(3))</f>
        <v>1.0920980067256168E-2</v>
      </c>
      <c r="G21" s="7">
        <f>E21/(SQRT(3))</f>
        <v>5.4299512925009917E-2</v>
      </c>
    </row>
    <row r="22" spans="1:7" x14ac:dyDescent="0.35">
      <c r="A22" s="7" t="s">
        <v>105</v>
      </c>
      <c r="B22" s="7">
        <v>1.8918530087556098</v>
      </c>
      <c r="C22" s="7">
        <v>8.0202999330398775E-2</v>
      </c>
      <c r="D22" s="7"/>
      <c r="E22" s="7"/>
      <c r="F22" s="7"/>
      <c r="G22" s="7"/>
    </row>
    <row r="23" spans="1:7" x14ac:dyDescent="0.35">
      <c r="A23" s="7" t="s">
        <v>106</v>
      </c>
      <c r="B23" s="7">
        <v>1.8619315032538426</v>
      </c>
      <c r="C23" s="7">
        <v>0.58228606564981034</v>
      </c>
      <c r="D23" s="7"/>
      <c r="E23" s="7"/>
      <c r="F23" s="7"/>
      <c r="G23" s="7"/>
    </row>
    <row r="24" spans="1:7" x14ac:dyDescent="0.35">
      <c r="A24" s="7" t="s">
        <v>107</v>
      </c>
      <c r="B24" s="7">
        <v>1.7456931610337441</v>
      </c>
      <c r="C24" s="7">
        <v>0.41417144624441715</v>
      </c>
      <c r="D24" s="7"/>
      <c r="E24" s="7"/>
      <c r="F24" s="7"/>
      <c r="G24" s="7"/>
    </row>
    <row r="25" spans="1:7" x14ac:dyDescent="0.35">
      <c r="A25" s="7" t="s">
        <v>123</v>
      </c>
      <c r="B25" s="7">
        <f>AVERAGE(B22:B24)</f>
        <v>1.8331592243477319</v>
      </c>
      <c r="C25" s="7">
        <f>AVERAGE(C22:C24)</f>
        <v>0.3588868370748754</v>
      </c>
      <c r="D25" s="7">
        <f>_xlfn.STDEV.P(B22:B24)</f>
        <v>6.3042622072203416E-2</v>
      </c>
      <c r="E25" s="7">
        <f>_xlfn.STDEV.P(C22:C24)</f>
        <v>0.20866902402201032</v>
      </c>
      <c r="F25" s="7">
        <f>D25/(SQRT(3))</f>
        <v>3.6397674823806486E-2</v>
      </c>
      <c r="G25" s="7">
        <f>E25/(SQRT(3))</f>
        <v>0.12047511719064415</v>
      </c>
    </row>
    <row r="26" spans="1:7" x14ac:dyDescent="0.35">
      <c r="A26" s="7" t="s">
        <v>108</v>
      </c>
      <c r="B26" s="7">
        <v>1.399391855243945</v>
      </c>
      <c r="C26" s="7">
        <v>0.24053187566359727</v>
      </c>
      <c r="D26" s="7"/>
      <c r="E26" s="7"/>
      <c r="F26" s="7"/>
      <c r="G26" s="7"/>
    </row>
    <row r="27" spans="1:7" x14ac:dyDescent="0.35">
      <c r="A27" s="7" t="s">
        <v>109</v>
      </c>
      <c r="B27" s="7">
        <v>1.4052238813089377</v>
      </c>
      <c r="C27" s="7">
        <v>8.6978340895273093E-2</v>
      </c>
      <c r="D27" s="7"/>
      <c r="E27" s="7"/>
      <c r="F27" s="7"/>
      <c r="G27" s="7"/>
    </row>
    <row r="28" spans="1:7" x14ac:dyDescent="0.35">
      <c r="A28" s="7" t="s">
        <v>110</v>
      </c>
      <c r="B28" s="7">
        <v>1.3825196635220995</v>
      </c>
      <c r="C28" s="7">
        <v>0.7102013461361637</v>
      </c>
      <c r="D28" s="7"/>
      <c r="E28" s="7"/>
      <c r="F28" s="7"/>
      <c r="G28" s="7"/>
    </row>
    <row r="29" spans="1:7" x14ac:dyDescent="0.35">
      <c r="A29" s="7" t="s">
        <v>123</v>
      </c>
      <c r="B29" s="7">
        <f>AVERAGE(B26:B28)</f>
        <v>1.3957118000249942</v>
      </c>
      <c r="C29" s="7">
        <f>AVERAGE(C26:C28)</f>
        <v>0.34590385423167797</v>
      </c>
      <c r="D29" s="7">
        <f>_xlfn.STDEV.P(B26:B28)</f>
        <v>9.6273042657828451E-3</v>
      </c>
      <c r="E29" s="7">
        <f>_xlfn.STDEV.P(C26:C28)</f>
        <v>0.2651152818000575</v>
      </c>
      <c r="F29" s="7">
        <f>D29/(SQRT(3))</f>
        <v>5.5583267094201586E-3</v>
      </c>
      <c r="G29" s="7">
        <f>E29/(SQRT(3))</f>
        <v>0.15306437931354669</v>
      </c>
    </row>
    <row r="30" spans="1:7" x14ac:dyDescent="0.35">
      <c r="A30" s="7" t="s">
        <v>111</v>
      </c>
      <c r="B30" s="7">
        <v>0.68387284047332197</v>
      </c>
      <c r="C30" s="7">
        <v>6.4203688823041685E-2</v>
      </c>
      <c r="D30" s="7"/>
      <c r="E30" s="7"/>
      <c r="F30" s="7"/>
      <c r="G30" s="7"/>
    </row>
    <row r="31" spans="1:7" x14ac:dyDescent="0.35">
      <c r="A31" s="7" t="s">
        <v>112</v>
      </c>
      <c r="B31" s="7">
        <v>0.71514118714956187</v>
      </c>
      <c r="C31" s="7">
        <v>0.63896109664490086</v>
      </c>
      <c r="D31" s="7"/>
      <c r="E31" s="7"/>
      <c r="F31" s="7"/>
      <c r="G31" s="7"/>
    </row>
    <row r="32" spans="1:7" x14ac:dyDescent="0.35">
      <c r="A32" s="7" t="s">
        <v>113</v>
      </c>
      <c r="B32" s="7">
        <v>0.70970924264523527</v>
      </c>
      <c r="C32" s="7">
        <v>0.18806457178614797</v>
      </c>
      <c r="D32" s="7"/>
      <c r="E32" s="7"/>
      <c r="F32" s="7"/>
      <c r="G32" s="7"/>
    </row>
    <row r="33" spans="1:7" x14ac:dyDescent="0.35">
      <c r="A33" s="7" t="s">
        <v>123</v>
      </c>
      <c r="B33" s="7">
        <f>AVERAGE(B30:B32)</f>
        <v>0.70290775675603967</v>
      </c>
      <c r="C33" s="7">
        <f>AVERAGE(C30:C32)</f>
        <v>0.29707645241803021</v>
      </c>
      <c r="D33" s="7">
        <f>_xlfn.STDEV.P(B30:B32)</f>
        <v>1.3641176236969095E-2</v>
      </c>
      <c r="E33" s="7">
        <f>_xlfn.STDEV.P(C30:C32)</f>
        <v>0.24698071726445975</v>
      </c>
      <c r="F33" s="7">
        <f>D33/(SQRT(3))</f>
        <v>7.8757367724772345E-3</v>
      </c>
      <c r="G33" s="7">
        <f>E33/(SQRT(3))</f>
        <v>0.14259438359728269</v>
      </c>
    </row>
    <row r="34" spans="1:7" x14ac:dyDescent="0.35">
      <c r="A34" s="7" t="s">
        <v>114</v>
      </c>
      <c r="B34" s="7">
        <v>0.85963730694719542</v>
      </c>
      <c r="C34" s="7">
        <v>6.1035821112152035E-2</v>
      </c>
      <c r="D34" s="7"/>
      <c r="E34" s="7"/>
      <c r="F34" s="7"/>
      <c r="G34" s="7"/>
    </row>
    <row r="35" spans="1:7" x14ac:dyDescent="0.35">
      <c r="A35" s="7" t="s">
        <v>115</v>
      </c>
      <c r="B35" s="7">
        <v>0.87254412735786546</v>
      </c>
      <c r="C35" s="7">
        <v>0.11350281629306345</v>
      </c>
      <c r="D35" s="7"/>
      <c r="E35" s="7"/>
      <c r="F35" s="7"/>
      <c r="G35" s="7"/>
    </row>
    <row r="36" spans="1:7" x14ac:dyDescent="0.35">
      <c r="A36" s="7" t="s">
        <v>116</v>
      </c>
      <c r="B36" s="7">
        <v>0.9130716626281058</v>
      </c>
      <c r="C36" s="7">
        <v>0.70529562709710414</v>
      </c>
      <c r="D36" s="7"/>
      <c r="E36" s="7"/>
      <c r="F36" s="7"/>
      <c r="G36" s="7"/>
    </row>
    <row r="37" spans="1:7" x14ac:dyDescent="0.35">
      <c r="A37" s="7" t="s">
        <v>123</v>
      </c>
      <c r="B37" s="7">
        <f>AVERAGE(B34:B36)</f>
        <v>0.88175103231105556</v>
      </c>
      <c r="C37" s="7">
        <f>AVERAGE(C34:C36)</f>
        <v>0.29327808816743989</v>
      </c>
      <c r="D37" s="7">
        <f>_xlfn.STDEV.P(B34:B36)</f>
        <v>2.2765220781875688E-2</v>
      </c>
      <c r="E37" s="7">
        <f>_xlfn.STDEV.P(C34:C36)</f>
        <v>0.29212672556623037</v>
      </c>
      <c r="F37" s="7">
        <f>D37/(SQRT(3))</f>
        <v>1.3143506346577192E-2</v>
      </c>
      <c r="G37" s="7">
        <f>E37/(SQRT(3))</f>
        <v>0.16865944364314706</v>
      </c>
    </row>
    <row r="38" spans="1:7" x14ac:dyDescent="0.35">
      <c r="A38" s="7" t="s">
        <v>117</v>
      </c>
      <c r="B38" s="7">
        <v>1.8022510628543478</v>
      </c>
      <c r="C38" s="7">
        <v>0.15201651805772548</v>
      </c>
      <c r="D38" s="7"/>
      <c r="E38" s="7"/>
      <c r="F38" s="7"/>
      <c r="G38" s="7"/>
    </row>
    <row r="39" spans="1:7" x14ac:dyDescent="0.35">
      <c r="A39" s="7" t="s">
        <v>118</v>
      </c>
      <c r="B39" s="7">
        <v>1.8103893465085836</v>
      </c>
      <c r="C39" s="7">
        <v>0.31782400509933145</v>
      </c>
      <c r="D39" s="7"/>
      <c r="E39" s="7"/>
      <c r="F39" s="7"/>
      <c r="G39" s="7"/>
    </row>
    <row r="40" spans="1:7" x14ac:dyDescent="0.35">
      <c r="A40" s="7" t="s">
        <v>119</v>
      </c>
      <c r="B40" s="7">
        <v>1.8047512459345452</v>
      </c>
      <c r="C40" s="7">
        <v>0.27696968815300066</v>
      </c>
      <c r="D40" s="7"/>
      <c r="E40" s="7"/>
      <c r="F40" s="7"/>
      <c r="G40" s="7"/>
    </row>
    <row r="41" spans="1:7" x14ac:dyDescent="0.35">
      <c r="A41" s="7" t="s">
        <v>123</v>
      </c>
      <c r="B41" s="7">
        <f>AVERAGE(B38:B40)</f>
        <v>1.8057972184324924</v>
      </c>
      <c r="C41" s="7">
        <f>AVERAGE(C38:C40)</f>
        <v>0.24893673710335254</v>
      </c>
      <c r="D41" s="7">
        <f>_xlfn.STDEV.P(B38:B40)</f>
        <v>3.4037684076179235E-3</v>
      </c>
      <c r="E41" s="7">
        <f>_xlfn.STDEV.P(C38:C40)</f>
        <v>7.0533280315876662E-2</v>
      </c>
      <c r="F41" s="7">
        <f>D41/(SQRT(3))</f>
        <v>1.965166606397352E-3</v>
      </c>
      <c r="G41" s="7">
        <f>E41/(SQRT(3))</f>
        <v>4.0722408377198725E-2</v>
      </c>
    </row>
    <row r="42" spans="1:7" x14ac:dyDescent="0.35">
      <c r="A42" s="7" t="s">
        <v>120</v>
      </c>
      <c r="B42" s="7">
        <v>0.73168774472307763</v>
      </c>
      <c r="C42" s="7">
        <v>0.57986943470770691</v>
      </c>
      <c r="D42" s="7"/>
      <c r="E42" s="7"/>
      <c r="F42" s="7"/>
      <c r="G42" s="7"/>
    </row>
    <row r="43" spans="1:7" x14ac:dyDescent="0.35">
      <c r="A43" s="7" t="s">
        <v>121</v>
      </c>
      <c r="B43" s="7">
        <v>0.70358664308199137</v>
      </c>
      <c r="C43" s="7">
        <v>0.19913241654321451</v>
      </c>
      <c r="D43" s="7"/>
      <c r="E43" s="7"/>
      <c r="F43" s="7"/>
      <c r="G43" s="7"/>
    </row>
    <row r="44" spans="1:7" x14ac:dyDescent="0.35">
      <c r="A44" s="7" t="s">
        <v>122</v>
      </c>
      <c r="B44" s="7">
        <v>0.75408549265027547</v>
      </c>
      <c r="C44" s="7">
        <v>9.2641344405104145E-2</v>
      </c>
      <c r="D44" s="7"/>
      <c r="E44" s="7"/>
      <c r="F44" s="7"/>
      <c r="G44" s="7"/>
    </row>
    <row r="45" spans="1:7" x14ac:dyDescent="0.35">
      <c r="A45" s="7" t="s">
        <v>123</v>
      </c>
      <c r="B45" s="7">
        <f>AVERAGE(B42:B44)</f>
        <v>0.72978662681844819</v>
      </c>
      <c r="C45" s="7">
        <f>AVERAGE(C42:C44)</f>
        <v>0.29054773188534183</v>
      </c>
      <c r="D45" s="7">
        <f>_xlfn.STDEV.P(B42:B44)</f>
        <v>2.0659850578606545E-2</v>
      </c>
      <c r="E45" s="7">
        <f>_xlfn.STDEV.P(C42:C44)</f>
        <v>0.20914966396387979</v>
      </c>
      <c r="F45" s="7">
        <f>D45/(SQRT(3))</f>
        <v>1.1927970292975935E-2</v>
      </c>
      <c r="G45" s="7">
        <f>E45/(SQRT(3))</f>
        <v>0.12075261479046578</v>
      </c>
    </row>
    <row r="49" spans="1:3" x14ac:dyDescent="0.35">
      <c r="A49" s="2"/>
      <c r="B49" s="2"/>
      <c r="C4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A2" sqref="A2:A12"/>
    </sheetView>
  </sheetViews>
  <sheetFormatPr defaultRowHeight="14.5" x14ac:dyDescent="0.35"/>
  <cols>
    <col min="1" max="1" width="10.90625" bestFit="1" customWidth="1"/>
    <col min="2" max="4" width="11.81640625" bestFit="1" customWidth="1"/>
    <col min="5" max="5" width="12.1796875" bestFit="1" customWidth="1"/>
    <col min="6" max="6" width="11.81640625" bestFit="1" customWidth="1"/>
    <col min="7" max="7" width="12.54296875" bestFit="1" customWidth="1"/>
  </cols>
  <sheetData>
    <row r="1" spans="1:7" x14ac:dyDescent="0.35">
      <c r="A1" t="s">
        <v>11</v>
      </c>
      <c r="B1" t="s">
        <v>19</v>
      </c>
      <c r="C1" t="s">
        <v>21</v>
      </c>
      <c r="D1" t="s">
        <v>128</v>
      </c>
      <c r="E1" t="s">
        <v>129</v>
      </c>
      <c r="F1" t="s">
        <v>130</v>
      </c>
      <c r="G1" t="s">
        <v>131</v>
      </c>
    </row>
    <row r="2" spans="1:7" x14ac:dyDescent="0.35">
      <c r="A2" t="s">
        <v>0</v>
      </c>
      <c r="B2">
        <v>1.011747793568136</v>
      </c>
      <c r="C2">
        <v>0.24084768159894318</v>
      </c>
      <c r="D2">
        <v>2.3401571489551999E-2</v>
      </c>
      <c r="E2">
        <v>0.101256168409005</v>
      </c>
      <c r="F2">
        <v>1.3510903598953143E-2</v>
      </c>
      <c r="G2">
        <v>5.8460276088049226E-2</v>
      </c>
    </row>
    <row r="3" spans="1:7" x14ac:dyDescent="0.35">
      <c r="A3" t="s">
        <v>1</v>
      </c>
      <c r="B3">
        <v>2.5567096573984105</v>
      </c>
      <c r="C3">
        <v>0.77204233590149685</v>
      </c>
      <c r="D3">
        <v>0.12261166108097597</v>
      </c>
      <c r="E3">
        <v>0.18565972855301383</v>
      </c>
      <c r="F3">
        <v>7.0789875530888641E-2</v>
      </c>
      <c r="G3">
        <v>0.10719069425775539</v>
      </c>
    </row>
    <row r="4" spans="1:7" x14ac:dyDescent="0.35">
      <c r="A4" t="s">
        <v>2</v>
      </c>
      <c r="B4">
        <v>0.44740607325948023</v>
      </c>
      <c r="C4">
        <v>0.27869374162314586</v>
      </c>
      <c r="D4">
        <v>1.5539261501825568E-2</v>
      </c>
      <c r="E4">
        <v>8.3480023695772371E-2</v>
      </c>
      <c r="F4">
        <v>8.9715968110869806E-3</v>
      </c>
      <c r="G4">
        <v>4.819721415271052E-2</v>
      </c>
    </row>
    <row r="5" spans="1:7" x14ac:dyDescent="0.35">
      <c r="A5" t="s">
        <v>3</v>
      </c>
      <c r="B5">
        <v>0.40846949097034768</v>
      </c>
      <c r="C5">
        <v>0.79990492667357793</v>
      </c>
      <c r="D5">
        <v>2.3117423523866791E-4</v>
      </c>
      <c r="E5">
        <v>0.4211272605792693</v>
      </c>
      <c r="F5">
        <v>1.334685069447508E-4</v>
      </c>
      <c r="G5">
        <v>0.24313793725853083</v>
      </c>
    </row>
    <row r="6" spans="1:7" x14ac:dyDescent="0.35">
      <c r="A6" t="s">
        <v>4</v>
      </c>
      <c r="B6">
        <v>1.0159888094358778</v>
      </c>
      <c r="C6">
        <v>0.19722451657516429</v>
      </c>
      <c r="D6">
        <v>1.8915692344934655E-2</v>
      </c>
      <c r="E6">
        <v>9.4049515212360116E-2</v>
      </c>
      <c r="F6">
        <v>1.0920980067256168E-2</v>
      </c>
      <c r="G6">
        <v>5.4299512925009917E-2</v>
      </c>
    </row>
    <row r="7" spans="1:7" x14ac:dyDescent="0.35">
      <c r="A7" t="s">
        <v>5</v>
      </c>
      <c r="B7">
        <v>1.8331592243477319</v>
      </c>
      <c r="C7">
        <v>0.3588868370748754</v>
      </c>
      <c r="D7">
        <v>6.3042622072203416E-2</v>
      </c>
      <c r="E7">
        <v>0.20866902402201032</v>
      </c>
      <c r="F7">
        <v>3.6397674823806486E-2</v>
      </c>
      <c r="G7">
        <v>0.12047511719064415</v>
      </c>
    </row>
    <row r="8" spans="1:7" x14ac:dyDescent="0.35">
      <c r="A8" t="s">
        <v>6</v>
      </c>
      <c r="B8">
        <v>1.3957118000249942</v>
      </c>
      <c r="C8">
        <v>0.34590385423167797</v>
      </c>
      <c r="D8">
        <v>9.6273042657828451E-3</v>
      </c>
      <c r="E8">
        <v>0.2651152818000575</v>
      </c>
      <c r="F8">
        <v>5.5583267094201586E-3</v>
      </c>
      <c r="G8">
        <v>0.15306437931354669</v>
      </c>
    </row>
    <row r="9" spans="1:7" x14ac:dyDescent="0.35">
      <c r="A9" t="s">
        <v>7</v>
      </c>
      <c r="B9">
        <v>0.70290775675603967</v>
      </c>
      <c r="C9">
        <v>0.29707645241803021</v>
      </c>
      <c r="D9">
        <v>1.3641176236969095E-2</v>
      </c>
      <c r="E9">
        <v>0.24698071726445975</v>
      </c>
      <c r="F9">
        <v>7.8757367724772345E-3</v>
      </c>
      <c r="G9">
        <v>0.14259438359728269</v>
      </c>
    </row>
    <row r="10" spans="1:7" x14ac:dyDescent="0.35">
      <c r="A10" t="s">
        <v>8</v>
      </c>
      <c r="B10">
        <v>0.88175103231105556</v>
      </c>
      <c r="C10">
        <v>0.29327808816743989</v>
      </c>
      <c r="D10">
        <v>2.2765220781875688E-2</v>
      </c>
      <c r="E10">
        <v>0.29212672556623037</v>
      </c>
      <c r="F10">
        <v>1.3143506346577192E-2</v>
      </c>
      <c r="G10">
        <v>0.16865944364314706</v>
      </c>
    </row>
    <row r="11" spans="1:7" x14ac:dyDescent="0.35">
      <c r="A11" t="s">
        <v>9</v>
      </c>
      <c r="B11">
        <v>1.8057972184324924</v>
      </c>
      <c r="C11">
        <v>0.24893673710335254</v>
      </c>
      <c r="D11">
        <v>3.4037684076179235E-3</v>
      </c>
      <c r="E11">
        <v>7.0533280315876662E-2</v>
      </c>
      <c r="F11">
        <v>1.965166606397352E-3</v>
      </c>
      <c r="G11">
        <v>4.0722408377198725E-2</v>
      </c>
    </row>
    <row r="12" spans="1:7" x14ac:dyDescent="0.35">
      <c r="A12" t="s">
        <v>10</v>
      </c>
      <c r="B12">
        <v>0.72978662681844819</v>
      </c>
      <c r="C12">
        <v>0.29054773188534183</v>
      </c>
      <c r="D12">
        <v>2.0659850578606545E-2</v>
      </c>
      <c r="E12">
        <v>0.20914966396387979</v>
      </c>
      <c r="F12">
        <v>1.1927970292975935E-2</v>
      </c>
      <c r="G12">
        <v>0.12075261479046578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1"/>
  <sheetViews>
    <sheetView tabSelected="1" workbookViewId="0">
      <selection activeCell="G13" sqref="G13"/>
    </sheetView>
  </sheetViews>
  <sheetFormatPr defaultRowHeight="14.5" x14ac:dyDescent="0.35"/>
  <cols>
    <col min="1" max="1" width="14.26953125" customWidth="1"/>
    <col min="2" max="2" width="17.7265625" customWidth="1"/>
    <col min="3" max="3" width="13.90625" customWidth="1"/>
    <col min="4" max="4" width="16.453125" customWidth="1"/>
    <col min="5" max="5" width="11.81640625" bestFit="1" customWidth="1"/>
    <col min="7" max="7" width="11.81640625" bestFit="1" customWidth="1"/>
  </cols>
  <sheetData>
    <row r="1" spans="1:7" x14ac:dyDescent="0.35">
      <c r="A1" t="s">
        <v>23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</row>
    <row r="2" spans="1:7" x14ac:dyDescent="0.35">
      <c r="A2" t="s">
        <v>0</v>
      </c>
      <c r="B2">
        <v>0.98849118109320822</v>
      </c>
      <c r="C2">
        <v>1.0437672205304203</v>
      </c>
      <c r="D2">
        <v>1.0029849790807797</v>
      </c>
      <c r="E2">
        <v>0.16371971890447501</v>
      </c>
      <c r="F2">
        <v>0.3838993439868616</v>
      </c>
      <c r="G2">
        <v>0.17492398190549269</v>
      </c>
    </row>
    <row r="3" spans="1:7" x14ac:dyDescent="0.35">
      <c r="A3" t="s">
        <v>1</v>
      </c>
      <c r="B3">
        <v>2.5461192661248293</v>
      </c>
      <c r="C3">
        <v>2.7118925171675725</v>
      </c>
      <c r="D3">
        <v>2.4121171889028301</v>
      </c>
      <c r="E3">
        <v>0.81863939516932505</v>
      </c>
      <c r="F3">
        <v>0.97252011815126083</v>
      </c>
      <c r="G3">
        <v>0.52496749438390455</v>
      </c>
    </row>
    <row r="4" spans="1:7" x14ac:dyDescent="0.35">
      <c r="A4" t="s">
        <v>2</v>
      </c>
      <c r="B4">
        <v>0.4358186982801377</v>
      </c>
      <c r="C4">
        <v>0.43702872096040396</v>
      </c>
      <c r="D4">
        <v>0.46937080053789909</v>
      </c>
      <c r="E4">
        <v>0.34682985602582156</v>
      </c>
      <c r="F4">
        <v>0.32812103740596638</v>
      </c>
      <c r="G4">
        <v>0.1611303314376496</v>
      </c>
    </row>
    <row r="5" spans="1:7" x14ac:dyDescent="0.35">
      <c r="A5" t="s">
        <v>3</v>
      </c>
      <c r="B5">
        <v>0.40818639422540431</v>
      </c>
      <c r="C5">
        <v>0.40875265313208131</v>
      </c>
      <c r="D5">
        <v>0.40846942555355759</v>
      </c>
      <c r="E5">
        <v>1.0054211897642766</v>
      </c>
      <c r="F5">
        <v>0.21305532277158246</v>
      </c>
      <c r="G5">
        <v>1.1812382674848749</v>
      </c>
    </row>
    <row r="6" spans="1:7" x14ac:dyDescent="0.35">
      <c r="A6" t="s">
        <v>4</v>
      </c>
      <c r="B6">
        <v>1.0205168476987276</v>
      </c>
      <c r="C6">
        <v>0.99089218691697312</v>
      </c>
      <c r="D6">
        <v>1.0365573936919328</v>
      </c>
      <c r="E6">
        <v>0.32203736620309203</v>
      </c>
      <c r="F6">
        <v>0.17462112422528753</v>
      </c>
      <c r="G6">
        <v>9.5015059297113333E-2</v>
      </c>
    </row>
    <row r="7" spans="1:7" x14ac:dyDescent="0.35">
      <c r="A7" t="s">
        <v>5</v>
      </c>
      <c r="B7">
        <v>1.8918530087556098</v>
      </c>
      <c r="C7">
        <v>1.8619315032538426</v>
      </c>
      <c r="D7">
        <v>1.7456931610337441</v>
      </c>
      <c r="E7">
        <v>8.0202999330398775E-2</v>
      </c>
      <c r="F7">
        <v>0.58228606564981034</v>
      </c>
      <c r="G7">
        <v>0.41417144624441715</v>
      </c>
    </row>
    <row r="8" spans="1:7" x14ac:dyDescent="0.35">
      <c r="A8" t="s">
        <v>6</v>
      </c>
      <c r="B8">
        <v>1.399391855243945</v>
      </c>
      <c r="C8">
        <v>1.4052238813089377</v>
      </c>
      <c r="D8">
        <v>1.3825196635220995</v>
      </c>
      <c r="E8">
        <v>0.24053187566359727</v>
      </c>
      <c r="F8">
        <v>8.6978340895273093E-2</v>
      </c>
      <c r="G8">
        <v>0.7102013461361637</v>
      </c>
    </row>
    <row r="9" spans="1:7" x14ac:dyDescent="0.35">
      <c r="A9" t="s">
        <v>7</v>
      </c>
      <c r="B9">
        <v>0.68387284047332197</v>
      </c>
      <c r="C9">
        <v>0.71514118714956187</v>
      </c>
      <c r="D9">
        <v>0.70970924264523527</v>
      </c>
      <c r="E9">
        <v>6.4203688823041685E-2</v>
      </c>
      <c r="F9">
        <v>0.63896109664490086</v>
      </c>
      <c r="G9">
        <v>0.18806457178614797</v>
      </c>
    </row>
    <row r="10" spans="1:7" x14ac:dyDescent="0.35">
      <c r="A10" t="s">
        <v>8</v>
      </c>
      <c r="B10">
        <v>0.85963730694719542</v>
      </c>
      <c r="C10">
        <v>0.87254412735786546</v>
      </c>
      <c r="D10">
        <v>0.9130716626281058</v>
      </c>
      <c r="E10">
        <v>6.1035821112152035E-2</v>
      </c>
      <c r="F10">
        <v>0.11350281629306345</v>
      </c>
      <c r="G10">
        <v>0.70529562709710414</v>
      </c>
    </row>
    <row r="11" spans="1:7" x14ac:dyDescent="0.35">
      <c r="A11" t="s">
        <v>9</v>
      </c>
      <c r="B11">
        <v>1.8022510628543478</v>
      </c>
      <c r="C11">
        <v>1.8103893465085836</v>
      </c>
      <c r="D11">
        <v>1.8047512459345452</v>
      </c>
      <c r="E11">
        <v>0.15201651805772548</v>
      </c>
      <c r="F11">
        <v>0.31782400509933145</v>
      </c>
      <c r="G11">
        <v>0.27696968815300066</v>
      </c>
    </row>
    <row r="12" spans="1:7" x14ac:dyDescent="0.35">
      <c r="A12" t="s">
        <v>10</v>
      </c>
      <c r="B12">
        <v>0.73168774472307763</v>
      </c>
      <c r="C12">
        <v>0.70358664308199137</v>
      </c>
      <c r="D12">
        <v>0.75408549265027547</v>
      </c>
      <c r="E12">
        <v>0.57986943470770691</v>
      </c>
      <c r="F12">
        <v>0.19913241654321451</v>
      </c>
      <c r="G12">
        <v>9.2641344405104145E-2</v>
      </c>
    </row>
    <row r="15" spans="1:7" x14ac:dyDescent="0.35">
      <c r="B15" t="s">
        <v>23</v>
      </c>
      <c r="C15" t="s">
        <v>138</v>
      </c>
      <c r="D15" t="s">
        <v>21</v>
      </c>
      <c r="E15" t="s">
        <v>139</v>
      </c>
    </row>
    <row r="16" spans="1:7" x14ac:dyDescent="0.35">
      <c r="B16" t="s">
        <v>0</v>
      </c>
      <c r="C16">
        <v>1</v>
      </c>
      <c r="D16">
        <v>1</v>
      </c>
      <c r="E16">
        <v>0.98849118109320822</v>
      </c>
    </row>
    <row r="17" spans="2:5" x14ac:dyDescent="0.35">
      <c r="B17" t="s">
        <v>1</v>
      </c>
      <c r="C17">
        <v>1</v>
      </c>
      <c r="D17">
        <v>1</v>
      </c>
      <c r="E17">
        <v>2.5461192661248293</v>
      </c>
    </row>
    <row r="18" spans="2:5" x14ac:dyDescent="0.35">
      <c r="B18" t="s">
        <v>2</v>
      </c>
      <c r="C18">
        <v>1</v>
      </c>
      <c r="D18">
        <v>1</v>
      </c>
      <c r="E18">
        <v>0.4358186982801377</v>
      </c>
    </row>
    <row r="19" spans="2:5" x14ac:dyDescent="0.35">
      <c r="B19" t="s">
        <v>3</v>
      </c>
      <c r="C19">
        <v>1</v>
      </c>
      <c r="D19">
        <v>1</v>
      </c>
      <c r="E19">
        <v>0.40818639422540431</v>
      </c>
    </row>
    <row r="20" spans="2:5" x14ac:dyDescent="0.35">
      <c r="B20" t="s">
        <v>4</v>
      </c>
      <c r="C20">
        <v>1</v>
      </c>
      <c r="D20">
        <v>1</v>
      </c>
      <c r="E20">
        <v>1.0205168476987276</v>
      </c>
    </row>
    <row r="21" spans="2:5" x14ac:dyDescent="0.35">
      <c r="B21" t="s">
        <v>5</v>
      </c>
      <c r="C21">
        <v>1</v>
      </c>
      <c r="D21">
        <v>1</v>
      </c>
      <c r="E21">
        <v>1.8918530087556098</v>
      </c>
    </row>
    <row r="22" spans="2:5" x14ac:dyDescent="0.35">
      <c r="B22" t="s">
        <v>6</v>
      </c>
      <c r="C22">
        <v>1</v>
      </c>
      <c r="D22">
        <v>1</v>
      </c>
      <c r="E22">
        <v>1.399391855243945</v>
      </c>
    </row>
    <row r="23" spans="2:5" x14ac:dyDescent="0.35">
      <c r="B23" t="s">
        <v>7</v>
      </c>
      <c r="C23">
        <v>1</v>
      </c>
      <c r="D23">
        <v>1</v>
      </c>
      <c r="E23">
        <v>0.68387284047332197</v>
      </c>
    </row>
    <row r="24" spans="2:5" x14ac:dyDescent="0.35">
      <c r="B24" t="s">
        <v>8</v>
      </c>
      <c r="C24">
        <v>1</v>
      </c>
      <c r="D24">
        <v>1</v>
      </c>
      <c r="E24">
        <v>0.85963730694719542</v>
      </c>
    </row>
    <row r="25" spans="2:5" x14ac:dyDescent="0.35">
      <c r="B25" t="s">
        <v>9</v>
      </c>
      <c r="C25">
        <v>1</v>
      </c>
      <c r="D25">
        <v>1</v>
      </c>
      <c r="E25">
        <v>1.8022510628543478</v>
      </c>
    </row>
    <row r="26" spans="2:5" x14ac:dyDescent="0.35">
      <c r="B26" t="s">
        <v>10</v>
      </c>
      <c r="C26">
        <v>1</v>
      </c>
      <c r="D26">
        <v>1</v>
      </c>
      <c r="E26">
        <v>0.73168774472307763</v>
      </c>
    </row>
    <row r="27" spans="2:5" x14ac:dyDescent="0.35">
      <c r="B27" t="s">
        <v>0</v>
      </c>
      <c r="C27">
        <v>2</v>
      </c>
      <c r="D27">
        <v>1</v>
      </c>
      <c r="E27">
        <v>1.0437672205304203</v>
      </c>
    </row>
    <row r="28" spans="2:5" x14ac:dyDescent="0.35">
      <c r="B28" t="s">
        <v>1</v>
      </c>
      <c r="C28">
        <v>2</v>
      </c>
      <c r="D28">
        <v>1</v>
      </c>
      <c r="E28">
        <v>2.7118925171675725</v>
      </c>
    </row>
    <row r="29" spans="2:5" x14ac:dyDescent="0.35">
      <c r="B29" t="s">
        <v>2</v>
      </c>
      <c r="C29">
        <v>2</v>
      </c>
      <c r="D29">
        <v>1</v>
      </c>
      <c r="E29">
        <v>0.43702872096040396</v>
      </c>
    </row>
    <row r="30" spans="2:5" x14ac:dyDescent="0.35">
      <c r="B30" t="s">
        <v>3</v>
      </c>
      <c r="C30">
        <v>2</v>
      </c>
      <c r="D30">
        <v>1</v>
      </c>
      <c r="E30">
        <v>0.40875265313208131</v>
      </c>
    </row>
    <row r="31" spans="2:5" x14ac:dyDescent="0.35">
      <c r="B31" t="s">
        <v>4</v>
      </c>
      <c r="C31">
        <v>2</v>
      </c>
      <c r="D31">
        <v>1</v>
      </c>
      <c r="E31">
        <v>0.99089218691697312</v>
      </c>
    </row>
    <row r="32" spans="2:5" x14ac:dyDescent="0.35">
      <c r="B32" t="s">
        <v>5</v>
      </c>
      <c r="C32">
        <v>2</v>
      </c>
      <c r="D32">
        <v>1</v>
      </c>
      <c r="E32">
        <v>1.8619315032538426</v>
      </c>
    </row>
    <row r="33" spans="2:5" x14ac:dyDescent="0.35">
      <c r="B33" t="s">
        <v>6</v>
      </c>
      <c r="C33">
        <v>2</v>
      </c>
      <c r="D33">
        <v>1</v>
      </c>
      <c r="E33">
        <v>1.4052238813089377</v>
      </c>
    </row>
    <row r="34" spans="2:5" x14ac:dyDescent="0.35">
      <c r="B34" t="s">
        <v>7</v>
      </c>
      <c r="C34">
        <v>2</v>
      </c>
      <c r="D34">
        <v>1</v>
      </c>
      <c r="E34">
        <v>0.71514118714956187</v>
      </c>
    </row>
    <row r="35" spans="2:5" x14ac:dyDescent="0.35">
      <c r="B35" t="s">
        <v>8</v>
      </c>
      <c r="C35">
        <v>2</v>
      </c>
      <c r="D35">
        <v>1</v>
      </c>
      <c r="E35">
        <v>0.87254412735786546</v>
      </c>
    </row>
    <row r="36" spans="2:5" x14ac:dyDescent="0.35">
      <c r="B36" t="s">
        <v>9</v>
      </c>
      <c r="C36">
        <v>2</v>
      </c>
      <c r="D36">
        <v>1</v>
      </c>
      <c r="E36">
        <v>1.8103893465085836</v>
      </c>
    </row>
    <row r="37" spans="2:5" x14ac:dyDescent="0.35">
      <c r="B37" t="s">
        <v>10</v>
      </c>
      <c r="C37">
        <v>2</v>
      </c>
      <c r="D37">
        <v>1</v>
      </c>
      <c r="E37">
        <v>0.70358664308199137</v>
      </c>
    </row>
    <row r="38" spans="2:5" x14ac:dyDescent="0.35">
      <c r="B38" t="s">
        <v>0</v>
      </c>
      <c r="C38">
        <v>3</v>
      </c>
      <c r="D38">
        <v>1</v>
      </c>
      <c r="E38">
        <v>1.0029849790807797</v>
      </c>
    </row>
    <row r="39" spans="2:5" x14ac:dyDescent="0.35">
      <c r="B39" t="s">
        <v>1</v>
      </c>
      <c r="C39">
        <v>3</v>
      </c>
      <c r="D39">
        <v>1</v>
      </c>
      <c r="E39">
        <v>2.4121171889028301</v>
      </c>
    </row>
    <row r="40" spans="2:5" x14ac:dyDescent="0.35">
      <c r="B40" t="s">
        <v>2</v>
      </c>
      <c r="C40">
        <v>3</v>
      </c>
      <c r="D40">
        <v>1</v>
      </c>
      <c r="E40">
        <v>0.46937080053789909</v>
      </c>
    </row>
    <row r="41" spans="2:5" x14ac:dyDescent="0.35">
      <c r="B41" t="s">
        <v>3</v>
      </c>
      <c r="C41">
        <v>3</v>
      </c>
      <c r="D41">
        <v>1</v>
      </c>
      <c r="E41">
        <v>0.40846942555355759</v>
      </c>
    </row>
    <row r="42" spans="2:5" x14ac:dyDescent="0.35">
      <c r="B42" t="s">
        <v>4</v>
      </c>
      <c r="C42">
        <v>3</v>
      </c>
      <c r="D42">
        <v>1</v>
      </c>
      <c r="E42">
        <v>1.0365573936919328</v>
      </c>
    </row>
    <row r="43" spans="2:5" x14ac:dyDescent="0.35">
      <c r="B43" t="s">
        <v>5</v>
      </c>
      <c r="C43">
        <v>3</v>
      </c>
      <c r="D43">
        <v>1</v>
      </c>
      <c r="E43">
        <v>1.7456931610337441</v>
      </c>
    </row>
    <row r="44" spans="2:5" x14ac:dyDescent="0.35">
      <c r="B44" t="s">
        <v>6</v>
      </c>
      <c r="C44">
        <v>3</v>
      </c>
      <c r="D44">
        <v>1</v>
      </c>
      <c r="E44">
        <v>1.3825196635220995</v>
      </c>
    </row>
    <row r="45" spans="2:5" x14ac:dyDescent="0.35">
      <c r="B45" t="s">
        <v>7</v>
      </c>
      <c r="C45">
        <v>3</v>
      </c>
      <c r="D45">
        <v>1</v>
      </c>
      <c r="E45">
        <v>0.70970924264523527</v>
      </c>
    </row>
    <row r="46" spans="2:5" x14ac:dyDescent="0.35">
      <c r="B46" t="s">
        <v>8</v>
      </c>
      <c r="C46">
        <v>3</v>
      </c>
      <c r="D46">
        <v>1</v>
      </c>
      <c r="E46">
        <v>0.9130716626281058</v>
      </c>
    </row>
    <row r="47" spans="2:5" x14ac:dyDescent="0.35">
      <c r="B47" t="s">
        <v>9</v>
      </c>
      <c r="C47">
        <v>3</v>
      </c>
      <c r="D47">
        <v>1</v>
      </c>
      <c r="E47">
        <v>1.8047512459345452</v>
      </c>
    </row>
    <row r="48" spans="2:5" x14ac:dyDescent="0.35">
      <c r="B48" t="s">
        <v>10</v>
      </c>
      <c r="C48">
        <v>3</v>
      </c>
      <c r="D48">
        <v>1</v>
      </c>
      <c r="E48">
        <v>0.75408549265027547</v>
      </c>
    </row>
    <row r="49" spans="2:5" x14ac:dyDescent="0.35">
      <c r="B49" t="s">
        <v>0</v>
      </c>
      <c r="C49">
        <v>1</v>
      </c>
      <c r="D49">
        <v>2</v>
      </c>
      <c r="E49">
        <v>0.16371971890447515</v>
      </c>
    </row>
    <row r="50" spans="2:5" x14ac:dyDescent="0.35">
      <c r="B50" t="s">
        <v>1</v>
      </c>
      <c r="C50">
        <v>1</v>
      </c>
      <c r="D50">
        <v>2</v>
      </c>
      <c r="E50">
        <v>0.81863939516932505</v>
      </c>
    </row>
    <row r="51" spans="2:5" x14ac:dyDescent="0.35">
      <c r="B51" t="s">
        <v>2</v>
      </c>
      <c r="C51">
        <v>1</v>
      </c>
      <c r="D51">
        <v>2</v>
      </c>
      <c r="E51">
        <v>0.34682985602582156</v>
      </c>
    </row>
    <row r="52" spans="2:5" x14ac:dyDescent="0.35">
      <c r="B52" t="s">
        <v>3</v>
      </c>
      <c r="C52">
        <v>1</v>
      </c>
      <c r="D52">
        <v>2</v>
      </c>
      <c r="E52">
        <v>1.0054211897642766</v>
      </c>
    </row>
    <row r="53" spans="2:5" x14ac:dyDescent="0.35">
      <c r="B53" t="s">
        <v>4</v>
      </c>
      <c r="C53">
        <v>1</v>
      </c>
      <c r="D53">
        <v>2</v>
      </c>
      <c r="E53">
        <v>0.32203736620309203</v>
      </c>
    </row>
    <row r="54" spans="2:5" x14ac:dyDescent="0.35">
      <c r="B54" t="s">
        <v>5</v>
      </c>
      <c r="C54">
        <v>1</v>
      </c>
      <c r="D54">
        <v>2</v>
      </c>
      <c r="E54">
        <v>8.0202999330398775E-2</v>
      </c>
    </row>
    <row r="55" spans="2:5" x14ac:dyDescent="0.35">
      <c r="B55" t="s">
        <v>6</v>
      </c>
      <c r="C55">
        <v>1</v>
      </c>
      <c r="D55">
        <v>2</v>
      </c>
      <c r="E55">
        <v>0.24053187566359727</v>
      </c>
    </row>
    <row r="56" spans="2:5" x14ac:dyDescent="0.35">
      <c r="B56" t="s">
        <v>7</v>
      </c>
      <c r="C56">
        <v>1</v>
      </c>
      <c r="D56">
        <v>2</v>
      </c>
      <c r="E56">
        <v>6.4203688823041685E-2</v>
      </c>
    </row>
    <row r="57" spans="2:5" x14ac:dyDescent="0.35">
      <c r="B57" t="s">
        <v>8</v>
      </c>
      <c r="C57">
        <v>1</v>
      </c>
      <c r="D57">
        <v>2</v>
      </c>
      <c r="E57">
        <v>6.1035821112152035E-2</v>
      </c>
    </row>
    <row r="58" spans="2:5" x14ac:dyDescent="0.35">
      <c r="B58" t="s">
        <v>9</v>
      </c>
      <c r="C58">
        <v>1</v>
      </c>
      <c r="D58">
        <v>2</v>
      </c>
      <c r="E58">
        <v>0.15201651805772548</v>
      </c>
    </row>
    <row r="59" spans="2:5" x14ac:dyDescent="0.35">
      <c r="B59" t="s">
        <v>10</v>
      </c>
      <c r="C59">
        <v>1</v>
      </c>
      <c r="D59">
        <v>2</v>
      </c>
      <c r="E59">
        <v>0.57986943470770691</v>
      </c>
    </row>
    <row r="60" spans="2:5" x14ac:dyDescent="0.35">
      <c r="B60" t="s">
        <v>0</v>
      </c>
      <c r="C60">
        <v>2</v>
      </c>
      <c r="D60">
        <v>2</v>
      </c>
      <c r="E60">
        <v>0.3838993439868616</v>
      </c>
    </row>
    <row r="61" spans="2:5" x14ac:dyDescent="0.35">
      <c r="B61" t="s">
        <v>1</v>
      </c>
      <c r="C61">
        <v>2</v>
      </c>
      <c r="D61">
        <v>2</v>
      </c>
      <c r="E61">
        <v>0.97252011815126083</v>
      </c>
    </row>
    <row r="62" spans="2:5" x14ac:dyDescent="0.35">
      <c r="B62" t="s">
        <v>2</v>
      </c>
      <c r="C62">
        <v>2</v>
      </c>
      <c r="D62">
        <v>2</v>
      </c>
      <c r="E62">
        <v>0.32812103740596638</v>
      </c>
    </row>
    <row r="63" spans="2:5" x14ac:dyDescent="0.35">
      <c r="B63" t="s">
        <v>3</v>
      </c>
      <c r="C63">
        <v>2</v>
      </c>
      <c r="D63">
        <v>2</v>
      </c>
      <c r="E63">
        <v>0.21305532277158246</v>
      </c>
    </row>
    <row r="64" spans="2:5" x14ac:dyDescent="0.35">
      <c r="B64" t="s">
        <v>4</v>
      </c>
      <c r="C64">
        <v>2</v>
      </c>
      <c r="D64">
        <v>2</v>
      </c>
      <c r="E64">
        <v>0.17462112422528753</v>
      </c>
    </row>
    <row r="65" spans="2:5" x14ac:dyDescent="0.35">
      <c r="B65" t="s">
        <v>5</v>
      </c>
      <c r="C65">
        <v>2</v>
      </c>
      <c r="D65">
        <v>2</v>
      </c>
      <c r="E65">
        <v>0.58228606564981034</v>
      </c>
    </row>
    <row r="66" spans="2:5" x14ac:dyDescent="0.35">
      <c r="B66" t="s">
        <v>6</v>
      </c>
      <c r="C66">
        <v>2</v>
      </c>
      <c r="D66">
        <v>2</v>
      </c>
      <c r="E66">
        <v>8.6978340895273093E-2</v>
      </c>
    </row>
    <row r="67" spans="2:5" x14ac:dyDescent="0.35">
      <c r="B67" t="s">
        <v>7</v>
      </c>
      <c r="C67">
        <v>2</v>
      </c>
      <c r="D67">
        <v>2</v>
      </c>
      <c r="E67">
        <v>0.63896109664490086</v>
      </c>
    </row>
    <row r="68" spans="2:5" x14ac:dyDescent="0.35">
      <c r="B68" t="s">
        <v>8</v>
      </c>
      <c r="C68">
        <v>2</v>
      </c>
      <c r="D68">
        <v>2</v>
      </c>
      <c r="E68">
        <v>0.11350281629306345</v>
      </c>
    </row>
    <row r="69" spans="2:5" x14ac:dyDescent="0.35">
      <c r="B69" t="s">
        <v>9</v>
      </c>
      <c r="C69">
        <v>2</v>
      </c>
      <c r="D69">
        <v>2</v>
      </c>
      <c r="E69">
        <v>0.31782400509933145</v>
      </c>
    </row>
    <row r="70" spans="2:5" x14ac:dyDescent="0.35">
      <c r="B70" t="s">
        <v>10</v>
      </c>
      <c r="C70">
        <v>2</v>
      </c>
      <c r="D70">
        <v>2</v>
      </c>
      <c r="E70">
        <v>0.19913241654321451</v>
      </c>
    </row>
    <row r="71" spans="2:5" x14ac:dyDescent="0.35">
      <c r="B71" t="s">
        <v>0</v>
      </c>
      <c r="C71">
        <v>3</v>
      </c>
      <c r="D71">
        <v>2</v>
      </c>
      <c r="E71">
        <v>0.17492398190549269</v>
      </c>
    </row>
    <row r="72" spans="2:5" x14ac:dyDescent="0.35">
      <c r="B72" t="s">
        <v>1</v>
      </c>
      <c r="C72">
        <v>3</v>
      </c>
      <c r="D72">
        <v>2</v>
      </c>
      <c r="E72">
        <v>0.52496749438390455</v>
      </c>
    </row>
    <row r="73" spans="2:5" x14ac:dyDescent="0.35">
      <c r="B73" t="s">
        <v>2</v>
      </c>
      <c r="C73">
        <v>3</v>
      </c>
      <c r="D73">
        <v>2</v>
      </c>
      <c r="E73">
        <v>0.1611303314376496</v>
      </c>
    </row>
    <row r="74" spans="2:5" x14ac:dyDescent="0.35">
      <c r="B74" t="s">
        <v>3</v>
      </c>
      <c r="C74">
        <v>3</v>
      </c>
      <c r="D74">
        <v>2</v>
      </c>
      <c r="E74">
        <v>1.1812382674848749</v>
      </c>
    </row>
    <row r="75" spans="2:5" x14ac:dyDescent="0.35">
      <c r="B75" t="s">
        <v>4</v>
      </c>
      <c r="C75">
        <v>3</v>
      </c>
      <c r="D75">
        <v>2</v>
      </c>
      <c r="E75">
        <v>9.5015059297113333E-2</v>
      </c>
    </row>
    <row r="76" spans="2:5" x14ac:dyDescent="0.35">
      <c r="B76" t="s">
        <v>5</v>
      </c>
      <c r="C76">
        <v>3</v>
      </c>
      <c r="D76">
        <v>2</v>
      </c>
      <c r="E76">
        <v>0.41417144624441715</v>
      </c>
    </row>
    <row r="77" spans="2:5" x14ac:dyDescent="0.35">
      <c r="B77" t="s">
        <v>6</v>
      </c>
      <c r="C77">
        <v>3</v>
      </c>
      <c r="D77">
        <v>2</v>
      </c>
      <c r="E77">
        <v>0.7102013461361637</v>
      </c>
    </row>
    <row r="78" spans="2:5" x14ac:dyDescent="0.35">
      <c r="B78" t="s">
        <v>7</v>
      </c>
      <c r="C78">
        <v>3</v>
      </c>
      <c r="D78">
        <v>2</v>
      </c>
      <c r="E78">
        <v>0.18806457178614797</v>
      </c>
    </row>
    <row r="79" spans="2:5" x14ac:dyDescent="0.35">
      <c r="B79" t="s">
        <v>8</v>
      </c>
      <c r="C79">
        <v>3</v>
      </c>
      <c r="D79">
        <v>2</v>
      </c>
      <c r="E79">
        <v>0.70529562709710414</v>
      </c>
    </row>
    <row r="80" spans="2:5" x14ac:dyDescent="0.35">
      <c r="B80" t="s">
        <v>9</v>
      </c>
      <c r="C80">
        <v>3</v>
      </c>
      <c r="D80">
        <v>2</v>
      </c>
      <c r="E80">
        <v>0.27696968815300066</v>
      </c>
    </row>
    <row r="81" spans="2:5" x14ac:dyDescent="0.35">
      <c r="B81" t="s">
        <v>10</v>
      </c>
      <c r="C81">
        <v>3</v>
      </c>
      <c r="D81">
        <v>2</v>
      </c>
      <c r="E81">
        <v>9.2641344405104145E-2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2023-08-18T10:39:57Z</dcterms:modified>
</cp:coreProperties>
</file>