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tatiana\Paper_2023\Revision\"/>
    </mc:Choice>
  </mc:AlternateContent>
  <xr:revisionPtr revIDLastSave="0" documentId="13_ncr:1_{6CC1FA90-C4D2-4C42-BA9B-D5A68A0E13CE}" xr6:coauthVersionLast="47" xr6:coauthVersionMax="47" xr10:uidLastSave="{00000000-0000-0000-0000-000000000000}"/>
  <bookViews>
    <workbookView xWindow="7815" yWindow="1650" windowWidth="33075" windowHeight="18195" xr2:uid="{3234E68D-402A-4FCE-ABC6-F8F2FD5CA179}"/>
  </bookViews>
  <sheets>
    <sheet name="Codon usage cannonical genes" sheetId="1" r:id="rId1"/>
    <sheet name="Codon usage all OR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3" i="1" l="1"/>
  <c r="M73" i="1"/>
  <c r="J73" i="1"/>
  <c r="G73" i="1"/>
  <c r="D73" i="1"/>
  <c r="P77" i="2"/>
  <c r="M77" i="2"/>
  <c r="J77" i="2"/>
  <c r="G77" i="2"/>
  <c r="D7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" i="2"/>
  <c r="P76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" i="2"/>
  <c r="J9" i="2"/>
  <c r="J10" i="2"/>
  <c r="J11" i="2"/>
  <c r="J12" i="2"/>
  <c r="J13" i="2"/>
  <c r="J14" i="2"/>
  <c r="J15" i="2"/>
  <c r="J76" i="2" s="1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8" i="2"/>
  <c r="J7" i="2"/>
  <c r="G8" i="2"/>
  <c r="G9" i="2"/>
  <c r="G10" i="2"/>
  <c r="G11" i="2"/>
  <c r="G76" i="2" s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" i="2"/>
  <c r="D8" i="2"/>
  <c r="D9" i="2"/>
  <c r="D10" i="2"/>
  <c r="D11" i="2"/>
  <c r="D12" i="2"/>
  <c r="D13" i="2"/>
  <c r="D14" i="2"/>
  <c r="D15" i="2"/>
  <c r="D76" i="2" s="1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" i="2"/>
  <c r="Q76" i="2"/>
  <c r="N76" i="2"/>
  <c r="M76" i="2"/>
  <c r="K76" i="2"/>
  <c r="H76" i="2"/>
  <c r="E76" i="2"/>
  <c r="P72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6" i="1"/>
  <c r="M72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6" i="1"/>
  <c r="J7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6" i="1"/>
  <c r="K72" i="1"/>
  <c r="G7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6" i="1"/>
  <c r="D72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6" i="1"/>
  <c r="Q72" i="1"/>
  <c r="N72" i="1"/>
  <c r="H72" i="1"/>
  <c r="E72" i="1"/>
</calcChain>
</file>

<file path=xl/sharedStrings.xml><?xml version="1.0" encoding="utf-8"?>
<sst xmlns="http://schemas.openxmlformats.org/spreadsheetml/2006/main" count="325" uniqueCount="103">
  <si>
    <t>Codon</t>
  </si>
  <si>
    <t>AA</t>
  </si>
  <si>
    <t>Frequency</t>
  </si>
  <si>
    <t>GCA</t>
  </si>
  <si>
    <t>A</t>
  </si>
  <si>
    <t>GCC</t>
  </si>
  <si>
    <t>GCG</t>
  </si>
  <si>
    <t>GCT</t>
  </si>
  <si>
    <t>TGC</t>
  </si>
  <si>
    <t>C</t>
  </si>
  <si>
    <t>TGT</t>
  </si>
  <si>
    <t>GAC</t>
  </si>
  <si>
    <t>D</t>
  </si>
  <si>
    <t>GAT</t>
  </si>
  <si>
    <t>GAA</t>
  </si>
  <si>
    <t>E</t>
  </si>
  <si>
    <t>GAG</t>
  </si>
  <si>
    <t>TTC</t>
  </si>
  <si>
    <t>F</t>
  </si>
  <si>
    <t>TTT</t>
  </si>
  <si>
    <t>GGA</t>
  </si>
  <si>
    <t>G</t>
  </si>
  <si>
    <t>GGC</t>
  </si>
  <si>
    <t>GGG</t>
  </si>
  <si>
    <t>GGT</t>
  </si>
  <si>
    <t>CAC</t>
  </si>
  <si>
    <t>H</t>
  </si>
  <si>
    <t>CAT</t>
  </si>
  <si>
    <t>ATA</t>
  </si>
  <si>
    <t>I</t>
  </si>
  <si>
    <t>ATC</t>
  </si>
  <si>
    <t>ATT</t>
  </si>
  <si>
    <t>AAA</t>
  </si>
  <si>
    <t>K</t>
  </si>
  <si>
    <t>AAG</t>
  </si>
  <si>
    <t>CTA</t>
  </si>
  <si>
    <t>L</t>
  </si>
  <si>
    <t>CTC</t>
  </si>
  <si>
    <t>CTG</t>
  </si>
  <si>
    <t>CTT</t>
  </si>
  <si>
    <t>TTA</t>
  </si>
  <si>
    <t>TTG</t>
  </si>
  <si>
    <t>ATG</t>
  </si>
  <si>
    <t>M</t>
  </si>
  <si>
    <t>AAC</t>
  </si>
  <si>
    <t>N</t>
  </si>
  <si>
    <t>AAT</t>
  </si>
  <si>
    <t>CCA</t>
  </si>
  <si>
    <t>P</t>
  </si>
  <si>
    <t>CCC</t>
  </si>
  <si>
    <t>CCG</t>
  </si>
  <si>
    <t>CCT</t>
  </si>
  <si>
    <t>CAA</t>
  </si>
  <si>
    <t>Q</t>
  </si>
  <si>
    <t>CAG</t>
  </si>
  <si>
    <t>AGA</t>
  </si>
  <si>
    <t>R</t>
  </si>
  <si>
    <t>AGG</t>
  </si>
  <si>
    <t>CGA</t>
  </si>
  <si>
    <t>CGC</t>
  </si>
  <si>
    <t>CGG</t>
  </si>
  <si>
    <t>CGT</t>
  </si>
  <si>
    <t>AGC</t>
  </si>
  <si>
    <t>S</t>
  </si>
  <si>
    <t>AGT</t>
  </si>
  <si>
    <t>TCA</t>
  </si>
  <si>
    <t>TCC</t>
  </si>
  <si>
    <t>TCG</t>
  </si>
  <si>
    <t>TCT</t>
  </si>
  <si>
    <t>ACA</t>
  </si>
  <si>
    <t>T</t>
  </si>
  <si>
    <t>ACC</t>
  </si>
  <si>
    <t>ACG</t>
  </si>
  <si>
    <t>ACT</t>
  </si>
  <si>
    <t>GTA</t>
  </si>
  <si>
    <t>V</t>
  </si>
  <si>
    <t>GTC</t>
  </si>
  <si>
    <t>GTG</t>
  </si>
  <si>
    <t>GTT</t>
  </si>
  <si>
    <t>TGA</t>
  </si>
  <si>
    <t>W</t>
  </si>
  <si>
    <t>TGG</t>
  </si>
  <si>
    <t>TAC</t>
  </si>
  <si>
    <t>Y</t>
  </si>
  <si>
    <t>TAT</t>
  </si>
  <si>
    <t>TAA</t>
  </si>
  <si>
    <t>*</t>
  </si>
  <si>
    <t>TAG</t>
  </si>
  <si>
    <t>Myxobolus honghuensis</t>
  </si>
  <si>
    <t>% of AA</t>
  </si>
  <si>
    <t>Myxobolus shantungensis</t>
  </si>
  <si>
    <t>Myxobolus wullii</t>
  </si>
  <si>
    <t>Sphaeromyxa zaharoni</t>
  </si>
  <si>
    <t>Thelohanellus kitauei</t>
  </si>
  <si>
    <t>(13 OFRs)</t>
  </si>
  <si>
    <t>(15 ORFs)</t>
  </si>
  <si>
    <t>(14 ORFs)</t>
  </si>
  <si>
    <t>(17 ORFs)</t>
  </si>
  <si>
    <t>% of all</t>
  </si>
  <si>
    <t>Sum</t>
  </si>
  <si>
    <t>MAX</t>
  </si>
  <si>
    <r>
      <rPr>
        <b/>
        <sz val="11"/>
        <color theme="1"/>
        <rFont val="Calibri"/>
        <family val="2"/>
        <scheme val="minor"/>
      </rPr>
      <t xml:space="preserve">Additionnal File 3b: </t>
    </r>
    <r>
      <rPr>
        <sz val="11"/>
        <color theme="1"/>
        <rFont val="Calibri"/>
        <family val="2"/>
        <scheme val="minor"/>
      </rPr>
      <t>Codon usage of all myxozoan mt ORFs (including cannonical genes). Missing codons within a species are indicated in yellow.</t>
    </r>
  </si>
  <si>
    <r>
      <rPr>
        <b/>
        <sz val="11"/>
        <color theme="1"/>
        <rFont val="Calibri"/>
        <family val="2"/>
        <scheme val="minor"/>
      </rPr>
      <t xml:space="preserve">Additionnal File 3a: </t>
    </r>
    <r>
      <rPr>
        <sz val="11"/>
        <color theme="1"/>
        <rFont val="Calibri"/>
        <family val="2"/>
        <scheme val="minor"/>
      </rPr>
      <t xml:space="preserve">Codon usage of the five cannonical genes present in Myxozoa (i.e. </t>
    </r>
    <r>
      <rPr>
        <i/>
        <sz val="11"/>
        <color theme="1"/>
        <rFont val="Calibri"/>
        <family val="2"/>
        <scheme val="minor"/>
      </rPr>
      <t>cob, cox1, cox1, nad1, nad5</t>
    </r>
    <r>
      <rPr>
        <sz val="11"/>
        <color theme="1"/>
        <rFont val="Calibri"/>
        <family val="2"/>
        <scheme val="minor"/>
      </rPr>
      <t>). Missing codons within a species are indicated in yellow.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</si>
</sst>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0" fontId="0" fillId="0" borderId="0" xfId="0" applyNumberFormat="1"/>
    <xf numFmtId="0" fontId="1" fillId="0" borderId="0" xfId="0" applyFont="1"/>
    <xf numFmtId="0" fontId="1" fillId="0" borderId="0" xfId="0" applyFont="1" applyAlignment="1"/>
    <xf numFmtId="0" fontId="0" fillId="0" borderId="5" xfId="0" applyBorder="1"/>
    <xf numFmtId="0" fontId="0" fillId="0" borderId="5" xfId="0" applyFill="1" applyBorder="1"/>
    <xf numFmtId="0" fontId="0" fillId="2" borderId="5" xfId="0" applyFill="1" applyBorder="1"/>
    <xf numFmtId="0" fontId="0" fillId="0" borderId="7" xfId="0" applyBorder="1"/>
    <xf numFmtId="10" fontId="0" fillId="0" borderId="4" xfId="0" applyNumberFormat="1" applyBorder="1"/>
    <xf numFmtId="10" fontId="0" fillId="2" borderId="4" xfId="0" applyNumberFormat="1" applyFill="1" applyBorder="1"/>
    <xf numFmtId="0" fontId="0" fillId="0" borderId="3" xfId="0" applyBorder="1"/>
    <xf numFmtId="10" fontId="0" fillId="0" borderId="6" xfId="0" applyNumberFormat="1" applyBorder="1"/>
    <xf numFmtId="0" fontId="1" fillId="0" borderId="1" xfId="0" applyFont="1" applyBorder="1"/>
    <xf numFmtId="10" fontId="0" fillId="0" borderId="11" xfId="0" applyNumberFormat="1" applyBorder="1"/>
    <xf numFmtId="10" fontId="0" fillId="2" borderId="11" xfId="0" applyNumberFormat="1" applyFill="1" applyBorder="1"/>
    <xf numFmtId="9" fontId="0" fillId="0" borderId="11" xfId="0" applyNumberFormat="1" applyBorder="1"/>
    <xf numFmtId="10" fontId="0" fillId="2" borderId="12" xfId="0" applyNumberFormat="1" applyFill="1" applyBorder="1"/>
    <xf numFmtId="0" fontId="1" fillId="0" borderId="13" xfId="0" applyFont="1" applyBorder="1"/>
    <xf numFmtId="0" fontId="0" fillId="0" borderId="11" xfId="0" applyBorder="1"/>
    <xf numFmtId="0" fontId="0" fillId="2" borderId="11" xfId="0" applyFill="1" applyBorder="1"/>
    <xf numFmtId="0" fontId="0" fillId="0" borderId="11" xfId="0" applyFill="1" applyBorder="1"/>
    <xf numFmtId="0" fontId="0" fillId="0" borderId="12" xfId="0" applyBorder="1"/>
    <xf numFmtId="0" fontId="0" fillId="2" borderId="12" xfId="0" applyFill="1" applyBorder="1"/>
    <xf numFmtId="10" fontId="0" fillId="0" borderId="12" xfId="0" applyNumberFormat="1" applyBorder="1"/>
    <xf numFmtId="0" fontId="0" fillId="0" borderId="13" xfId="0" applyBorder="1"/>
    <xf numFmtId="10" fontId="0" fillId="0" borderId="13" xfId="0" applyNumberFormat="1" applyBorder="1"/>
    <xf numFmtId="3" fontId="0" fillId="0" borderId="11" xfId="0" applyNumberFormat="1" applyBorder="1"/>
    <xf numFmtId="10" fontId="0" fillId="0" borderId="11" xfId="0" applyNumberFormat="1" applyFill="1" applyBorder="1"/>
    <xf numFmtId="0" fontId="1" fillId="0" borderId="11" xfId="0" applyFont="1" applyFill="1" applyBorder="1"/>
    <xf numFmtId="10" fontId="0" fillId="0" borderId="0" xfId="0" applyNumberFormat="1" applyBorder="1"/>
    <xf numFmtId="10" fontId="0" fillId="0" borderId="12" xfId="0" applyNumberFormat="1" applyFill="1" applyBorder="1"/>
    <xf numFmtId="10" fontId="0" fillId="0" borderId="2" xfId="0" applyNumberFormat="1" applyBorder="1"/>
    <xf numFmtId="3" fontId="0" fillId="0" borderId="5" xfId="0" applyNumberFormat="1" applyBorder="1"/>
    <xf numFmtId="10" fontId="0" fillId="0" borderId="4" xfId="0" applyNumberForma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9A41-A256-40F1-AEB2-863BEC75578C}">
  <dimension ref="A1:Q73"/>
  <sheetViews>
    <sheetView tabSelected="1" workbookViewId="0">
      <selection activeCell="A2" sqref="A2"/>
    </sheetView>
  </sheetViews>
  <sheetFormatPr defaultColWidth="11.85546875" defaultRowHeight="15" x14ac:dyDescent="0.25"/>
  <sheetData>
    <row r="1" spans="1:17" x14ac:dyDescent="0.25">
      <c r="A1" t="s">
        <v>102</v>
      </c>
    </row>
    <row r="4" spans="1:17" x14ac:dyDescent="0.25">
      <c r="B4" s="3"/>
      <c r="C4" s="34" t="s">
        <v>88</v>
      </c>
      <c r="D4" s="35"/>
      <c r="E4" s="36"/>
      <c r="F4" s="34" t="s">
        <v>90</v>
      </c>
      <c r="G4" s="35"/>
      <c r="H4" s="36"/>
      <c r="I4" s="34" t="s">
        <v>91</v>
      </c>
      <c r="J4" s="35"/>
      <c r="K4" s="36"/>
      <c r="L4" s="34" t="s">
        <v>93</v>
      </c>
      <c r="M4" s="35"/>
      <c r="N4" s="36"/>
      <c r="O4" s="34" t="s">
        <v>92</v>
      </c>
      <c r="P4" s="35"/>
      <c r="Q4" s="36"/>
    </row>
    <row r="5" spans="1:17" x14ac:dyDescent="0.25">
      <c r="A5" s="12" t="s">
        <v>0</v>
      </c>
      <c r="B5" s="12" t="s">
        <v>1</v>
      </c>
      <c r="C5" s="12" t="s">
        <v>89</v>
      </c>
      <c r="D5" s="12" t="s">
        <v>98</v>
      </c>
      <c r="E5" s="12" t="s">
        <v>2</v>
      </c>
      <c r="F5" s="12" t="s">
        <v>89</v>
      </c>
      <c r="G5" s="12" t="s">
        <v>98</v>
      </c>
      <c r="H5" s="12" t="s">
        <v>2</v>
      </c>
      <c r="I5" s="12" t="s">
        <v>89</v>
      </c>
      <c r="J5" s="12" t="s">
        <v>98</v>
      </c>
      <c r="K5" s="12" t="s">
        <v>2</v>
      </c>
      <c r="L5" s="12" t="s">
        <v>89</v>
      </c>
      <c r="M5" s="12" t="s">
        <v>98</v>
      </c>
      <c r="N5" s="12" t="s">
        <v>2</v>
      </c>
      <c r="O5" s="12" t="s">
        <v>89</v>
      </c>
      <c r="P5" s="12" t="s">
        <v>98</v>
      </c>
      <c r="Q5" s="12" t="s">
        <v>2</v>
      </c>
    </row>
    <row r="6" spans="1:17" x14ac:dyDescent="0.25">
      <c r="A6" s="18" t="s">
        <v>3</v>
      </c>
      <c r="B6" s="18" t="s">
        <v>4</v>
      </c>
      <c r="C6" s="13">
        <v>0.154</v>
      </c>
      <c r="D6" s="13">
        <f>E6/1931</f>
        <v>1.0357327809425167E-3</v>
      </c>
      <c r="E6" s="18">
        <v>2</v>
      </c>
      <c r="F6" s="14">
        <v>0</v>
      </c>
      <c r="G6" s="14">
        <f>H6/1908</f>
        <v>0</v>
      </c>
      <c r="H6" s="19">
        <v>0</v>
      </c>
      <c r="I6" s="13">
        <v>0.23799999999999999</v>
      </c>
      <c r="J6" s="13">
        <f>K6/1949</f>
        <v>2.5654181631605951E-3</v>
      </c>
      <c r="K6" s="18">
        <v>5</v>
      </c>
      <c r="L6" s="13">
        <v>0.47099999999999997</v>
      </c>
      <c r="M6" s="13">
        <f>N6/1915</f>
        <v>4.1775456919060051E-3</v>
      </c>
      <c r="N6" s="18">
        <v>8</v>
      </c>
      <c r="O6" s="13">
        <v>0.15</v>
      </c>
      <c r="P6" s="13">
        <f>Q6/1862</f>
        <v>3.22234156820623E-3</v>
      </c>
      <c r="Q6" s="18">
        <v>6</v>
      </c>
    </row>
    <row r="7" spans="1:17" x14ac:dyDescent="0.25">
      <c r="A7" s="18" t="s">
        <v>5</v>
      </c>
      <c r="B7" s="18" t="s">
        <v>4</v>
      </c>
      <c r="C7" s="13">
        <v>0.154</v>
      </c>
      <c r="D7" s="13">
        <f t="shared" ref="D7:D70" si="0">E7/1931</f>
        <v>1.0357327809425167E-3</v>
      </c>
      <c r="E7" s="18">
        <v>2</v>
      </c>
      <c r="F7" s="13">
        <v>0.27300000000000002</v>
      </c>
      <c r="G7" s="27">
        <f t="shared" ref="G7:G70" si="1">H7/1908</f>
        <v>1.5723270440251573E-3</v>
      </c>
      <c r="H7" s="18">
        <v>3</v>
      </c>
      <c r="I7" s="13">
        <v>0.14299999999999999</v>
      </c>
      <c r="J7" s="13">
        <f t="shared" ref="J7:J70" si="2">K7/1949</f>
        <v>1.5392508978963571E-3</v>
      </c>
      <c r="K7" s="18">
        <v>3</v>
      </c>
      <c r="L7" s="14">
        <v>0</v>
      </c>
      <c r="M7" s="14">
        <f t="shared" ref="M7:M70" si="3">N7/1915</f>
        <v>0</v>
      </c>
      <c r="N7" s="19">
        <v>0</v>
      </c>
      <c r="O7" s="13">
        <v>7.4999999999999997E-2</v>
      </c>
      <c r="P7" s="13">
        <f t="shared" ref="P7:P70" si="4">Q7/1862</f>
        <v>1.611170784103115E-3</v>
      </c>
      <c r="Q7" s="18">
        <v>3</v>
      </c>
    </row>
    <row r="8" spans="1:17" x14ac:dyDescent="0.25">
      <c r="A8" s="20" t="s">
        <v>6</v>
      </c>
      <c r="B8" s="20" t="s">
        <v>4</v>
      </c>
      <c r="C8" s="14">
        <v>0</v>
      </c>
      <c r="D8" s="14">
        <f t="shared" si="0"/>
        <v>0</v>
      </c>
      <c r="E8" s="19">
        <v>0</v>
      </c>
      <c r="F8" s="13">
        <v>9.0999999999999998E-2</v>
      </c>
      <c r="G8" s="27">
        <f t="shared" si="1"/>
        <v>5.2410901467505244E-4</v>
      </c>
      <c r="H8" s="18">
        <v>1</v>
      </c>
      <c r="I8" s="14">
        <v>0</v>
      </c>
      <c r="J8" s="14">
        <f t="shared" si="2"/>
        <v>0</v>
      </c>
      <c r="K8" s="19">
        <v>0</v>
      </c>
      <c r="L8" s="14">
        <v>0</v>
      </c>
      <c r="M8" s="14">
        <f t="shared" si="3"/>
        <v>0</v>
      </c>
      <c r="N8" s="19">
        <v>0</v>
      </c>
      <c r="O8" s="13">
        <v>2.5000000000000001E-2</v>
      </c>
      <c r="P8" s="13">
        <f t="shared" si="4"/>
        <v>5.3705692803437163E-4</v>
      </c>
      <c r="Q8" s="18">
        <v>1</v>
      </c>
    </row>
    <row r="9" spans="1:17" x14ac:dyDescent="0.25">
      <c r="A9" s="18" t="s">
        <v>7</v>
      </c>
      <c r="B9" s="18" t="s">
        <v>4</v>
      </c>
      <c r="C9" s="13">
        <v>0.69199999999999995</v>
      </c>
      <c r="D9" s="13">
        <f t="shared" si="0"/>
        <v>4.6607975142413261E-3</v>
      </c>
      <c r="E9" s="18">
        <v>9</v>
      </c>
      <c r="F9" s="13">
        <v>0.63600000000000001</v>
      </c>
      <c r="G9" s="27">
        <f t="shared" si="1"/>
        <v>3.6687631027253671E-3</v>
      </c>
      <c r="H9" s="18">
        <v>7</v>
      </c>
      <c r="I9" s="13">
        <v>0.61899999999999999</v>
      </c>
      <c r="J9" s="13">
        <f t="shared" si="2"/>
        <v>6.6700872242175472E-3</v>
      </c>
      <c r="K9" s="18">
        <v>13</v>
      </c>
      <c r="L9" s="13">
        <v>0.52900000000000003</v>
      </c>
      <c r="M9" s="13">
        <f t="shared" si="3"/>
        <v>4.6997389033942563E-3</v>
      </c>
      <c r="N9" s="18">
        <v>9</v>
      </c>
      <c r="O9" s="13">
        <v>0.75</v>
      </c>
      <c r="P9" s="13">
        <f t="shared" si="4"/>
        <v>1.611170784103115E-2</v>
      </c>
      <c r="Q9" s="18">
        <v>30</v>
      </c>
    </row>
    <row r="10" spans="1:17" x14ac:dyDescent="0.25">
      <c r="A10" s="18" t="s">
        <v>8</v>
      </c>
      <c r="B10" s="18" t="s">
        <v>9</v>
      </c>
      <c r="C10" s="13">
        <v>7.0000000000000007E-2</v>
      </c>
      <c r="D10" s="13">
        <f t="shared" si="0"/>
        <v>1.5535991714137752E-3</v>
      </c>
      <c r="E10" s="18">
        <v>3</v>
      </c>
      <c r="F10" s="13">
        <v>0.158</v>
      </c>
      <c r="G10" s="27">
        <f t="shared" si="1"/>
        <v>1.5723270440251573E-3</v>
      </c>
      <c r="H10" s="18">
        <v>3</v>
      </c>
      <c r="I10" s="14">
        <v>0</v>
      </c>
      <c r="J10" s="14">
        <f t="shared" si="2"/>
        <v>0</v>
      </c>
      <c r="K10" s="19">
        <v>0</v>
      </c>
      <c r="L10" s="13">
        <v>2.7E-2</v>
      </c>
      <c r="M10" s="13">
        <f t="shared" si="3"/>
        <v>5.2219321148825064E-4</v>
      </c>
      <c r="N10" s="18">
        <v>1</v>
      </c>
      <c r="O10" s="13">
        <v>0.17799999999999999</v>
      </c>
      <c r="P10" s="13">
        <f t="shared" si="4"/>
        <v>4.296455424274973E-3</v>
      </c>
      <c r="Q10" s="18">
        <v>8</v>
      </c>
    </row>
    <row r="11" spans="1:17" x14ac:dyDescent="0.25">
      <c r="A11" s="18" t="s">
        <v>10</v>
      </c>
      <c r="B11" s="18" t="s">
        <v>9</v>
      </c>
      <c r="C11" s="13">
        <v>0.93</v>
      </c>
      <c r="D11" s="13">
        <f t="shared" si="0"/>
        <v>2.0714655618850338E-2</v>
      </c>
      <c r="E11" s="18">
        <v>40</v>
      </c>
      <c r="F11" s="13">
        <v>0.84199999999999997</v>
      </c>
      <c r="G11" s="27">
        <f t="shared" si="1"/>
        <v>8.385744234800839E-3</v>
      </c>
      <c r="H11" s="18">
        <v>16</v>
      </c>
      <c r="I11" s="15">
        <v>1</v>
      </c>
      <c r="J11" s="13">
        <f t="shared" si="2"/>
        <v>1.3340174448435094E-2</v>
      </c>
      <c r="K11" s="18">
        <v>26</v>
      </c>
      <c r="L11" s="13">
        <v>0.97299999999999998</v>
      </c>
      <c r="M11" s="13">
        <f t="shared" si="3"/>
        <v>1.8798955613577025E-2</v>
      </c>
      <c r="N11" s="18">
        <v>36</v>
      </c>
      <c r="O11" s="13">
        <v>0.82199999999999995</v>
      </c>
      <c r="P11" s="13">
        <f t="shared" si="4"/>
        <v>1.9871106337271752E-2</v>
      </c>
      <c r="Q11" s="18">
        <v>37</v>
      </c>
    </row>
    <row r="12" spans="1:17" x14ac:dyDescent="0.25">
      <c r="A12" s="18" t="s">
        <v>11</v>
      </c>
      <c r="B12" s="18" t="s">
        <v>12</v>
      </c>
      <c r="C12" s="13">
        <v>6.4000000000000001E-2</v>
      </c>
      <c r="D12" s="13">
        <f t="shared" si="0"/>
        <v>1.5535991714137752E-3</v>
      </c>
      <c r="E12" s="18">
        <v>3</v>
      </c>
      <c r="F12" s="13">
        <v>8.1000000000000003E-2</v>
      </c>
      <c r="G12" s="27">
        <f t="shared" si="1"/>
        <v>1.5723270440251573E-3</v>
      </c>
      <c r="H12" s="18">
        <v>3</v>
      </c>
      <c r="I12" s="13">
        <v>0.10299999999999999</v>
      </c>
      <c r="J12" s="13">
        <f t="shared" si="2"/>
        <v>2.052334530528476E-3</v>
      </c>
      <c r="K12" s="18">
        <v>4</v>
      </c>
      <c r="L12" s="13">
        <v>0.13900000000000001</v>
      </c>
      <c r="M12" s="13">
        <f t="shared" si="3"/>
        <v>2.6109660574412533E-3</v>
      </c>
      <c r="N12" s="18">
        <v>5</v>
      </c>
      <c r="O12" s="13">
        <v>0.127</v>
      </c>
      <c r="P12" s="13">
        <f t="shared" si="4"/>
        <v>3.7593984962406013E-3</v>
      </c>
      <c r="Q12" s="18">
        <v>7</v>
      </c>
    </row>
    <row r="13" spans="1:17" x14ac:dyDescent="0.25">
      <c r="A13" s="18" t="s">
        <v>13</v>
      </c>
      <c r="B13" s="18" t="s">
        <v>12</v>
      </c>
      <c r="C13" s="13">
        <v>0.93600000000000005</v>
      </c>
      <c r="D13" s="13">
        <f t="shared" si="0"/>
        <v>2.2786121180735371E-2</v>
      </c>
      <c r="E13" s="18">
        <v>44</v>
      </c>
      <c r="F13" s="13">
        <v>0.91900000000000004</v>
      </c>
      <c r="G13" s="27">
        <f t="shared" si="1"/>
        <v>1.781970649895178E-2</v>
      </c>
      <c r="H13" s="18">
        <v>34</v>
      </c>
      <c r="I13" s="13">
        <v>0.89700000000000002</v>
      </c>
      <c r="J13" s="13">
        <f t="shared" si="2"/>
        <v>1.7957927142124165E-2</v>
      </c>
      <c r="K13" s="18">
        <v>35</v>
      </c>
      <c r="L13" s="13">
        <v>0.86099999999999999</v>
      </c>
      <c r="M13" s="13">
        <f t="shared" si="3"/>
        <v>1.6187989556135769E-2</v>
      </c>
      <c r="N13" s="18">
        <v>31</v>
      </c>
      <c r="O13" s="13">
        <v>0.873</v>
      </c>
      <c r="P13" s="13">
        <f t="shared" si="4"/>
        <v>2.577873254564984E-2</v>
      </c>
      <c r="Q13" s="18">
        <v>48</v>
      </c>
    </row>
    <row r="14" spans="1:17" x14ac:dyDescent="0.25">
      <c r="A14" s="18" t="s">
        <v>14</v>
      </c>
      <c r="B14" s="18" t="s">
        <v>15</v>
      </c>
      <c r="C14" s="13">
        <v>0.75</v>
      </c>
      <c r="D14" s="13">
        <f t="shared" si="0"/>
        <v>1.2428793371310202E-2</v>
      </c>
      <c r="E14" s="18">
        <v>24</v>
      </c>
      <c r="F14" s="13">
        <v>0.71099999999999997</v>
      </c>
      <c r="G14" s="27">
        <f t="shared" si="1"/>
        <v>1.6771488469601678E-2</v>
      </c>
      <c r="H14" s="18">
        <v>32</v>
      </c>
      <c r="I14" s="13">
        <v>0.77500000000000002</v>
      </c>
      <c r="J14" s="13">
        <f t="shared" si="2"/>
        <v>1.590559261159569E-2</v>
      </c>
      <c r="K14" s="18">
        <v>31</v>
      </c>
      <c r="L14" s="13">
        <v>0.57999999999999996</v>
      </c>
      <c r="M14" s="13">
        <f t="shared" si="3"/>
        <v>1.5143603133159269E-2</v>
      </c>
      <c r="N14" s="18">
        <v>29</v>
      </c>
      <c r="O14" s="13">
        <v>0.36099999999999999</v>
      </c>
      <c r="P14" s="13">
        <f t="shared" si="4"/>
        <v>1.1815252416756176E-2</v>
      </c>
      <c r="Q14" s="18">
        <v>22</v>
      </c>
    </row>
    <row r="15" spans="1:17" x14ac:dyDescent="0.25">
      <c r="A15" s="18" t="s">
        <v>16</v>
      </c>
      <c r="B15" s="18" t="s">
        <v>15</v>
      </c>
      <c r="C15" s="13">
        <v>0.25</v>
      </c>
      <c r="D15" s="13">
        <f t="shared" si="0"/>
        <v>4.142931123770067E-3</v>
      </c>
      <c r="E15" s="18">
        <v>8</v>
      </c>
      <c r="F15" s="13">
        <v>0.28899999999999998</v>
      </c>
      <c r="G15" s="27">
        <f t="shared" si="1"/>
        <v>6.8134171907756813E-3</v>
      </c>
      <c r="H15" s="18">
        <v>13</v>
      </c>
      <c r="I15" s="13">
        <v>0.22500000000000001</v>
      </c>
      <c r="J15" s="13">
        <f t="shared" si="2"/>
        <v>4.6177526936890716E-3</v>
      </c>
      <c r="K15" s="18">
        <v>9</v>
      </c>
      <c r="L15" s="13">
        <v>0.42</v>
      </c>
      <c r="M15" s="13">
        <f t="shared" si="3"/>
        <v>1.0966057441253264E-2</v>
      </c>
      <c r="N15" s="18">
        <v>21</v>
      </c>
      <c r="O15" s="13">
        <v>0.63900000000000001</v>
      </c>
      <c r="P15" s="13">
        <f t="shared" si="4"/>
        <v>2.0945220193340493E-2</v>
      </c>
      <c r="Q15" s="18">
        <v>39</v>
      </c>
    </row>
    <row r="16" spans="1:17" x14ac:dyDescent="0.25">
      <c r="A16" s="18" t="s">
        <v>17</v>
      </c>
      <c r="B16" s="18" t="s">
        <v>18</v>
      </c>
      <c r="C16" s="13">
        <v>2.4E-2</v>
      </c>
      <c r="D16" s="13">
        <f t="shared" si="0"/>
        <v>6.2143966856551009E-3</v>
      </c>
      <c r="E16" s="18">
        <v>12</v>
      </c>
      <c r="F16" s="13">
        <v>5.7000000000000002E-2</v>
      </c>
      <c r="G16" s="27">
        <f t="shared" si="1"/>
        <v>8.9098532494758902E-3</v>
      </c>
      <c r="H16" s="18">
        <v>17</v>
      </c>
      <c r="I16" s="13">
        <v>4.8000000000000001E-2</v>
      </c>
      <c r="J16" s="13">
        <f t="shared" si="2"/>
        <v>1.1287839917906618E-2</v>
      </c>
      <c r="K16" s="18">
        <v>22</v>
      </c>
      <c r="L16" s="13">
        <v>0.107</v>
      </c>
      <c r="M16" s="13">
        <f t="shared" si="3"/>
        <v>1.6187989556135769E-2</v>
      </c>
      <c r="N16" s="18">
        <v>31</v>
      </c>
      <c r="O16" s="13">
        <v>5.0999999999999997E-2</v>
      </c>
      <c r="P16" s="13">
        <f t="shared" si="4"/>
        <v>6.44468313641246E-3</v>
      </c>
      <c r="Q16" s="18">
        <v>12</v>
      </c>
    </row>
    <row r="17" spans="1:17" x14ac:dyDescent="0.25">
      <c r="A17" s="18" t="s">
        <v>19</v>
      </c>
      <c r="B17" s="18" t="s">
        <v>18</v>
      </c>
      <c r="C17" s="13">
        <v>0.97599999999999998</v>
      </c>
      <c r="D17" s="13">
        <f t="shared" si="0"/>
        <v>0.25116519937856036</v>
      </c>
      <c r="E17" s="18">
        <v>485</v>
      </c>
      <c r="F17" s="13">
        <v>0.94299999999999995</v>
      </c>
      <c r="G17" s="27">
        <f t="shared" si="1"/>
        <v>0.14675052410901468</v>
      </c>
      <c r="H17" s="18">
        <v>280</v>
      </c>
      <c r="I17" s="13">
        <v>0.95199999999999996</v>
      </c>
      <c r="J17" s="13">
        <f t="shared" si="2"/>
        <v>0.22370446382760389</v>
      </c>
      <c r="K17" s="18">
        <v>436</v>
      </c>
      <c r="L17" s="13">
        <v>0.89300000000000002</v>
      </c>
      <c r="M17" s="13">
        <f t="shared" si="3"/>
        <v>0.13577023498694518</v>
      </c>
      <c r="N17" s="18">
        <v>260</v>
      </c>
      <c r="O17" s="13">
        <v>0.94899999999999995</v>
      </c>
      <c r="P17" s="13">
        <f t="shared" si="4"/>
        <v>0.12030075187969924</v>
      </c>
      <c r="Q17" s="18">
        <v>224</v>
      </c>
    </row>
    <row r="18" spans="1:17" x14ac:dyDescent="0.25">
      <c r="A18" s="18" t="s">
        <v>20</v>
      </c>
      <c r="B18" s="18" t="s">
        <v>21</v>
      </c>
      <c r="C18" s="13">
        <v>0.218</v>
      </c>
      <c r="D18" s="13">
        <f t="shared" si="0"/>
        <v>8.8037286380113922E-3</v>
      </c>
      <c r="E18" s="18">
        <v>17</v>
      </c>
      <c r="F18" s="13">
        <v>0.45200000000000001</v>
      </c>
      <c r="G18" s="27">
        <f t="shared" si="1"/>
        <v>2.20125786163522E-2</v>
      </c>
      <c r="H18" s="18">
        <v>42</v>
      </c>
      <c r="I18" s="13">
        <v>0.18099999999999999</v>
      </c>
      <c r="J18" s="13">
        <f t="shared" si="2"/>
        <v>7.6962544894817854E-3</v>
      </c>
      <c r="K18" s="18">
        <v>15</v>
      </c>
      <c r="L18" s="13">
        <v>0.375</v>
      </c>
      <c r="M18" s="13">
        <f t="shared" si="3"/>
        <v>2.1932114882506529E-2</v>
      </c>
      <c r="N18" s="18">
        <v>42</v>
      </c>
      <c r="O18" s="13">
        <v>0.28000000000000003</v>
      </c>
      <c r="P18" s="13">
        <f t="shared" si="4"/>
        <v>2.6315789473684209E-2</v>
      </c>
      <c r="Q18" s="18">
        <v>49</v>
      </c>
    </row>
    <row r="19" spans="1:17" x14ac:dyDescent="0.25">
      <c r="A19" s="18" t="s">
        <v>22</v>
      </c>
      <c r="B19" s="18" t="s">
        <v>21</v>
      </c>
      <c r="C19" s="13">
        <v>3.7999999999999999E-2</v>
      </c>
      <c r="D19" s="13">
        <f t="shared" si="0"/>
        <v>1.5535991714137752E-3</v>
      </c>
      <c r="E19" s="18">
        <v>3</v>
      </c>
      <c r="F19" s="13">
        <v>3.2000000000000001E-2</v>
      </c>
      <c r="G19" s="27">
        <f t="shared" si="1"/>
        <v>1.5723270440251573E-3</v>
      </c>
      <c r="H19" s="18">
        <v>3</v>
      </c>
      <c r="I19" s="13">
        <v>3.5999999999999997E-2</v>
      </c>
      <c r="J19" s="13">
        <f t="shared" si="2"/>
        <v>1.5392508978963571E-3</v>
      </c>
      <c r="K19" s="18">
        <v>3</v>
      </c>
      <c r="L19" s="14">
        <v>0</v>
      </c>
      <c r="M19" s="14">
        <f t="shared" si="3"/>
        <v>0</v>
      </c>
      <c r="N19" s="19">
        <v>0</v>
      </c>
      <c r="O19" s="13">
        <v>6.9000000000000006E-2</v>
      </c>
      <c r="P19" s="13">
        <f t="shared" si="4"/>
        <v>6.44468313641246E-3</v>
      </c>
      <c r="Q19" s="18">
        <v>12</v>
      </c>
    </row>
    <row r="20" spans="1:17" x14ac:dyDescent="0.25">
      <c r="A20" s="18" t="s">
        <v>23</v>
      </c>
      <c r="B20" s="18" t="s">
        <v>21</v>
      </c>
      <c r="C20" s="13">
        <v>0.16700000000000001</v>
      </c>
      <c r="D20" s="13">
        <f t="shared" si="0"/>
        <v>6.7322630761263592E-3</v>
      </c>
      <c r="E20" s="18">
        <v>13</v>
      </c>
      <c r="F20" s="13">
        <v>0.20399999999999999</v>
      </c>
      <c r="G20" s="27">
        <f t="shared" si="1"/>
        <v>9.9580712788259959E-3</v>
      </c>
      <c r="H20" s="18">
        <v>19</v>
      </c>
      <c r="I20" s="13">
        <v>0.217</v>
      </c>
      <c r="J20" s="13">
        <f t="shared" si="2"/>
        <v>9.2355053873781432E-3</v>
      </c>
      <c r="K20" s="18">
        <v>18</v>
      </c>
      <c r="L20" s="13">
        <v>0.26800000000000002</v>
      </c>
      <c r="M20" s="13">
        <f t="shared" si="3"/>
        <v>1.5665796344647518E-2</v>
      </c>
      <c r="N20" s="18">
        <v>30</v>
      </c>
      <c r="O20" s="13">
        <v>0.39400000000000002</v>
      </c>
      <c r="P20" s="13">
        <f t="shared" si="4"/>
        <v>3.705692803437164E-2</v>
      </c>
      <c r="Q20" s="18">
        <v>69</v>
      </c>
    </row>
    <row r="21" spans="1:17" x14ac:dyDescent="0.25">
      <c r="A21" s="18" t="s">
        <v>24</v>
      </c>
      <c r="B21" s="18" t="s">
        <v>21</v>
      </c>
      <c r="C21" s="13">
        <v>0.57699999999999996</v>
      </c>
      <c r="D21" s="13">
        <f t="shared" si="0"/>
        <v>2.3303987571206629E-2</v>
      </c>
      <c r="E21" s="18">
        <v>45</v>
      </c>
      <c r="F21" s="13">
        <v>0.312</v>
      </c>
      <c r="G21" s="27">
        <f t="shared" si="1"/>
        <v>1.5199161425576519E-2</v>
      </c>
      <c r="H21" s="18">
        <v>29</v>
      </c>
      <c r="I21" s="13">
        <v>0.56599999999999995</v>
      </c>
      <c r="J21" s="13">
        <f t="shared" si="2"/>
        <v>2.4114930733709596E-2</v>
      </c>
      <c r="K21" s="18">
        <v>47</v>
      </c>
      <c r="L21" s="13">
        <v>0.35699999999999998</v>
      </c>
      <c r="M21" s="13">
        <f t="shared" si="3"/>
        <v>2.0887728459530026E-2</v>
      </c>
      <c r="N21" s="18">
        <v>40</v>
      </c>
      <c r="O21" s="13">
        <v>0.25700000000000001</v>
      </c>
      <c r="P21" s="13">
        <f t="shared" si="4"/>
        <v>2.4167561761546726E-2</v>
      </c>
      <c r="Q21" s="18">
        <v>45</v>
      </c>
    </row>
    <row r="22" spans="1:17" x14ac:dyDescent="0.25">
      <c r="A22" s="18" t="s">
        <v>25</v>
      </c>
      <c r="B22" s="18" t="s">
        <v>26</v>
      </c>
      <c r="C22" s="13">
        <v>0.1</v>
      </c>
      <c r="D22" s="13">
        <f t="shared" si="0"/>
        <v>1.0357327809425167E-3</v>
      </c>
      <c r="E22" s="18">
        <v>2</v>
      </c>
      <c r="F22" s="13">
        <v>0.214</v>
      </c>
      <c r="G22" s="27">
        <f t="shared" si="1"/>
        <v>3.1446540880503146E-3</v>
      </c>
      <c r="H22" s="18">
        <v>6</v>
      </c>
      <c r="I22" s="13">
        <v>0.111</v>
      </c>
      <c r="J22" s="13">
        <f t="shared" si="2"/>
        <v>1.5392508978963571E-3</v>
      </c>
      <c r="K22" s="18">
        <v>3</v>
      </c>
      <c r="L22" s="13">
        <v>0.13800000000000001</v>
      </c>
      <c r="M22" s="13">
        <f t="shared" si="3"/>
        <v>2.0887728459530026E-3</v>
      </c>
      <c r="N22" s="18">
        <v>4</v>
      </c>
      <c r="O22" s="13">
        <v>0.1</v>
      </c>
      <c r="P22" s="13">
        <f t="shared" si="4"/>
        <v>1.611170784103115E-3</v>
      </c>
      <c r="Q22" s="18">
        <v>3</v>
      </c>
    </row>
    <row r="23" spans="1:17" x14ac:dyDescent="0.25">
      <c r="A23" s="18" t="s">
        <v>27</v>
      </c>
      <c r="B23" s="18" t="s">
        <v>26</v>
      </c>
      <c r="C23" s="13">
        <v>0.9</v>
      </c>
      <c r="D23" s="13">
        <f t="shared" si="0"/>
        <v>9.3215950284826522E-3</v>
      </c>
      <c r="E23" s="18">
        <v>18</v>
      </c>
      <c r="F23" s="13">
        <v>0.78600000000000003</v>
      </c>
      <c r="G23" s="27">
        <f t="shared" si="1"/>
        <v>1.1530398322851153E-2</v>
      </c>
      <c r="H23" s="18">
        <v>22</v>
      </c>
      <c r="I23" s="13">
        <v>0.88900000000000001</v>
      </c>
      <c r="J23" s="13">
        <f t="shared" si="2"/>
        <v>1.2314007183170857E-2</v>
      </c>
      <c r="K23" s="18">
        <v>24</v>
      </c>
      <c r="L23" s="13">
        <v>0.86199999999999999</v>
      </c>
      <c r="M23" s="13">
        <f t="shared" si="3"/>
        <v>1.3054830287206266E-2</v>
      </c>
      <c r="N23" s="18">
        <v>25</v>
      </c>
      <c r="O23" s="13">
        <v>0.9</v>
      </c>
      <c r="P23" s="13">
        <f t="shared" si="4"/>
        <v>1.4500537056928034E-2</v>
      </c>
      <c r="Q23" s="18">
        <v>27</v>
      </c>
    </row>
    <row r="24" spans="1:17" x14ac:dyDescent="0.25">
      <c r="A24" s="18" t="s">
        <v>28</v>
      </c>
      <c r="B24" s="18" t="s">
        <v>29</v>
      </c>
      <c r="C24" s="13">
        <v>0.21099999999999999</v>
      </c>
      <c r="D24" s="13">
        <f t="shared" si="0"/>
        <v>2.8482651475919211E-2</v>
      </c>
      <c r="E24" s="18">
        <v>55</v>
      </c>
      <c r="F24" s="13">
        <v>0.38700000000000001</v>
      </c>
      <c r="G24" s="27">
        <f t="shared" si="1"/>
        <v>6.6037735849056603E-2</v>
      </c>
      <c r="H24" s="18">
        <v>126</v>
      </c>
      <c r="I24" s="13">
        <v>0.222</v>
      </c>
      <c r="J24" s="13">
        <f t="shared" si="2"/>
        <v>2.9758850692662903E-2</v>
      </c>
      <c r="K24" s="18">
        <v>58</v>
      </c>
      <c r="L24" s="13">
        <v>0.41199999999999998</v>
      </c>
      <c r="M24" s="13">
        <f t="shared" si="3"/>
        <v>5.2219321148825062E-2</v>
      </c>
      <c r="N24" s="18">
        <v>100</v>
      </c>
      <c r="O24" s="13">
        <v>0.33100000000000002</v>
      </c>
      <c r="P24" s="13">
        <f t="shared" si="4"/>
        <v>2.3630504833512353E-2</v>
      </c>
      <c r="Q24" s="18">
        <v>44</v>
      </c>
    </row>
    <row r="25" spans="1:17" x14ac:dyDescent="0.25">
      <c r="A25" s="18" t="s">
        <v>30</v>
      </c>
      <c r="B25" s="18" t="s">
        <v>29</v>
      </c>
      <c r="C25" s="13">
        <v>8.0000000000000002E-3</v>
      </c>
      <c r="D25" s="13">
        <f t="shared" si="0"/>
        <v>1.0357327809425167E-3</v>
      </c>
      <c r="E25" s="18">
        <v>2</v>
      </c>
      <c r="F25" s="13">
        <v>4.9000000000000002E-2</v>
      </c>
      <c r="G25" s="27">
        <f t="shared" si="1"/>
        <v>8.385744234800839E-3</v>
      </c>
      <c r="H25" s="18">
        <v>16</v>
      </c>
      <c r="I25" s="13">
        <v>3.7999999999999999E-2</v>
      </c>
      <c r="J25" s="13">
        <f t="shared" si="2"/>
        <v>5.1308363263211903E-3</v>
      </c>
      <c r="K25" s="18">
        <v>10</v>
      </c>
      <c r="L25" s="13">
        <v>4.1000000000000002E-2</v>
      </c>
      <c r="M25" s="13">
        <f t="shared" si="3"/>
        <v>5.2219321148825066E-3</v>
      </c>
      <c r="N25" s="18">
        <v>10</v>
      </c>
      <c r="O25" s="13">
        <v>3.7999999999999999E-2</v>
      </c>
      <c r="P25" s="13">
        <f t="shared" si="4"/>
        <v>2.6852846401718583E-3</v>
      </c>
      <c r="Q25" s="18">
        <v>5</v>
      </c>
    </row>
    <row r="26" spans="1:17" x14ac:dyDescent="0.25">
      <c r="A26" s="18" t="s">
        <v>31</v>
      </c>
      <c r="B26" s="18" t="s">
        <v>29</v>
      </c>
      <c r="C26" s="13">
        <v>0.78200000000000003</v>
      </c>
      <c r="D26" s="13">
        <f t="shared" si="0"/>
        <v>0.10564474365613671</v>
      </c>
      <c r="E26" s="18">
        <v>204</v>
      </c>
      <c r="F26" s="13">
        <v>0.56399999999999995</v>
      </c>
      <c r="G26" s="27">
        <f t="shared" si="1"/>
        <v>9.6436058700209645E-2</v>
      </c>
      <c r="H26" s="18">
        <v>184</v>
      </c>
      <c r="I26" s="13">
        <v>0.73899999999999999</v>
      </c>
      <c r="J26" s="13">
        <f t="shared" si="2"/>
        <v>9.9025141097998967E-2</v>
      </c>
      <c r="K26" s="18">
        <v>193</v>
      </c>
      <c r="L26" s="13">
        <v>0.54700000000000004</v>
      </c>
      <c r="M26" s="13">
        <f t="shared" si="3"/>
        <v>6.9451697127937334E-2</v>
      </c>
      <c r="N26" s="18">
        <v>133</v>
      </c>
      <c r="O26" s="13">
        <v>0.63200000000000001</v>
      </c>
      <c r="P26" s="13">
        <f t="shared" si="4"/>
        <v>4.5112781954887216E-2</v>
      </c>
      <c r="Q26" s="18">
        <v>84</v>
      </c>
    </row>
    <row r="27" spans="1:17" x14ac:dyDescent="0.25">
      <c r="A27" s="18" t="s">
        <v>32</v>
      </c>
      <c r="B27" s="18" t="s">
        <v>33</v>
      </c>
      <c r="C27" s="13">
        <v>0.84799999999999998</v>
      </c>
      <c r="D27" s="13">
        <f t="shared" si="0"/>
        <v>3.4697048161574311E-2</v>
      </c>
      <c r="E27" s="18">
        <v>67</v>
      </c>
      <c r="F27" s="13">
        <v>0.80400000000000005</v>
      </c>
      <c r="G27" s="27">
        <f t="shared" si="1"/>
        <v>3.8784067085953881E-2</v>
      </c>
      <c r="H27" s="18">
        <v>74</v>
      </c>
      <c r="I27" s="14">
        <v>0</v>
      </c>
      <c r="J27" s="14">
        <f t="shared" si="2"/>
        <v>0</v>
      </c>
      <c r="K27" s="19">
        <v>0</v>
      </c>
      <c r="L27" s="13">
        <v>0.70499999999999996</v>
      </c>
      <c r="M27" s="13">
        <f t="shared" si="3"/>
        <v>3.2375979112271538E-2</v>
      </c>
      <c r="N27" s="18">
        <v>62</v>
      </c>
      <c r="O27" s="13">
        <v>0.29599999999999999</v>
      </c>
      <c r="P27" s="13">
        <f t="shared" si="4"/>
        <v>8.5929108485499461E-3</v>
      </c>
      <c r="Q27" s="18">
        <v>16</v>
      </c>
    </row>
    <row r="28" spans="1:17" x14ac:dyDescent="0.25">
      <c r="A28" s="18" t="s">
        <v>34</v>
      </c>
      <c r="B28" s="18" t="s">
        <v>33</v>
      </c>
      <c r="C28" s="13">
        <v>0.152</v>
      </c>
      <c r="D28" s="13">
        <f t="shared" si="0"/>
        <v>6.2143966856551009E-3</v>
      </c>
      <c r="E28" s="18">
        <v>12</v>
      </c>
      <c r="F28" s="13">
        <v>0.19600000000000001</v>
      </c>
      <c r="G28" s="27">
        <f t="shared" si="1"/>
        <v>9.433962264150943E-3</v>
      </c>
      <c r="H28" s="18">
        <v>18</v>
      </c>
      <c r="I28" s="15">
        <v>1</v>
      </c>
      <c r="J28" s="13">
        <f t="shared" si="2"/>
        <v>2.0523345305284761E-2</v>
      </c>
      <c r="K28" s="18">
        <v>40</v>
      </c>
      <c r="L28" s="13">
        <v>0.29499999999999998</v>
      </c>
      <c r="M28" s="13">
        <f t="shared" si="3"/>
        <v>1.3577023498694517E-2</v>
      </c>
      <c r="N28" s="18">
        <v>26</v>
      </c>
      <c r="O28" s="13">
        <v>0.70399999999999996</v>
      </c>
      <c r="P28" s="13">
        <f t="shared" si="4"/>
        <v>2.0408163265306121E-2</v>
      </c>
      <c r="Q28" s="18">
        <v>38</v>
      </c>
    </row>
    <row r="29" spans="1:17" x14ac:dyDescent="0.25">
      <c r="A29" s="18" t="s">
        <v>35</v>
      </c>
      <c r="B29" s="18" t="s">
        <v>36</v>
      </c>
      <c r="C29" s="13">
        <v>0.02</v>
      </c>
      <c r="D29" s="13">
        <f t="shared" si="0"/>
        <v>2.5893319523562922E-3</v>
      </c>
      <c r="E29" s="18">
        <v>5</v>
      </c>
      <c r="F29" s="13">
        <v>7.0000000000000007E-2</v>
      </c>
      <c r="G29" s="27">
        <f t="shared" si="1"/>
        <v>1.0482180293501049E-2</v>
      </c>
      <c r="H29" s="18">
        <v>20</v>
      </c>
      <c r="I29" s="13">
        <v>4.1000000000000002E-2</v>
      </c>
      <c r="J29" s="13">
        <f t="shared" si="2"/>
        <v>5.643919958953309E-3</v>
      </c>
      <c r="K29" s="18">
        <v>11</v>
      </c>
      <c r="L29" s="13">
        <v>7.4999999999999997E-2</v>
      </c>
      <c r="M29" s="13">
        <f t="shared" si="3"/>
        <v>1.2532637075718016E-2</v>
      </c>
      <c r="N29" s="18">
        <v>24</v>
      </c>
      <c r="O29" s="13">
        <v>1.4999999999999999E-2</v>
      </c>
      <c r="P29" s="13">
        <f t="shared" si="4"/>
        <v>2.1482277121374865E-3</v>
      </c>
      <c r="Q29" s="18">
        <v>4</v>
      </c>
    </row>
    <row r="30" spans="1:17" x14ac:dyDescent="0.25">
      <c r="A30" s="18" t="s">
        <v>37</v>
      </c>
      <c r="B30" s="18" t="s">
        <v>36</v>
      </c>
      <c r="C30" s="13">
        <v>4.0000000000000001E-3</v>
      </c>
      <c r="D30" s="13">
        <f t="shared" si="0"/>
        <v>5.1786639047125837E-4</v>
      </c>
      <c r="E30" s="18">
        <v>1</v>
      </c>
      <c r="F30" s="13">
        <v>7.0000000000000001E-3</v>
      </c>
      <c r="G30" s="27">
        <f t="shared" si="1"/>
        <v>1.0482180293501049E-3</v>
      </c>
      <c r="H30" s="18">
        <v>2</v>
      </c>
      <c r="I30" s="13">
        <v>1.9E-2</v>
      </c>
      <c r="J30" s="13">
        <f t="shared" si="2"/>
        <v>2.5654181631605951E-3</v>
      </c>
      <c r="K30" s="18">
        <v>5</v>
      </c>
      <c r="L30" s="13">
        <v>2.5000000000000001E-2</v>
      </c>
      <c r="M30" s="13">
        <f t="shared" si="3"/>
        <v>4.1775456919060051E-3</v>
      </c>
      <c r="N30" s="18">
        <v>8</v>
      </c>
      <c r="O30" s="13">
        <v>4.0000000000000001E-3</v>
      </c>
      <c r="P30" s="13">
        <f t="shared" si="4"/>
        <v>5.3705692803437163E-4</v>
      </c>
      <c r="Q30" s="18">
        <v>1</v>
      </c>
    </row>
    <row r="31" spans="1:17" x14ac:dyDescent="0.25">
      <c r="A31" s="18" t="s">
        <v>38</v>
      </c>
      <c r="B31" s="18" t="s">
        <v>36</v>
      </c>
      <c r="C31" s="13">
        <v>4.0000000000000001E-3</v>
      </c>
      <c r="D31" s="13">
        <f t="shared" si="0"/>
        <v>5.1786639047125837E-4</v>
      </c>
      <c r="E31" s="18">
        <v>1</v>
      </c>
      <c r="F31" s="13">
        <v>3.0000000000000001E-3</v>
      </c>
      <c r="G31" s="27">
        <f t="shared" si="1"/>
        <v>5.2410901467505244E-4</v>
      </c>
      <c r="H31" s="18">
        <v>1</v>
      </c>
      <c r="I31" s="13">
        <v>4.0000000000000001E-3</v>
      </c>
      <c r="J31" s="13">
        <f t="shared" si="2"/>
        <v>5.1308363263211901E-4</v>
      </c>
      <c r="K31" s="18">
        <v>1</v>
      </c>
      <c r="L31" s="13">
        <v>1.2999999999999999E-2</v>
      </c>
      <c r="M31" s="13">
        <f t="shared" si="3"/>
        <v>2.0887728459530026E-3</v>
      </c>
      <c r="N31" s="18">
        <v>4</v>
      </c>
      <c r="O31" s="13">
        <v>2.7E-2</v>
      </c>
      <c r="P31" s="13">
        <f t="shared" si="4"/>
        <v>3.7593984962406013E-3</v>
      </c>
      <c r="Q31" s="18">
        <v>7</v>
      </c>
    </row>
    <row r="32" spans="1:17" x14ac:dyDescent="0.25">
      <c r="A32" s="18" t="s">
        <v>39</v>
      </c>
      <c r="B32" s="18" t="s">
        <v>36</v>
      </c>
      <c r="C32" s="13">
        <v>2.4E-2</v>
      </c>
      <c r="D32" s="13">
        <f t="shared" si="0"/>
        <v>3.1071983428275505E-3</v>
      </c>
      <c r="E32" s="18">
        <v>6</v>
      </c>
      <c r="F32" s="13">
        <v>4.4999999999999998E-2</v>
      </c>
      <c r="G32" s="27">
        <f t="shared" si="1"/>
        <v>6.8134171907756813E-3</v>
      </c>
      <c r="H32" s="18">
        <v>13</v>
      </c>
      <c r="I32" s="13">
        <v>7.0999999999999994E-2</v>
      </c>
      <c r="J32" s="13">
        <f t="shared" si="2"/>
        <v>9.748589020010261E-3</v>
      </c>
      <c r="K32" s="18">
        <v>19</v>
      </c>
      <c r="L32" s="13">
        <v>0.11</v>
      </c>
      <c r="M32" s="13">
        <f t="shared" si="3"/>
        <v>1.8276762402088774E-2</v>
      </c>
      <c r="N32" s="18">
        <v>35</v>
      </c>
      <c r="O32" s="13">
        <v>7.5999999999999998E-2</v>
      </c>
      <c r="P32" s="13">
        <f t="shared" si="4"/>
        <v>1.0741138560687433E-2</v>
      </c>
      <c r="Q32" s="18">
        <v>20</v>
      </c>
    </row>
    <row r="33" spans="1:17" x14ac:dyDescent="0.25">
      <c r="A33" s="18" t="s">
        <v>40</v>
      </c>
      <c r="B33" s="18" t="s">
        <v>36</v>
      </c>
      <c r="C33" s="13">
        <v>0.878</v>
      </c>
      <c r="D33" s="13">
        <f t="shared" si="0"/>
        <v>0.11134127395132055</v>
      </c>
      <c r="E33" s="18">
        <v>215</v>
      </c>
      <c r="F33" s="13">
        <v>0.79100000000000004</v>
      </c>
      <c r="G33" s="27">
        <f t="shared" si="1"/>
        <v>0.1189727463312369</v>
      </c>
      <c r="H33" s="18">
        <v>227</v>
      </c>
      <c r="I33" s="13">
        <v>0.74199999999999999</v>
      </c>
      <c r="J33" s="13">
        <f t="shared" si="2"/>
        <v>0.10159055926115956</v>
      </c>
      <c r="K33" s="18">
        <v>198</v>
      </c>
      <c r="L33" s="13">
        <v>0.72599999999999998</v>
      </c>
      <c r="M33" s="13">
        <f t="shared" si="3"/>
        <v>0.1206266318537859</v>
      </c>
      <c r="N33" s="18">
        <v>231</v>
      </c>
      <c r="O33" s="13">
        <v>0.41299999999999998</v>
      </c>
      <c r="P33" s="13">
        <f t="shared" si="4"/>
        <v>5.853920515574651E-2</v>
      </c>
      <c r="Q33" s="18">
        <v>109</v>
      </c>
    </row>
    <row r="34" spans="1:17" x14ac:dyDescent="0.25">
      <c r="A34" s="18" t="s">
        <v>41</v>
      </c>
      <c r="B34" s="18" t="s">
        <v>36</v>
      </c>
      <c r="C34" s="13">
        <v>6.9000000000000006E-2</v>
      </c>
      <c r="D34" s="13">
        <f t="shared" si="0"/>
        <v>8.8037286380113922E-3</v>
      </c>
      <c r="E34" s="18">
        <v>17</v>
      </c>
      <c r="F34" s="13">
        <v>8.4000000000000005E-2</v>
      </c>
      <c r="G34" s="27">
        <f t="shared" si="1"/>
        <v>1.2578616352201259E-2</v>
      </c>
      <c r="H34" s="18">
        <v>24</v>
      </c>
      <c r="I34" s="13">
        <v>0.124</v>
      </c>
      <c r="J34" s="13">
        <f t="shared" si="2"/>
        <v>1.693175987685993E-2</v>
      </c>
      <c r="K34" s="18">
        <v>33</v>
      </c>
      <c r="L34" s="13">
        <v>0.05</v>
      </c>
      <c r="M34" s="13">
        <f t="shared" si="3"/>
        <v>8.3550913838120102E-3</v>
      </c>
      <c r="N34" s="18">
        <v>16</v>
      </c>
      <c r="O34" s="13">
        <v>0.46600000000000003</v>
      </c>
      <c r="P34" s="13">
        <f t="shared" si="4"/>
        <v>6.6058002148227712E-2</v>
      </c>
      <c r="Q34" s="18">
        <v>123</v>
      </c>
    </row>
    <row r="35" spans="1:17" x14ac:dyDescent="0.25">
      <c r="A35" s="18" t="s">
        <v>42</v>
      </c>
      <c r="B35" s="18" t="s">
        <v>43</v>
      </c>
      <c r="C35" s="13">
        <v>0.91700000000000004</v>
      </c>
      <c r="D35" s="13">
        <f t="shared" si="0"/>
        <v>1.1393060590367685E-2</v>
      </c>
      <c r="E35" s="18">
        <v>22</v>
      </c>
      <c r="F35" s="13">
        <v>0.95799999999999996</v>
      </c>
      <c r="G35" s="27">
        <f t="shared" si="1"/>
        <v>1.2054507337526206E-2</v>
      </c>
      <c r="H35" s="18">
        <v>23</v>
      </c>
      <c r="I35" s="13">
        <v>0.94099999999999995</v>
      </c>
      <c r="J35" s="13">
        <f t="shared" si="2"/>
        <v>1.6418676244227808E-2</v>
      </c>
      <c r="K35" s="18">
        <v>32</v>
      </c>
      <c r="L35" s="13">
        <v>0.92</v>
      </c>
      <c r="M35" s="13">
        <f t="shared" si="3"/>
        <v>1.2010443864229765E-2</v>
      </c>
      <c r="N35" s="18">
        <v>23</v>
      </c>
      <c r="O35" s="13">
        <v>0.98699999999999999</v>
      </c>
      <c r="P35" s="13">
        <f t="shared" si="4"/>
        <v>4.0279269602577876E-2</v>
      </c>
      <c r="Q35" s="18">
        <v>75</v>
      </c>
    </row>
    <row r="36" spans="1:17" x14ac:dyDescent="0.25">
      <c r="A36" s="18" t="s">
        <v>31</v>
      </c>
      <c r="B36" s="18" t="s">
        <v>43</v>
      </c>
      <c r="C36" s="13">
        <v>8.3000000000000004E-2</v>
      </c>
      <c r="D36" s="13">
        <f t="shared" si="0"/>
        <v>1.0357327809425167E-3</v>
      </c>
      <c r="E36" s="18">
        <v>2</v>
      </c>
      <c r="F36" s="14">
        <v>0</v>
      </c>
      <c r="G36" s="14">
        <f t="shared" si="1"/>
        <v>0</v>
      </c>
      <c r="H36" s="19">
        <v>0</v>
      </c>
      <c r="I36" s="13">
        <v>2.9000000000000001E-2</v>
      </c>
      <c r="J36" s="13">
        <f t="shared" si="2"/>
        <v>5.1308363263211901E-4</v>
      </c>
      <c r="K36" s="18">
        <v>1</v>
      </c>
      <c r="L36" s="14">
        <v>0</v>
      </c>
      <c r="M36" s="14">
        <f t="shared" si="3"/>
        <v>0</v>
      </c>
      <c r="N36" s="19">
        <v>0</v>
      </c>
      <c r="O36" s="14">
        <v>0</v>
      </c>
      <c r="P36" s="14">
        <f t="shared" si="4"/>
        <v>0</v>
      </c>
      <c r="Q36" s="19">
        <v>0</v>
      </c>
    </row>
    <row r="37" spans="1:17" x14ac:dyDescent="0.25">
      <c r="A37" s="18" t="s">
        <v>40</v>
      </c>
      <c r="B37" s="18" t="s">
        <v>43</v>
      </c>
      <c r="C37" s="14">
        <v>0</v>
      </c>
      <c r="D37" s="14">
        <f t="shared" si="0"/>
        <v>0</v>
      </c>
      <c r="E37" s="19">
        <v>0</v>
      </c>
      <c r="F37" s="13">
        <v>4.2000000000000003E-2</v>
      </c>
      <c r="G37" s="27">
        <f t="shared" si="1"/>
        <v>5.2410901467505244E-4</v>
      </c>
      <c r="H37" s="18">
        <v>1</v>
      </c>
      <c r="I37" s="13">
        <v>2.9000000000000001E-2</v>
      </c>
      <c r="J37" s="13">
        <f t="shared" si="2"/>
        <v>5.1308363263211901E-4</v>
      </c>
      <c r="K37" s="18">
        <v>1</v>
      </c>
      <c r="L37" s="13">
        <v>0.08</v>
      </c>
      <c r="M37" s="13">
        <f t="shared" si="3"/>
        <v>1.0443864229765013E-3</v>
      </c>
      <c r="N37" s="18">
        <v>2</v>
      </c>
      <c r="O37" s="13">
        <v>1.2999999999999999E-2</v>
      </c>
      <c r="P37" s="13">
        <f t="shared" si="4"/>
        <v>5.3705692803437163E-4</v>
      </c>
      <c r="Q37" s="18">
        <v>1</v>
      </c>
    </row>
    <row r="38" spans="1:17" x14ac:dyDescent="0.25">
      <c r="A38" s="18" t="s">
        <v>44</v>
      </c>
      <c r="B38" s="18" t="s">
        <v>45</v>
      </c>
      <c r="C38" s="13">
        <v>1.7999999999999999E-2</v>
      </c>
      <c r="D38" s="13">
        <f t="shared" si="0"/>
        <v>1.0357327809425167E-3</v>
      </c>
      <c r="E38" s="18">
        <v>2</v>
      </c>
      <c r="F38" s="13">
        <v>0.156</v>
      </c>
      <c r="G38" s="27">
        <f t="shared" si="1"/>
        <v>1.10062893081761E-2</v>
      </c>
      <c r="H38" s="18">
        <v>21</v>
      </c>
      <c r="I38" s="13">
        <v>6.8000000000000005E-2</v>
      </c>
      <c r="J38" s="13">
        <f t="shared" si="2"/>
        <v>4.6177526936890716E-3</v>
      </c>
      <c r="K38" s="18">
        <v>9</v>
      </c>
      <c r="L38" s="13">
        <v>0.17599999999999999</v>
      </c>
      <c r="M38" s="13">
        <f t="shared" si="3"/>
        <v>6.7885117493472584E-3</v>
      </c>
      <c r="N38" s="18">
        <v>13</v>
      </c>
      <c r="O38" s="13">
        <v>0.16300000000000001</v>
      </c>
      <c r="P38" s="13">
        <f t="shared" si="4"/>
        <v>3.7593984962406013E-3</v>
      </c>
      <c r="Q38" s="18">
        <v>7</v>
      </c>
    </row>
    <row r="39" spans="1:17" x14ac:dyDescent="0.25">
      <c r="A39" s="18" t="s">
        <v>46</v>
      </c>
      <c r="B39" s="18" t="s">
        <v>45</v>
      </c>
      <c r="C39" s="13">
        <v>0.98199999999999998</v>
      </c>
      <c r="D39" s="13">
        <f t="shared" si="0"/>
        <v>5.7483169342309681E-2</v>
      </c>
      <c r="E39" s="18">
        <v>111</v>
      </c>
      <c r="F39" s="13">
        <v>0.84399999999999997</v>
      </c>
      <c r="G39" s="27">
        <f t="shared" si="1"/>
        <v>5.9748427672955975E-2</v>
      </c>
      <c r="H39" s="18">
        <v>114</v>
      </c>
      <c r="I39" s="13">
        <v>0.93200000000000005</v>
      </c>
      <c r="J39" s="13">
        <f t="shared" si="2"/>
        <v>6.3622370446382762E-2</v>
      </c>
      <c r="K39" s="18">
        <v>124</v>
      </c>
      <c r="L39" s="13">
        <v>0.82399999999999995</v>
      </c>
      <c r="M39" s="13">
        <f t="shared" si="3"/>
        <v>3.1853785900783291E-2</v>
      </c>
      <c r="N39" s="18">
        <v>61</v>
      </c>
      <c r="O39" s="13">
        <v>0.83699999999999997</v>
      </c>
      <c r="P39" s="13">
        <f t="shared" si="4"/>
        <v>1.9334049409237379E-2</v>
      </c>
      <c r="Q39" s="18">
        <v>36</v>
      </c>
    </row>
    <row r="40" spans="1:17" x14ac:dyDescent="0.25">
      <c r="A40" s="18" t="s">
        <v>47</v>
      </c>
      <c r="B40" s="18" t="s">
        <v>48</v>
      </c>
      <c r="C40" s="13">
        <v>0.45</v>
      </c>
      <c r="D40" s="13">
        <f t="shared" si="0"/>
        <v>4.6607975142413261E-3</v>
      </c>
      <c r="E40" s="18">
        <v>9</v>
      </c>
      <c r="F40" s="13">
        <v>0.66700000000000004</v>
      </c>
      <c r="G40" s="27">
        <f t="shared" si="1"/>
        <v>7.3375262054507341E-3</v>
      </c>
      <c r="H40" s="18">
        <v>14</v>
      </c>
      <c r="I40" s="13">
        <v>0.6</v>
      </c>
      <c r="J40" s="13">
        <f t="shared" si="2"/>
        <v>6.1570035915854285E-3</v>
      </c>
      <c r="K40" s="18">
        <v>12</v>
      </c>
      <c r="L40" s="13">
        <v>0.40899999999999997</v>
      </c>
      <c r="M40" s="13">
        <f t="shared" si="3"/>
        <v>4.6997389033942563E-3</v>
      </c>
      <c r="N40" s="18">
        <v>9</v>
      </c>
      <c r="O40" s="13">
        <v>0.105</v>
      </c>
      <c r="P40" s="13">
        <f t="shared" si="4"/>
        <v>2.1482277121374865E-3</v>
      </c>
      <c r="Q40" s="18">
        <v>4</v>
      </c>
    </row>
    <row r="41" spans="1:17" x14ac:dyDescent="0.25">
      <c r="A41" s="18" t="s">
        <v>49</v>
      </c>
      <c r="B41" s="18" t="s">
        <v>48</v>
      </c>
      <c r="C41" s="14">
        <v>0</v>
      </c>
      <c r="D41" s="14">
        <f t="shared" si="0"/>
        <v>0</v>
      </c>
      <c r="E41" s="19">
        <v>0</v>
      </c>
      <c r="F41" s="14">
        <v>0</v>
      </c>
      <c r="G41" s="14">
        <f t="shared" si="1"/>
        <v>0</v>
      </c>
      <c r="H41" s="19">
        <v>0</v>
      </c>
      <c r="I41" s="13">
        <v>0.05</v>
      </c>
      <c r="J41" s="13">
        <f t="shared" si="2"/>
        <v>5.1308363263211901E-4</v>
      </c>
      <c r="K41" s="18">
        <v>1</v>
      </c>
      <c r="L41" s="13">
        <v>0.318</v>
      </c>
      <c r="M41" s="13">
        <f t="shared" si="3"/>
        <v>3.6553524804177544E-3</v>
      </c>
      <c r="N41" s="18">
        <v>7</v>
      </c>
      <c r="O41" s="13">
        <v>7.9000000000000001E-2</v>
      </c>
      <c r="P41" s="13">
        <f t="shared" si="4"/>
        <v>1.611170784103115E-3</v>
      </c>
      <c r="Q41" s="18">
        <v>3</v>
      </c>
    </row>
    <row r="42" spans="1:17" x14ac:dyDescent="0.25">
      <c r="A42" s="18" t="s">
        <v>50</v>
      </c>
      <c r="B42" s="18" t="s">
        <v>48</v>
      </c>
      <c r="C42" s="14">
        <v>0</v>
      </c>
      <c r="D42" s="14">
        <f t="shared" si="0"/>
        <v>0</v>
      </c>
      <c r="E42" s="19">
        <v>0</v>
      </c>
      <c r="F42" s="14">
        <v>0</v>
      </c>
      <c r="G42" s="14">
        <f t="shared" si="1"/>
        <v>0</v>
      </c>
      <c r="H42" s="19">
        <v>0</v>
      </c>
      <c r="I42" s="13">
        <v>0.05</v>
      </c>
      <c r="J42" s="13">
        <f t="shared" si="2"/>
        <v>5.1308363263211901E-4</v>
      </c>
      <c r="K42" s="18">
        <v>1</v>
      </c>
      <c r="L42" s="14">
        <v>0</v>
      </c>
      <c r="M42" s="14">
        <f t="shared" si="3"/>
        <v>0</v>
      </c>
      <c r="N42" s="19">
        <v>0</v>
      </c>
      <c r="O42" s="13">
        <v>2.5999999999999999E-2</v>
      </c>
      <c r="P42" s="13">
        <f t="shared" si="4"/>
        <v>5.3705692803437163E-4</v>
      </c>
      <c r="Q42" s="18">
        <v>1</v>
      </c>
    </row>
    <row r="43" spans="1:17" x14ac:dyDescent="0.25">
      <c r="A43" s="18" t="s">
        <v>51</v>
      </c>
      <c r="B43" s="18" t="s">
        <v>48</v>
      </c>
      <c r="C43" s="13">
        <v>0.55000000000000004</v>
      </c>
      <c r="D43" s="13">
        <f t="shared" si="0"/>
        <v>5.6965302951838426E-3</v>
      </c>
      <c r="E43" s="18">
        <v>11</v>
      </c>
      <c r="F43" s="13">
        <v>0.33300000000000002</v>
      </c>
      <c r="G43" s="27">
        <f t="shared" si="1"/>
        <v>3.6687631027253671E-3</v>
      </c>
      <c r="H43" s="18">
        <v>7</v>
      </c>
      <c r="I43" s="13">
        <v>0.3</v>
      </c>
      <c r="J43" s="13">
        <f t="shared" si="2"/>
        <v>3.0785017957927143E-3</v>
      </c>
      <c r="K43" s="18">
        <v>6</v>
      </c>
      <c r="L43" s="13">
        <v>0.27300000000000002</v>
      </c>
      <c r="M43" s="13">
        <f t="shared" si="3"/>
        <v>3.133159268929504E-3</v>
      </c>
      <c r="N43" s="18">
        <v>6</v>
      </c>
      <c r="O43" s="13">
        <v>0.78900000000000003</v>
      </c>
      <c r="P43" s="13">
        <f t="shared" si="4"/>
        <v>1.611170784103115E-2</v>
      </c>
      <c r="Q43" s="18">
        <v>30</v>
      </c>
    </row>
    <row r="44" spans="1:17" x14ac:dyDescent="0.25">
      <c r="A44" s="18" t="s">
        <v>52</v>
      </c>
      <c r="B44" s="18" t="s">
        <v>53</v>
      </c>
      <c r="C44" s="15">
        <v>1</v>
      </c>
      <c r="D44" s="13">
        <f t="shared" si="0"/>
        <v>5.1786639047125844E-3</v>
      </c>
      <c r="E44" s="18">
        <v>10</v>
      </c>
      <c r="F44" s="15">
        <v>1</v>
      </c>
      <c r="G44" s="27">
        <f t="shared" si="1"/>
        <v>5.2410901467505244E-3</v>
      </c>
      <c r="H44" s="18">
        <v>10</v>
      </c>
      <c r="I44" s="13">
        <v>0.75</v>
      </c>
      <c r="J44" s="13">
        <f t="shared" si="2"/>
        <v>4.6177526936890716E-3</v>
      </c>
      <c r="K44" s="18">
        <v>9</v>
      </c>
      <c r="L44" s="13">
        <v>0.65</v>
      </c>
      <c r="M44" s="13">
        <f t="shared" si="3"/>
        <v>6.7885117493472584E-3</v>
      </c>
      <c r="N44" s="18">
        <v>13</v>
      </c>
      <c r="O44" s="13">
        <v>0.66700000000000004</v>
      </c>
      <c r="P44" s="13">
        <f t="shared" si="4"/>
        <v>4.296455424274973E-3</v>
      </c>
      <c r="Q44" s="18">
        <v>8</v>
      </c>
    </row>
    <row r="45" spans="1:17" x14ac:dyDescent="0.25">
      <c r="A45" s="18" t="s">
        <v>54</v>
      </c>
      <c r="B45" s="18" t="s">
        <v>53</v>
      </c>
      <c r="C45" s="14">
        <v>0</v>
      </c>
      <c r="D45" s="14">
        <f t="shared" si="0"/>
        <v>0</v>
      </c>
      <c r="E45" s="19">
        <v>0</v>
      </c>
      <c r="F45" s="14">
        <v>0</v>
      </c>
      <c r="G45" s="14">
        <f t="shared" si="1"/>
        <v>0</v>
      </c>
      <c r="H45" s="19">
        <v>0</v>
      </c>
      <c r="I45" s="13">
        <v>0.25</v>
      </c>
      <c r="J45" s="13">
        <f t="shared" si="2"/>
        <v>1.5392508978963571E-3</v>
      </c>
      <c r="K45" s="18">
        <v>3</v>
      </c>
      <c r="L45" s="13">
        <v>0.35</v>
      </c>
      <c r="M45" s="13">
        <f t="shared" si="3"/>
        <v>3.6553524804177544E-3</v>
      </c>
      <c r="N45" s="18">
        <v>7</v>
      </c>
      <c r="O45" s="13">
        <v>0.33300000000000002</v>
      </c>
      <c r="P45" s="13">
        <f t="shared" si="4"/>
        <v>2.1482277121374865E-3</v>
      </c>
      <c r="Q45" s="18">
        <v>4</v>
      </c>
    </row>
    <row r="46" spans="1:17" x14ac:dyDescent="0.25">
      <c r="A46" s="18" t="s">
        <v>55</v>
      </c>
      <c r="B46" s="18" t="s">
        <v>56</v>
      </c>
      <c r="C46" s="13">
        <v>0.81</v>
      </c>
      <c r="D46" s="13">
        <f t="shared" si="0"/>
        <v>8.8037286380113922E-3</v>
      </c>
      <c r="E46" s="18">
        <v>17</v>
      </c>
      <c r="F46" s="13">
        <v>0.78300000000000003</v>
      </c>
      <c r="G46" s="27">
        <f t="shared" si="1"/>
        <v>9.433962264150943E-3</v>
      </c>
      <c r="H46" s="18">
        <v>18</v>
      </c>
      <c r="I46" s="13">
        <v>0.71399999999999997</v>
      </c>
      <c r="J46" s="13">
        <f t="shared" si="2"/>
        <v>1.5392508978963571E-2</v>
      </c>
      <c r="K46" s="18">
        <v>30</v>
      </c>
      <c r="L46" s="13">
        <v>0.65600000000000003</v>
      </c>
      <c r="M46" s="13">
        <f t="shared" si="3"/>
        <v>1.0966057441253264E-2</v>
      </c>
      <c r="N46" s="18">
        <v>21</v>
      </c>
      <c r="O46" s="13">
        <v>0.80800000000000005</v>
      </c>
      <c r="P46" s="13">
        <f t="shared" si="4"/>
        <v>1.1278195488721804E-2</v>
      </c>
      <c r="Q46" s="18">
        <v>21</v>
      </c>
    </row>
    <row r="47" spans="1:17" x14ac:dyDescent="0.25">
      <c r="A47" s="18" t="s">
        <v>57</v>
      </c>
      <c r="B47" s="18" t="s">
        <v>56</v>
      </c>
      <c r="C47" s="13">
        <v>0.19</v>
      </c>
      <c r="D47" s="13">
        <f t="shared" si="0"/>
        <v>2.0714655618850335E-3</v>
      </c>
      <c r="E47" s="18">
        <v>4</v>
      </c>
      <c r="F47" s="13">
        <v>0.17399999999999999</v>
      </c>
      <c r="G47" s="27">
        <f t="shared" si="1"/>
        <v>2.0964360587002098E-3</v>
      </c>
      <c r="H47" s="18">
        <v>4</v>
      </c>
      <c r="I47" s="13">
        <v>0.28599999999999998</v>
      </c>
      <c r="J47" s="13">
        <f t="shared" si="2"/>
        <v>6.1570035915854285E-3</v>
      </c>
      <c r="K47" s="18">
        <v>12</v>
      </c>
      <c r="L47" s="13">
        <v>0.34399999999999997</v>
      </c>
      <c r="M47" s="13">
        <f t="shared" si="3"/>
        <v>5.7441253263707569E-3</v>
      </c>
      <c r="N47" s="18">
        <v>11</v>
      </c>
      <c r="O47" s="13">
        <v>0.192</v>
      </c>
      <c r="P47" s="13">
        <f t="shared" si="4"/>
        <v>2.6852846401718583E-3</v>
      </c>
      <c r="Q47" s="18">
        <v>5</v>
      </c>
    </row>
    <row r="48" spans="1:17" x14ac:dyDescent="0.25">
      <c r="A48" s="19" t="s">
        <v>58</v>
      </c>
      <c r="B48" s="19" t="s">
        <v>56</v>
      </c>
      <c r="C48" s="14">
        <v>0</v>
      </c>
      <c r="D48" s="14">
        <f t="shared" si="0"/>
        <v>0</v>
      </c>
      <c r="E48" s="19">
        <v>0</v>
      </c>
      <c r="F48" s="14">
        <v>0</v>
      </c>
      <c r="G48" s="14">
        <f t="shared" si="1"/>
        <v>0</v>
      </c>
      <c r="H48" s="19">
        <v>0</v>
      </c>
      <c r="I48" s="14">
        <v>0</v>
      </c>
      <c r="J48" s="14">
        <f t="shared" si="2"/>
        <v>0</v>
      </c>
      <c r="K48" s="19">
        <v>0</v>
      </c>
      <c r="L48" s="14">
        <v>0</v>
      </c>
      <c r="M48" s="14">
        <f t="shared" si="3"/>
        <v>0</v>
      </c>
      <c r="N48" s="19">
        <v>0</v>
      </c>
      <c r="O48" s="14">
        <v>0</v>
      </c>
      <c r="P48" s="14">
        <f t="shared" si="4"/>
        <v>0</v>
      </c>
      <c r="Q48" s="19">
        <v>0</v>
      </c>
    </row>
    <row r="49" spans="1:17" x14ac:dyDescent="0.25">
      <c r="A49" s="19" t="s">
        <v>59</v>
      </c>
      <c r="B49" s="19" t="s">
        <v>56</v>
      </c>
      <c r="C49" s="14">
        <v>0</v>
      </c>
      <c r="D49" s="14">
        <f t="shared" si="0"/>
        <v>0</v>
      </c>
      <c r="E49" s="19">
        <v>0</v>
      </c>
      <c r="F49" s="14">
        <v>0</v>
      </c>
      <c r="G49" s="14">
        <f t="shared" si="1"/>
        <v>0</v>
      </c>
      <c r="H49" s="19">
        <v>0</v>
      </c>
      <c r="I49" s="14">
        <v>0</v>
      </c>
      <c r="J49" s="14">
        <f t="shared" si="2"/>
        <v>0</v>
      </c>
      <c r="K49" s="19">
        <v>0</v>
      </c>
      <c r="L49" s="14">
        <v>0</v>
      </c>
      <c r="M49" s="14">
        <f t="shared" si="3"/>
        <v>0</v>
      </c>
      <c r="N49" s="19">
        <v>0</v>
      </c>
      <c r="O49" s="14">
        <v>0</v>
      </c>
      <c r="P49" s="14">
        <f t="shared" si="4"/>
        <v>0</v>
      </c>
      <c r="Q49" s="19">
        <v>0</v>
      </c>
    </row>
    <row r="50" spans="1:17" x14ac:dyDescent="0.25">
      <c r="A50" s="19" t="s">
        <v>60</v>
      </c>
      <c r="B50" s="19" t="s">
        <v>56</v>
      </c>
      <c r="C50" s="14">
        <v>0</v>
      </c>
      <c r="D50" s="14">
        <f t="shared" si="0"/>
        <v>0</v>
      </c>
      <c r="E50" s="19">
        <v>0</v>
      </c>
      <c r="F50" s="14">
        <v>0</v>
      </c>
      <c r="G50" s="14">
        <f t="shared" si="1"/>
        <v>0</v>
      </c>
      <c r="H50" s="19">
        <v>0</v>
      </c>
      <c r="I50" s="14">
        <v>0</v>
      </c>
      <c r="J50" s="14">
        <f t="shared" si="2"/>
        <v>0</v>
      </c>
      <c r="K50" s="19">
        <v>0</v>
      </c>
      <c r="L50" s="14">
        <v>0</v>
      </c>
      <c r="M50" s="14">
        <f t="shared" si="3"/>
        <v>0</v>
      </c>
      <c r="N50" s="19">
        <v>0</v>
      </c>
      <c r="O50" s="14">
        <v>0</v>
      </c>
      <c r="P50" s="14">
        <f t="shared" si="4"/>
        <v>0</v>
      </c>
      <c r="Q50" s="19">
        <v>0</v>
      </c>
    </row>
    <row r="51" spans="1:17" x14ac:dyDescent="0.25">
      <c r="A51" s="18" t="s">
        <v>61</v>
      </c>
      <c r="B51" s="18" t="s">
        <v>56</v>
      </c>
      <c r="C51" s="14">
        <v>0</v>
      </c>
      <c r="D51" s="14">
        <f t="shared" si="0"/>
        <v>0</v>
      </c>
      <c r="E51" s="19">
        <v>0</v>
      </c>
      <c r="F51" s="13">
        <v>4.2999999999999997E-2</v>
      </c>
      <c r="G51" s="27">
        <f t="shared" si="1"/>
        <v>5.2410901467505244E-4</v>
      </c>
      <c r="H51" s="18">
        <v>1</v>
      </c>
      <c r="I51" s="14">
        <v>0</v>
      </c>
      <c r="J51" s="14">
        <f t="shared" si="2"/>
        <v>0</v>
      </c>
      <c r="K51" s="19">
        <v>0</v>
      </c>
      <c r="L51" s="14">
        <v>0</v>
      </c>
      <c r="M51" s="14">
        <f t="shared" si="3"/>
        <v>0</v>
      </c>
      <c r="N51" s="19">
        <v>0</v>
      </c>
      <c r="O51" s="14">
        <v>0</v>
      </c>
      <c r="P51" s="14">
        <f t="shared" si="4"/>
        <v>0</v>
      </c>
      <c r="Q51" s="19">
        <v>0</v>
      </c>
    </row>
    <row r="52" spans="1:17" x14ac:dyDescent="0.25">
      <c r="A52" s="18" t="s">
        <v>62</v>
      </c>
      <c r="B52" s="18" t="s">
        <v>63</v>
      </c>
      <c r="C52" s="13">
        <v>2.1000000000000001E-2</v>
      </c>
      <c r="D52" s="13">
        <f t="shared" si="0"/>
        <v>1.5535991714137752E-3</v>
      </c>
      <c r="E52" s="18">
        <v>3</v>
      </c>
      <c r="F52" s="13">
        <v>3.7999999999999999E-2</v>
      </c>
      <c r="G52" s="27">
        <f t="shared" si="1"/>
        <v>3.1446540880503146E-3</v>
      </c>
      <c r="H52" s="18">
        <v>6</v>
      </c>
      <c r="I52" s="14">
        <v>0</v>
      </c>
      <c r="J52" s="14">
        <f t="shared" si="2"/>
        <v>0</v>
      </c>
      <c r="K52" s="19">
        <v>0</v>
      </c>
      <c r="L52" s="13">
        <v>2.5999999999999999E-2</v>
      </c>
      <c r="M52" s="13">
        <f t="shared" si="3"/>
        <v>2.6109660574412533E-3</v>
      </c>
      <c r="N52" s="18">
        <v>5</v>
      </c>
      <c r="O52" s="13">
        <v>5.1999999999999998E-2</v>
      </c>
      <c r="P52" s="13">
        <f t="shared" si="4"/>
        <v>4.8335123523093448E-3</v>
      </c>
      <c r="Q52" s="18">
        <v>9</v>
      </c>
    </row>
    <row r="53" spans="1:17" x14ac:dyDescent="0.25">
      <c r="A53" s="18" t="s">
        <v>64</v>
      </c>
      <c r="B53" s="18" t="s">
        <v>63</v>
      </c>
      <c r="C53" s="13">
        <v>0.433</v>
      </c>
      <c r="D53" s="13">
        <f t="shared" si="0"/>
        <v>3.1589849818746761E-2</v>
      </c>
      <c r="E53" s="18">
        <v>61</v>
      </c>
      <c r="F53" s="13">
        <v>0.28799999999999998</v>
      </c>
      <c r="G53" s="27">
        <f t="shared" si="1"/>
        <v>2.358490566037736E-2</v>
      </c>
      <c r="H53" s="18">
        <v>45</v>
      </c>
      <c r="I53" s="13">
        <v>0.38</v>
      </c>
      <c r="J53" s="13">
        <f t="shared" si="2"/>
        <v>2.7706516162134428E-2</v>
      </c>
      <c r="K53" s="18">
        <v>54</v>
      </c>
      <c r="L53" s="13">
        <v>0.32700000000000001</v>
      </c>
      <c r="M53" s="13">
        <f t="shared" si="3"/>
        <v>3.3420365535248041E-2</v>
      </c>
      <c r="N53" s="18">
        <v>64</v>
      </c>
      <c r="O53" s="13">
        <v>0.36599999999999999</v>
      </c>
      <c r="P53" s="13">
        <f t="shared" si="4"/>
        <v>3.3834586466165412E-2</v>
      </c>
      <c r="Q53" s="18">
        <v>63</v>
      </c>
    </row>
    <row r="54" spans="1:17" x14ac:dyDescent="0.25">
      <c r="A54" s="18" t="s">
        <v>65</v>
      </c>
      <c r="B54" s="18" t="s">
        <v>63</v>
      </c>
      <c r="C54" s="13">
        <v>0.128</v>
      </c>
      <c r="D54" s="13">
        <f t="shared" si="0"/>
        <v>9.3215950284826522E-3</v>
      </c>
      <c r="E54" s="18">
        <v>18</v>
      </c>
      <c r="F54" s="13">
        <v>0.26300000000000001</v>
      </c>
      <c r="G54" s="27">
        <f t="shared" si="1"/>
        <v>2.1488469601677149E-2</v>
      </c>
      <c r="H54" s="18">
        <v>41</v>
      </c>
      <c r="I54" s="13">
        <v>0.155</v>
      </c>
      <c r="J54" s="13">
        <f t="shared" si="2"/>
        <v>1.1287839917906618E-2</v>
      </c>
      <c r="K54" s="18">
        <v>22</v>
      </c>
      <c r="L54" s="13">
        <v>0.189</v>
      </c>
      <c r="M54" s="13">
        <f t="shared" si="3"/>
        <v>1.9321148825065273E-2</v>
      </c>
      <c r="N54" s="18">
        <v>37</v>
      </c>
      <c r="O54" s="13">
        <v>4.7E-2</v>
      </c>
      <c r="P54" s="13">
        <f t="shared" si="4"/>
        <v>4.296455424274973E-3</v>
      </c>
      <c r="Q54" s="18">
        <v>8</v>
      </c>
    </row>
    <row r="55" spans="1:17" x14ac:dyDescent="0.25">
      <c r="A55" s="18" t="s">
        <v>66</v>
      </c>
      <c r="B55" s="18" t="s">
        <v>63</v>
      </c>
      <c r="C55" s="13">
        <v>1.4E-2</v>
      </c>
      <c r="D55" s="13">
        <f t="shared" si="0"/>
        <v>1.0357327809425167E-3</v>
      </c>
      <c r="E55" s="18">
        <v>2</v>
      </c>
      <c r="F55" s="13">
        <v>4.4999999999999998E-2</v>
      </c>
      <c r="G55" s="27">
        <f t="shared" si="1"/>
        <v>3.6687631027253671E-3</v>
      </c>
      <c r="H55" s="18">
        <v>7</v>
      </c>
      <c r="I55" s="13">
        <v>2.1000000000000001E-2</v>
      </c>
      <c r="J55" s="13">
        <f t="shared" si="2"/>
        <v>1.5392508978963571E-3</v>
      </c>
      <c r="K55" s="18">
        <v>3</v>
      </c>
      <c r="L55" s="13">
        <v>3.1E-2</v>
      </c>
      <c r="M55" s="13">
        <f t="shared" si="3"/>
        <v>3.133159268929504E-3</v>
      </c>
      <c r="N55" s="18">
        <v>6</v>
      </c>
      <c r="O55" s="13">
        <v>2.3E-2</v>
      </c>
      <c r="P55" s="13">
        <f t="shared" si="4"/>
        <v>2.1482277121374865E-3</v>
      </c>
      <c r="Q55" s="18">
        <v>4</v>
      </c>
    </row>
    <row r="56" spans="1:17" x14ac:dyDescent="0.25">
      <c r="A56" s="18" t="s">
        <v>67</v>
      </c>
      <c r="B56" s="18" t="s">
        <v>63</v>
      </c>
      <c r="C56" s="14">
        <v>0</v>
      </c>
      <c r="D56" s="14">
        <f t="shared" si="0"/>
        <v>0</v>
      </c>
      <c r="E56" s="19">
        <v>0</v>
      </c>
      <c r="F56" s="13">
        <v>6.0000000000000001E-3</v>
      </c>
      <c r="G56" s="27">
        <f t="shared" si="1"/>
        <v>5.2410901467505244E-4</v>
      </c>
      <c r="H56" s="18">
        <v>1</v>
      </c>
      <c r="I56" s="13">
        <v>2.8000000000000001E-2</v>
      </c>
      <c r="J56" s="13">
        <f t="shared" si="2"/>
        <v>2.052334530528476E-3</v>
      </c>
      <c r="K56" s="18">
        <v>4</v>
      </c>
      <c r="L56" s="14">
        <v>0</v>
      </c>
      <c r="M56" s="14">
        <f t="shared" si="3"/>
        <v>0</v>
      </c>
      <c r="N56" s="19">
        <v>0</v>
      </c>
      <c r="O56" s="13">
        <v>2.3E-2</v>
      </c>
      <c r="P56" s="13">
        <f t="shared" si="4"/>
        <v>2.1482277121374865E-3</v>
      </c>
      <c r="Q56" s="18">
        <v>4</v>
      </c>
    </row>
    <row r="57" spans="1:17" x14ac:dyDescent="0.25">
      <c r="A57" s="18" t="s">
        <v>68</v>
      </c>
      <c r="B57" s="18" t="s">
        <v>63</v>
      </c>
      <c r="C57" s="13">
        <v>0.40400000000000003</v>
      </c>
      <c r="D57" s="13">
        <f t="shared" si="0"/>
        <v>2.9518384256861728E-2</v>
      </c>
      <c r="E57" s="18">
        <v>57</v>
      </c>
      <c r="F57" s="13">
        <v>0.35899999999999999</v>
      </c>
      <c r="G57" s="27">
        <f t="shared" si="1"/>
        <v>2.9350104821802937E-2</v>
      </c>
      <c r="H57" s="18">
        <v>56</v>
      </c>
      <c r="I57" s="13">
        <v>0.41499999999999998</v>
      </c>
      <c r="J57" s="13">
        <f t="shared" si="2"/>
        <v>3.0271934325295024E-2</v>
      </c>
      <c r="K57" s="18">
        <v>59</v>
      </c>
      <c r="L57" s="13">
        <v>0.42899999999999999</v>
      </c>
      <c r="M57" s="13">
        <f t="shared" si="3"/>
        <v>4.3864229765013057E-2</v>
      </c>
      <c r="N57" s="18">
        <v>84</v>
      </c>
      <c r="O57" s="13">
        <v>0.48799999999999999</v>
      </c>
      <c r="P57" s="13">
        <f t="shared" si="4"/>
        <v>4.5112781954887216E-2</v>
      </c>
      <c r="Q57" s="18">
        <v>84</v>
      </c>
    </row>
    <row r="58" spans="1:17" x14ac:dyDescent="0.25">
      <c r="A58" s="18" t="s">
        <v>69</v>
      </c>
      <c r="B58" s="18" t="s">
        <v>70</v>
      </c>
      <c r="C58" s="13">
        <v>0.26300000000000001</v>
      </c>
      <c r="D58" s="13">
        <f t="shared" si="0"/>
        <v>2.5893319523562922E-3</v>
      </c>
      <c r="E58" s="18">
        <v>5</v>
      </c>
      <c r="F58" s="13">
        <v>0.33800000000000002</v>
      </c>
      <c r="G58" s="27">
        <f t="shared" si="1"/>
        <v>1.2578616352201259E-2</v>
      </c>
      <c r="H58" s="18">
        <v>24</v>
      </c>
      <c r="I58" s="13">
        <v>0.38500000000000001</v>
      </c>
      <c r="J58" s="13">
        <f t="shared" si="2"/>
        <v>5.1308363263211903E-3</v>
      </c>
      <c r="K58" s="18">
        <v>10</v>
      </c>
      <c r="L58" s="13">
        <v>0.33300000000000002</v>
      </c>
      <c r="M58" s="13">
        <f t="shared" si="3"/>
        <v>1.0966057441253264E-2</v>
      </c>
      <c r="N58" s="18">
        <v>21</v>
      </c>
      <c r="O58" s="13">
        <v>0.17899999999999999</v>
      </c>
      <c r="P58" s="13">
        <f t="shared" si="4"/>
        <v>3.7593984962406013E-3</v>
      </c>
      <c r="Q58" s="18">
        <v>7</v>
      </c>
    </row>
    <row r="59" spans="1:17" x14ac:dyDescent="0.25">
      <c r="A59" s="18" t="s">
        <v>71</v>
      </c>
      <c r="B59" s="18" t="s">
        <v>70</v>
      </c>
      <c r="C59" s="13">
        <v>5.2999999999999999E-2</v>
      </c>
      <c r="D59" s="13">
        <f t="shared" si="0"/>
        <v>5.1786639047125837E-4</v>
      </c>
      <c r="E59" s="18">
        <v>1</v>
      </c>
      <c r="F59" s="13">
        <v>0.127</v>
      </c>
      <c r="G59" s="27">
        <f t="shared" si="1"/>
        <v>4.7169811320754715E-3</v>
      </c>
      <c r="H59" s="18">
        <v>9</v>
      </c>
      <c r="I59" s="13">
        <v>3.7999999999999999E-2</v>
      </c>
      <c r="J59" s="13">
        <f t="shared" si="2"/>
        <v>5.1308363263211901E-4</v>
      </c>
      <c r="K59" s="18">
        <v>1</v>
      </c>
      <c r="L59" s="13">
        <v>0.111</v>
      </c>
      <c r="M59" s="13">
        <f t="shared" si="3"/>
        <v>3.6553524804177544E-3</v>
      </c>
      <c r="N59" s="18">
        <v>7</v>
      </c>
      <c r="O59" s="13">
        <v>0.10299999999999999</v>
      </c>
      <c r="P59" s="13">
        <f t="shared" si="4"/>
        <v>2.1482277121374865E-3</v>
      </c>
      <c r="Q59" s="18">
        <v>4</v>
      </c>
    </row>
    <row r="60" spans="1:17" x14ac:dyDescent="0.25">
      <c r="A60" s="18" t="s">
        <v>72</v>
      </c>
      <c r="B60" s="18" t="s">
        <v>70</v>
      </c>
      <c r="C60" s="14">
        <v>0</v>
      </c>
      <c r="D60" s="14">
        <f t="shared" si="0"/>
        <v>0</v>
      </c>
      <c r="E60" s="19">
        <v>0</v>
      </c>
      <c r="F60" s="13">
        <v>2.8000000000000001E-2</v>
      </c>
      <c r="G60" s="27">
        <f t="shared" si="1"/>
        <v>1.0482180293501049E-3</v>
      </c>
      <c r="H60" s="18">
        <v>2</v>
      </c>
      <c r="I60" s="14">
        <v>0</v>
      </c>
      <c r="J60" s="14">
        <f t="shared" si="2"/>
        <v>0</v>
      </c>
      <c r="K60" s="19">
        <v>0</v>
      </c>
      <c r="L60" s="13">
        <v>3.2000000000000001E-2</v>
      </c>
      <c r="M60" s="13">
        <f t="shared" si="3"/>
        <v>1.0443864229765013E-3</v>
      </c>
      <c r="N60" s="18">
        <v>2</v>
      </c>
      <c r="O60" s="13">
        <v>0.128</v>
      </c>
      <c r="P60" s="13">
        <f t="shared" si="4"/>
        <v>2.6852846401718583E-3</v>
      </c>
      <c r="Q60" s="18">
        <v>5</v>
      </c>
    </row>
    <row r="61" spans="1:17" x14ac:dyDescent="0.25">
      <c r="A61" s="18" t="s">
        <v>73</v>
      </c>
      <c r="B61" s="18" t="s">
        <v>70</v>
      </c>
      <c r="C61" s="13">
        <v>0.68400000000000005</v>
      </c>
      <c r="D61" s="13">
        <f t="shared" si="0"/>
        <v>6.7322630761263592E-3</v>
      </c>
      <c r="E61" s="18">
        <v>13</v>
      </c>
      <c r="F61" s="13">
        <v>0.50700000000000001</v>
      </c>
      <c r="G61" s="27">
        <f t="shared" si="1"/>
        <v>1.8867924528301886E-2</v>
      </c>
      <c r="H61" s="18">
        <v>36</v>
      </c>
      <c r="I61" s="13">
        <v>0.57699999999999996</v>
      </c>
      <c r="J61" s="13">
        <f t="shared" si="2"/>
        <v>7.6962544894817854E-3</v>
      </c>
      <c r="K61" s="18">
        <v>15</v>
      </c>
      <c r="L61" s="13">
        <v>0.52400000000000002</v>
      </c>
      <c r="M61" s="13">
        <f t="shared" si="3"/>
        <v>1.7232375979112272E-2</v>
      </c>
      <c r="N61" s="18">
        <v>33</v>
      </c>
      <c r="O61" s="13">
        <v>0.59</v>
      </c>
      <c r="P61" s="13">
        <f t="shared" si="4"/>
        <v>1.2352309344790547E-2</v>
      </c>
      <c r="Q61" s="18">
        <v>23</v>
      </c>
    </row>
    <row r="62" spans="1:17" x14ac:dyDescent="0.25">
      <c r="A62" s="18" t="s">
        <v>74</v>
      </c>
      <c r="B62" s="18" t="s">
        <v>75</v>
      </c>
      <c r="C62" s="13">
        <v>0.121</v>
      </c>
      <c r="D62" s="13">
        <f t="shared" si="0"/>
        <v>5.6965302951838426E-3</v>
      </c>
      <c r="E62" s="18">
        <v>11</v>
      </c>
      <c r="F62" s="13">
        <v>0.23499999999999999</v>
      </c>
      <c r="G62" s="27">
        <f t="shared" si="1"/>
        <v>9.9580712788259959E-3</v>
      </c>
      <c r="H62" s="18">
        <v>19</v>
      </c>
      <c r="I62" s="13">
        <v>0.13700000000000001</v>
      </c>
      <c r="J62" s="13">
        <f t="shared" si="2"/>
        <v>7.1831708568496667E-3</v>
      </c>
      <c r="K62" s="18">
        <v>14</v>
      </c>
      <c r="L62" s="13">
        <v>0.35899999999999999</v>
      </c>
      <c r="M62" s="13">
        <f t="shared" si="3"/>
        <v>2.402088772845953E-2</v>
      </c>
      <c r="N62" s="18">
        <v>46</v>
      </c>
      <c r="O62" s="13">
        <v>0.17499999999999999</v>
      </c>
      <c r="P62" s="13">
        <f t="shared" si="4"/>
        <v>2.2556390977443608E-2</v>
      </c>
      <c r="Q62" s="18">
        <v>42</v>
      </c>
    </row>
    <row r="63" spans="1:17" x14ac:dyDescent="0.25">
      <c r="A63" s="18" t="s">
        <v>76</v>
      </c>
      <c r="B63" s="18" t="s">
        <v>75</v>
      </c>
      <c r="C63" s="13">
        <v>4.3999999999999997E-2</v>
      </c>
      <c r="D63" s="13">
        <f t="shared" si="0"/>
        <v>2.0714655618850335E-3</v>
      </c>
      <c r="E63" s="18">
        <v>4</v>
      </c>
      <c r="F63" s="13">
        <v>2.5000000000000001E-2</v>
      </c>
      <c r="G63" s="27">
        <f t="shared" si="1"/>
        <v>1.0482180293501049E-3</v>
      </c>
      <c r="H63" s="18">
        <v>2</v>
      </c>
      <c r="I63" s="13">
        <v>0.01</v>
      </c>
      <c r="J63" s="13">
        <f t="shared" si="2"/>
        <v>5.1308363263211901E-4</v>
      </c>
      <c r="K63" s="18">
        <v>1</v>
      </c>
      <c r="L63" s="13">
        <v>3.9E-2</v>
      </c>
      <c r="M63" s="13">
        <f t="shared" si="3"/>
        <v>2.6109660574412533E-3</v>
      </c>
      <c r="N63" s="18">
        <v>5</v>
      </c>
      <c r="O63" s="13">
        <v>2.1000000000000001E-2</v>
      </c>
      <c r="P63" s="13">
        <f t="shared" si="4"/>
        <v>2.6852846401718583E-3</v>
      </c>
      <c r="Q63" s="18">
        <v>5</v>
      </c>
    </row>
    <row r="64" spans="1:17" x14ac:dyDescent="0.25">
      <c r="A64" s="18" t="s">
        <v>77</v>
      </c>
      <c r="B64" s="18" t="s">
        <v>75</v>
      </c>
      <c r="C64" s="13">
        <v>4.3999999999999997E-2</v>
      </c>
      <c r="D64" s="13">
        <f t="shared" si="0"/>
        <v>2.0714655618850335E-3</v>
      </c>
      <c r="E64" s="18">
        <v>4</v>
      </c>
      <c r="F64" s="13">
        <v>1.2E-2</v>
      </c>
      <c r="G64" s="27">
        <f t="shared" si="1"/>
        <v>5.2410901467505244E-4</v>
      </c>
      <c r="H64" s="18">
        <v>1</v>
      </c>
      <c r="I64" s="13">
        <v>7.8E-2</v>
      </c>
      <c r="J64" s="13">
        <f t="shared" si="2"/>
        <v>4.1046690610569521E-3</v>
      </c>
      <c r="K64" s="18">
        <v>8</v>
      </c>
      <c r="L64" s="13">
        <v>0.13300000000000001</v>
      </c>
      <c r="M64" s="13">
        <f t="shared" si="3"/>
        <v>8.8772845953002614E-3</v>
      </c>
      <c r="N64" s="18">
        <v>17</v>
      </c>
      <c r="O64" s="13">
        <v>0.221</v>
      </c>
      <c r="P64" s="13">
        <f t="shared" si="4"/>
        <v>2.8464017185821696E-2</v>
      </c>
      <c r="Q64" s="18">
        <v>53</v>
      </c>
    </row>
    <row r="65" spans="1:17" x14ac:dyDescent="0.25">
      <c r="A65" s="18" t="s">
        <v>78</v>
      </c>
      <c r="B65" s="18" t="s">
        <v>75</v>
      </c>
      <c r="C65" s="13">
        <v>0.79100000000000004</v>
      </c>
      <c r="D65" s="13">
        <f t="shared" si="0"/>
        <v>3.7286380113930609E-2</v>
      </c>
      <c r="E65" s="18">
        <v>72</v>
      </c>
      <c r="F65" s="13">
        <v>0.72799999999999998</v>
      </c>
      <c r="G65" s="27">
        <f t="shared" si="1"/>
        <v>3.0922431865828093E-2</v>
      </c>
      <c r="H65" s="18">
        <v>59</v>
      </c>
      <c r="I65" s="13">
        <v>0.77500000000000002</v>
      </c>
      <c r="J65" s="13">
        <f t="shared" si="2"/>
        <v>4.0533606977937404E-2</v>
      </c>
      <c r="K65" s="18">
        <v>79</v>
      </c>
      <c r="L65" s="13">
        <v>0.46899999999999997</v>
      </c>
      <c r="M65" s="13">
        <f t="shared" si="3"/>
        <v>3.1331592689295036E-2</v>
      </c>
      <c r="N65" s="18">
        <v>60</v>
      </c>
      <c r="O65" s="13">
        <v>0.58299999999999996</v>
      </c>
      <c r="P65" s="13">
        <f t="shared" si="4"/>
        <v>7.5187969924812026E-2</v>
      </c>
      <c r="Q65" s="18">
        <v>140</v>
      </c>
    </row>
    <row r="66" spans="1:17" x14ac:dyDescent="0.25">
      <c r="A66" s="18" t="s">
        <v>79</v>
      </c>
      <c r="B66" s="18" t="s">
        <v>80</v>
      </c>
      <c r="C66" s="13">
        <v>0.60899999999999999</v>
      </c>
      <c r="D66" s="13">
        <f t="shared" si="0"/>
        <v>7.2501294665976174E-3</v>
      </c>
      <c r="E66" s="18">
        <v>14</v>
      </c>
      <c r="F66" s="13">
        <v>0.48299999999999998</v>
      </c>
      <c r="G66" s="27">
        <f t="shared" si="1"/>
        <v>7.3375262054507341E-3</v>
      </c>
      <c r="H66" s="18">
        <v>14</v>
      </c>
      <c r="I66" s="13">
        <v>0.4</v>
      </c>
      <c r="J66" s="13">
        <f t="shared" si="2"/>
        <v>5.1308363263211903E-3</v>
      </c>
      <c r="K66" s="18">
        <v>10</v>
      </c>
      <c r="L66" s="13">
        <v>0.61099999999999999</v>
      </c>
      <c r="M66" s="13">
        <f t="shared" si="3"/>
        <v>1.1488250652741514E-2</v>
      </c>
      <c r="N66" s="18">
        <v>22</v>
      </c>
      <c r="O66" s="14">
        <v>0</v>
      </c>
      <c r="P66" s="14">
        <f t="shared" si="4"/>
        <v>0</v>
      </c>
      <c r="Q66" s="19">
        <v>0</v>
      </c>
    </row>
    <row r="67" spans="1:17" x14ac:dyDescent="0.25">
      <c r="A67" s="18" t="s">
        <v>81</v>
      </c>
      <c r="B67" s="18" t="s">
        <v>80</v>
      </c>
      <c r="C67" s="13">
        <v>0.39100000000000001</v>
      </c>
      <c r="D67" s="13">
        <f t="shared" si="0"/>
        <v>4.6607975142413261E-3</v>
      </c>
      <c r="E67" s="18">
        <v>9</v>
      </c>
      <c r="F67" s="13">
        <v>0.51700000000000002</v>
      </c>
      <c r="G67" s="27">
        <f t="shared" si="1"/>
        <v>7.8616352201257862E-3</v>
      </c>
      <c r="H67" s="18">
        <v>15</v>
      </c>
      <c r="I67" s="13">
        <v>0.6</v>
      </c>
      <c r="J67" s="13">
        <f t="shared" si="2"/>
        <v>7.6962544894817854E-3</v>
      </c>
      <c r="K67" s="18">
        <v>15</v>
      </c>
      <c r="L67" s="13">
        <v>0.38900000000000001</v>
      </c>
      <c r="M67" s="13">
        <f t="shared" si="3"/>
        <v>7.3107049608355087E-3</v>
      </c>
      <c r="N67" s="18">
        <v>14</v>
      </c>
      <c r="O67" s="15">
        <v>1</v>
      </c>
      <c r="P67" s="13">
        <f t="shared" si="4"/>
        <v>1.611170784103115E-2</v>
      </c>
      <c r="Q67" s="18">
        <v>30</v>
      </c>
    </row>
    <row r="68" spans="1:17" x14ac:dyDescent="0.25">
      <c r="A68" s="18" t="s">
        <v>82</v>
      </c>
      <c r="B68" s="18" t="s">
        <v>83</v>
      </c>
      <c r="C68" s="13">
        <v>0.06</v>
      </c>
      <c r="D68" s="13">
        <f t="shared" si="0"/>
        <v>4.6607975142413261E-3</v>
      </c>
      <c r="E68" s="18">
        <v>9</v>
      </c>
      <c r="F68" s="13">
        <v>0.19500000000000001</v>
      </c>
      <c r="G68" s="27">
        <f t="shared" si="1"/>
        <v>1.2054507337526206E-2</v>
      </c>
      <c r="H68" s="18">
        <v>23</v>
      </c>
      <c r="I68" s="13">
        <v>0.10199999999999999</v>
      </c>
      <c r="J68" s="13">
        <f t="shared" si="2"/>
        <v>7.6962544894817854E-3</v>
      </c>
      <c r="K68" s="18">
        <v>15</v>
      </c>
      <c r="L68" s="13">
        <v>0.11700000000000001</v>
      </c>
      <c r="M68" s="13">
        <f t="shared" si="3"/>
        <v>5.7441253263707569E-3</v>
      </c>
      <c r="N68" s="18">
        <v>11</v>
      </c>
      <c r="O68" s="13">
        <v>7.8E-2</v>
      </c>
      <c r="P68" s="13">
        <f t="shared" si="4"/>
        <v>3.7593984962406013E-3</v>
      </c>
      <c r="Q68" s="18">
        <v>7</v>
      </c>
    </row>
    <row r="69" spans="1:17" x14ac:dyDescent="0.25">
      <c r="A69" s="18" t="s">
        <v>84</v>
      </c>
      <c r="B69" s="18" t="s">
        <v>83</v>
      </c>
      <c r="C69" s="13">
        <v>0.94</v>
      </c>
      <c r="D69" s="13">
        <f t="shared" si="0"/>
        <v>7.3537027446918701E-2</v>
      </c>
      <c r="E69" s="18">
        <v>142</v>
      </c>
      <c r="F69" s="13">
        <v>0.80500000000000005</v>
      </c>
      <c r="G69" s="27">
        <f t="shared" si="1"/>
        <v>4.979035639412998E-2</v>
      </c>
      <c r="H69" s="18">
        <v>95</v>
      </c>
      <c r="I69" s="13">
        <v>0.89800000000000002</v>
      </c>
      <c r="J69" s="13">
        <f t="shared" si="2"/>
        <v>6.7727039507439718E-2</v>
      </c>
      <c r="K69" s="18">
        <v>132</v>
      </c>
      <c r="L69" s="13">
        <v>0.88300000000000001</v>
      </c>
      <c r="M69" s="13">
        <f t="shared" si="3"/>
        <v>4.3342036553524803E-2</v>
      </c>
      <c r="N69" s="18">
        <v>83</v>
      </c>
      <c r="O69" s="13">
        <v>0.92200000000000004</v>
      </c>
      <c r="P69" s="13">
        <f t="shared" si="4"/>
        <v>4.4575725026852843E-2</v>
      </c>
      <c r="Q69" s="18">
        <v>83</v>
      </c>
    </row>
    <row r="70" spans="1:17" x14ac:dyDescent="0.25">
      <c r="A70" s="18" t="s">
        <v>85</v>
      </c>
      <c r="B70" s="18" t="s">
        <v>86</v>
      </c>
      <c r="C70" s="15">
        <v>1</v>
      </c>
      <c r="D70" s="13">
        <f t="shared" si="0"/>
        <v>1.5535991714137752E-3</v>
      </c>
      <c r="E70" s="18">
        <v>3</v>
      </c>
      <c r="F70" s="13">
        <v>0.8</v>
      </c>
      <c r="G70" s="27">
        <f t="shared" si="1"/>
        <v>2.0964360587002098E-3</v>
      </c>
      <c r="H70" s="18">
        <v>4</v>
      </c>
      <c r="I70" s="15">
        <v>1</v>
      </c>
      <c r="J70" s="13">
        <f t="shared" si="2"/>
        <v>2.052334530528476E-3</v>
      </c>
      <c r="K70" s="18">
        <v>4</v>
      </c>
      <c r="L70" s="13">
        <v>0.75</v>
      </c>
      <c r="M70" s="13">
        <f t="shared" si="3"/>
        <v>1.566579634464752E-3</v>
      </c>
      <c r="N70" s="18">
        <v>3</v>
      </c>
      <c r="O70" s="15">
        <v>1</v>
      </c>
      <c r="P70" s="13">
        <f t="shared" si="4"/>
        <v>1.611170784103115E-3</v>
      </c>
      <c r="Q70" s="18">
        <v>3</v>
      </c>
    </row>
    <row r="71" spans="1:17" x14ac:dyDescent="0.25">
      <c r="A71" s="21" t="s">
        <v>87</v>
      </c>
      <c r="B71" s="21" t="s">
        <v>86</v>
      </c>
      <c r="C71" s="16">
        <v>0</v>
      </c>
      <c r="D71" s="16">
        <f t="shared" ref="D71" si="5">E71/1931</f>
        <v>0</v>
      </c>
      <c r="E71" s="22">
        <v>0</v>
      </c>
      <c r="F71" s="23">
        <v>0.2</v>
      </c>
      <c r="G71" s="30">
        <f t="shared" ref="G71" si="6">H71/1908</f>
        <v>5.2410901467505244E-4</v>
      </c>
      <c r="H71" s="21">
        <v>1</v>
      </c>
      <c r="I71" s="16">
        <v>0</v>
      </c>
      <c r="J71" s="16">
        <f t="shared" ref="J71" si="7">K71/1949</f>
        <v>0</v>
      </c>
      <c r="K71" s="22">
        <v>0</v>
      </c>
      <c r="L71" s="23">
        <v>0.25</v>
      </c>
      <c r="M71" s="23">
        <f t="shared" ref="M71" si="8">N71/1915</f>
        <v>5.2219321148825064E-4</v>
      </c>
      <c r="N71" s="21">
        <v>1</v>
      </c>
      <c r="O71" s="16">
        <v>0</v>
      </c>
      <c r="P71" s="16">
        <f t="shared" ref="P71" si="9">Q71/1862</f>
        <v>0</v>
      </c>
      <c r="Q71" s="22">
        <v>0</v>
      </c>
    </row>
    <row r="72" spans="1:17" s="2" customFormat="1" x14ac:dyDescent="0.25">
      <c r="A72" s="28" t="s">
        <v>99</v>
      </c>
      <c r="D72" s="29">
        <f>SUM(D6:D71)</f>
        <v>1</v>
      </c>
      <c r="E72" s="2">
        <f>SUM(E6:E71)</f>
        <v>1931</v>
      </c>
      <c r="G72" s="29">
        <f>SUM(G6:G71)</f>
        <v>0.99999999999999989</v>
      </c>
      <c r="H72" s="2">
        <f>SUM(H6:H71)</f>
        <v>1908</v>
      </c>
      <c r="J72" s="29">
        <f>SUM(J6:J71)</f>
        <v>0.99999999999999989</v>
      </c>
      <c r="K72" s="2">
        <f>SUM(K6:K71)</f>
        <v>1949</v>
      </c>
      <c r="M72" s="29">
        <f>SUM(M6:M71)</f>
        <v>1</v>
      </c>
      <c r="N72" s="2">
        <f>SUM(N6:N71)</f>
        <v>1915</v>
      </c>
      <c r="P72" s="29">
        <f>SUM(P6:P71)</f>
        <v>0.99999999999999989</v>
      </c>
      <c r="Q72" s="2">
        <f>SUM(Q6:Q71)</f>
        <v>1862</v>
      </c>
    </row>
    <row r="73" spans="1:17" x14ac:dyDescent="0.25">
      <c r="A73" s="28" t="s">
        <v>100</v>
      </c>
      <c r="D73" s="1">
        <f>MAX(D6:D71)</f>
        <v>0.25116519937856036</v>
      </c>
      <c r="G73" s="1">
        <f>MAX(G6:G71)</f>
        <v>0.14675052410901468</v>
      </c>
      <c r="J73" s="1">
        <f>MAX(J6:J71)</f>
        <v>0.22370446382760389</v>
      </c>
      <c r="M73" s="1">
        <f>MAX(M6:M71)</f>
        <v>0.13577023498694518</v>
      </c>
      <c r="P73" s="1">
        <f>MAX(P6:P71)</f>
        <v>0.12030075187969924</v>
      </c>
    </row>
  </sheetData>
  <mergeCells count="5"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B54A-2170-4516-B392-ACA876E2CB9A}">
  <dimension ref="A1:Q77"/>
  <sheetViews>
    <sheetView workbookViewId="0">
      <selection activeCell="A3" sqref="A3"/>
    </sheetView>
  </sheetViews>
  <sheetFormatPr defaultColWidth="12.7109375" defaultRowHeight="15" x14ac:dyDescent="0.25"/>
  <sheetData>
    <row r="1" spans="1:17" x14ac:dyDescent="0.25">
      <c r="A1" t="s">
        <v>101</v>
      </c>
    </row>
    <row r="4" spans="1:17" x14ac:dyDescent="0.25">
      <c r="B4" s="3"/>
      <c r="C4" s="34" t="s">
        <v>88</v>
      </c>
      <c r="D4" s="35"/>
      <c r="E4" s="36"/>
      <c r="F4" s="34" t="s">
        <v>90</v>
      </c>
      <c r="G4" s="35"/>
      <c r="H4" s="36"/>
      <c r="I4" s="34" t="s">
        <v>91</v>
      </c>
      <c r="J4" s="35"/>
      <c r="K4" s="36"/>
      <c r="L4" s="34" t="s">
        <v>93</v>
      </c>
      <c r="M4" s="35"/>
      <c r="N4" s="36"/>
      <c r="O4" s="34" t="s">
        <v>92</v>
      </c>
      <c r="P4" s="35"/>
      <c r="Q4" s="36"/>
    </row>
    <row r="5" spans="1:17" x14ac:dyDescent="0.25">
      <c r="B5" s="3"/>
      <c r="C5" s="34" t="s">
        <v>94</v>
      </c>
      <c r="D5" s="35"/>
      <c r="E5" s="36"/>
      <c r="F5" s="34" t="s">
        <v>96</v>
      </c>
      <c r="G5" s="35"/>
      <c r="H5" s="36"/>
      <c r="I5" s="34" t="s">
        <v>95</v>
      </c>
      <c r="J5" s="35"/>
      <c r="K5" s="36"/>
      <c r="L5" s="34" t="s">
        <v>95</v>
      </c>
      <c r="M5" s="35"/>
      <c r="N5" s="36"/>
      <c r="O5" s="34" t="s">
        <v>97</v>
      </c>
      <c r="P5" s="35"/>
      <c r="Q5" s="36"/>
    </row>
    <row r="6" spans="1:17" x14ac:dyDescent="0.25">
      <c r="A6" s="12" t="s">
        <v>0</v>
      </c>
      <c r="B6" s="12" t="s">
        <v>1</v>
      </c>
      <c r="C6" s="12" t="s">
        <v>89</v>
      </c>
      <c r="D6" s="12" t="s">
        <v>98</v>
      </c>
      <c r="E6" s="12" t="s">
        <v>2</v>
      </c>
      <c r="F6" s="12" t="s">
        <v>89</v>
      </c>
      <c r="G6" s="12" t="s">
        <v>98</v>
      </c>
      <c r="H6" s="12" t="s">
        <v>2</v>
      </c>
      <c r="I6" s="12" t="s">
        <v>89</v>
      </c>
      <c r="J6" s="12" t="s">
        <v>98</v>
      </c>
      <c r="K6" s="12" t="s">
        <v>2</v>
      </c>
      <c r="L6" s="12" t="s">
        <v>89</v>
      </c>
      <c r="M6" s="17" t="s">
        <v>98</v>
      </c>
      <c r="N6" s="12" t="s">
        <v>2</v>
      </c>
      <c r="O6" s="12" t="s">
        <v>89</v>
      </c>
      <c r="P6" s="17" t="s">
        <v>98</v>
      </c>
      <c r="Q6" s="12" t="s">
        <v>2</v>
      </c>
    </row>
    <row r="7" spans="1:17" x14ac:dyDescent="0.25">
      <c r="A7" s="24" t="s">
        <v>3</v>
      </c>
      <c r="B7" s="24" t="s">
        <v>4</v>
      </c>
      <c r="C7" s="31">
        <v>0.152</v>
      </c>
      <c r="D7" s="25">
        <f>E7/5336</f>
        <v>1.3118440779610195E-3</v>
      </c>
      <c r="E7" s="10">
        <v>7</v>
      </c>
      <c r="F7" s="25">
        <v>0.111</v>
      </c>
      <c r="G7" s="25">
        <f>H7/6133</f>
        <v>4.8915701940322842E-4</v>
      </c>
      <c r="H7" s="24">
        <v>3</v>
      </c>
      <c r="I7" s="25">
        <v>0.246</v>
      </c>
      <c r="J7" s="25">
        <f>K7/5631</f>
        <v>2.4862369028591726E-3</v>
      </c>
      <c r="K7" s="24">
        <v>14</v>
      </c>
      <c r="L7" s="31">
        <v>0.44400000000000001</v>
      </c>
      <c r="M7" s="25">
        <f>N7/6311</f>
        <v>2.5352559023926477E-3</v>
      </c>
      <c r="N7" s="10">
        <v>16</v>
      </c>
      <c r="O7" s="31">
        <v>0.16500000000000001</v>
      </c>
      <c r="P7" s="25">
        <f>Q7/6728</f>
        <v>4.4589774078478001E-3</v>
      </c>
      <c r="Q7" s="10">
        <v>30</v>
      </c>
    </row>
    <row r="8" spans="1:17" x14ac:dyDescent="0.25">
      <c r="A8" s="18" t="s">
        <v>5</v>
      </c>
      <c r="B8" s="18" t="s">
        <v>4</v>
      </c>
      <c r="C8" s="8">
        <v>0.217</v>
      </c>
      <c r="D8" s="13">
        <f t="shared" ref="D8:D71" si="0">E8/5336</f>
        <v>1.8740629685157421E-3</v>
      </c>
      <c r="E8" s="4">
        <v>10</v>
      </c>
      <c r="F8" s="13">
        <v>0.222</v>
      </c>
      <c r="G8" s="13">
        <f t="shared" ref="G8:G71" si="1">H8/6133</f>
        <v>9.7831403880645684E-4</v>
      </c>
      <c r="H8" s="18">
        <v>6</v>
      </c>
      <c r="I8" s="13">
        <v>0.123</v>
      </c>
      <c r="J8" s="13">
        <f>K8/5631</f>
        <v>1.2431184514295863E-3</v>
      </c>
      <c r="K8" s="18">
        <v>7</v>
      </c>
      <c r="L8" s="8">
        <v>5.6000000000000001E-2</v>
      </c>
      <c r="M8" s="13">
        <f t="shared" ref="M8:M71" si="2">N8/6311</f>
        <v>3.1690698779908097E-4</v>
      </c>
      <c r="N8" s="4">
        <v>2</v>
      </c>
      <c r="O8" s="8">
        <v>9.9000000000000005E-2</v>
      </c>
      <c r="P8" s="13">
        <f t="shared" ref="P8:P71" si="3">Q8/6728</f>
        <v>2.6753864447086801E-3</v>
      </c>
      <c r="Q8" s="4">
        <v>18</v>
      </c>
    </row>
    <row r="9" spans="1:17" x14ac:dyDescent="0.25">
      <c r="A9" s="18" t="s">
        <v>6</v>
      </c>
      <c r="B9" s="18" t="s">
        <v>4</v>
      </c>
      <c r="C9" s="9">
        <v>0</v>
      </c>
      <c r="D9" s="14">
        <f t="shared" si="0"/>
        <v>0</v>
      </c>
      <c r="E9" s="6">
        <v>0</v>
      </c>
      <c r="F9" s="13">
        <v>7.3999999999999996E-2</v>
      </c>
      <c r="G9" s="13">
        <f t="shared" si="1"/>
        <v>3.261046796021523E-4</v>
      </c>
      <c r="H9" s="18">
        <v>2</v>
      </c>
      <c r="I9" s="13">
        <v>5.2999999999999999E-2</v>
      </c>
      <c r="J9" s="13">
        <f t="shared" ref="J9:J72" si="4">K9/5631</f>
        <v>5.3276505061267978E-4</v>
      </c>
      <c r="K9" s="18">
        <v>3</v>
      </c>
      <c r="L9" s="9">
        <v>0</v>
      </c>
      <c r="M9" s="14">
        <f t="shared" si="2"/>
        <v>0</v>
      </c>
      <c r="N9" s="6">
        <v>0</v>
      </c>
      <c r="O9" s="8">
        <v>7.6999999999999999E-2</v>
      </c>
      <c r="P9" s="13">
        <f t="shared" si="3"/>
        <v>2.0808561236623068E-3</v>
      </c>
      <c r="Q9" s="4">
        <v>14</v>
      </c>
    </row>
    <row r="10" spans="1:17" x14ac:dyDescent="0.25">
      <c r="A10" s="18" t="s">
        <v>7</v>
      </c>
      <c r="B10" s="18" t="s">
        <v>4</v>
      </c>
      <c r="C10" s="8">
        <v>0.63</v>
      </c>
      <c r="D10" s="13">
        <f t="shared" si="0"/>
        <v>5.434782608695652E-3</v>
      </c>
      <c r="E10" s="4">
        <v>29</v>
      </c>
      <c r="F10" s="13">
        <v>0.59299999999999997</v>
      </c>
      <c r="G10" s="13">
        <f t="shared" si="1"/>
        <v>2.6088374368172184E-3</v>
      </c>
      <c r="H10" s="18">
        <v>16</v>
      </c>
      <c r="I10" s="13">
        <v>0.57899999999999996</v>
      </c>
      <c r="J10" s="13">
        <f t="shared" si="4"/>
        <v>5.8604155567394782E-3</v>
      </c>
      <c r="K10" s="18">
        <v>33</v>
      </c>
      <c r="L10" s="8">
        <v>0.5</v>
      </c>
      <c r="M10" s="13">
        <f t="shared" si="2"/>
        <v>2.8521628901917286E-3</v>
      </c>
      <c r="N10" s="4">
        <v>18</v>
      </c>
      <c r="O10" s="8">
        <v>0.65900000000000003</v>
      </c>
      <c r="P10" s="13">
        <f t="shared" si="3"/>
        <v>1.78359096313912E-2</v>
      </c>
      <c r="Q10" s="4">
        <v>120</v>
      </c>
    </row>
    <row r="11" spans="1:17" x14ac:dyDescent="0.25">
      <c r="A11" s="18" t="s">
        <v>8</v>
      </c>
      <c r="B11" s="18" t="s">
        <v>9</v>
      </c>
      <c r="C11" s="8">
        <v>0.08</v>
      </c>
      <c r="D11" s="13">
        <f t="shared" si="0"/>
        <v>1.686656671664168E-3</v>
      </c>
      <c r="E11" s="4">
        <v>9</v>
      </c>
      <c r="F11" s="13">
        <v>0.13</v>
      </c>
      <c r="G11" s="13">
        <f t="shared" si="1"/>
        <v>1.4674710582096853E-3</v>
      </c>
      <c r="H11" s="18">
        <v>9</v>
      </c>
      <c r="I11" s="13">
        <v>0.10199999999999999</v>
      </c>
      <c r="J11" s="13">
        <f t="shared" si="4"/>
        <v>1.7758835020422661E-3</v>
      </c>
      <c r="K11" s="18">
        <v>10</v>
      </c>
      <c r="L11" s="8">
        <v>0.06</v>
      </c>
      <c r="M11" s="13">
        <f t="shared" si="2"/>
        <v>1.1091744572967834E-3</v>
      </c>
      <c r="N11" s="4">
        <v>7</v>
      </c>
      <c r="O11" s="8">
        <v>0.10199999999999999</v>
      </c>
      <c r="P11" s="13">
        <f t="shared" si="3"/>
        <v>2.3781212841854932E-3</v>
      </c>
      <c r="Q11" s="4">
        <v>16</v>
      </c>
    </row>
    <row r="12" spans="1:17" x14ac:dyDescent="0.25">
      <c r="A12" s="18" t="s">
        <v>10</v>
      </c>
      <c r="B12" s="18" t="s">
        <v>9</v>
      </c>
      <c r="C12" s="8">
        <v>0.92</v>
      </c>
      <c r="D12" s="13">
        <f t="shared" si="0"/>
        <v>1.9490254872563718E-2</v>
      </c>
      <c r="E12" s="4">
        <v>104</v>
      </c>
      <c r="F12" s="13">
        <v>0.87</v>
      </c>
      <c r="G12" s="13">
        <f t="shared" si="1"/>
        <v>9.7831403880645693E-3</v>
      </c>
      <c r="H12" s="18">
        <v>60</v>
      </c>
      <c r="I12" s="13">
        <v>0.89800000000000002</v>
      </c>
      <c r="J12" s="13">
        <f t="shared" si="4"/>
        <v>1.5627774817971941E-2</v>
      </c>
      <c r="K12" s="18">
        <v>88</v>
      </c>
      <c r="L12" s="8">
        <v>0.94</v>
      </c>
      <c r="M12" s="13">
        <f t="shared" si="2"/>
        <v>1.7271430835049912E-2</v>
      </c>
      <c r="N12" s="4">
        <v>109</v>
      </c>
      <c r="O12" s="8">
        <v>0.89800000000000002</v>
      </c>
      <c r="P12" s="13">
        <f t="shared" si="3"/>
        <v>2.095719381688466E-2</v>
      </c>
      <c r="Q12" s="4">
        <v>141</v>
      </c>
    </row>
    <row r="13" spans="1:17" x14ac:dyDescent="0.25">
      <c r="A13" s="18" t="s">
        <v>11</v>
      </c>
      <c r="B13" s="18" t="s">
        <v>12</v>
      </c>
      <c r="C13" s="8">
        <v>0.13900000000000001</v>
      </c>
      <c r="D13" s="13">
        <f t="shared" si="0"/>
        <v>4.4977511244377807E-3</v>
      </c>
      <c r="E13" s="4">
        <v>24</v>
      </c>
      <c r="F13" s="13">
        <v>0.1</v>
      </c>
      <c r="G13" s="13">
        <f t="shared" si="1"/>
        <v>3.4240991358225992E-3</v>
      </c>
      <c r="H13" s="18">
        <v>21</v>
      </c>
      <c r="I13" s="13">
        <v>0.12</v>
      </c>
      <c r="J13" s="13">
        <f t="shared" si="4"/>
        <v>3.7293553542887587E-3</v>
      </c>
      <c r="K13" s="18">
        <v>21</v>
      </c>
      <c r="L13" s="8">
        <v>0.1</v>
      </c>
      <c r="M13" s="13">
        <f t="shared" si="2"/>
        <v>2.6937093962921882E-3</v>
      </c>
      <c r="N13" s="4">
        <v>17</v>
      </c>
      <c r="O13" s="8">
        <v>0.13100000000000001</v>
      </c>
      <c r="P13" s="13">
        <f t="shared" si="3"/>
        <v>4.4589774078478001E-3</v>
      </c>
      <c r="Q13" s="4">
        <v>30</v>
      </c>
    </row>
    <row r="14" spans="1:17" x14ac:dyDescent="0.25">
      <c r="A14" s="18" t="s">
        <v>13</v>
      </c>
      <c r="B14" s="18" t="s">
        <v>12</v>
      </c>
      <c r="C14" s="8">
        <v>0.86099999999999999</v>
      </c>
      <c r="D14" s="13">
        <f t="shared" si="0"/>
        <v>2.7923538230884559E-2</v>
      </c>
      <c r="E14" s="4">
        <v>149</v>
      </c>
      <c r="F14" s="13">
        <v>0.9</v>
      </c>
      <c r="G14" s="13">
        <f t="shared" si="1"/>
        <v>3.0816892222403393E-2</v>
      </c>
      <c r="H14" s="18">
        <v>189</v>
      </c>
      <c r="I14" s="13">
        <v>0.88</v>
      </c>
      <c r="J14" s="13">
        <f t="shared" si="4"/>
        <v>2.7348605931450897E-2</v>
      </c>
      <c r="K14" s="18">
        <v>154</v>
      </c>
      <c r="L14" s="8">
        <v>0.9</v>
      </c>
      <c r="M14" s="13">
        <f t="shared" si="2"/>
        <v>2.4243384566629694E-2</v>
      </c>
      <c r="N14" s="4">
        <v>153</v>
      </c>
      <c r="O14" s="8">
        <v>0.86899999999999999</v>
      </c>
      <c r="P14" s="13">
        <f t="shared" si="3"/>
        <v>2.9577883472057073E-2</v>
      </c>
      <c r="Q14" s="4">
        <v>199</v>
      </c>
    </row>
    <row r="15" spans="1:17" x14ac:dyDescent="0.25">
      <c r="A15" s="18" t="s">
        <v>14</v>
      </c>
      <c r="B15" s="18" t="s">
        <v>15</v>
      </c>
      <c r="C15" s="8">
        <v>0.72099999999999997</v>
      </c>
      <c r="D15" s="13">
        <f t="shared" si="0"/>
        <v>2.3238380809595203E-2</v>
      </c>
      <c r="E15" s="4">
        <v>124</v>
      </c>
      <c r="F15" s="13">
        <v>0.66700000000000004</v>
      </c>
      <c r="G15" s="13">
        <f t="shared" si="1"/>
        <v>2.706668840697864E-2</v>
      </c>
      <c r="H15" s="18">
        <v>166</v>
      </c>
      <c r="I15" s="13">
        <v>0.59</v>
      </c>
      <c r="J15" s="13">
        <f t="shared" si="4"/>
        <v>1.8114011720831113E-2</v>
      </c>
      <c r="K15" s="18">
        <v>102</v>
      </c>
      <c r="L15" s="8">
        <v>0.54700000000000004</v>
      </c>
      <c r="M15" s="13">
        <f t="shared" si="2"/>
        <v>1.7588337822848993E-2</v>
      </c>
      <c r="N15" s="4">
        <v>111</v>
      </c>
      <c r="O15" s="8">
        <v>0.36599999999999999</v>
      </c>
      <c r="P15" s="13">
        <f t="shared" si="3"/>
        <v>1.6795481569560046E-2</v>
      </c>
      <c r="Q15" s="4">
        <v>113</v>
      </c>
    </row>
    <row r="16" spans="1:17" x14ac:dyDescent="0.25">
      <c r="A16" s="18" t="s">
        <v>16</v>
      </c>
      <c r="B16" s="18" t="s">
        <v>15</v>
      </c>
      <c r="C16" s="8">
        <v>0.27900000000000003</v>
      </c>
      <c r="D16" s="13">
        <f t="shared" si="0"/>
        <v>8.9955022488755615E-3</v>
      </c>
      <c r="E16" s="4">
        <v>48</v>
      </c>
      <c r="F16" s="13">
        <v>0.33300000000000002</v>
      </c>
      <c r="G16" s="13">
        <f t="shared" si="1"/>
        <v>1.353334420348932E-2</v>
      </c>
      <c r="H16" s="18">
        <v>83</v>
      </c>
      <c r="I16" s="13">
        <v>0.41</v>
      </c>
      <c r="J16" s="13">
        <f t="shared" si="4"/>
        <v>1.2608772864500089E-2</v>
      </c>
      <c r="K16" s="18">
        <v>71</v>
      </c>
      <c r="L16" s="8">
        <v>0.45300000000000001</v>
      </c>
      <c r="M16" s="13">
        <f t="shared" si="2"/>
        <v>1.4577721438757725E-2</v>
      </c>
      <c r="N16" s="4">
        <v>92</v>
      </c>
      <c r="O16" s="8">
        <v>0.63400000000000001</v>
      </c>
      <c r="P16" s="13">
        <f t="shared" si="3"/>
        <v>2.9131985731272295E-2</v>
      </c>
      <c r="Q16" s="4">
        <v>196</v>
      </c>
    </row>
    <row r="17" spans="1:17" x14ac:dyDescent="0.25">
      <c r="A17" s="18" t="s">
        <v>17</v>
      </c>
      <c r="B17" s="18" t="s">
        <v>18</v>
      </c>
      <c r="C17" s="8">
        <v>3.7999999999999999E-2</v>
      </c>
      <c r="D17" s="13">
        <f t="shared" si="0"/>
        <v>7.6836581709145424E-3</v>
      </c>
      <c r="E17" s="4">
        <v>41</v>
      </c>
      <c r="F17" s="13">
        <v>6.5000000000000002E-2</v>
      </c>
      <c r="G17" s="13">
        <f t="shared" si="1"/>
        <v>9.4570357084624163E-3</v>
      </c>
      <c r="H17" s="18">
        <v>58</v>
      </c>
      <c r="I17" s="13">
        <v>4.9000000000000002E-2</v>
      </c>
      <c r="J17" s="13">
        <f t="shared" si="4"/>
        <v>9.7673592612324625E-3</v>
      </c>
      <c r="K17" s="18">
        <v>55</v>
      </c>
      <c r="L17" s="8">
        <v>9.8000000000000004E-2</v>
      </c>
      <c r="M17" s="13">
        <f t="shared" si="2"/>
        <v>1.4102360957059103E-2</v>
      </c>
      <c r="N17" s="4">
        <v>89</v>
      </c>
      <c r="O17" s="8">
        <v>0.113</v>
      </c>
      <c r="P17" s="13">
        <f t="shared" si="3"/>
        <v>1.2039239001189061E-2</v>
      </c>
      <c r="Q17" s="4">
        <v>81</v>
      </c>
    </row>
    <row r="18" spans="1:17" x14ac:dyDescent="0.25">
      <c r="A18" s="18" t="s">
        <v>19</v>
      </c>
      <c r="B18" s="18" t="s">
        <v>18</v>
      </c>
      <c r="C18" s="8">
        <v>0.96199999999999997</v>
      </c>
      <c r="D18" s="13">
        <f t="shared" si="0"/>
        <v>0.1924662668665667</v>
      </c>
      <c r="E18" s="32">
        <v>1027</v>
      </c>
      <c r="F18" s="13">
        <v>0.93500000000000005</v>
      </c>
      <c r="G18" s="13">
        <f t="shared" si="1"/>
        <v>0.13565954671449534</v>
      </c>
      <c r="H18" s="18">
        <v>832</v>
      </c>
      <c r="I18" s="13">
        <v>0.95099999999999996</v>
      </c>
      <c r="J18" s="13">
        <f t="shared" si="4"/>
        <v>0.18966435801811402</v>
      </c>
      <c r="K18" s="26">
        <v>1068</v>
      </c>
      <c r="L18" s="8">
        <v>0.90200000000000002</v>
      </c>
      <c r="M18" s="13">
        <f t="shared" si="2"/>
        <v>0.13024877198542228</v>
      </c>
      <c r="N18" s="4">
        <v>822</v>
      </c>
      <c r="O18" s="8">
        <v>0.88800000000000001</v>
      </c>
      <c r="P18" s="13">
        <f t="shared" si="3"/>
        <v>9.4976218787158145E-2</v>
      </c>
      <c r="Q18" s="4">
        <v>639</v>
      </c>
    </row>
    <row r="19" spans="1:17" x14ac:dyDescent="0.25">
      <c r="A19" s="18" t="s">
        <v>20</v>
      </c>
      <c r="B19" s="18" t="s">
        <v>21</v>
      </c>
      <c r="C19" s="8">
        <v>0.22600000000000001</v>
      </c>
      <c r="D19" s="13">
        <f t="shared" si="0"/>
        <v>8.2458770614692659E-3</v>
      </c>
      <c r="E19" s="4">
        <v>44</v>
      </c>
      <c r="F19" s="13">
        <v>0.42</v>
      </c>
      <c r="G19" s="13">
        <f t="shared" si="1"/>
        <v>1.3696396543290397E-2</v>
      </c>
      <c r="H19" s="18">
        <v>84</v>
      </c>
      <c r="I19" s="13">
        <v>0.23200000000000001</v>
      </c>
      <c r="J19" s="13">
        <f t="shared" si="4"/>
        <v>8.3466524595986503E-3</v>
      </c>
      <c r="K19" s="18">
        <v>47</v>
      </c>
      <c r="L19" s="8">
        <v>0.33200000000000002</v>
      </c>
      <c r="M19" s="13">
        <f t="shared" si="2"/>
        <v>1.4894628426556806E-2</v>
      </c>
      <c r="N19" s="4">
        <v>94</v>
      </c>
      <c r="O19" s="8">
        <v>0.33100000000000002</v>
      </c>
      <c r="P19" s="13">
        <f t="shared" si="3"/>
        <v>2.9280618311533887E-2</v>
      </c>
      <c r="Q19" s="4">
        <v>197</v>
      </c>
    </row>
    <row r="20" spans="1:17" x14ac:dyDescent="0.25">
      <c r="A20" s="18" t="s">
        <v>22</v>
      </c>
      <c r="B20" s="18" t="s">
        <v>21</v>
      </c>
      <c r="C20" s="8">
        <v>4.1000000000000002E-2</v>
      </c>
      <c r="D20" s="13">
        <f t="shared" si="0"/>
        <v>1.4992503748125937E-3</v>
      </c>
      <c r="E20" s="4">
        <v>8</v>
      </c>
      <c r="F20" s="13">
        <v>3.5000000000000003E-2</v>
      </c>
      <c r="G20" s="13">
        <f t="shared" si="1"/>
        <v>1.1413663786075331E-3</v>
      </c>
      <c r="H20" s="18">
        <v>7</v>
      </c>
      <c r="I20" s="13">
        <v>7.3999999999999996E-2</v>
      </c>
      <c r="J20" s="13">
        <f t="shared" si="4"/>
        <v>2.6638252530633991E-3</v>
      </c>
      <c r="K20" s="18">
        <v>15</v>
      </c>
      <c r="L20" s="8">
        <v>7.0000000000000001E-3</v>
      </c>
      <c r="M20" s="13">
        <f t="shared" si="2"/>
        <v>3.1690698779908097E-4</v>
      </c>
      <c r="N20" s="4">
        <v>2</v>
      </c>
      <c r="O20" s="8">
        <v>6.2E-2</v>
      </c>
      <c r="P20" s="13">
        <f t="shared" si="3"/>
        <v>5.4994054696789535E-3</v>
      </c>
      <c r="Q20" s="4">
        <v>37</v>
      </c>
    </row>
    <row r="21" spans="1:17" x14ac:dyDescent="0.25">
      <c r="A21" s="18" t="s">
        <v>23</v>
      </c>
      <c r="B21" s="18" t="s">
        <v>21</v>
      </c>
      <c r="C21" s="8">
        <v>0.2</v>
      </c>
      <c r="D21" s="13">
        <f t="shared" si="0"/>
        <v>7.3088455772113946E-3</v>
      </c>
      <c r="E21" s="4">
        <v>39</v>
      </c>
      <c r="F21" s="13">
        <v>0.20499999999999999</v>
      </c>
      <c r="G21" s="13">
        <f t="shared" si="1"/>
        <v>6.6851459318441218E-3</v>
      </c>
      <c r="H21" s="18">
        <v>41</v>
      </c>
      <c r="I21" s="13">
        <v>0.222</v>
      </c>
      <c r="J21" s="13">
        <f t="shared" si="4"/>
        <v>7.9914757591901964E-3</v>
      </c>
      <c r="K21" s="18">
        <v>45</v>
      </c>
      <c r="L21" s="8">
        <v>0.24</v>
      </c>
      <c r="M21" s="13">
        <f t="shared" si="2"/>
        <v>1.0774837585168753E-2</v>
      </c>
      <c r="N21" s="4">
        <v>68</v>
      </c>
      <c r="O21" s="8">
        <v>0.34300000000000003</v>
      </c>
      <c r="P21" s="13">
        <f t="shared" si="3"/>
        <v>3.0321046373365041E-2</v>
      </c>
      <c r="Q21" s="4">
        <v>204</v>
      </c>
    </row>
    <row r="22" spans="1:17" x14ac:dyDescent="0.25">
      <c r="A22" s="18" t="s">
        <v>24</v>
      </c>
      <c r="B22" s="18" t="s">
        <v>21</v>
      </c>
      <c r="C22" s="8">
        <v>0.53300000000000003</v>
      </c>
      <c r="D22" s="13">
        <f t="shared" si="0"/>
        <v>1.9490254872563718E-2</v>
      </c>
      <c r="E22" s="4">
        <v>104</v>
      </c>
      <c r="F22" s="13">
        <v>0.34</v>
      </c>
      <c r="G22" s="13">
        <f t="shared" si="1"/>
        <v>1.1087559106473178E-2</v>
      </c>
      <c r="H22" s="18">
        <v>68</v>
      </c>
      <c r="I22" s="13">
        <v>0.47299999999999998</v>
      </c>
      <c r="J22" s="13">
        <f t="shared" si="4"/>
        <v>1.7048481619605753E-2</v>
      </c>
      <c r="K22" s="18">
        <v>96</v>
      </c>
      <c r="L22" s="8">
        <v>0.42</v>
      </c>
      <c r="M22" s="13">
        <f t="shared" si="2"/>
        <v>1.8855965774045316E-2</v>
      </c>
      <c r="N22" s="4">
        <v>119</v>
      </c>
      <c r="O22" s="8">
        <v>0.26400000000000001</v>
      </c>
      <c r="P22" s="13">
        <f t="shared" si="3"/>
        <v>2.3335315101070155E-2</v>
      </c>
      <c r="Q22" s="4">
        <v>157</v>
      </c>
    </row>
    <row r="23" spans="1:17" x14ac:dyDescent="0.25">
      <c r="A23" s="18" t="s">
        <v>25</v>
      </c>
      <c r="B23" s="18" t="s">
        <v>26</v>
      </c>
      <c r="C23" s="8">
        <v>0.27500000000000002</v>
      </c>
      <c r="D23" s="13">
        <f t="shared" si="0"/>
        <v>2.6236881559220391E-3</v>
      </c>
      <c r="E23" s="4">
        <v>14</v>
      </c>
      <c r="F23" s="13">
        <v>0.22600000000000001</v>
      </c>
      <c r="G23" s="13">
        <f t="shared" si="1"/>
        <v>2.2827327572150662E-3</v>
      </c>
      <c r="H23" s="18">
        <v>14</v>
      </c>
      <c r="I23" s="13">
        <v>0.13200000000000001</v>
      </c>
      <c r="J23" s="13">
        <f t="shared" si="4"/>
        <v>1.7758835020422661E-3</v>
      </c>
      <c r="K23" s="18">
        <v>10</v>
      </c>
      <c r="L23" s="8">
        <v>0.182</v>
      </c>
      <c r="M23" s="13">
        <f t="shared" si="2"/>
        <v>2.2183489145935669E-3</v>
      </c>
      <c r="N23" s="4">
        <v>14</v>
      </c>
      <c r="O23" s="8">
        <v>0.152</v>
      </c>
      <c r="P23" s="13">
        <f t="shared" si="3"/>
        <v>1.7835909631391202E-3</v>
      </c>
      <c r="Q23" s="4">
        <v>12</v>
      </c>
    </row>
    <row r="24" spans="1:17" x14ac:dyDescent="0.25">
      <c r="A24" s="18" t="s">
        <v>27</v>
      </c>
      <c r="B24" s="18" t="s">
        <v>26</v>
      </c>
      <c r="C24" s="8">
        <v>0.72499999999999998</v>
      </c>
      <c r="D24" s="13">
        <f t="shared" si="0"/>
        <v>6.9340329835082459E-3</v>
      </c>
      <c r="E24" s="4">
        <v>37</v>
      </c>
      <c r="F24" s="13">
        <v>0.77400000000000002</v>
      </c>
      <c r="G24" s="13">
        <f t="shared" si="1"/>
        <v>7.8265123104516547E-3</v>
      </c>
      <c r="H24" s="18">
        <v>48</v>
      </c>
      <c r="I24" s="13">
        <v>0.86799999999999999</v>
      </c>
      <c r="J24" s="13">
        <f t="shared" si="4"/>
        <v>1.1720831113478956E-2</v>
      </c>
      <c r="K24" s="18">
        <v>66</v>
      </c>
      <c r="L24" s="8">
        <v>0.81799999999999995</v>
      </c>
      <c r="M24" s="13">
        <f t="shared" si="2"/>
        <v>9.9825701156710505E-3</v>
      </c>
      <c r="N24" s="4">
        <v>63</v>
      </c>
      <c r="O24" s="8">
        <v>0.84799999999999998</v>
      </c>
      <c r="P24" s="13">
        <f t="shared" si="3"/>
        <v>9.9583828775267544E-3</v>
      </c>
      <c r="Q24" s="4">
        <v>67</v>
      </c>
    </row>
    <row r="25" spans="1:17" x14ac:dyDescent="0.25">
      <c r="A25" s="18" t="s">
        <v>28</v>
      </c>
      <c r="B25" s="18" t="s">
        <v>29</v>
      </c>
      <c r="C25" s="8">
        <v>0.28100000000000003</v>
      </c>
      <c r="D25" s="13">
        <f t="shared" si="0"/>
        <v>3.1671664167916044E-2</v>
      </c>
      <c r="E25" s="4">
        <v>169</v>
      </c>
      <c r="F25" s="13">
        <v>0.39700000000000002</v>
      </c>
      <c r="G25" s="13">
        <f t="shared" si="1"/>
        <v>5.804663296918311E-2</v>
      </c>
      <c r="H25" s="18">
        <v>356</v>
      </c>
      <c r="I25" s="13">
        <v>0.224</v>
      </c>
      <c r="J25" s="13">
        <f t="shared" si="4"/>
        <v>2.4684780678387499E-2</v>
      </c>
      <c r="K25" s="18">
        <v>139</v>
      </c>
      <c r="L25" s="8">
        <v>0.38</v>
      </c>
      <c r="M25" s="13">
        <f t="shared" si="2"/>
        <v>4.5159245761369038E-2</v>
      </c>
      <c r="N25" s="4">
        <v>285</v>
      </c>
      <c r="O25" s="8">
        <v>0.373</v>
      </c>
      <c r="P25" s="13">
        <f t="shared" si="3"/>
        <v>2.541617122473246E-2</v>
      </c>
      <c r="Q25" s="4">
        <v>171</v>
      </c>
    </row>
    <row r="26" spans="1:17" x14ac:dyDescent="0.25">
      <c r="A26" s="18" t="s">
        <v>30</v>
      </c>
      <c r="B26" s="18" t="s">
        <v>29</v>
      </c>
      <c r="C26" s="8">
        <v>3.6999999999999998E-2</v>
      </c>
      <c r="D26" s="13">
        <f t="shared" si="0"/>
        <v>4.1229385307346329E-3</v>
      </c>
      <c r="E26" s="4">
        <v>22</v>
      </c>
      <c r="F26" s="13">
        <v>4.3999999999999997E-2</v>
      </c>
      <c r="G26" s="13">
        <f t="shared" si="1"/>
        <v>6.3590412522419697E-3</v>
      </c>
      <c r="H26" s="18">
        <v>39</v>
      </c>
      <c r="I26" s="13">
        <v>4.2000000000000003E-2</v>
      </c>
      <c r="J26" s="13">
        <f t="shared" si="4"/>
        <v>4.6172971053098913E-3</v>
      </c>
      <c r="K26" s="18">
        <v>26</v>
      </c>
      <c r="L26" s="8">
        <v>4.9000000000000002E-2</v>
      </c>
      <c r="M26" s="13">
        <f t="shared" si="2"/>
        <v>5.8627792742829976E-3</v>
      </c>
      <c r="N26" s="4">
        <v>37</v>
      </c>
      <c r="O26" s="8">
        <v>4.1000000000000002E-2</v>
      </c>
      <c r="P26" s="13">
        <f t="shared" si="3"/>
        <v>2.8240190249702733E-3</v>
      </c>
      <c r="Q26" s="4">
        <v>19</v>
      </c>
    </row>
    <row r="27" spans="1:17" x14ac:dyDescent="0.25">
      <c r="A27" s="18" t="s">
        <v>31</v>
      </c>
      <c r="B27" s="18" t="s">
        <v>29</v>
      </c>
      <c r="C27" s="8">
        <v>0.68300000000000005</v>
      </c>
      <c r="D27" s="13">
        <f t="shared" si="0"/>
        <v>7.7023988005996996E-2</v>
      </c>
      <c r="E27" s="4">
        <v>411</v>
      </c>
      <c r="F27" s="13">
        <v>0.55900000000000005</v>
      </c>
      <c r="G27" s="13">
        <f t="shared" si="1"/>
        <v>8.1689222240339143E-2</v>
      </c>
      <c r="H27" s="18">
        <v>501</v>
      </c>
      <c r="I27" s="13">
        <v>0.73399999999999999</v>
      </c>
      <c r="J27" s="13">
        <f t="shared" si="4"/>
        <v>8.0802699342923098E-2</v>
      </c>
      <c r="K27" s="18">
        <v>455</v>
      </c>
      <c r="L27" s="8">
        <v>0.57099999999999995</v>
      </c>
      <c r="M27" s="13">
        <f t="shared" si="2"/>
        <v>6.7818095389003324E-2</v>
      </c>
      <c r="N27" s="4">
        <v>428</v>
      </c>
      <c r="O27" s="8">
        <v>0.58599999999999997</v>
      </c>
      <c r="P27" s="13">
        <f t="shared" si="3"/>
        <v>3.9982164090368609E-2</v>
      </c>
      <c r="Q27" s="4">
        <v>269</v>
      </c>
    </row>
    <row r="28" spans="1:17" x14ac:dyDescent="0.25">
      <c r="A28" s="18" t="s">
        <v>32</v>
      </c>
      <c r="B28" s="18" t="s">
        <v>33</v>
      </c>
      <c r="C28" s="8">
        <v>0.80400000000000005</v>
      </c>
      <c r="D28" s="13">
        <f t="shared" si="0"/>
        <v>5.903298350824588E-2</v>
      </c>
      <c r="E28" s="4">
        <v>315</v>
      </c>
      <c r="F28" s="13">
        <v>0.84199999999999997</v>
      </c>
      <c r="G28" s="13">
        <f t="shared" si="1"/>
        <v>6.0166313386597101E-2</v>
      </c>
      <c r="H28" s="18">
        <v>369</v>
      </c>
      <c r="I28" s="13">
        <v>0.36399999999999999</v>
      </c>
      <c r="J28" s="13">
        <f t="shared" si="4"/>
        <v>1.6693304919197301E-2</v>
      </c>
      <c r="K28" s="18">
        <v>94</v>
      </c>
      <c r="L28" s="8">
        <v>0.65100000000000002</v>
      </c>
      <c r="M28" s="13">
        <f t="shared" si="2"/>
        <v>4.1673268895579145E-2</v>
      </c>
      <c r="N28" s="4">
        <v>263</v>
      </c>
      <c r="O28" s="8">
        <v>0.35699999999999998</v>
      </c>
      <c r="P28" s="13">
        <f t="shared" si="3"/>
        <v>1.872770511296076E-2</v>
      </c>
      <c r="Q28" s="4">
        <v>126</v>
      </c>
    </row>
    <row r="29" spans="1:17" x14ac:dyDescent="0.25">
      <c r="A29" s="18" t="s">
        <v>34</v>
      </c>
      <c r="B29" s="18" t="s">
        <v>33</v>
      </c>
      <c r="C29" s="8">
        <v>0.19600000000000001</v>
      </c>
      <c r="D29" s="13">
        <f t="shared" si="0"/>
        <v>1.4430284857571215E-2</v>
      </c>
      <c r="E29" s="4">
        <v>77</v>
      </c>
      <c r="F29" s="13">
        <v>0.158</v>
      </c>
      <c r="G29" s="13">
        <f t="shared" si="1"/>
        <v>1.1250611446274254E-2</v>
      </c>
      <c r="H29" s="18">
        <v>69</v>
      </c>
      <c r="I29" s="13">
        <v>0.63600000000000001</v>
      </c>
      <c r="J29" s="13">
        <f t="shared" si="4"/>
        <v>2.9124489433493161E-2</v>
      </c>
      <c r="K29" s="18">
        <v>164</v>
      </c>
      <c r="L29" s="8">
        <v>0.34899999999999998</v>
      </c>
      <c r="M29" s="13">
        <f t="shared" si="2"/>
        <v>2.2341942639835209E-2</v>
      </c>
      <c r="N29" s="4">
        <v>141</v>
      </c>
      <c r="O29" s="8">
        <v>0.64300000000000002</v>
      </c>
      <c r="P29" s="13">
        <f t="shared" si="3"/>
        <v>3.373959571938169E-2</v>
      </c>
      <c r="Q29" s="4">
        <v>227</v>
      </c>
    </row>
    <row r="30" spans="1:17" x14ac:dyDescent="0.25">
      <c r="A30" s="18" t="s">
        <v>35</v>
      </c>
      <c r="B30" s="18" t="s">
        <v>36</v>
      </c>
      <c r="C30" s="8">
        <v>4.7E-2</v>
      </c>
      <c r="D30" s="13">
        <f t="shared" si="0"/>
        <v>6.1844077961019494E-3</v>
      </c>
      <c r="E30" s="4">
        <v>33</v>
      </c>
      <c r="F30" s="13">
        <v>6.6000000000000003E-2</v>
      </c>
      <c r="G30" s="13">
        <f t="shared" si="1"/>
        <v>9.6200880482634928E-3</v>
      </c>
      <c r="H30" s="18">
        <v>59</v>
      </c>
      <c r="I30" s="13">
        <v>5.0999999999999997E-2</v>
      </c>
      <c r="J30" s="13">
        <f t="shared" si="4"/>
        <v>6.5707689575563843E-3</v>
      </c>
      <c r="K30" s="18">
        <v>37</v>
      </c>
      <c r="L30" s="8">
        <v>8.2000000000000003E-2</v>
      </c>
      <c r="M30" s="13">
        <f t="shared" si="2"/>
        <v>1.267627951196324E-2</v>
      </c>
      <c r="N30" s="4">
        <v>80</v>
      </c>
      <c r="O30" s="8">
        <v>2.9000000000000001E-2</v>
      </c>
      <c r="P30" s="13">
        <f t="shared" si="3"/>
        <v>4.1617122473246136E-3</v>
      </c>
      <c r="Q30" s="4">
        <v>28</v>
      </c>
    </row>
    <row r="31" spans="1:17" x14ac:dyDescent="0.25">
      <c r="A31" s="18" t="s">
        <v>37</v>
      </c>
      <c r="B31" s="18" t="s">
        <v>36</v>
      </c>
      <c r="C31" s="8">
        <v>3.0000000000000001E-3</v>
      </c>
      <c r="D31" s="13">
        <f t="shared" si="0"/>
        <v>3.7481259370314841E-4</v>
      </c>
      <c r="E31" s="4">
        <v>2</v>
      </c>
      <c r="F31" s="13">
        <v>8.0000000000000002E-3</v>
      </c>
      <c r="G31" s="13">
        <f t="shared" si="1"/>
        <v>1.1413663786075331E-3</v>
      </c>
      <c r="H31" s="18">
        <v>7</v>
      </c>
      <c r="I31" s="13">
        <v>1.2E-2</v>
      </c>
      <c r="J31" s="13">
        <f t="shared" si="4"/>
        <v>1.5982951518380393E-3</v>
      </c>
      <c r="K31" s="18">
        <v>9</v>
      </c>
      <c r="L31" s="8">
        <v>0.03</v>
      </c>
      <c r="M31" s="13">
        <f t="shared" si="2"/>
        <v>4.5951513230866742E-3</v>
      </c>
      <c r="N31" s="4">
        <v>29</v>
      </c>
      <c r="O31" s="8">
        <v>1.2999999999999999E-2</v>
      </c>
      <c r="P31" s="13">
        <f t="shared" si="3"/>
        <v>1.7835909631391202E-3</v>
      </c>
      <c r="Q31" s="4">
        <v>12</v>
      </c>
    </row>
    <row r="32" spans="1:17" x14ac:dyDescent="0.25">
      <c r="A32" s="18" t="s">
        <v>38</v>
      </c>
      <c r="B32" s="18" t="s">
        <v>36</v>
      </c>
      <c r="C32" s="8">
        <v>3.0000000000000001E-3</v>
      </c>
      <c r="D32" s="13">
        <f t="shared" si="0"/>
        <v>3.7481259370314841E-4</v>
      </c>
      <c r="E32" s="4">
        <v>2</v>
      </c>
      <c r="F32" s="13">
        <v>1.0999999999999999E-2</v>
      </c>
      <c r="G32" s="13">
        <f t="shared" si="1"/>
        <v>1.6305233980107615E-3</v>
      </c>
      <c r="H32" s="18">
        <v>10</v>
      </c>
      <c r="I32" s="13">
        <v>7.0000000000000001E-3</v>
      </c>
      <c r="J32" s="13">
        <f t="shared" si="4"/>
        <v>8.8794175102113303E-4</v>
      </c>
      <c r="K32" s="18">
        <v>5</v>
      </c>
      <c r="L32" s="8">
        <v>0.01</v>
      </c>
      <c r="M32" s="13">
        <f t="shared" si="2"/>
        <v>1.5845349389954049E-3</v>
      </c>
      <c r="N32" s="4">
        <v>10</v>
      </c>
      <c r="O32" s="8">
        <v>4.2000000000000003E-2</v>
      </c>
      <c r="P32" s="13">
        <f t="shared" si="3"/>
        <v>5.945303210463734E-3</v>
      </c>
      <c r="Q32" s="4">
        <v>40</v>
      </c>
    </row>
    <row r="33" spans="1:17" x14ac:dyDescent="0.25">
      <c r="A33" s="18" t="s">
        <v>39</v>
      </c>
      <c r="B33" s="18" t="s">
        <v>36</v>
      </c>
      <c r="C33" s="8">
        <v>7.1999999999999995E-2</v>
      </c>
      <c r="D33" s="13">
        <f t="shared" si="0"/>
        <v>9.557721139430285E-3</v>
      </c>
      <c r="E33" s="4">
        <v>51</v>
      </c>
      <c r="F33" s="13">
        <v>0.08</v>
      </c>
      <c r="G33" s="13">
        <f t="shared" si="1"/>
        <v>1.1739768465677482E-2</v>
      </c>
      <c r="H33" s="18">
        <v>72</v>
      </c>
      <c r="I33" s="13">
        <v>9.7000000000000003E-2</v>
      </c>
      <c r="J33" s="13">
        <f t="shared" si="4"/>
        <v>1.2608772864500089E-2</v>
      </c>
      <c r="K33" s="18">
        <v>71</v>
      </c>
      <c r="L33" s="8">
        <v>0.13400000000000001</v>
      </c>
      <c r="M33" s="13">
        <f t="shared" si="2"/>
        <v>2.0598954206940263E-2</v>
      </c>
      <c r="N33" s="4">
        <v>130</v>
      </c>
      <c r="O33" s="8">
        <v>0.11899999999999999</v>
      </c>
      <c r="P33" s="13">
        <f t="shared" si="3"/>
        <v>1.6944114149821641E-2</v>
      </c>
      <c r="Q33" s="4">
        <v>114</v>
      </c>
    </row>
    <row r="34" spans="1:17" x14ac:dyDescent="0.25">
      <c r="A34" s="18" t="s">
        <v>40</v>
      </c>
      <c r="B34" s="18" t="s">
        <v>36</v>
      </c>
      <c r="C34" s="8">
        <v>0.79800000000000004</v>
      </c>
      <c r="D34" s="13">
        <f t="shared" si="0"/>
        <v>0.106071964017991</v>
      </c>
      <c r="E34" s="4">
        <v>566</v>
      </c>
      <c r="F34" s="13">
        <v>0.77900000000000003</v>
      </c>
      <c r="G34" s="13">
        <f t="shared" si="1"/>
        <v>0.1141366378607533</v>
      </c>
      <c r="H34" s="18">
        <v>700</v>
      </c>
      <c r="I34" s="13">
        <v>0.68899999999999995</v>
      </c>
      <c r="J34" s="13">
        <f t="shared" si="4"/>
        <v>8.9149351802521759E-2</v>
      </c>
      <c r="K34" s="18">
        <v>502</v>
      </c>
      <c r="L34" s="8">
        <v>0.67700000000000005</v>
      </c>
      <c r="M34" s="13">
        <f t="shared" si="2"/>
        <v>0.10442085247979718</v>
      </c>
      <c r="N34" s="4">
        <v>659</v>
      </c>
      <c r="O34" s="8">
        <v>0.40600000000000003</v>
      </c>
      <c r="P34" s="13">
        <f t="shared" si="3"/>
        <v>5.7818073721759809E-2</v>
      </c>
      <c r="Q34" s="4">
        <v>389</v>
      </c>
    </row>
    <row r="35" spans="1:17" x14ac:dyDescent="0.25">
      <c r="A35" s="18" t="s">
        <v>41</v>
      </c>
      <c r="B35" s="18" t="s">
        <v>36</v>
      </c>
      <c r="C35" s="8">
        <v>7.8E-2</v>
      </c>
      <c r="D35" s="13">
        <f t="shared" si="0"/>
        <v>1.0307346326836582E-2</v>
      </c>
      <c r="E35" s="4">
        <v>55</v>
      </c>
      <c r="F35" s="13">
        <v>5.7000000000000002E-2</v>
      </c>
      <c r="G35" s="13">
        <f t="shared" si="1"/>
        <v>8.3156693298548842E-3</v>
      </c>
      <c r="H35" s="18">
        <v>51</v>
      </c>
      <c r="I35" s="13">
        <v>0.14399999999999999</v>
      </c>
      <c r="J35" s="13">
        <f t="shared" si="4"/>
        <v>1.8646776771443795E-2</v>
      </c>
      <c r="K35" s="18">
        <v>105</v>
      </c>
      <c r="L35" s="8">
        <v>6.7000000000000004E-2</v>
      </c>
      <c r="M35" s="13">
        <f t="shared" si="2"/>
        <v>1.0299477103470131E-2</v>
      </c>
      <c r="N35" s="4">
        <v>65</v>
      </c>
      <c r="O35" s="8">
        <v>0.39200000000000002</v>
      </c>
      <c r="P35" s="13">
        <f t="shared" si="3"/>
        <v>5.5885850178359099E-2</v>
      </c>
      <c r="Q35" s="4">
        <v>376</v>
      </c>
    </row>
    <row r="36" spans="1:17" x14ac:dyDescent="0.25">
      <c r="A36" s="18" t="s">
        <v>28</v>
      </c>
      <c r="B36" s="18" t="s">
        <v>43</v>
      </c>
      <c r="C36" s="8">
        <v>2.9000000000000001E-2</v>
      </c>
      <c r="D36" s="13">
        <f t="shared" si="0"/>
        <v>3.7481259370314841E-4</v>
      </c>
      <c r="E36" s="4">
        <v>2</v>
      </c>
      <c r="F36" s="14">
        <v>0</v>
      </c>
      <c r="G36" s="14">
        <f t="shared" si="1"/>
        <v>0</v>
      </c>
      <c r="H36" s="19">
        <v>0</v>
      </c>
      <c r="I36" s="13">
        <v>2.4E-2</v>
      </c>
      <c r="J36" s="13">
        <f t="shared" si="4"/>
        <v>3.551767004084532E-4</v>
      </c>
      <c r="K36" s="18">
        <v>2</v>
      </c>
      <c r="L36" s="9">
        <v>0</v>
      </c>
      <c r="M36" s="14">
        <f t="shared" si="2"/>
        <v>0</v>
      </c>
      <c r="N36" s="6">
        <v>0</v>
      </c>
      <c r="O36" s="9">
        <v>0</v>
      </c>
      <c r="P36" s="14">
        <f t="shared" si="3"/>
        <v>0</v>
      </c>
      <c r="Q36" s="6">
        <v>0</v>
      </c>
    </row>
    <row r="37" spans="1:17" x14ac:dyDescent="0.25">
      <c r="A37" s="18" t="s">
        <v>30</v>
      </c>
      <c r="B37" s="18" t="s">
        <v>43</v>
      </c>
      <c r="C37" s="8">
        <v>1.4999999999999999E-2</v>
      </c>
      <c r="D37" s="13">
        <f t="shared" si="0"/>
        <v>1.8740629685157421E-4</v>
      </c>
      <c r="E37" s="4">
        <v>1</v>
      </c>
      <c r="F37" s="14">
        <v>0</v>
      </c>
      <c r="G37" s="14">
        <f t="shared" si="1"/>
        <v>0</v>
      </c>
      <c r="H37" s="19">
        <v>0</v>
      </c>
      <c r="I37" s="14">
        <v>0</v>
      </c>
      <c r="J37" s="14">
        <f t="shared" si="4"/>
        <v>0</v>
      </c>
      <c r="K37" s="19">
        <v>0</v>
      </c>
      <c r="L37" s="8">
        <v>1.0999999999999999E-2</v>
      </c>
      <c r="M37" s="13">
        <f t="shared" si="2"/>
        <v>1.5845349389954048E-4</v>
      </c>
      <c r="N37" s="4">
        <v>1</v>
      </c>
      <c r="O37" s="9">
        <v>0</v>
      </c>
      <c r="P37" s="14">
        <f t="shared" si="3"/>
        <v>0</v>
      </c>
      <c r="Q37" s="6">
        <v>0</v>
      </c>
    </row>
    <row r="38" spans="1:17" x14ac:dyDescent="0.25">
      <c r="A38" s="18" t="s">
        <v>42</v>
      </c>
      <c r="B38" s="18" t="s">
        <v>43</v>
      </c>
      <c r="C38" s="8">
        <v>0.88200000000000001</v>
      </c>
      <c r="D38" s="13">
        <f t="shared" si="0"/>
        <v>1.1244377811094454E-2</v>
      </c>
      <c r="E38" s="4">
        <v>60</v>
      </c>
      <c r="F38" s="13">
        <v>0.94299999999999995</v>
      </c>
      <c r="G38" s="13">
        <f t="shared" si="1"/>
        <v>1.0761454426871025E-2</v>
      </c>
      <c r="H38" s="18">
        <v>66</v>
      </c>
      <c r="I38" s="13">
        <v>0.90400000000000003</v>
      </c>
      <c r="J38" s="13">
        <f t="shared" si="4"/>
        <v>1.3319126265316995E-2</v>
      </c>
      <c r="K38" s="18">
        <v>75</v>
      </c>
      <c r="L38" s="8">
        <v>0.92600000000000005</v>
      </c>
      <c r="M38" s="13">
        <f t="shared" si="2"/>
        <v>1.3785453969260023E-2</v>
      </c>
      <c r="N38" s="4">
        <v>87</v>
      </c>
      <c r="O38" s="8">
        <v>0.97299999999999998</v>
      </c>
      <c r="P38" s="13">
        <f t="shared" si="3"/>
        <v>3.2401902497027346E-2</v>
      </c>
      <c r="Q38" s="4">
        <v>218</v>
      </c>
    </row>
    <row r="39" spans="1:17" x14ac:dyDescent="0.25">
      <c r="A39" s="18" t="s">
        <v>31</v>
      </c>
      <c r="B39" s="18" t="s">
        <v>43</v>
      </c>
      <c r="C39" s="8">
        <v>4.3999999999999997E-2</v>
      </c>
      <c r="D39" s="13">
        <f t="shared" si="0"/>
        <v>5.6221889055472259E-4</v>
      </c>
      <c r="E39" s="4">
        <v>3</v>
      </c>
      <c r="F39" s="13">
        <v>1.4E-2</v>
      </c>
      <c r="G39" s="13">
        <f t="shared" si="1"/>
        <v>1.6305233980107615E-4</v>
      </c>
      <c r="H39" s="18">
        <v>1</v>
      </c>
      <c r="I39" s="13">
        <v>2.4E-2</v>
      </c>
      <c r="J39" s="13">
        <f t="shared" si="4"/>
        <v>3.551767004084532E-4</v>
      </c>
      <c r="K39" s="18">
        <v>2</v>
      </c>
      <c r="L39" s="8">
        <v>2.1000000000000001E-2</v>
      </c>
      <c r="M39" s="13">
        <f t="shared" si="2"/>
        <v>3.1690698779908097E-4</v>
      </c>
      <c r="N39" s="4">
        <v>2</v>
      </c>
      <c r="O39" s="8">
        <v>1.2999999999999999E-2</v>
      </c>
      <c r="P39" s="13">
        <f t="shared" si="3"/>
        <v>4.4589774078478004E-4</v>
      </c>
      <c r="Q39" s="4">
        <v>3</v>
      </c>
    </row>
    <row r="40" spans="1:17" x14ac:dyDescent="0.25">
      <c r="A40" s="18" t="s">
        <v>40</v>
      </c>
      <c r="B40" s="18" t="s">
        <v>43</v>
      </c>
      <c r="C40" s="9">
        <v>0</v>
      </c>
      <c r="D40" s="14">
        <f t="shared" si="0"/>
        <v>0</v>
      </c>
      <c r="E40" s="6">
        <v>0</v>
      </c>
      <c r="F40" s="13">
        <v>4.2999999999999997E-2</v>
      </c>
      <c r="G40" s="13">
        <f t="shared" si="1"/>
        <v>4.8915701940322842E-4</v>
      </c>
      <c r="H40" s="18">
        <v>3</v>
      </c>
      <c r="I40" s="13">
        <v>4.8000000000000001E-2</v>
      </c>
      <c r="J40" s="13">
        <f t="shared" si="4"/>
        <v>7.1035340081690641E-4</v>
      </c>
      <c r="K40" s="18">
        <v>4</v>
      </c>
      <c r="L40" s="8">
        <v>4.2999999999999997E-2</v>
      </c>
      <c r="M40" s="13">
        <f t="shared" si="2"/>
        <v>6.3381397559816193E-4</v>
      </c>
      <c r="N40" s="4">
        <v>4</v>
      </c>
      <c r="O40" s="8">
        <v>1.2999999999999999E-2</v>
      </c>
      <c r="P40" s="13">
        <f t="shared" si="3"/>
        <v>4.4589774078478004E-4</v>
      </c>
      <c r="Q40" s="4">
        <v>3</v>
      </c>
    </row>
    <row r="41" spans="1:17" x14ac:dyDescent="0.25">
      <c r="A41" s="18" t="s">
        <v>41</v>
      </c>
      <c r="B41" s="18" t="s">
        <v>43</v>
      </c>
      <c r="C41" s="8">
        <v>2.9000000000000001E-2</v>
      </c>
      <c r="D41" s="13">
        <f t="shared" si="0"/>
        <v>3.7481259370314841E-4</v>
      </c>
      <c r="E41" s="4">
        <v>2</v>
      </c>
      <c r="F41" s="14">
        <v>0</v>
      </c>
      <c r="G41" s="14">
        <f t="shared" si="1"/>
        <v>0</v>
      </c>
      <c r="H41" s="19">
        <v>0</v>
      </c>
      <c r="I41" s="14">
        <v>0</v>
      </c>
      <c r="J41" s="14">
        <f t="shared" si="4"/>
        <v>0</v>
      </c>
      <c r="K41" s="19">
        <v>0</v>
      </c>
      <c r="L41" s="9">
        <v>0</v>
      </c>
      <c r="M41" s="14">
        <f t="shared" si="2"/>
        <v>0</v>
      </c>
      <c r="N41" s="6">
        <v>0</v>
      </c>
      <c r="O41" s="9">
        <v>0</v>
      </c>
      <c r="P41" s="14">
        <f t="shared" si="3"/>
        <v>0</v>
      </c>
      <c r="Q41" s="6">
        <v>0</v>
      </c>
    </row>
    <row r="42" spans="1:17" x14ac:dyDescent="0.25">
      <c r="A42" s="18" t="s">
        <v>44</v>
      </c>
      <c r="B42" s="18" t="s">
        <v>45</v>
      </c>
      <c r="C42" s="8">
        <v>0.13300000000000001</v>
      </c>
      <c r="D42" s="13">
        <f t="shared" si="0"/>
        <v>9.557721139430285E-3</v>
      </c>
      <c r="E42" s="4">
        <v>51</v>
      </c>
      <c r="F42" s="13">
        <v>0.18099999999999999</v>
      </c>
      <c r="G42" s="13">
        <f t="shared" si="1"/>
        <v>1.6305233980107615E-2</v>
      </c>
      <c r="H42" s="18">
        <v>100</v>
      </c>
      <c r="I42" s="13">
        <v>9.4E-2</v>
      </c>
      <c r="J42" s="13">
        <f t="shared" si="4"/>
        <v>7.1035340081690643E-3</v>
      </c>
      <c r="K42" s="18">
        <v>40</v>
      </c>
      <c r="L42" s="8">
        <v>0.16900000000000001</v>
      </c>
      <c r="M42" s="13">
        <f t="shared" si="2"/>
        <v>8.3980351766756462E-3</v>
      </c>
      <c r="N42" s="4">
        <v>53</v>
      </c>
      <c r="O42" s="8">
        <v>0.13300000000000001</v>
      </c>
      <c r="P42" s="13">
        <f t="shared" si="3"/>
        <v>3.7158145065398335E-3</v>
      </c>
      <c r="Q42" s="4">
        <v>25</v>
      </c>
    </row>
    <row r="43" spans="1:17" x14ac:dyDescent="0.25">
      <c r="A43" s="18" t="s">
        <v>46</v>
      </c>
      <c r="B43" s="18" t="s">
        <v>45</v>
      </c>
      <c r="C43" s="8">
        <v>0.86699999999999999</v>
      </c>
      <c r="D43" s="13">
        <f t="shared" si="0"/>
        <v>6.2406296851574214E-2</v>
      </c>
      <c r="E43" s="4">
        <v>333</v>
      </c>
      <c r="F43" s="13">
        <v>0.81899999999999995</v>
      </c>
      <c r="G43" s="13">
        <f t="shared" si="1"/>
        <v>7.3862709929887499E-2</v>
      </c>
      <c r="H43" s="18">
        <v>453</v>
      </c>
      <c r="I43" s="13">
        <v>0.90600000000000003</v>
      </c>
      <c r="J43" s="13">
        <f t="shared" si="4"/>
        <v>6.8726691529035697E-2</v>
      </c>
      <c r="K43" s="18">
        <v>387</v>
      </c>
      <c r="L43" s="8">
        <v>0.83099999999999996</v>
      </c>
      <c r="M43" s="13">
        <f t="shared" si="2"/>
        <v>4.1197908413880525E-2</v>
      </c>
      <c r="N43" s="4">
        <v>260</v>
      </c>
      <c r="O43" s="8">
        <v>0.86699999999999999</v>
      </c>
      <c r="P43" s="13">
        <f t="shared" si="3"/>
        <v>2.4227110582639714E-2</v>
      </c>
      <c r="Q43" s="4">
        <v>163</v>
      </c>
    </row>
    <row r="44" spans="1:17" x14ac:dyDescent="0.25">
      <c r="A44" s="18" t="s">
        <v>47</v>
      </c>
      <c r="B44" s="18" t="s">
        <v>48</v>
      </c>
      <c r="C44" s="8">
        <v>0.40500000000000003</v>
      </c>
      <c r="D44" s="13">
        <f t="shared" si="0"/>
        <v>5.6221889055472268E-3</v>
      </c>
      <c r="E44" s="4">
        <v>30</v>
      </c>
      <c r="F44" s="13">
        <v>0.60799999999999998</v>
      </c>
      <c r="G44" s="13">
        <f t="shared" si="1"/>
        <v>7.8265123104516547E-3</v>
      </c>
      <c r="H44" s="18">
        <v>48</v>
      </c>
      <c r="I44" s="13">
        <v>0.57999999999999996</v>
      </c>
      <c r="J44" s="13">
        <f t="shared" si="4"/>
        <v>8.3466524595986503E-3</v>
      </c>
      <c r="K44" s="18">
        <v>47</v>
      </c>
      <c r="L44" s="8">
        <v>0.307</v>
      </c>
      <c r="M44" s="13">
        <f t="shared" si="2"/>
        <v>4.912058310885755E-3</v>
      </c>
      <c r="N44" s="4">
        <v>31</v>
      </c>
      <c r="O44" s="8">
        <v>0.14099999999999999</v>
      </c>
      <c r="P44" s="13">
        <f t="shared" si="3"/>
        <v>2.6753864447086801E-3</v>
      </c>
      <c r="Q44" s="4">
        <v>18</v>
      </c>
    </row>
    <row r="45" spans="1:17" x14ac:dyDescent="0.25">
      <c r="A45" s="18" t="s">
        <v>49</v>
      </c>
      <c r="B45" s="18" t="s">
        <v>48</v>
      </c>
      <c r="C45" s="8">
        <v>9.5000000000000001E-2</v>
      </c>
      <c r="D45" s="13">
        <f t="shared" si="0"/>
        <v>1.3118440779610195E-3</v>
      </c>
      <c r="E45" s="4">
        <v>7</v>
      </c>
      <c r="F45" s="13">
        <v>3.7999999999999999E-2</v>
      </c>
      <c r="G45" s="13">
        <f t="shared" si="1"/>
        <v>4.8915701940322842E-4</v>
      </c>
      <c r="H45" s="18">
        <v>3</v>
      </c>
      <c r="I45" s="13">
        <v>7.3999999999999996E-2</v>
      </c>
      <c r="J45" s="13">
        <f t="shared" si="4"/>
        <v>1.0655301012253596E-3</v>
      </c>
      <c r="K45" s="18">
        <v>6</v>
      </c>
      <c r="L45" s="8">
        <v>0.188</v>
      </c>
      <c r="M45" s="13">
        <f t="shared" si="2"/>
        <v>3.010616384091269E-3</v>
      </c>
      <c r="N45" s="4">
        <v>19</v>
      </c>
      <c r="O45" s="8">
        <v>0.156</v>
      </c>
      <c r="P45" s="13">
        <f t="shared" si="3"/>
        <v>2.972651605231867E-3</v>
      </c>
      <c r="Q45" s="4">
        <v>20</v>
      </c>
    </row>
    <row r="46" spans="1:17" x14ac:dyDescent="0.25">
      <c r="A46" s="18" t="s">
        <v>50</v>
      </c>
      <c r="B46" s="18" t="s">
        <v>48</v>
      </c>
      <c r="C46" s="8">
        <v>2.7E-2</v>
      </c>
      <c r="D46" s="13">
        <f t="shared" si="0"/>
        <v>3.7481259370314841E-4</v>
      </c>
      <c r="E46" s="4">
        <v>2</v>
      </c>
      <c r="F46" s="13">
        <v>1.2999999999999999E-2</v>
      </c>
      <c r="G46" s="13">
        <f t="shared" si="1"/>
        <v>1.6305233980107615E-4</v>
      </c>
      <c r="H46" s="18">
        <v>1</v>
      </c>
      <c r="I46" s="13">
        <v>1.2E-2</v>
      </c>
      <c r="J46" s="13">
        <f t="shared" si="4"/>
        <v>1.775883502042266E-4</v>
      </c>
      <c r="K46" s="18">
        <v>1</v>
      </c>
      <c r="L46" s="8">
        <v>0.01</v>
      </c>
      <c r="M46" s="13">
        <f t="shared" si="2"/>
        <v>1.5845349389954048E-4</v>
      </c>
      <c r="N46" s="4">
        <v>1</v>
      </c>
      <c r="O46" s="8">
        <v>4.7E-2</v>
      </c>
      <c r="P46" s="13">
        <f t="shared" si="3"/>
        <v>8.9179548156956008E-4</v>
      </c>
      <c r="Q46" s="4">
        <v>6</v>
      </c>
    </row>
    <row r="47" spans="1:17" x14ac:dyDescent="0.25">
      <c r="A47" s="18" t="s">
        <v>51</v>
      </c>
      <c r="B47" s="18" t="s">
        <v>48</v>
      </c>
      <c r="C47" s="8">
        <v>0.47299999999999998</v>
      </c>
      <c r="D47" s="13">
        <f t="shared" si="0"/>
        <v>6.5592203898050972E-3</v>
      </c>
      <c r="E47" s="4">
        <v>35</v>
      </c>
      <c r="F47" s="13">
        <v>0.34200000000000003</v>
      </c>
      <c r="G47" s="13">
        <f t="shared" si="1"/>
        <v>4.402413174629056E-3</v>
      </c>
      <c r="H47" s="18">
        <v>27</v>
      </c>
      <c r="I47" s="13">
        <v>0.33300000000000002</v>
      </c>
      <c r="J47" s="13">
        <f t="shared" si="4"/>
        <v>4.7948854555141182E-3</v>
      </c>
      <c r="K47" s="18">
        <v>27</v>
      </c>
      <c r="L47" s="8">
        <v>0.495</v>
      </c>
      <c r="M47" s="13">
        <f t="shared" si="2"/>
        <v>7.9226746949770249E-3</v>
      </c>
      <c r="N47" s="4">
        <v>50</v>
      </c>
      <c r="O47" s="8">
        <v>0.65600000000000003</v>
      </c>
      <c r="P47" s="13">
        <f t="shared" si="3"/>
        <v>1.2485136741973841E-2</v>
      </c>
      <c r="Q47" s="4">
        <v>84</v>
      </c>
    </row>
    <row r="48" spans="1:17" x14ac:dyDescent="0.25">
      <c r="A48" s="18" t="s">
        <v>52</v>
      </c>
      <c r="B48" s="18" t="s">
        <v>53</v>
      </c>
      <c r="C48" s="8">
        <v>0.629</v>
      </c>
      <c r="D48" s="13">
        <f t="shared" si="0"/>
        <v>4.1229385307346329E-3</v>
      </c>
      <c r="E48" s="4">
        <v>22</v>
      </c>
      <c r="F48" s="13">
        <v>0.872</v>
      </c>
      <c r="G48" s="13">
        <f t="shared" si="1"/>
        <v>5.5437795532365889E-3</v>
      </c>
      <c r="H48" s="18">
        <v>34</v>
      </c>
      <c r="I48" s="13">
        <v>0.72199999999999998</v>
      </c>
      <c r="J48" s="13">
        <f t="shared" si="4"/>
        <v>6.9259456579648373E-3</v>
      </c>
      <c r="K48" s="18">
        <v>39</v>
      </c>
      <c r="L48" s="8">
        <v>0.61499999999999999</v>
      </c>
      <c r="M48" s="13">
        <f t="shared" si="2"/>
        <v>6.3381397559816198E-3</v>
      </c>
      <c r="N48" s="4">
        <v>40</v>
      </c>
      <c r="O48" s="8">
        <v>0.33900000000000002</v>
      </c>
      <c r="P48" s="13">
        <f t="shared" si="3"/>
        <v>2.8240190249702733E-3</v>
      </c>
      <c r="Q48" s="4">
        <v>19</v>
      </c>
    </row>
    <row r="49" spans="1:17" x14ac:dyDescent="0.25">
      <c r="A49" s="18" t="s">
        <v>54</v>
      </c>
      <c r="B49" s="18" t="s">
        <v>53</v>
      </c>
      <c r="C49" s="8">
        <v>0.371</v>
      </c>
      <c r="D49" s="13">
        <f t="shared" si="0"/>
        <v>2.4362818590704647E-3</v>
      </c>
      <c r="E49" s="4">
        <v>13</v>
      </c>
      <c r="F49" s="13">
        <v>0.128</v>
      </c>
      <c r="G49" s="13">
        <f t="shared" si="1"/>
        <v>8.1526169900538077E-4</v>
      </c>
      <c r="H49" s="18">
        <v>5</v>
      </c>
      <c r="I49" s="13">
        <v>0.27800000000000002</v>
      </c>
      <c r="J49" s="13">
        <f t="shared" si="4"/>
        <v>2.6638252530633991E-3</v>
      </c>
      <c r="K49" s="18">
        <v>15</v>
      </c>
      <c r="L49" s="8">
        <v>0.38500000000000001</v>
      </c>
      <c r="M49" s="13">
        <f t="shared" si="2"/>
        <v>3.9613373474885125E-3</v>
      </c>
      <c r="N49" s="4">
        <v>25</v>
      </c>
      <c r="O49" s="8">
        <v>0.66100000000000003</v>
      </c>
      <c r="P49" s="13">
        <f t="shared" si="3"/>
        <v>5.4994054696789535E-3</v>
      </c>
      <c r="Q49" s="4">
        <v>37</v>
      </c>
    </row>
    <row r="50" spans="1:17" x14ac:dyDescent="0.25">
      <c r="A50" s="18" t="s">
        <v>55</v>
      </c>
      <c r="B50" s="18" t="s">
        <v>56</v>
      </c>
      <c r="C50" s="8">
        <v>0.59599999999999997</v>
      </c>
      <c r="D50" s="13">
        <f t="shared" si="0"/>
        <v>1.0494752623688156E-2</v>
      </c>
      <c r="E50" s="4">
        <v>56</v>
      </c>
      <c r="F50" s="13">
        <v>0.71099999999999997</v>
      </c>
      <c r="G50" s="13">
        <f t="shared" si="1"/>
        <v>1.1250611446274254E-2</v>
      </c>
      <c r="H50" s="18">
        <v>69</v>
      </c>
      <c r="I50" s="13">
        <v>0.52900000000000003</v>
      </c>
      <c r="J50" s="13">
        <f t="shared" si="4"/>
        <v>1.4739833066950809E-2</v>
      </c>
      <c r="K50" s="18">
        <v>83</v>
      </c>
      <c r="L50" s="8">
        <v>0.58599999999999997</v>
      </c>
      <c r="M50" s="13">
        <f t="shared" si="2"/>
        <v>1.4102360957059103E-2</v>
      </c>
      <c r="N50" s="4">
        <v>89</v>
      </c>
      <c r="O50" s="8">
        <v>0.83799999999999997</v>
      </c>
      <c r="P50" s="13">
        <f t="shared" si="3"/>
        <v>2.9875148632580263E-2</v>
      </c>
      <c r="Q50" s="4">
        <v>201</v>
      </c>
    </row>
    <row r="51" spans="1:17" x14ac:dyDescent="0.25">
      <c r="A51" s="18" t="s">
        <v>57</v>
      </c>
      <c r="B51" s="18" t="s">
        <v>56</v>
      </c>
      <c r="C51" s="8">
        <v>0.33</v>
      </c>
      <c r="D51" s="13">
        <f t="shared" si="0"/>
        <v>5.8095952023988007E-3</v>
      </c>
      <c r="E51" s="4">
        <v>31</v>
      </c>
      <c r="F51" s="13">
        <v>0.25800000000000001</v>
      </c>
      <c r="G51" s="13">
        <f t="shared" si="1"/>
        <v>4.0763084950269039E-3</v>
      </c>
      <c r="H51" s="18">
        <v>25</v>
      </c>
      <c r="I51" s="13">
        <v>0.38200000000000001</v>
      </c>
      <c r="J51" s="13">
        <f t="shared" si="4"/>
        <v>1.0655301012253596E-2</v>
      </c>
      <c r="K51" s="18">
        <v>60</v>
      </c>
      <c r="L51" s="8">
        <v>0.41399999999999998</v>
      </c>
      <c r="M51" s="13">
        <f t="shared" si="2"/>
        <v>9.9825701156710505E-3</v>
      </c>
      <c r="N51" s="4">
        <v>63</v>
      </c>
      <c r="O51" s="8">
        <v>0.158</v>
      </c>
      <c r="P51" s="13">
        <f t="shared" si="3"/>
        <v>5.6480380499405467E-3</v>
      </c>
      <c r="Q51" s="4">
        <v>38</v>
      </c>
    </row>
    <row r="52" spans="1:17" x14ac:dyDescent="0.25">
      <c r="A52" s="18" t="s">
        <v>58</v>
      </c>
      <c r="B52" s="18" t="s">
        <v>56</v>
      </c>
      <c r="C52" s="8">
        <v>3.2000000000000001E-2</v>
      </c>
      <c r="D52" s="13">
        <f t="shared" si="0"/>
        <v>5.6221889055472259E-4</v>
      </c>
      <c r="E52" s="4">
        <v>3</v>
      </c>
      <c r="F52" s="14">
        <v>0</v>
      </c>
      <c r="G52" s="14">
        <f t="shared" si="1"/>
        <v>0</v>
      </c>
      <c r="H52" s="19">
        <v>0</v>
      </c>
      <c r="I52" s="13">
        <v>3.7999999999999999E-2</v>
      </c>
      <c r="J52" s="13">
        <f t="shared" si="4"/>
        <v>1.0655301012253596E-3</v>
      </c>
      <c r="K52" s="18">
        <v>6</v>
      </c>
      <c r="L52" s="9">
        <v>0</v>
      </c>
      <c r="M52" s="14">
        <f t="shared" si="2"/>
        <v>0</v>
      </c>
      <c r="N52" s="6">
        <v>0</v>
      </c>
      <c r="O52" s="9">
        <v>0</v>
      </c>
      <c r="P52" s="14">
        <f t="shared" si="3"/>
        <v>0</v>
      </c>
      <c r="Q52" s="6">
        <v>0</v>
      </c>
    </row>
    <row r="53" spans="1:17" x14ac:dyDescent="0.25">
      <c r="A53" s="18" t="s">
        <v>59</v>
      </c>
      <c r="B53" s="18" t="s">
        <v>56</v>
      </c>
      <c r="C53" s="9">
        <v>0</v>
      </c>
      <c r="D53" s="14">
        <f t="shared" si="0"/>
        <v>0</v>
      </c>
      <c r="E53" s="6">
        <v>0</v>
      </c>
      <c r="F53" s="14">
        <v>0</v>
      </c>
      <c r="G53" s="14">
        <f t="shared" si="1"/>
        <v>0</v>
      </c>
      <c r="H53" s="19">
        <v>0</v>
      </c>
      <c r="I53" s="13">
        <v>1.2999999999999999E-2</v>
      </c>
      <c r="J53" s="13">
        <f t="shared" si="4"/>
        <v>3.551767004084532E-4</v>
      </c>
      <c r="K53" s="18">
        <v>2</v>
      </c>
      <c r="L53" s="9">
        <v>0</v>
      </c>
      <c r="M53" s="14">
        <f t="shared" si="2"/>
        <v>0</v>
      </c>
      <c r="N53" s="6">
        <v>0</v>
      </c>
      <c r="O53" s="9">
        <v>0</v>
      </c>
      <c r="P53" s="14">
        <f t="shared" si="3"/>
        <v>0</v>
      </c>
      <c r="Q53" s="6">
        <v>0</v>
      </c>
    </row>
    <row r="54" spans="1:17" x14ac:dyDescent="0.25">
      <c r="A54" s="19" t="s">
        <v>60</v>
      </c>
      <c r="B54" s="19" t="s">
        <v>56</v>
      </c>
      <c r="C54" s="9">
        <v>0</v>
      </c>
      <c r="D54" s="14">
        <f t="shared" si="0"/>
        <v>0</v>
      </c>
      <c r="E54" s="6">
        <v>0</v>
      </c>
      <c r="F54" s="14">
        <v>0</v>
      </c>
      <c r="G54" s="14">
        <f t="shared" si="1"/>
        <v>0</v>
      </c>
      <c r="H54" s="19">
        <v>0</v>
      </c>
      <c r="I54" s="14">
        <v>0</v>
      </c>
      <c r="J54" s="14">
        <f t="shared" si="4"/>
        <v>0</v>
      </c>
      <c r="K54" s="19">
        <v>0</v>
      </c>
      <c r="L54" s="9">
        <v>0</v>
      </c>
      <c r="M54" s="14">
        <f t="shared" si="2"/>
        <v>0</v>
      </c>
      <c r="N54" s="6">
        <v>0</v>
      </c>
      <c r="O54" s="9">
        <v>0</v>
      </c>
      <c r="P54" s="14">
        <f t="shared" si="3"/>
        <v>0</v>
      </c>
      <c r="Q54" s="6">
        <v>0</v>
      </c>
    </row>
    <row r="55" spans="1:17" x14ac:dyDescent="0.25">
      <c r="A55" s="18" t="s">
        <v>61</v>
      </c>
      <c r="B55" s="18" t="s">
        <v>56</v>
      </c>
      <c r="C55" s="8">
        <v>4.2999999999999997E-2</v>
      </c>
      <c r="D55" s="13">
        <f t="shared" si="0"/>
        <v>7.4962518740629683E-4</v>
      </c>
      <c r="E55" s="4">
        <v>4</v>
      </c>
      <c r="F55" s="13">
        <v>3.1E-2</v>
      </c>
      <c r="G55" s="13">
        <f t="shared" si="1"/>
        <v>4.8915701940322842E-4</v>
      </c>
      <c r="H55" s="18">
        <v>3</v>
      </c>
      <c r="I55" s="13">
        <v>3.7999999999999999E-2</v>
      </c>
      <c r="J55" s="13">
        <f t="shared" si="4"/>
        <v>1.0655301012253596E-3</v>
      </c>
      <c r="K55" s="18">
        <v>6</v>
      </c>
      <c r="L55" s="9">
        <v>0</v>
      </c>
      <c r="M55" s="14">
        <f t="shared" si="2"/>
        <v>0</v>
      </c>
      <c r="N55" s="6">
        <v>0</v>
      </c>
      <c r="O55" s="33">
        <v>4.0000000000000001E-3</v>
      </c>
      <c r="P55" s="13">
        <f t="shared" si="3"/>
        <v>1.4863258026159333E-4</v>
      </c>
      <c r="Q55" s="5">
        <v>1</v>
      </c>
    </row>
    <row r="56" spans="1:17" x14ac:dyDescent="0.25">
      <c r="A56" s="18" t="s">
        <v>62</v>
      </c>
      <c r="B56" s="18" t="s">
        <v>63</v>
      </c>
      <c r="C56" s="8">
        <v>2.5999999999999999E-2</v>
      </c>
      <c r="D56" s="13">
        <f t="shared" si="0"/>
        <v>1.8740629685157421E-3</v>
      </c>
      <c r="E56" s="4">
        <v>10</v>
      </c>
      <c r="F56" s="13">
        <v>0.06</v>
      </c>
      <c r="G56" s="13">
        <f t="shared" si="1"/>
        <v>4.0763084950269039E-3</v>
      </c>
      <c r="H56" s="18">
        <v>25</v>
      </c>
      <c r="I56" s="13">
        <v>2.3E-2</v>
      </c>
      <c r="J56" s="13">
        <f t="shared" si="4"/>
        <v>1.7758835020422661E-3</v>
      </c>
      <c r="K56" s="18">
        <v>10</v>
      </c>
      <c r="L56" s="8">
        <v>2.5999999999999999E-2</v>
      </c>
      <c r="M56" s="13">
        <f t="shared" si="2"/>
        <v>2.5352559023926477E-3</v>
      </c>
      <c r="N56" s="4">
        <v>16</v>
      </c>
      <c r="O56" s="8">
        <v>4.3999999999999997E-2</v>
      </c>
      <c r="P56" s="13">
        <f t="shared" si="3"/>
        <v>3.4185493460166467E-3</v>
      </c>
      <c r="Q56" s="4">
        <v>23</v>
      </c>
    </row>
    <row r="57" spans="1:17" x14ac:dyDescent="0.25">
      <c r="A57" s="18" t="s">
        <v>64</v>
      </c>
      <c r="B57" s="18" t="s">
        <v>63</v>
      </c>
      <c r="C57" s="8">
        <v>0.45100000000000001</v>
      </c>
      <c r="D57" s="13">
        <f t="shared" si="0"/>
        <v>3.2608695652173912E-2</v>
      </c>
      <c r="E57" s="4">
        <v>174</v>
      </c>
      <c r="F57" s="13">
        <v>0.312</v>
      </c>
      <c r="G57" s="13">
        <f t="shared" si="1"/>
        <v>2.11968041741399E-2</v>
      </c>
      <c r="H57" s="18">
        <v>130</v>
      </c>
      <c r="I57" s="13">
        <v>0.35299999999999998</v>
      </c>
      <c r="J57" s="13">
        <f t="shared" si="4"/>
        <v>2.7348605931450897E-2</v>
      </c>
      <c r="K57" s="18">
        <v>154</v>
      </c>
      <c r="L57" s="8">
        <v>0.36599999999999999</v>
      </c>
      <c r="M57" s="13">
        <f t="shared" si="2"/>
        <v>3.5335129139597528E-2</v>
      </c>
      <c r="N57" s="4">
        <v>223</v>
      </c>
      <c r="O57" s="8">
        <v>0.36799999999999999</v>
      </c>
      <c r="P57" s="13">
        <f t="shared" si="3"/>
        <v>2.8537455410225922E-2</v>
      </c>
      <c r="Q57" s="4">
        <v>192</v>
      </c>
    </row>
    <row r="58" spans="1:17" x14ac:dyDescent="0.25">
      <c r="A58" s="18" t="s">
        <v>65</v>
      </c>
      <c r="B58" s="18" t="s">
        <v>63</v>
      </c>
      <c r="C58" s="8">
        <v>0.14000000000000001</v>
      </c>
      <c r="D58" s="13">
        <f t="shared" si="0"/>
        <v>1.0119940029985007E-2</v>
      </c>
      <c r="E58" s="4">
        <v>54</v>
      </c>
      <c r="F58" s="13">
        <v>0.245</v>
      </c>
      <c r="G58" s="13">
        <f t="shared" si="1"/>
        <v>1.6631338659709768E-2</v>
      </c>
      <c r="H58" s="18">
        <v>102</v>
      </c>
      <c r="I58" s="13">
        <v>0.17199999999999999</v>
      </c>
      <c r="J58" s="13">
        <f t="shared" si="4"/>
        <v>1.3319126265316995E-2</v>
      </c>
      <c r="K58" s="18">
        <v>75</v>
      </c>
      <c r="L58" s="8">
        <v>0.151</v>
      </c>
      <c r="M58" s="13">
        <f t="shared" si="2"/>
        <v>1.4577721438757725E-2</v>
      </c>
      <c r="N58" s="4">
        <v>92</v>
      </c>
      <c r="O58" s="8">
        <v>7.2999999999999995E-2</v>
      </c>
      <c r="P58" s="13">
        <f t="shared" si="3"/>
        <v>5.6480380499405467E-3</v>
      </c>
      <c r="Q58" s="4">
        <v>38</v>
      </c>
    </row>
    <row r="59" spans="1:17" x14ac:dyDescent="0.25">
      <c r="A59" s="18" t="s">
        <v>66</v>
      </c>
      <c r="B59" s="18" t="s">
        <v>63</v>
      </c>
      <c r="C59" s="8">
        <v>4.7E-2</v>
      </c>
      <c r="D59" s="13">
        <f t="shared" si="0"/>
        <v>3.373313343328336E-3</v>
      </c>
      <c r="E59" s="4">
        <v>18</v>
      </c>
      <c r="F59" s="13">
        <v>3.5999999999999997E-2</v>
      </c>
      <c r="G59" s="13">
        <f t="shared" si="1"/>
        <v>2.4457850970161423E-3</v>
      </c>
      <c r="H59" s="18">
        <v>15</v>
      </c>
      <c r="I59" s="13">
        <v>3.9E-2</v>
      </c>
      <c r="J59" s="13">
        <f t="shared" si="4"/>
        <v>3.0190019534718521E-3</v>
      </c>
      <c r="K59" s="18">
        <v>17</v>
      </c>
      <c r="L59" s="8">
        <v>3.9E-2</v>
      </c>
      <c r="M59" s="13">
        <f t="shared" si="2"/>
        <v>3.8028838535889716E-3</v>
      </c>
      <c r="N59" s="4">
        <v>24</v>
      </c>
      <c r="O59" s="8">
        <v>3.4000000000000002E-2</v>
      </c>
      <c r="P59" s="13">
        <f t="shared" si="3"/>
        <v>2.6753864447086801E-3</v>
      </c>
      <c r="Q59" s="4">
        <v>18</v>
      </c>
    </row>
    <row r="60" spans="1:17" x14ac:dyDescent="0.25">
      <c r="A60" s="18" t="s">
        <v>67</v>
      </c>
      <c r="B60" s="18" t="s">
        <v>63</v>
      </c>
      <c r="C60" s="9">
        <v>0</v>
      </c>
      <c r="D60" s="14">
        <f t="shared" si="0"/>
        <v>0</v>
      </c>
      <c r="E60" s="6">
        <v>0</v>
      </c>
      <c r="F60" s="13">
        <v>7.0000000000000001E-3</v>
      </c>
      <c r="G60" s="13">
        <f t="shared" si="1"/>
        <v>4.8915701940322842E-4</v>
      </c>
      <c r="H60" s="18">
        <v>3</v>
      </c>
      <c r="I60" s="13">
        <v>2.1000000000000001E-2</v>
      </c>
      <c r="J60" s="13">
        <f t="shared" si="4"/>
        <v>1.5982951518380393E-3</v>
      </c>
      <c r="K60" s="18">
        <v>9</v>
      </c>
      <c r="L60" s="9">
        <v>0</v>
      </c>
      <c r="M60" s="14">
        <f t="shared" si="2"/>
        <v>0</v>
      </c>
      <c r="N60" s="6">
        <v>0</v>
      </c>
      <c r="O60" s="8">
        <v>1.9E-2</v>
      </c>
      <c r="P60" s="13">
        <f t="shared" si="3"/>
        <v>1.4863258026159335E-3</v>
      </c>
      <c r="Q60" s="4">
        <v>10</v>
      </c>
    </row>
    <row r="61" spans="1:17" x14ac:dyDescent="0.25">
      <c r="A61" s="18" t="s">
        <v>68</v>
      </c>
      <c r="B61" s="18" t="s">
        <v>63</v>
      </c>
      <c r="C61" s="8">
        <v>0.33700000000000002</v>
      </c>
      <c r="D61" s="13">
        <f t="shared" si="0"/>
        <v>2.4362818590704646E-2</v>
      </c>
      <c r="E61" s="4">
        <v>130</v>
      </c>
      <c r="F61" s="13">
        <v>0.34100000000000003</v>
      </c>
      <c r="G61" s="13">
        <f t="shared" si="1"/>
        <v>2.3153432251752811E-2</v>
      </c>
      <c r="H61" s="18">
        <v>142</v>
      </c>
      <c r="I61" s="13">
        <v>0.39200000000000002</v>
      </c>
      <c r="J61" s="13">
        <f t="shared" si="4"/>
        <v>3.0367607884922748E-2</v>
      </c>
      <c r="K61" s="18">
        <v>171</v>
      </c>
      <c r="L61" s="8">
        <v>0.41799999999999998</v>
      </c>
      <c r="M61" s="13">
        <f t="shared" si="2"/>
        <v>4.0405640944382822E-2</v>
      </c>
      <c r="N61" s="4">
        <v>255</v>
      </c>
      <c r="O61" s="8">
        <v>0.46200000000000002</v>
      </c>
      <c r="P61" s="13">
        <f t="shared" si="3"/>
        <v>3.5820451843043992E-2</v>
      </c>
      <c r="Q61" s="4">
        <v>241</v>
      </c>
    </row>
    <row r="62" spans="1:17" x14ac:dyDescent="0.25">
      <c r="A62" s="18" t="s">
        <v>69</v>
      </c>
      <c r="B62" s="18" t="s">
        <v>70</v>
      </c>
      <c r="C62" s="8">
        <v>0.34899999999999998</v>
      </c>
      <c r="D62" s="13">
        <f t="shared" si="0"/>
        <v>7.1214392803598198E-3</v>
      </c>
      <c r="E62" s="4">
        <v>38</v>
      </c>
      <c r="F62" s="13">
        <v>0.35199999999999998</v>
      </c>
      <c r="G62" s="13">
        <f t="shared" si="1"/>
        <v>1.3207239523887167E-2</v>
      </c>
      <c r="H62" s="18">
        <v>81</v>
      </c>
      <c r="I62" s="13">
        <v>0.26400000000000001</v>
      </c>
      <c r="J62" s="13">
        <f t="shared" si="4"/>
        <v>6.0380039069437043E-3</v>
      </c>
      <c r="K62" s="18">
        <v>34</v>
      </c>
      <c r="L62" s="8">
        <v>0.30099999999999999</v>
      </c>
      <c r="M62" s="13">
        <f t="shared" si="2"/>
        <v>1.0299477103470131E-2</v>
      </c>
      <c r="N62" s="4">
        <v>65</v>
      </c>
      <c r="O62" s="8">
        <v>0.19900000000000001</v>
      </c>
      <c r="P62" s="13">
        <f t="shared" si="3"/>
        <v>4.4589774078478001E-3</v>
      </c>
      <c r="Q62" s="4">
        <v>30</v>
      </c>
    </row>
    <row r="63" spans="1:17" x14ac:dyDescent="0.25">
      <c r="A63" s="18" t="s">
        <v>71</v>
      </c>
      <c r="B63" s="18" t="s">
        <v>70</v>
      </c>
      <c r="C63" s="8">
        <v>0.13800000000000001</v>
      </c>
      <c r="D63" s="13">
        <f t="shared" si="0"/>
        <v>2.8110944527736134E-3</v>
      </c>
      <c r="E63" s="4">
        <v>15</v>
      </c>
      <c r="F63" s="13">
        <v>0.126</v>
      </c>
      <c r="G63" s="13">
        <f t="shared" si="1"/>
        <v>4.7285178542312081E-3</v>
      </c>
      <c r="H63" s="18">
        <v>29</v>
      </c>
      <c r="I63" s="13">
        <v>8.5000000000000006E-2</v>
      </c>
      <c r="J63" s="13">
        <f t="shared" si="4"/>
        <v>1.9534718522464926E-3</v>
      </c>
      <c r="K63" s="18">
        <v>11</v>
      </c>
      <c r="L63" s="8">
        <v>8.7999999999999995E-2</v>
      </c>
      <c r="M63" s="13">
        <f t="shared" si="2"/>
        <v>3.010616384091269E-3</v>
      </c>
      <c r="N63" s="4">
        <v>19</v>
      </c>
      <c r="O63" s="8">
        <v>6.6000000000000003E-2</v>
      </c>
      <c r="P63" s="13">
        <f t="shared" si="3"/>
        <v>1.4863258026159335E-3</v>
      </c>
      <c r="Q63" s="4">
        <v>10</v>
      </c>
    </row>
    <row r="64" spans="1:17" x14ac:dyDescent="0.25">
      <c r="A64" s="18" t="s">
        <v>72</v>
      </c>
      <c r="B64" s="18" t="s">
        <v>70</v>
      </c>
      <c r="C64" s="8">
        <v>2.8000000000000001E-2</v>
      </c>
      <c r="D64" s="13">
        <f t="shared" si="0"/>
        <v>5.6221889055472259E-4</v>
      </c>
      <c r="E64" s="4">
        <v>3</v>
      </c>
      <c r="F64" s="13">
        <v>0.03</v>
      </c>
      <c r="G64" s="13">
        <f t="shared" si="1"/>
        <v>1.1413663786075331E-3</v>
      </c>
      <c r="H64" s="18">
        <v>7</v>
      </c>
      <c r="I64" s="13">
        <v>8.0000000000000002E-3</v>
      </c>
      <c r="J64" s="13">
        <f t="shared" si="4"/>
        <v>1.775883502042266E-4</v>
      </c>
      <c r="K64" s="18">
        <v>1</v>
      </c>
      <c r="L64" s="8">
        <v>2.3E-2</v>
      </c>
      <c r="M64" s="13">
        <f t="shared" si="2"/>
        <v>7.9226746949770247E-4</v>
      </c>
      <c r="N64" s="4">
        <v>5</v>
      </c>
      <c r="O64" s="8">
        <v>9.2999999999999999E-2</v>
      </c>
      <c r="P64" s="13">
        <f t="shared" si="3"/>
        <v>2.0808561236623068E-3</v>
      </c>
      <c r="Q64" s="4">
        <v>14</v>
      </c>
    </row>
    <row r="65" spans="1:17" x14ac:dyDescent="0.25">
      <c r="A65" s="18" t="s">
        <v>73</v>
      </c>
      <c r="B65" s="18" t="s">
        <v>70</v>
      </c>
      <c r="C65" s="8">
        <v>0.48599999999999999</v>
      </c>
      <c r="D65" s="13">
        <f t="shared" si="0"/>
        <v>9.9325337331334328E-3</v>
      </c>
      <c r="E65" s="4">
        <v>53</v>
      </c>
      <c r="F65" s="13">
        <v>0.49099999999999999</v>
      </c>
      <c r="G65" s="13">
        <f t="shared" si="1"/>
        <v>1.8424914397521603E-2</v>
      </c>
      <c r="H65" s="18">
        <v>113</v>
      </c>
      <c r="I65" s="13">
        <v>0.64300000000000002</v>
      </c>
      <c r="J65" s="13">
        <f t="shared" si="4"/>
        <v>1.4739833066950809E-2</v>
      </c>
      <c r="K65" s="18">
        <v>83</v>
      </c>
      <c r="L65" s="8">
        <v>0.58799999999999997</v>
      </c>
      <c r="M65" s="13">
        <f t="shared" si="2"/>
        <v>2.0123593725241643E-2</v>
      </c>
      <c r="N65" s="4">
        <v>127</v>
      </c>
      <c r="O65" s="8">
        <v>0.64200000000000002</v>
      </c>
      <c r="P65" s="13">
        <f t="shared" si="3"/>
        <v>1.4417360285374554E-2</v>
      </c>
      <c r="Q65" s="4">
        <v>97</v>
      </c>
    </row>
    <row r="66" spans="1:17" x14ac:dyDescent="0.25">
      <c r="A66" s="18" t="s">
        <v>74</v>
      </c>
      <c r="B66" s="18" t="s">
        <v>75</v>
      </c>
      <c r="C66" s="8">
        <v>0.21099999999999999</v>
      </c>
      <c r="D66" s="13">
        <f t="shared" si="0"/>
        <v>9.9325337331334328E-3</v>
      </c>
      <c r="E66" s="4">
        <v>53</v>
      </c>
      <c r="F66" s="13">
        <v>0.21</v>
      </c>
      <c r="G66" s="13">
        <f t="shared" si="1"/>
        <v>8.6417740094570355E-3</v>
      </c>
      <c r="H66" s="18">
        <v>53</v>
      </c>
      <c r="I66" s="13">
        <v>0.16300000000000001</v>
      </c>
      <c r="J66" s="13">
        <f t="shared" si="4"/>
        <v>8.1690641093944243E-3</v>
      </c>
      <c r="K66" s="18">
        <v>46</v>
      </c>
      <c r="L66" s="8">
        <v>0.30499999999999999</v>
      </c>
      <c r="M66" s="13">
        <f t="shared" si="2"/>
        <v>1.8539058786246235E-2</v>
      </c>
      <c r="N66" s="4">
        <v>117</v>
      </c>
      <c r="O66" s="8">
        <v>0.219</v>
      </c>
      <c r="P66" s="13">
        <f t="shared" si="3"/>
        <v>2.318668252080856E-2</v>
      </c>
      <c r="Q66" s="4">
        <v>156</v>
      </c>
    </row>
    <row r="67" spans="1:17" x14ac:dyDescent="0.25">
      <c r="A67" s="18" t="s">
        <v>76</v>
      </c>
      <c r="B67" s="18" t="s">
        <v>75</v>
      </c>
      <c r="C67" s="8">
        <v>4.8000000000000001E-2</v>
      </c>
      <c r="D67" s="13">
        <f t="shared" si="0"/>
        <v>2.2488755622188904E-3</v>
      </c>
      <c r="E67" s="4">
        <v>12</v>
      </c>
      <c r="F67" s="13">
        <v>2.8000000000000001E-2</v>
      </c>
      <c r="G67" s="13">
        <f t="shared" si="1"/>
        <v>1.1413663786075331E-3</v>
      </c>
      <c r="H67" s="18">
        <v>7</v>
      </c>
      <c r="I67" s="13">
        <v>5.2999999999999999E-2</v>
      </c>
      <c r="J67" s="13">
        <f t="shared" si="4"/>
        <v>2.6638252530633991E-3</v>
      </c>
      <c r="K67" s="18">
        <v>15</v>
      </c>
      <c r="L67" s="8">
        <v>5.1999999999999998E-2</v>
      </c>
      <c r="M67" s="13">
        <f t="shared" si="2"/>
        <v>3.1690698779908099E-3</v>
      </c>
      <c r="N67" s="4">
        <v>20</v>
      </c>
      <c r="O67" s="8">
        <v>6.3E-2</v>
      </c>
      <c r="P67" s="13">
        <f t="shared" si="3"/>
        <v>6.6884661117717001E-3</v>
      </c>
      <c r="Q67" s="4">
        <v>45</v>
      </c>
    </row>
    <row r="68" spans="1:17" x14ac:dyDescent="0.25">
      <c r="A68" s="18" t="s">
        <v>77</v>
      </c>
      <c r="B68" s="18" t="s">
        <v>75</v>
      </c>
      <c r="C68" s="8">
        <v>8.4000000000000005E-2</v>
      </c>
      <c r="D68" s="13">
        <f t="shared" si="0"/>
        <v>3.9355322338830582E-3</v>
      </c>
      <c r="E68" s="4">
        <v>21</v>
      </c>
      <c r="F68" s="13">
        <v>0.04</v>
      </c>
      <c r="G68" s="13">
        <f t="shared" si="1"/>
        <v>1.6305233980107615E-3</v>
      </c>
      <c r="H68" s="18">
        <v>10</v>
      </c>
      <c r="I68" s="13">
        <v>8.8999999999999996E-2</v>
      </c>
      <c r="J68" s="13">
        <f t="shared" si="4"/>
        <v>4.4397087551056652E-3</v>
      </c>
      <c r="K68" s="18">
        <v>25</v>
      </c>
      <c r="L68" s="8">
        <v>9.9000000000000005E-2</v>
      </c>
      <c r="M68" s="13">
        <f t="shared" si="2"/>
        <v>6.021232768182538E-3</v>
      </c>
      <c r="N68" s="4">
        <v>38</v>
      </c>
      <c r="O68" s="8">
        <v>0.21199999999999999</v>
      </c>
      <c r="P68" s="13">
        <f t="shared" si="3"/>
        <v>2.2443519619500595E-2</v>
      </c>
      <c r="Q68" s="4">
        <v>151</v>
      </c>
    </row>
    <row r="69" spans="1:17" x14ac:dyDescent="0.25">
      <c r="A69" s="18" t="s">
        <v>78</v>
      </c>
      <c r="B69" s="18" t="s">
        <v>75</v>
      </c>
      <c r="C69" s="8">
        <v>0.65700000000000003</v>
      </c>
      <c r="D69" s="13">
        <f t="shared" si="0"/>
        <v>3.0922038980509745E-2</v>
      </c>
      <c r="E69" s="4">
        <v>165</v>
      </c>
      <c r="F69" s="13">
        <v>0.72199999999999998</v>
      </c>
      <c r="G69" s="13">
        <f t="shared" si="1"/>
        <v>2.9675525843795857E-2</v>
      </c>
      <c r="H69" s="18">
        <v>182</v>
      </c>
      <c r="I69" s="13">
        <v>0.69499999999999995</v>
      </c>
      <c r="J69" s="13">
        <f t="shared" si="4"/>
        <v>3.4807316640028417E-2</v>
      </c>
      <c r="K69" s="18">
        <v>196</v>
      </c>
      <c r="L69" s="8">
        <v>0.54300000000000004</v>
      </c>
      <c r="M69" s="13">
        <f t="shared" si="2"/>
        <v>3.2958326731104423E-2</v>
      </c>
      <c r="N69" s="4">
        <v>208</v>
      </c>
      <c r="O69" s="8">
        <v>0.50600000000000001</v>
      </c>
      <c r="P69" s="13">
        <f t="shared" si="3"/>
        <v>5.3656361474435199E-2</v>
      </c>
      <c r="Q69" s="4">
        <v>361</v>
      </c>
    </row>
    <row r="70" spans="1:17" x14ac:dyDescent="0.25">
      <c r="A70" s="18" t="s">
        <v>79</v>
      </c>
      <c r="B70" s="18" t="s">
        <v>80</v>
      </c>
      <c r="C70" s="8">
        <v>0.53200000000000003</v>
      </c>
      <c r="D70" s="13">
        <f t="shared" si="0"/>
        <v>4.6851574212893555E-3</v>
      </c>
      <c r="E70" s="4">
        <v>25</v>
      </c>
      <c r="F70" s="13">
        <v>0.45500000000000002</v>
      </c>
      <c r="G70" s="13">
        <f t="shared" si="1"/>
        <v>5.7068318930376654E-3</v>
      </c>
      <c r="H70" s="18">
        <v>35</v>
      </c>
      <c r="I70" s="13">
        <v>0.441</v>
      </c>
      <c r="J70" s="13">
        <f t="shared" si="4"/>
        <v>4.6172971053098913E-3</v>
      </c>
      <c r="K70" s="18">
        <v>26</v>
      </c>
      <c r="L70" s="8">
        <v>0.49199999999999999</v>
      </c>
      <c r="M70" s="13">
        <f t="shared" si="2"/>
        <v>9.1903026461733484E-3</v>
      </c>
      <c r="N70" s="4">
        <v>58</v>
      </c>
      <c r="O70" s="8">
        <v>8.0000000000000002E-3</v>
      </c>
      <c r="P70" s="13">
        <f t="shared" si="3"/>
        <v>1.4863258026159333E-4</v>
      </c>
      <c r="Q70" s="4">
        <v>1</v>
      </c>
    </row>
    <row r="71" spans="1:17" x14ac:dyDescent="0.25">
      <c r="A71" s="18" t="s">
        <v>81</v>
      </c>
      <c r="B71" s="18" t="s">
        <v>80</v>
      </c>
      <c r="C71" s="8">
        <v>0.46800000000000003</v>
      </c>
      <c r="D71" s="13">
        <f t="shared" si="0"/>
        <v>4.1229385307346329E-3</v>
      </c>
      <c r="E71" s="4">
        <v>22</v>
      </c>
      <c r="F71" s="13">
        <v>0.54500000000000004</v>
      </c>
      <c r="G71" s="13">
        <f t="shared" si="1"/>
        <v>6.8481982716451983E-3</v>
      </c>
      <c r="H71" s="18">
        <v>42</v>
      </c>
      <c r="I71" s="13">
        <v>0.55900000000000005</v>
      </c>
      <c r="J71" s="13">
        <f t="shared" si="4"/>
        <v>5.8604155567394782E-3</v>
      </c>
      <c r="K71" s="18">
        <v>33</v>
      </c>
      <c r="L71" s="8">
        <v>0.50800000000000001</v>
      </c>
      <c r="M71" s="13">
        <f t="shared" si="2"/>
        <v>9.5072096339724292E-3</v>
      </c>
      <c r="N71" s="4">
        <v>60</v>
      </c>
      <c r="O71" s="8">
        <v>0.99199999999999999</v>
      </c>
      <c r="P71" s="13">
        <f t="shared" si="3"/>
        <v>1.9470868014268727E-2</v>
      </c>
      <c r="Q71" s="4">
        <v>131</v>
      </c>
    </row>
    <row r="72" spans="1:17" x14ac:dyDescent="0.25">
      <c r="A72" s="18" t="s">
        <v>82</v>
      </c>
      <c r="B72" s="18" t="s">
        <v>83</v>
      </c>
      <c r="C72" s="8">
        <v>7.1999999999999995E-2</v>
      </c>
      <c r="D72" s="13">
        <f t="shared" ref="D72:D75" si="5">E72/5336</f>
        <v>5.0599700149925033E-3</v>
      </c>
      <c r="E72" s="4">
        <v>27</v>
      </c>
      <c r="F72" s="13">
        <v>0.18099999999999999</v>
      </c>
      <c r="G72" s="13">
        <f t="shared" ref="G72:G75" si="6">H72/6133</f>
        <v>1.1087559106473178E-2</v>
      </c>
      <c r="H72" s="18">
        <v>68</v>
      </c>
      <c r="I72" s="13">
        <v>0.106</v>
      </c>
      <c r="J72" s="13">
        <f t="shared" si="4"/>
        <v>7.9914757591901964E-3</v>
      </c>
      <c r="K72" s="18">
        <v>45</v>
      </c>
      <c r="L72" s="8">
        <v>0.126</v>
      </c>
      <c r="M72" s="13">
        <f t="shared" ref="M72:M75" si="7">N72/6311</f>
        <v>6.8135002376802411E-3</v>
      </c>
      <c r="N72" s="4">
        <v>43</v>
      </c>
      <c r="O72" s="8">
        <v>9.4E-2</v>
      </c>
      <c r="P72" s="13">
        <f t="shared" ref="P72:P75" si="8">Q72/6728</f>
        <v>5.3507728894173602E-3</v>
      </c>
      <c r="Q72" s="4">
        <v>36</v>
      </c>
    </row>
    <row r="73" spans="1:17" x14ac:dyDescent="0.25">
      <c r="A73" s="18" t="s">
        <v>84</v>
      </c>
      <c r="B73" s="18" t="s">
        <v>83</v>
      </c>
      <c r="C73" s="8">
        <v>0.92800000000000005</v>
      </c>
      <c r="D73" s="13">
        <f t="shared" si="5"/>
        <v>6.5029985007496252E-2</v>
      </c>
      <c r="E73" s="4">
        <v>347</v>
      </c>
      <c r="F73" s="13">
        <v>0.81899999999999995</v>
      </c>
      <c r="G73" s="13">
        <f t="shared" si="6"/>
        <v>5.0220120658731451E-2</v>
      </c>
      <c r="H73" s="18">
        <v>308</v>
      </c>
      <c r="I73" s="13">
        <v>0.89400000000000002</v>
      </c>
      <c r="J73" s="13">
        <f t="shared" ref="J73:J75" si="9">K73/5631</f>
        <v>6.7483573077606107E-2</v>
      </c>
      <c r="K73" s="18">
        <v>380</v>
      </c>
      <c r="L73" s="8">
        <v>0.874</v>
      </c>
      <c r="M73" s="13">
        <f t="shared" si="7"/>
        <v>4.7377594675962607E-2</v>
      </c>
      <c r="N73" s="4">
        <v>299</v>
      </c>
      <c r="O73" s="8">
        <v>0.90600000000000003</v>
      </c>
      <c r="P73" s="13">
        <f t="shared" si="8"/>
        <v>5.1278240190249701E-2</v>
      </c>
      <c r="Q73" s="4">
        <v>345</v>
      </c>
    </row>
    <row r="74" spans="1:17" x14ac:dyDescent="0.25">
      <c r="A74" s="18" t="s">
        <v>85</v>
      </c>
      <c r="B74" s="18" t="s">
        <v>86</v>
      </c>
      <c r="C74" s="8">
        <v>0.8</v>
      </c>
      <c r="D74" s="13">
        <f t="shared" si="5"/>
        <v>1.4992503748125937E-3</v>
      </c>
      <c r="E74" s="4">
        <v>8</v>
      </c>
      <c r="F74" s="13">
        <v>0.78600000000000003</v>
      </c>
      <c r="G74" s="13">
        <f t="shared" si="6"/>
        <v>1.7935757378118376E-3</v>
      </c>
      <c r="H74" s="18">
        <v>11</v>
      </c>
      <c r="I74" s="13">
        <v>0.9</v>
      </c>
      <c r="J74" s="13">
        <f t="shared" si="9"/>
        <v>1.5982951518380393E-3</v>
      </c>
      <c r="K74" s="18">
        <v>9</v>
      </c>
      <c r="L74" s="8">
        <v>0.75</v>
      </c>
      <c r="M74" s="13">
        <f t="shared" si="7"/>
        <v>1.4260814450958643E-3</v>
      </c>
      <c r="N74" s="4">
        <v>9</v>
      </c>
      <c r="O74" s="8">
        <v>0.61499999999999999</v>
      </c>
      <c r="P74" s="13">
        <f t="shared" si="8"/>
        <v>1.1890606420927466E-3</v>
      </c>
      <c r="Q74" s="4">
        <v>8</v>
      </c>
    </row>
    <row r="75" spans="1:17" x14ac:dyDescent="0.25">
      <c r="A75" s="21" t="s">
        <v>87</v>
      </c>
      <c r="B75" s="21" t="s">
        <v>86</v>
      </c>
      <c r="C75" s="11">
        <v>0.2</v>
      </c>
      <c r="D75" s="23">
        <f t="shared" si="5"/>
        <v>3.7481259370314841E-4</v>
      </c>
      <c r="E75" s="7">
        <v>2</v>
      </c>
      <c r="F75" s="23">
        <v>0.214</v>
      </c>
      <c r="G75" s="23">
        <f t="shared" si="6"/>
        <v>4.8915701940322842E-4</v>
      </c>
      <c r="H75" s="21">
        <v>3</v>
      </c>
      <c r="I75" s="23">
        <v>0.1</v>
      </c>
      <c r="J75" s="23">
        <f t="shared" si="9"/>
        <v>1.775883502042266E-4</v>
      </c>
      <c r="K75" s="21">
        <v>1</v>
      </c>
      <c r="L75" s="11">
        <v>0.25</v>
      </c>
      <c r="M75" s="23">
        <f t="shared" si="7"/>
        <v>4.7536048169862145E-4</v>
      </c>
      <c r="N75" s="7">
        <v>3</v>
      </c>
      <c r="O75" s="11">
        <v>0.38500000000000001</v>
      </c>
      <c r="P75" s="23">
        <f t="shared" si="8"/>
        <v>7.4316290130796675E-4</v>
      </c>
      <c r="Q75" s="7">
        <v>5</v>
      </c>
    </row>
    <row r="76" spans="1:17" x14ac:dyDescent="0.25">
      <c r="A76" s="28" t="s">
        <v>99</v>
      </c>
      <c r="B76" s="2"/>
      <c r="C76" s="2"/>
      <c r="D76" s="29">
        <f>SUM(D10:D75)</f>
        <v>1.0000000000000002</v>
      </c>
      <c r="E76" s="2">
        <f>SUM(E10:E75)</f>
        <v>5336</v>
      </c>
      <c r="F76" s="2"/>
      <c r="G76" s="29">
        <f>SUM(G10:G75)</f>
        <v>0.99999999999999989</v>
      </c>
      <c r="H76" s="2">
        <f>SUM(H10:H75)</f>
        <v>6133</v>
      </c>
      <c r="I76" s="2"/>
      <c r="J76" s="29">
        <f>SUM(J10:J75)</f>
        <v>0.99999999999999989</v>
      </c>
      <c r="K76" s="2">
        <f>SUM(K10:K75)</f>
        <v>5631</v>
      </c>
      <c r="L76" s="2"/>
      <c r="M76" s="29">
        <f>SUM(M10:M75)</f>
        <v>0.99999999999999978</v>
      </c>
      <c r="N76" s="2">
        <f>SUM(N10:N75)</f>
        <v>6311</v>
      </c>
      <c r="O76" s="2"/>
      <c r="P76" s="29">
        <f>SUM(P10:P75)</f>
        <v>0.99999999999999967</v>
      </c>
      <c r="Q76" s="2">
        <f>SUM(Q10:Q75)</f>
        <v>6728</v>
      </c>
    </row>
    <row r="77" spans="1:17" x14ac:dyDescent="0.25">
      <c r="A77" s="28" t="s">
        <v>100</v>
      </c>
      <c r="D77" s="1">
        <f>MAX(D7:D75)</f>
        <v>0.1924662668665667</v>
      </c>
      <c r="G77" s="1">
        <f>MAX(G7:G75)</f>
        <v>0.13565954671449534</v>
      </c>
      <c r="J77" s="1">
        <f>MAX(J7:J75)</f>
        <v>0.18966435801811402</v>
      </c>
      <c r="M77" s="1">
        <f>MAX(M7:M75)</f>
        <v>0.13024877198542228</v>
      </c>
      <c r="P77" s="1">
        <f>MAX(P7:P75)</f>
        <v>9.4976218787158145E-2</v>
      </c>
    </row>
  </sheetData>
  <mergeCells count="10">
    <mergeCell ref="C4:E4"/>
    <mergeCell ref="F4:H4"/>
    <mergeCell ref="I4:K4"/>
    <mergeCell ref="L4:N4"/>
    <mergeCell ref="O4:Q4"/>
    <mergeCell ref="C5:E5"/>
    <mergeCell ref="F5:H5"/>
    <mergeCell ref="I5:K5"/>
    <mergeCell ref="L5:N5"/>
    <mergeCell ref="O5:Q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Codon usage cannonical genes</vt:lpstr>
      <vt:lpstr>Codon usage all ORF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DorotheeNB</dc:creator>
  <cp:lastModifiedBy>Dorothee Huchon</cp:lastModifiedBy>
  <dcterms:created xsi:type="dcterms:W3CDTF">2023-09-23T18:00:04Z</dcterms:created>
  <dcterms:modified xsi:type="dcterms:W3CDTF">2024-02-14T15:42:09Z</dcterms:modified>
</cp:coreProperties>
</file>