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статья wes 24\plos теперь BMC\"/>
    </mc:Choice>
  </mc:AlternateContent>
  <xr:revisionPtr revIDLastSave="0" documentId="13_ncr:1_{2DA48754-48AB-4527-8F77-4E85780E82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l variant counts DP&gt;3" sheetId="7" r:id="rId1"/>
    <sheet name="summary SNV benchmark for E701" sheetId="1" r:id="rId2"/>
    <sheet name="E701 downsamp_50M_reads" sheetId="2" r:id="rId3"/>
    <sheet name="E701 downsamp_40M_reads" sheetId="3" r:id="rId4"/>
    <sheet name="E701 downsamp_30M_reads" sheetId="4" r:id="rId5"/>
    <sheet name="E701 downsamp_20M_reads" sheetId="5" r:id="rId6"/>
    <sheet name="E701 downsamp_10M_reads" sheetId="6" r:id="rId7"/>
  </sheets>
  <definedNames>
    <definedName name="_xlnm._FilterDatabase" localSheetId="2" hidden="1">'E701 downsamp_50M_reads'!$A$1:$Z$999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8" i="6" l="1"/>
  <c r="U18" i="6"/>
  <c r="T18" i="6"/>
  <c r="X18" i="6" s="1"/>
  <c r="V13" i="6"/>
  <c r="U13" i="6"/>
  <c r="T13" i="6"/>
  <c r="W13" i="6" s="1"/>
  <c r="V8" i="6"/>
  <c r="U8" i="6"/>
  <c r="T8" i="6"/>
  <c r="X8" i="6" s="1"/>
  <c r="X3" i="6"/>
  <c r="V3" i="6"/>
  <c r="U3" i="6"/>
  <c r="T3" i="6"/>
  <c r="W3" i="6" s="1"/>
  <c r="Y3" i="6" s="1"/>
  <c r="V18" i="5"/>
  <c r="U18" i="5"/>
  <c r="T18" i="5"/>
  <c r="X18" i="5" s="1"/>
  <c r="W13" i="5"/>
  <c r="V13" i="5"/>
  <c r="U13" i="5"/>
  <c r="T13" i="5"/>
  <c r="X13" i="5" s="1"/>
  <c r="V8" i="5"/>
  <c r="U8" i="5"/>
  <c r="W8" i="5" s="1"/>
  <c r="T8" i="5"/>
  <c r="X8" i="5" s="1"/>
  <c r="X3" i="5"/>
  <c r="V3" i="5"/>
  <c r="U3" i="5"/>
  <c r="T3" i="5"/>
  <c r="W3" i="5" s="1"/>
  <c r="Y3" i="5" s="1"/>
  <c r="V18" i="4"/>
  <c r="U18" i="4"/>
  <c r="T18" i="4"/>
  <c r="X18" i="4" s="1"/>
  <c r="W13" i="4"/>
  <c r="Y13" i="4" s="1"/>
  <c r="V13" i="4"/>
  <c r="U13" i="4"/>
  <c r="T13" i="4"/>
  <c r="X13" i="4" s="1"/>
  <c r="V8" i="4"/>
  <c r="U8" i="4"/>
  <c r="W8" i="4" s="1"/>
  <c r="T8" i="4"/>
  <c r="X8" i="4" s="1"/>
  <c r="X3" i="4"/>
  <c r="V3" i="4"/>
  <c r="U3" i="4"/>
  <c r="T3" i="4"/>
  <c r="W3" i="4" s="1"/>
  <c r="Y3" i="4" s="1"/>
  <c r="V18" i="3"/>
  <c r="U18" i="3"/>
  <c r="T18" i="3"/>
  <c r="X18" i="3" s="1"/>
  <c r="V13" i="3"/>
  <c r="U13" i="3"/>
  <c r="T13" i="3"/>
  <c r="W13" i="3" s="1"/>
  <c r="V8" i="3"/>
  <c r="U8" i="3"/>
  <c r="W8" i="3" s="1"/>
  <c r="Y8" i="3" s="1"/>
  <c r="T8" i="3"/>
  <c r="X8" i="3" s="1"/>
  <c r="X3" i="3"/>
  <c r="V3" i="3"/>
  <c r="U3" i="3"/>
  <c r="T3" i="3"/>
  <c r="W3" i="3" s="1"/>
  <c r="Y3" i="3" s="1"/>
  <c r="V18" i="2"/>
  <c r="U18" i="2"/>
  <c r="T18" i="2"/>
  <c r="X18" i="2" s="1"/>
  <c r="V13" i="2"/>
  <c r="U13" i="2"/>
  <c r="T13" i="2"/>
  <c r="X13" i="2" s="1"/>
  <c r="V8" i="2"/>
  <c r="U8" i="2"/>
  <c r="W8" i="2" s="1"/>
  <c r="T8" i="2"/>
  <c r="X8" i="2" s="1"/>
  <c r="X3" i="2"/>
  <c r="V3" i="2"/>
  <c r="U3" i="2"/>
  <c r="T3" i="2"/>
  <c r="W3" i="2" s="1"/>
  <c r="Y3" i="2" s="1"/>
  <c r="Y13" i="6" l="1"/>
  <c r="Y8" i="2"/>
  <c r="Y8" i="4"/>
  <c r="Y8" i="5"/>
  <c r="Y13" i="5"/>
  <c r="W13" i="2"/>
  <c r="Y13" i="2" s="1"/>
  <c r="X13" i="3"/>
  <c r="Y13" i="3" s="1"/>
  <c r="X13" i="6"/>
  <c r="W8" i="6"/>
  <c r="Y8" i="6" s="1"/>
  <c r="W18" i="2"/>
  <c r="Y18" i="2" s="1"/>
  <c r="W18" i="3"/>
  <c r="Y18" i="3" s="1"/>
  <c r="W18" i="4"/>
  <c r="Y18" i="4" s="1"/>
  <c r="W18" i="5"/>
  <c r="Y18" i="5" s="1"/>
  <c r="W18" i="6"/>
  <c r="Y18" i="6" s="1"/>
</calcChain>
</file>

<file path=xl/sharedStrings.xml><?xml version="1.0" encoding="utf-8"?>
<sst xmlns="http://schemas.openxmlformats.org/spreadsheetml/2006/main" count="749" uniqueCount="91">
  <si>
    <t>Comparative Analysis of SNV Detection Accuracy for E701 DNA standard sample</t>
  </si>
  <si>
    <t>Precision</t>
  </si>
  <si>
    <t>Recall</t>
  </si>
  <si>
    <t>F-measure</t>
  </si>
  <si>
    <t>downsamp_50</t>
  </si>
  <si>
    <t>agilent_v8</t>
  </si>
  <si>
    <t>nanodigmbio</t>
  </si>
  <si>
    <t>roche</t>
  </si>
  <si>
    <t>vazyme</t>
  </si>
  <si>
    <t>downsamp_40</t>
  </si>
  <si>
    <t>downsamp_30</t>
  </si>
  <si>
    <t>downsamp_20</t>
  </si>
  <si>
    <t>downsamp_10</t>
  </si>
  <si>
    <t>LIB-1</t>
  </si>
  <si>
    <t>LIB-2</t>
  </si>
  <si>
    <t>LIB-3</t>
  </si>
  <si>
    <t>LIB-4</t>
  </si>
  <si>
    <t>LIB-5</t>
  </si>
  <si>
    <t>LIB-6</t>
  </si>
  <si>
    <t>mean</t>
  </si>
  <si>
    <t>common</t>
  </si>
  <si>
    <t>FP</t>
  </si>
  <si>
    <t>not found</t>
  </si>
  <si>
    <t>LIB-13</t>
  </si>
  <si>
    <t>LIB-14</t>
  </si>
  <si>
    <t>LIB-15</t>
  </si>
  <si>
    <t>LIB-16</t>
  </si>
  <si>
    <t>LIB-17</t>
  </si>
  <si>
    <t>LIB-18</t>
  </si>
  <si>
    <t>LIB-10</t>
  </si>
  <si>
    <t>LIB-11</t>
  </si>
  <si>
    <t>LIB-12</t>
  </si>
  <si>
    <t>LIB-7</t>
  </si>
  <si>
    <t>LIB-8</t>
  </si>
  <si>
    <t>LIB-9</t>
  </si>
  <si>
    <t>Sample E701</t>
  </si>
  <si>
    <t>common (TP) - common SNVs present in both VCF files (standart WGS E701 and experimental WES E701).</t>
  </si>
  <si>
    <t>FP (False Positive) - SNVs found only in the experimental E701 VCF file</t>
  </si>
  <si>
    <t>not found (FN) - SNVs found only in the standard WGS E701 VCF file and not found in experimental E701 VCF</t>
  </si>
  <si>
    <t>LIB-19</t>
  </si>
  <si>
    <t>LIB-20</t>
  </si>
  <si>
    <t>LIB-21</t>
  </si>
  <si>
    <t>LIB-22</t>
  </si>
  <si>
    <t>LIB-23</t>
  </si>
  <si>
    <t>LIB-24</t>
  </si>
  <si>
    <t>Sample</t>
  </si>
  <si>
    <t>SNV</t>
  </si>
  <si>
    <t>indel</t>
  </si>
  <si>
    <t>sample_1</t>
  </si>
  <si>
    <t>sample_2</t>
  </si>
  <si>
    <t>sample_3</t>
  </si>
  <si>
    <t>sample_4</t>
  </si>
  <si>
    <t>sample_5</t>
  </si>
  <si>
    <t>sample_6</t>
  </si>
  <si>
    <t>sample_7</t>
  </si>
  <si>
    <t>sample_8</t>
  </si>
  <si>
    <t>sample_9</t>
  </si>
  <si>
    <t>sample_10</t>
  </si>
  <si>
    <t>sample_11</t>
  </si>
  <si>
    <t>sample_12</t>
  </si>
  <si>
    <t>sample_13</t>
  </si>
  <si>
    <t>sample_14</t>
  </si>
  <si>
    <t>sample_15</t>
  </si>
  <si>
    <t>sample_16</t>
  </si>
  <si>
    <t>sample_17</t>
  </si>
  <si>
    <t>sample_18</t>
  </si>
  <si>
    <t>MEAN</t>
  </si>
  <si>
    <t>sample_e701_LIB-1</t>
  </si>
  <si>
    <t>sample_e701_LIB-13</t>
  </si>
  <si>
    <t>sample_e701_LIB-2</t>
  </si>
  <si>
    <t>sample_e701_LIB-14</t>
  </si>
  <si>
    <t>sample_e701_LIB-3</t>
  </si>
  <si>
    <t>sample_e701_LIB-15</t>
  </si>
  <si>
    <t>sample_e701_LIB-4</t>
  </si>
  <si>
    <t>sample_e701_LIB-16</t>
  </si>
  <si>
    <t>sample_e701_LIB-5</t>
  </si>
  <si>
    <t>sample_e701_LIB-17</t>
  </si>
  <si>
    <t>sample_e701_LIB-6</t>
  </si>
  <si>
    <t>sample_e701_LIB-18</t>
  </si>
  <si>
    <t>sample_e701_LIB-22</t>
  </si>
  <si>
    <t>sample_e701_LIB-10</t>
  </si>
  <si>
    <t>sample_e701_LIB-23</t>
  </si>
  <si>
    <t>sample_e701_LIB-11</t>
  </si>
  <si>
    <t>sample_e701_LIB-24</t>
  </si>
  <si>
    <t>sample_e701_LIB-12</t>
  </si>
  <si>
    <t>sample_e701_LIB-19</t>
  </si>
  <si>
    <t>sample_e701_LIB-7</t>
  </si>
  <si>
    <t>sample_e701_LIB-20</t>
  </si>
  <si>
    <t>sample_e701_LIB-8</t>
  </si>
  <si>
    <t>sample_e701_LIB-21</t>
  </si>
  <si>
    <t>sample_e701_LIB-9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</si>
</sst>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b/>
      <sz val="14"/>
      <color rgb="FF000000"/>
      <name val="Arial"/>
    </font>
    <font>
      <sz val="8"/>
      <color theme="1"/>
      <name val="Arial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/>
    <xf numFmtId="10" fontId="3" fillId="0" borderId="8" xfId="0" applyNumberFormat="1" applyFont="1" applyBorder="1"/>
    <xf numFmtId="10" fontId="3" fillId="0" borderId="8" xfId="0" applyNumberFormat="1" applyFont="1" applyBorder="1" applyAlignment="1"/>
    <xf numFmtId="0" fontId="3" fillId="0" borderId="8" xfId="0" applyFont="1" applyBorder="1" applyAlignment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/>
    <xf numFmtId="10" fontId="3" fillId="0" borderId="0" xfId="0" applyNumberFormat="1" applyFont="1"/>
    <xf numFmtId="10" fontId="3" fillId="0" borderId="0" xfId="0" applyNumberFormat="1" applyFont="1" applyAlignment="1"/>
    <xf numFmtId="0" fontId="0" fillId="0" borderId="14" xfId="0" applyFont="1" applyBorder="1" applyAlignment="1"/>
    <xf numFmtId="0" fontId="0" fillId="0" borderId="0" xfId="0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20" xfId="0" applyFont="1" applyBorder="1" applyAlignment="1"/>
    <xf numFmtId="0" fontId="0" fillId="0" borderId="19" xfId="0" applyFont="1" applyBorder="1" applyAlignment="1"/>
    <xf numFmtId="0" fontId="0" fillId="0" borderId="21" xfId="0" applyFont="1" applyBorder="1" applyAlignment="1"/>
    <xf numFmtId="0" fontId="0" fillId="0" borderId="22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/>
    <xf numFmtId="0" fontId="4" fillId="0" borderId="6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3" fillId="0" borderId="3" xfId="0" applyFont="1" applyBorder="1" applyAlignment="1"/>
    <xf numFmtId="0" fontId="3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95E1-0524-4184-AE60-809209B244AA}">
  <dimension ref="A1:I43"/>
  <sheetViews>
    <sheetView tabSelected="1" topLeftCell="A4" workbookViewId="0">
      <selection activeCell="K24" sqref="K24"/>
    </sheetView>
  </sheetViews>
  <sheetFormatPr defaultColWidth="13" defaultRowHeight="13.2" x14ac:dyDescent="0.25"/>
  <cols>
    <col min="1" max="1" width="18.88671875" customWidth="1"/>
    <col min="5" max="5" width="17.77734375" customWidth="1"/>
  </cols>
  <sheetData>
    <row r="1" spans="1:9" x14ac:dyDescent="0.25">
      <c r="A1" s="37" t="s">
        <v>45</v>
      </c>
      <c r="B1" s="35" t="s">
        <v>5</v>
      </c>
      <c r="C1" s="36"/>
      <c r="D1" s="35" t="s">
        <v>6</v>
      </c>
      <c r="E1" s="36"/>
      <c r="F1" s="35" t="s">
        <v>7</v>
      </c>
      <c r="G1" s="36"/>
      <c r="H1" s="35" t="s">
        <v>8</v>
      </c>
      <c r="I1" s="36"/>
    </row>
    <row r="2" spans="1:9" x14ac:dyDescent="0.25">
      <c r="A2" s="38"/>
      <c r="B2" s="31" t="s">
        <v>46</v>
      </c>
      <c r="C2" s="32" t="s">
        <v>47</v>
      </c>
      <c r="D2" s="32" t="s">
        <v>46</v>
      </c>
      <c r="E2" s="32" t="s">
        <v>47</v>
      </c>
      <c r="F2" s="32" t="s">
        <v>46</v>
      </c>
      <c r="G2" s="32" t="s">
        <v>47</v>
      </c>
      <c r="H2" s="32" t="s">
        <v>46</v>
      </c>
      <c r="I2" s="32" t="s">
        <v>47</v>
      </c>
    </row>
    <row r="3" spans="1:9" x14ac:dyDescent="0.25">
      <c r="A3" s="22" t="s">
        <v>48</v>
      </c>
      <c r="B3" s="30">
        <v>69011</v>
      </c>
      <c r="C3" s="28">
        <v>10993</v>
      </c>
      <c r="D3" s="28">
        <v>73778</v>
      </c>
      <c r="E3" s="28">
        <v>11087</v>
      </c>
      <c r="F3" s="23">
        <v>72253</v>
      </c>
      <c r="G3" s="28">
        <v>11276</v>
      </c>
      <c r="H3" s="28">
        <v>65839</v>
      </c>
      <c r="I3" s="24">
        <v>10454</v>
      </c>
    </row>
    <row r="4" spans="1:9" x14ac:dyDescent="0.25">
      <c r="A4" s="22" t="s">
        <v>49</v>
      </c>
      <c r="B4" s="28">
        <v>69482</v>
      </c>
      <c r="C4" s="28">
        <v>11409</v>
      </c>
      <c r="D4" s="28">
        <v>74337</v>
      </c>
      <c r="E4" s="28">
        <v>11482</v>
      </c>
      <c r="F4" s="23">
        <v>72379</v>
      </c>
      <c r="G4" s="28">
        <v>11642</v>
      </c>
      <c r="H4" s="28">
        <v>66141</v>
      </c>
      <c r="I4" s="24">
        <v>10705</v>
      </c>
    </row>
    <row r="5" spans="1:9" x14ac:dyDescent="0.25">
      <c r="A5" s="22" t="s">
        <v>50</v>
      </c>
      <c r="B5" s="28">
        <v>70042</v>
      </c>
      <c r="C5" s="28">
        <v>11109</v>
      </c>
      <c r="D5" s="28">
        <v>74737</v>
      </c>
      <c r="E5" s="28">
        <v>11242</v>
      </c>
      <c r="F5" s="23">
        <v>73069</v>
      </c>
      <c r="G5" s="28">
        <v>11382</v>
      </c>
      <c r="H5" s="28">
        <v>66569</v>
      </c>
      <c r="I5" s="24">
        <v>10481</v>
      </c>
    </row>
    <row r="6" spans="1:9" x14ac:dyDescent="0.25">
      <c r="A6" s="22" t="s">
        <v>51</v>
      </c>
      <c r="B6" s="28">
        <v>69896</v>
      </c>
      <c r="C6" s="28">
        <v>11071</v>
      </c>
      <c r="D6" s="28">
        <v>74844</v>
      </c>
      <c r="E6" s="28">
        <v>11026</v>
      </c>
      <c r="F6" s="23">
        <v>73119</v>
      </c>
      <c r="G6" s="28">
        <v>11449</v>
      </c>
      <c r="H6" s="28">
        <v>66905</v>
      </c>
      <c r="I6" s="24">
        <v>10423</v>
      </c>
    </row>
    <row r="7" spans="1:9" x14ac:dyDescent="0.25">
      <c r="A7" s="22" t="s">
        <v>52</v>
      </c>
      <c r="B7" s="28">
        <v>69134</v>
      </c>
      <c r="C7" s="28">
        <v>11064</v>
      </c>
      <c r="D7" s="28">
        <v>73490</v>
      </c>
      <c r="E7" s="28">
        <v>10539</v>
      </c>
      <c r="F7" s="23">
        <v>72273</v>
      </c>
      <c r="G7" s="28">
        <v>11057</v>
      </c>
      <c r="H7" s="28">
        <v>66059</v>
      </c>
      <c r="I7" s="24">
        <v>10211</v>
      </c>
    </row>
    <row r="8" spans="1:9" x14ac:dyDescent="0.25">
      <c r="A8" s="22" t="s">
        <v>53</v>
      </c>
      <c r="B8" s="28">
        <v>69840</v>
      </c>
      <c r="C8" s="28">
        <v>11044</v>
      </c>
      <c r="D8" s="28">
        <v>74742</v>
      </c>
      <c r="E8" s="28">
        <v>11146</v>
      </c>
      <c r="F8" s="23">
        <v>72871</v>
      </c>
      <c r="G8" s="28">
        <v>11184</v>
      </c>
      <c r="H8" s="28">
        <v>66591</v>
      </c>
      <c r="I8" s="24">
        <v>10435</v>
      </c>
    </row>
    <row r="9" spans="1:9" x14ac:dyDescent="0.25">
      <c r="A9" s="22" t="s">
        <v>54</v>
      </c>
      <c r="B9" s="28">
        <v>69867</v>
      </c>
      <c r="C9" s="28">
        <v>11030</v>
      </c>
      <c r="D9" s="28">
        <v>75208</v>
      </c>
      <c r="E9" s="28">
        <v>11319</v>
      </c>
      <c r="F9" s="23">
        <v>73110</v>
      </c>
      <c r="G9" s="28">
        <v>11088</v>
      </c>
      <c r="H9" s="28">
        <v>66812</v>
      </c>
      <c r="I9" s="24">
        <v>10339</v>
      </c>
    </row>
    <row r="10" spans="1:9" x14ac:dyDescent="0.25">
      <c r="A10" s="22" t="s">
        <v>55</v>
      </c>
      <c r="B10" s="28">
        <v>69460</v>
      </c>
      <c r="C10" s="28">
        <v>11045</v>
      </c>
      <c r="D10" s="28">
        <v>74561</v>
      </c>
      <c r="E10" s="28">
        <v>11050</v>
      </c>
      <c r="F10" s="23">
        <v>72674</v>
      </c>
      <c r="G10" s="28">
        <v>11031</v>
      </c>
      <c r="H10" s="28">
        <v>66421</v>
      </c>
      <c r="I10" s="24">
        <v>10098</v>
      </c>
    </row>
    <row r="11" spans="1:9" x14ac:dyDescent="0.25">
      <c r="A11" s="22" t="s">
        <v>56</v>
      </c>
      <c r="B11" s="28">
        <v>69954</v>
      </c>
      <c r="C11" s="28">
        <v>11276</v>
      </c>
      <c r="D11" s="28">
        <v>75017</v>
      </c>
      <c r="E11" s="28">
        <v>11188</v>
      </c>
      <c r="F11" s="23">
        <v>73077</v>
      </c>
      <c r="G11" s="28">
        <v>11194</v>
      </c>
      <c r="H11" s="28">
        <v>66797</v>
      </c>
      <c r="I11" s="24">
        <v>10589</v>
      </c>
    </row>
    <row r="12" spans="1:9" x14ac:dyDescent="0.25">
      <c r="A12" s="22" t="s">
        <v>57</v>
      </c>
      <c r="B12" s="28">
        <v>69574</v>
      </c>
      <c r="C12" s="28">
        <v>10992</v>
      </c>
      <c r="D12" s="28">
        <v>74834</v>
      </c>
      <c r="E12" s="28">
        <v>11013</v>
      </c>
      <c r="F12" s="23">
        <v>72905</v>
      </c>
      <c r="G12" s="28">
        <v>10919</v>
      </c>
      <c r="H12" s="28">
        <v>66298</v>
      </c>
      <c r="I12" s="24">
        <v>10173</v>
      </c>
    </row>
    <row r="13" spans="1:9" x14ac:dyDescent="0.25">
      <c r="A13" s="22" t="s">
        <v>58</v>
      </c>
      <c r="B13" s="28">
        <v>70139</v>
      </c>
      <c r="C13" s="28">
        <v>11404</v>
      </c>
      <c r="D13" s="28">
        <v>75423</v>
      </c>
      <c r="E13" s="28">
        <v>11216</v>
      </c>
      <c r="F13" s="23">
        <v>73620</v>
      </c>
      <c r="G13" s="28">
        <v>11328</v>
      </c>
      <c r="H13" s="28">
        <v>67039</v>
      </c>
      <c r="I13" s="24">
        <v>10488</v>
      </c>
    </row>
    <row r="14" spans="1:9" x14ac:dyDescent="0.25">
      <c r="A14" s="22" t="s">
        <v>59</v>
      </c>
      <c r="B14" s="28">
        <v>69755</v>
      </c>
      <c r="C14" s="28">
        <v>11157</v>
      </c>
      <c r="D14" s="28">
        <v>75045</v>
      </c>
      <c r="E14" s="28">
        <v>11300</v>
      </c>
      <c r="F14" s="23">
        <v>72690</v>
      </c>
      <c r="G14" s="28">
        <v>11297</v>
      </c>
      <c r="H14" s="28">
        <v>66722</v>
      </c>
      <c r="I14" s="24">
        <v>10589</v>
      </c>
    </row>
    <row r="15" spans="1:9" x14ac:dyDescent="0.25">
      <c r="A15" s="22" t="s">
        <v>60</v>
      </c>
      <c r="B15" s="28">
        <v>69753</v>
      </c>
      <c r="C15" s="28">
        <v>11037</v>
      </c>
      <c r="D15" s="28">
        <v>74473</v>
      </c>
      <c r="E15" s="28">
        <v>11005</v>
      </c>
      <c r="F15" s="23">
        <v>72985</v>
      </c>
      <c r="G15" s="28">
        <v>11198</v>
      </c>
      <c r="H15" s="28">
        <v>66712</v>
      </c>
      <c r="I15" s="24">
        <v>10413</v>
      </c>
    </row>
    <row r="16" spans="1:9" x14ac:dyDescent="0.25">
      <c r="A16" s="22" t="s">
        <v>61</v>
      </c>
      <c r="B16" s="28">
        <v>70051</v>
      </c>
      <c r="C16" s="28">
        <v>11071</v>
      </c>
      <c r="D16" s="28">
        <v>74991</v>
      </c>
      <c r="E16" s="28">
        <v>11189</v>
      </c>
      <c r="F16" s="23">
        <v>73245</v>
      </c>
      <c r="G16" s="28">
        <v>11372</v>
      </c>
      <c r="H16" s="28">
        <v>67086</v>
      </c>
      <c r="I16" s="24">
        <v>10517</v>
      </c>
    </row>
    <row r="17" spans="1:9" x14ac:dyDescent="0.25">
      <c r="A17" s="22" t="s">
        <v>62</v>
      </c>
      <c r="B17" s="28">
        <v>70350</v>
      </c>
      <c r="C17" s="28">
        <v>11122</v>
      </c>
      <c r="D17" s="28">
        <v>75355</v>
      </c>
      <c r="E17" s="28">
        <v>11180</v>
      </c>
      <c r="F17" s="23">
        <v>73223</v>
      </c>
      <c r="G17" s="28">
        <v>11374</v>
      </c>
      <c r="H17" s="28">
        <v>67254</v>
      </c>
      <c r="I17" s="24">
        <v>10498</v>
      </c>
    </row>
    <row r="18" spans="1:9" x14ac:dyDescent="0.25">
      <c r="A18" s="22" t="s">
        <v>63</v>
      </c>
      <c r="B18" s="28">
        <v>70520</v>
      </c>
      <c r="C18" s="28">
        <v>11265</v>
      </c>
      <c r="D18" s="28">
        <v>75726</v>
      </c>
      <c r="E18" s="28">
        <v>11276</v>
      </c>
      <c r="F18" s="23">
        <v>73907</v>
      </c>
      <c r="G18" s="28">
        <v>11294</v>
      </c>
      <c r="H18" s="28">
        <v>67500</v>
      </c>
      <c r="I18" s="24">
        <v>10511</v>
      </c>
    </row>
    <row r="19" spans="1:9" x14ac:dyDescent="0.25">
      <c r="A19" s="22" t="s">
        <v>64</v>
      </c>
      <c r="B19" s="28">
        <v>69883</v>
      </c>
      <c r="C19" s="28">
        <v>11074</v>
      </c>
      <c r="D19" s="28">
        <v>74749</v>
      </c>
      <c r="E19" s="28">
        <v>11027</v>
      </c>
      <c r="F19" s="23">
        <v>73162</v>
      </c>
      <c r="G19" s="28">
        <v>11138</v>
      </c>
      <c r="H19" s="28">
        <v>66793</v>
      </c>
      <c r="I19" s="24">
        <v>10396</v>
      </c>
    </row>
    <row r="20" spans="1:9" x14ac:dyDescent="0.25">
      <c r="A20" s="22" t="s">
        <v>65</v>
      </c>
      <c r="B20" s="28">
        <v>71430</v>
      </c>
      <c r="C20" s="28">
        <v>11426</v>
      </c>
      <c r="D20" s="28">
        <v>74344</v>
      </c>
      <c r="E20" s="28">
        <v>10390</v>
      </c>
      <c r="F20" s="23">
        <v>74791</v>
      </c>
      <c r="G20" s="28">
        <v>11782</v>
      </c>
      <c r="H20" s="28">
        <v>68292</v>
      </c>
      <c r="I20" s="24">
        <v>10824</v>
      </c>
    </row>
    <row r="21" spans="1:9" x14ac:dyDescent="0.25">
      <c r="A21" s="25" t="s">
        <v>66</v>
      </c>
      <c r="B21" s="29">
        <v>69897</v>
      </c>
      <c r="C21" s="29">
        <v>11144</v>
      </c>
      <c r="D21" s="29">
        <v>74759</v>
      </c>
      <c r="E21" s="29">
        <v>11093</v>
      </c>
      <c r="F21" s="26">
        <v>73075</v>
      </c>
      <c r="G21" s="29">
        <v>11278</v>
      </c>
      <c r="H21" s="29">
        <v>66768</v>
      </c>
      <c r="I21" s="27">
        <v>10452</v>
      </c>
    </row>
    <row r="24" spans="1:9" x14ac:dyDescent="0.25">
      <c r="A24" s="33" t="s">
        <v>45</v>
      </c>
      <c r="B24" s="35" t="s">
        <v>5</v>
      </c>
      <c r="C24" s="36"/>
      <c r="E24" s="37" t="s">
        <v>45</v>
      </c>
      <c r="F24" s="39" t="s">
        <v>6</v>
      </c>
      <c r="G24" s="36"/>
    </row>
    <row r="25" spans="1:9" x14ac:dyDescent="0.25">
      <c r="A25" s="34"/>
      <c r="B25" s="25" t="s">
        <v>46</v>
      </c>
      <c r="C25" s="27" t="s">
        <v>47</v>
      </c>
      <c r="E25" s="38"/>
      <c r="F25" s="32" t="s">
        <v>46</v>
      </c>
      <c r="G25" s="32" t="s">
        <v>47</v>
      </c>
    </row>
    <row r="26" spans="1:9" x14ac:dyDescent="0.25">
      <c r="A26" s="22" t="s">
        <v>67</v>
      </c>
      <c r="B26" s="22">
        <v>69611</v>
      </c>
      <c r="C26" s="30">
        <v>10955</v>
      </c>
      <c r="E26" s="30" t="s">
        <v>68</v>
      </c>
      <c r="F26" s="30">
        <v>74485</v>
      </c>
      <c r="G26" s="30">
        <v>10980</v>
      </c>
    </row>
    <row r="27" spans="1:9" x14ac:dyDescent="0.25">
      <c r="A27" s="22" t="s">
        <v>69</v>
      </c>
      <c r="B27" s="22">
        <v>69547</v>
      </c>
      <c r="C27" s="28">
        <v>10977</v>
      </c>
      <c r="E27" s="28" t="s">
        <v>70</v>
      </c>
      <c r="F27" s="28">
        <v>74473</v>
      </c>
      <c r="G27" s="28">
        <v>10967</v>
      </c>
    </row>
    <row r="28" spans="1:9" x14ac:dyDescent="0.25">
      <c r="A28" s="22" t="s">
        <v>71</v>
      </c>
      <c r="B28" s="22">
        <v>69569</v>
      </c>
      <c r="C28" s="28">
        <v>11016</v>
      </c>
      <c r="E28" s="28" t="s">
        <v>72</v>
      </c>
      <c r="F28" s="28">
        <v>74464</v>
      </c>
      <c r="G28" s="28">
        <v>11067</v>
      </c>
    </row>
    <row r="29" spans="1:9" x14ac:dyDescent="0.25">
      <c r="A29" s="22" t="s">
        <v>73</v>
      </c>
      <c r="B29" s="22">
        <v>69749</v>
      </c>
      <c r="C29" s="28">
        <v>11101</v>
      </c>
      <c r="E29" s="28" t="s">
        <v>74</v>
      </c>
      <c r="F29" s="28">
        <v>74538</v>
      </c>
      <c r="G29" s="28">
        <v>11135</v>
      </c>
    </row>
    <row r="30" spans="1:9" x14ac:dyDescent="0.25">
      <c r="A30" s="22" t="s">
        <v>75</v>
      </c>
      <c r="B30" s="22">
        <v>69582</v>
      </c>
      <c r="C30" s="28">
        <v>10968</v>
      </c>
      <c r="E30" s="28" t="s">
        <v>76</v>
      </c>
      <c r="F30" s="28">
        <v>74465</v>
      </c>
      <c r="G30" s="28">
        <v>11043</v>
      </c>
    </row>
    <row r="31" spans="1:9" x14ac:dyDescent="0.25">
      <c r="A31" s="22" t="s">
        <v>77</v>
      </c>
      <c r="B31" s="22">
        <v>69717</v>
      </c>
      <c r="C31" s="28">
        <v>11126</v>
      </c>
      <c r="E31" s="28" t="s">
        <v>78</v>
      </c>
      <c r="F31" s="28">
        <v>74475</v>
      </c>
      <c r="G31" s="28">
        <v>11187</v>
      </c>
    </row>
    <row r="32" spans="1:9" x14ac:dyDescent="0.25">
      <c r="A32" s="25" t="s">
        <v>66</v>
      </c>
      <c r="B32" s="25">
        <v>69629</v>
      </c>
      <c r="C32" s="29">
        <v>11024</v>
      </c>
      <c r="E32" s="29" t="s">
        <v>66</v>
      </c>
      <c r="F32" s="29">
        <v>74483</v>
      </c>
      <c r="G32" s="29">
        <v>11063</v>
      </c>
    </row>
    <row r="35" spans="1:7" x14ac:dyDescent="0.25">
      <c r="A35" s="33" t="s">
        <v>45</v>
      </c>
      <c r="B35" s="35" t="s">
        <v>7</v>
      </c>
      <c r="C35" s="36"/>
      <c r="E35" s="33" t="s">
        <v>45</v>
      </c>
      <c r="F35" s="35" t="s">
        <v>8</v>
      </c>
      <c r="G35" s="36"/>
    </row>
    <row r="36" spans="1:7" x14ac:dyDescent="0.25">
      <c r="A36" s="34"/>
      <c r="B36" s="25" t="s">
        <v>46</v>
      </c>
      <c r="C36" s="27" t="s">
        <v>47</v>
      </c>
      <c r="E36" s="34"/>
      <c r="F36" s="25" t="s">
        <v>46</v>
      </c>
      <c r="G36" s="32" t="s">
        <v>47</v>
      </c>
    </row>
    <row r="37" spans="1:7" x14ac:dyDescent="0.25">
      <c r="A37" s="22" t="s">
        <v>79</v>
      </c>
      <c r="B37" s="22">
        <v>72724</v>
      </c>
      <c r="C37" s="30">
        <v>11409</v>
      </c>
      <c r="E37" s="22" t="s">
        <v>80</v>
      </c>
      <c r="F37" s="22">
        <v>66401</v>
      </c>
      <c r="G37" s="30">
        <v>10423</v>
      </c>
    </row>
    <row r="38" spans="1:7" x14ac:dyDescent="0.25">
      <c r="A38" s="22" t="s">
        <v>81</v>
      </c>
      <c r="B38" s="22">
        <v>72531</v>
      </c>
      <c r="C38" s="28">
        <v>11229</v>
      </c>
      <c r="E38" s="22" t="s">
        <v>82</v>
      </c>
      <c r="F38" s="22">
        <v>66326</v>
      </c>
      <c r="G38" s="28">
        <v>10290</v>
      </c>
    </row>
    <row r="39" spans="1:7" x14ac:dyDescent="0.25">
      <c r="A39" s="22" t="s">
        <v>83</v>
      </c>
      <c r="B39" s="22">
        <v>72662</v>
      </c>
      <c r="C39" s="28">
        <v>11392</v>
      </c>
      <c r="E39" s="22" t="s">
        <v>84</v>
      </c>
      <c r="F39" s="22">
        <v>66415</v>
      </c>
      <c r="G39" s="28">
        <v>10596</v>
      </c>
    </row>
    <row r="40" spans="1:7" x14ac:dyDescent="0.25">
      <c r="A40" s="22" t="s">
        <v>85</v>
      </c>
      <c r="B40" s="22">
        <v>72763</v>
      </c>
      <c r="C40" s="28">
        <v>11145</v>
      </c>
      <c r="E40" s="22" t="s">
        <v>86</v>
      </c>
      <c r="F40" s="22">
        <v>66423</v>
      </c>
      <c r="G40" s="28">
        <v>10392</v>
      </c>
    </row>
    <row r="41" spans="1:7" x14ac:dyDescent="0.25">
      <c r="A41" s="22" t="s">
        <v>87</v>
      </c>
      <c r="B41" s="22">
        <v>72844</v>
      </c>
      <c r="C41" s="28">
        <v>11060</v>
      </c>
      <c r="E41" s="22" t="s">
        <v>88</v>
      </c>
      <c r="F41" s="22">
        <v>66479</v>
      </c>
      <c r="G41" s="28">
        <v>10460</v>
      </c>
    </row>
    <row r="42" spans="1:7" x14ac:dyDescent="0.25">
      <c r="A42" s="22" t="s">
        <v>89</v>
      </c>
      <c r="B42" s="22">
        <v>72639</v>
      </c>
      <c r="C42" s="28">
        <v>11031</v>
      </c>
      <c r="E42" s="22" t="s">
        <v>90</v>
      </c>
      <c r="F42" s="22">
        <v>66179</v>
      </c>
      <c r="G42" s="28">
        <v>10102</v>
      </c>
    </row>
    <row r="43" spans="1:7" x14ac:dyDescent="0.25">
      <c r="A43" s="25" t="s">
        <v>66</v>
      </c>
      <c r="B43" s="25">
        <v>72694</v>
      </c>
      <c r="C43" s="29">
        <v>11211</v>
      </c>
      <c r="E43" s="25" t="s">
        <v>66</v>
      </c>
      <c r="F43" s="25">
        <v>66371</v>
      </c>
      <c r="G43" s="29">
        <v>10377</v>
      </c>
    </row>
  </sheetData>
  <mergeCells count="13">
    <mergeCell ref="H1:I1"/>
    <mergeCell ref="A24:A25"/>
    <mergeCell ref="B24:C24"/>
    <mergeCell ref="E24:E25"/>
    <mergeCell ref="F24:G24"/>
    <mergeCell ref="A35:A36"/>
    <mergeCell ref="B35:C35"/>
    <mergeCell ref="E35:E36"/>
    <mergeCell ref="F35:G35"/>
    <mergeCell ref="A1:A2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3"/>
  <sheetViews>
    <sheetView workbookViewId="0">
      <selection activeCell="D22" sqref="D22"/>
    </sheetView>
  </sheetViews>
  <sheetFormatPr defaultColWidth="12.6640625" defaultRowHeight="15.75" customHeight="1" x14ac:dyDescent="0.25"/>
  <sheetData>
    <row r="1" spans="1:5" x14ac:dyDescent="0.25">
      <c r="A1" s="1" t="s">
        <v>0</v>
      </c>
      <c r="C1" s="2"/>
      <c r="D1" s="2"/>
      <c r="E1" s="2"/>
    </row>
    <row r="2" spans="1:5" x14ac:dyDescent="0.25">
      <c r="B2" s="3"/>
      <c r="C2" s="44" t="s">
        <v>1</v>
      </c>
      <c r="D2" s="43" t="s">
        <v>2</v>
      </c>
      <c r="E2" s="43" t="s">
        <v>3</v>
      </c>
    </row>
    <row r="3" spans="1:5" x14ac:dyDescent="0.25">
      <c r="A3" s="4"/>
      <c r="B3" s="5"/>
      <c r="C3" s="45"/>
      <c r="D3" s="42"/>
      <c r="E3" s="42"/>
    </row>
    <row r="4" spans="1:5" x14ac:dyDescent="0.25">
      <c r="A4" s="46" t="s">
        <v>4</v>
      </c>
      <c r="B4" s="6" t="s">
        <v>5</v>
      </c>
      <c r="C4" s="7">
        <v>0.93758842313755608</v>
      </c>
      <c r="D4" s="7">
        <v>0.99060431347426858</v>
      </c>
      <c r="E4" s="8">
        <v>0.96336752917722313</v>
      </c>
    </row>
    <row r="5" spans="1:5" x14ac:dyDescent="0.25">
      <c r="A5" s="41"/>
      <c r="B5" s="9" t="s">
        <v>6</v>
      </c>
      <c r="C5" s="7">
        <v>0.95791942016627585</v>
      </c>
      <c r="D5" s="7">
        <v>0.95951486163307143</v>
      </c>
      <c r="E5" s="7">
        <v>0.95871647713938257</v>
      </c>
    </row>
    <row r="6" spans="1:5" x14ac:dyDescent="0.25">
      <c r="A6" s="41"/>
      <c r="B6" s="9" t="s">
        <v>7</v>
      </c>
      <c r="C6" s="7">
        <v>0.94058400682288912</v>
      </c>
      <c r="D6" s="7">
        <v>0.98910954516335681</v>
      </c>
      <c r="E6" s="7">
        <v>0.96423664598859238</v>
      </c>
    </row>
    <row r="7" spans="1:5" x14ac:dyDescent="0.25">
      <c r="A7" s="42"/>
      <c r="B7" s="9" t="s">
        <v>8</v>
      </c>
      <c r="C7" s="7">
        <v>0.94053724053724053</v>
      </c>
      <c r="D7" s="7">
        <v>0.98693145419602823</v>
      </c>
      <c r="E7" s="7">
        <v>0.96317599249765551</v>
      </c>
    </row>
    <row r="8" spans="1:5" x14ac:dyDescent="0.25">
      <c r="A8" s="40" t="s">
        <v>9</v>
      </c>
      <c r="B8" s="9" t="s">
        <v>5</v>
      </c>
      <c r="C8" s="7">
        <v>0.93634894991922457</v>
      </c>
      <c r="D8" s="7">
        <v>0.99013452914798206</v>
      </c>
      <c r="E8" s="7">
        <v>0.96249091852620661</v>
      </c>
    </row>
    <row r="9" spans="1:5" x14ac:dyDescent="0.25">
      <c r="A9" s="41"/>
      <c r="B9" s="9" t="s">
        <v>6</v>
      </c>
      <c r="C9" s="7">
        <v>0.95662353141494982</v>
      </c>
      <c r="D9" s="7">
        <v>0.95976937860345934</v>
      </c>
      <c r="E9" s="7">
        <v>0.95819387298271053</v>
      </c>
    </row>
    <row r="10" spans="1:5" x14ac:dyDescent="0.25">
      <c r="A10" s="41"/>
      <c r="B10" s="9" t="s">
        <v>7</v>
      </c>
      <c r="C10" s="7">
        <v>0.93869529983792543</v>
      </c>
      <c r="D10" s="7">
        <v>0.98940849882553916</v>
      </c>
      <c r="E10" s="7">
        <v>0.96338496725231315</v>
      </c>
    </row>
    <row r="11" spans="1:5" x14ac:dyDescent="0.25">
      <c r="A11" s="42"/>
      <c r="B11" s="9" t="s">
        <v>8</v>
      </c>
      <c r="C11" s="7">
        <v>0.9383778517496143</v>
      </c>
      <c r="D11" s="7">
        <v>0.98723040785821059</v>
      </c>
      <c r="E11" s="7">
        <v>0.96218443672084741</v>
      </c>
    </row>
    <row r="12" spans="1:5" x14ac:dyDescent="0.25">
      <c r="A12" s="40" t="s">
        <v>10</v>
      </c>
      <c r="B12" s="9" t="s">
        <v>5</v>
      </c>
      <c r="C12" s="7">
        <v>0.93511373277847365</v>
      </c>
      <c r="D12" s="7">
        <v>0.988468930172966</v>
      </c>
      <c r="E12" s="7">
        <v>0.96105136403272018</v>
      </c>
    </row>
    <row r="13" spans="1:5" x14ac:dyDescent="0.25">
      <c r="A13" s="41"/>
      <c r="B13" s="9" t="s">
        <v>6</v>
      </c>
      <c r="C13" s="7">
        <v>0.95292620865139954</v>
      </c>
      <c r="D13" s="7">
        <v>0.95964125560538116</v>
      </c>
      <c r="E13" s="7">
        <v>0.95627194382381098</v>
      </c>
    </row>
    <row r="14" spans="1:5" x14ac:dyDescent="0.25">
      <c r="A14" s="41"/>
      <c r="B14" s="9" t="s">
        <v>7</v>
      </c>
      <c r="C14" s="7">
        <v>0.93708502024291496</v>
      </c>
      <c r="D14" s="7">
        <v>0.98846942261701398</v>
      </c>
      <c r="E14" s="7">
        <v>0.96209161193781689</v>
      </c>
    </row>
    <row r="15" spans="1:5" x14ac:dyDescent="0.25">
      <c r="A15" s="42"/>
      <c r="B15" s="9" t="s">
        <v>8</v>
      </c>
      <c r="C15" s="7">
        <v>0.93569692058346843</v>
      </c>
      <c r="D15" s="7">
        <v>0.98624813153961133</v>
      </c>
      <c r="E15" s="7">
        <v>0.9603077242956648</v>
      </c>
    </row>
    <row r="16" spans="1:5" x14ac:dyDescent="0.25">
      <c r="A16" s="40" t="s">
        <v>11</v>
      </c>
      <c r="B16" s="9" t="s">
        <v>5</v>
      </c>
      <c r="C16" s="7">
        <v>0.92802450229709033</v>
      </c>
      <c r="D16" s="7">
        <v>0.98347213324791805</v>
      </c>
      <c r="E16" s="7">
        <v>0.95494412075722079</v>
      </c>
    </row>
    <row r="17" spans="1:5" x14ac:dyDescent="0.25">
      <c r="A17" s="41"/>
      <c r="B17" s="9" t="s">
        <v>6</v>
      </c>
      <c r="C17" s="7">
        <v>0.94093694903870373</v>
      </c>
      <c r="D17" s="7">
        <v>0.95729233397394831</v>
      </c>
      <c r="E17" s="7">
        <v>0.94904418146791703</v>
      </c>
    </row>
    <row r="18" spans="1:5" x14ac:dyDescent="0.25">
      <c r="A18" s="41"/>
      <c r="B18" s="9" t="s">
        <v>7</v>
      </c>
      <c r="C18" s="7">
        <v>0.93194668820678517</v>
      </c>
      <c r="D18" s="7">
        <v>0.98547939355114245</v>
      </c>
      <c r="E18" s="7">
        <v>0.95796574987026473</v>
      </c>
    </row>
    <row r="19" spans="1:5" x14ac:dyDescent="0.25">
      <c r="A19" s="42"/>
      <c r="B19" s="9" t="s">
        <v>8</v>
      </c>
      <c r="C19" s="7">
        <v>0.927754049480216</v>
      </c>
      <c r="D19" s="7">
        <v>0.98334401024983986</v>
      </c>
      <c r="E19" s="7">
        <v>0.95474053034229678</v>
      </c>
    </row>
    <row r="20" spans="1:5" x14ac:dyDescent="0.25">
      <c r="A20" s="40" t="s">
        <v>12</v>
      </c>
      <c r="B20" s="9" t="s">
        <v>5</v>
      </c>
      <c r="C20" s="7">
        <v>0.87243753688766479</v>
      </c>
      <c r="D20" s="7">
        <v>0.94695707879564384</v>
      </c>
      <c r="E20" s="7">
        <v>0.90817120622568093</v>
      </c>
    </row>
    <row r="21" spans="1:5" x14ac:dyDescent="0.25">
      <c r="A21" s="41"/>
      <c r="B21" s="9" t="s">
        <v>6</v>
      </c>
      <c r="C21" s="7">
        <v>0.84623426911907063</v>
      </c>
      <c r="D21" s="7">
        <v>0.93333333333333335</v>
      </c>
      <c r="E21" s="7">
        <v>0.8876523151909016</v>
      </c>
    </row>
    <row r="22" spans="1:5" x14ac:dyDescent="0.25">
      <c r="A22" s="41"/>
      <c r="B22" s="9" t="s">
        <v>7</v>
      </c>
      <c r="C22" s="7">
        <v>0.89827593103724146</v>
      </c>
      <c r="D22" s="7">
        <v>0.95904334828101645</v>
      </c>
      <c r="E22" s="7">
        <v>0.92766555128681794</v>
      </c>
    </row>
    <row r="23" spans="1:5" x14ac:dyDescent="0.25">
      <c r="A23" s="42"/>
      <c r="B23" s="9" t="s">
        <v>8</v>
      </c>
      <c r="C23" s="7">
        <v>0.87192424124815648</v>
      </c>
      <c r="D23" s="7">
        <v>0.95947042494127699</v>
      </c>
      <c r="E23" s="7">
        <v>0.91360484740041892</v>
      </c>
    </row>
  </sheetData>
  <mergeCells count="8">
    <mergeCell ref="A16:A19"/>
    <mergeCell ref="A20:A23"/>
    <mergeCell ref="E2:E3"/>
    <mergeCell ref="C2:C3"/>
    <mergeCell ref="D2:D3"/>
    <mergeCell ref="A4:A7"/>
    <mergeCell ref="A8:A11"/>
    <mergeCell ref="A12:A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29"/>
  <sheetViews>
    <sheetView workbookViewId="0">
      <selection activeCell="E19" sqref="E19"/>
    </sheetView>
  </sheetViews>
  <sheetFormatPr defaultColWidth="12.6640625" defaultRowHeight="15.75" customHeight="1" x14ac:dyDescent="0.25"/>
  <sheetData>
    <row r="1" spans="1:25" ht="13.2" x14ac:dyDescent="0.25">
      <c r="A1" s="10"/>
      <c r="B1" s="51" t="s">
        <v>13</v>
      </c>
      <c r="C1" s="48"/>
      <c r="D1" s="49"/>
      <c r="E1" s="51" t="s">
        <v>14</v>
      </c>
      <c r="F1" s="48"/>
      <c r="G1" s="49"/>
      <c r="H1" s="51" t="s">
        <v>15</v>
      </c>
      <c r="I1" s="48"/>
      <c r="J1" s="49"/>
      <c r="K1" s="51" t="s">
        <v>16</v>
      </c>
      <c r="L1" s="48"/>
      <c r="M1" s="49"/>
      <c r="N1" s="51" t="s">
        <v>17</v>
      </c>
      <c r="O1" s="48"/>
      <c r="P1" s="49"/>
      <c r="Q1" s="51" t="s">
        <v>18</v>
      </c>
      <c r="R1" s="48"/>
      <c r="S1" s="49"/>
      <c r="T1" s="47" t="s">
        <v>19</v>
      </c>
      <c r="U1" s="48"/>
      <c r="V1" s="49"/>
      <c r="W1" s="43" t="s">
        <v>1</v>
      </c>
      <c r="X1" s="43" t="s">
        <v>2</v>
      </c>
      <c r="Y1" s="43" t="s">
        <v>3</v>
      </c>
    </row>
    <row r="2" spans="1:25" ht="13.2" x14ac:dyDescent="0.25">
      <c r="A2" s="50" t="s">
        <v>5</v>
      </c>
      <c r="B2" s="11" t="s">
        <v>20</v>
      </c>
      <c r="C2" s="11" t="s">
        <v>21</v>
      </c>
      <c r="D2" s="11" t="s">
        <v>22</v>
      </c>
      <c r="E2" s="11" t="s">
        <v>20</v>
      </c>
      <c r="F2" s="11" t="s">
        <v>21</v>
      </c>
      <c r="G2" s="11" t="s">
        <v>22</v>
      </c>
      <c r="H2" s="11" t="s">
        <v>20</v>
      </c>
      <c r="I2" s="11" t="s">
        <v>21</v>
      </c>
      <c r="J2" s="11" t="s">
        <v>22</v>
      </c>
      <c r="K2" s="11" t="s">
        <v>20</v>
      </c>
      <c r="L2" s="11" t="s">
        <v>21</v>
      </c>
      <c r="M2" s="11" t="s">
        <v>22</v>
      </c>
      <c r="N2" s="11" t="s">
        <v>20</v>
      </c>
      <c r="O2" s="11" t="s">
        <v>21</v>
      </c>
      <c r="P2" s="11" t="s">
        <v>22</v>
      </c>
      <c r="Q2" s="11" t="s">
        <v>20</v>
      </c>
      <c r="R2" s="11" t="s">
        <v>21</v>
      </c>
      <c r="S2" s="11" t="s">
        <v>22</v>
      </c>
      <c r="T2" s="12" t="s">
        <v>20</v>
      </c>
      <c r="U2" s="12" t="s">
        <v>21</v>
      </c>
      <c r="V2" s="12" t="s">
        <v>22</v>
      </c>
      <c r="W2" s="42"/>
      <c r="X2" s="42"/>
      <c r="Y2" s="42"/>
    </row>
    <row r="3" spans="1:25" ht="13.2" x14ac:dyDescent="0.25">
      <c r="A3" s="42"/>
      <c r="B3" s="9">
        <v>23193</v>
      </c>
      <c r="C3" s="9">
        <v>1545</v>
      </c>
      <c r="D3" s="9">
        <v>222</v>
      </c>
      <c r="E3" s="9">
        <v>23209</v>
      </c>
      <c r="F3" s="9">
        <v>1526</v>
      </c>
      <c r="G3" s="9">
        <v>206</v>
      </c>
      <c r="H3" s="9">
        <v>23192</v>
      </c>
      <c r="I3" s="9">
        <v>1554</v>
      </c>
      <c r="J3" s="9">
        <v>223</v>
      </c>
      <c r="K3" s="9">
        <v>23195</v>
      </c>
      <c r="L3" s="9">
        <v>1516</v>
      </c>
      <c r="M3" s="9">
        <v>220</v>
      </c>
      <c r="N3" s="9">
        <v>23182</v>
      </c>
      <c r="O3" s="9">
        <v>1615</v>
      </c>
      <c r="P3" s="9">
        <v>233</v>
      </c>
      <c r="Q3" s="9">
        <v>23200</v>
      </c>
      <c r="R3" s="9">
        <v>1507</v>
      </c>
      <c r="S3" s="9">
        <v>215</v>
      </c>
      <c r="T3" s="13">
        <f t="shared" ref="T3:V3" si="0">ROUND(AVERAGE(B3,E3,H3,K3,N3,Q3),0)</f>
        <v>23195</v>
      </c>
      <c r="U3" s="13">
        <f t="shared" si="0"/>
        <v>1544</v>
      </c>
      <c r="V3" s="13">
        <f t="shared" si="0"/>
        <v>220</v>
      </c>
      <c r="W3" s="7">
        <f>T3/(T3+U3)</f>
        <v>0.93758842313755608</v>
      </c>
      <c r="X3" s="7">
        <f>T3/(T3+V3)</f>
        <v>0.99060431347426858</v>
      </c>
      <c r="Y3" s="8">
        <f>2*W3*X3/(W3+X3)</f>
        <v>0.96336752917722313</v>
      </c>
    </row>
    <row r="4" spans="1:25" ht="13.2" x14ac:dyDescent="0.25">
      <c r="T4" s="14"/>
      <c r="U4" s="14"/>
      <c r="V4" s="14"/>
    </row>
    <row r="5" spans="1:25" ht="13.2" x14ac:dyDescent="0.25">
      <c r="T5" s="14"/>
      <c r="U5" s="14"/>
      <c r="V5" s="14"/>
    </row>
    <row r="6" spans="1:25" ht="13.2" x14ac:dyDescent="0.25">
      <c r="A6" s="10"/>
      <c r="B6" s="51" t="s">
        <v>23</v>
      </c>
      <c r="C6" s="48"/>
      <c r="D6" s="49"/>
      <c r="E6" s="51" t="s">
        <v>24</v>
      </c>
      <c r="F6" s="48"/>
      <c r="G6" s="49"/>
      <c r="H6" s="51" t="s">
        <v>25</v>
      </c>
      <c r="I6" s="48"/>
      <c r="J6" s="49"/>
      <c r="K6" s="51" t="s">
        <v>26</v>
      </c>
      <c r="L6" s="48"/>
      <c r="M6" s="49"/>
      <c r="N6" s="51" t="s">
        <v>27</v>
      </c>
      <c r="O6" s="48"/>
      <c r="P6" s="49"/>
      <c r="Q6" s="51" t="s">
        <v>28</v>
      </c>
      <c r="R6" s="48"/>
      <c r="S6" s="49"/>
      <c r="T6" s="47" t="s">
        <v>19</v>
      </c>
      <c r="U6" s="48"/>
      <c r="V6" s="49"/>
      <c r="W6" s="43" t="s">
        <v>1</v>
      </c>
      <c r="X6" s="43" t="s">
        <v>2</v>
      </c>
      <c r="Y6" s="43" t="s">
        <v>3</v>
      </c>
    </row>
    <row r="7" spans="1:25" ht="13.2" x14ac:dyDescent="0.25">
      <c r="A7" s="50" t="s">
        <v>6</v>
      </c>
      <c r="B7" s="11" t="s">
        <v>20</v>
      </c>
      <c r="C7" s="11" t="s">
        <v>21</v>
      </c>
      <c r="D7" s="11" t="s">
        <v>22</v>
      </c>
      <c r="E7" s="11" t="s">
        <v>20</v>
      </c>
      <c r="F7" s="11" t="s">
        <v>21</v>
      </c>
      <c r="G7" s="11" t="s">
        <v>22</v>
      </c>
      <c r="H7" s="11" t="s">
        <v>20</v>
      </c>
      <c r="I7" s="11" t="s">
        <v>21</v>
      </c>
      <c r="J7" s="11" t="s">
        <v>22</v>
      </c>
      <c r="K7" s="11" t="s">
        <v>20</v>
      </c>
      <c r="L7" s="11" t="s">
        <v>21</v>
      </c>
      <c r="M7" s="11" t="s">
        <v>22</v>
      </c>
      <c r="N7" s="11" t="s">
        <v>20</v>
      </c>
      <c r="O7" s="11" t="s">
        <v>21</v>
      </c>
      <c r="P7" s="11" t="s">
        <v>22</v>
      </c>
      <c r="Q7" s="11" t="s">
        <v>20</v>
      </c>
      <c r="R7" s="11" t="s">
        <v>21</v>
      </c>
      <c r="S7" s="11" t="s">
        <v>22</v>
      </c>
      <c r="T7" s="12" t="s">
        <v>20</v>
      </c>
      <c r="U7" s="12" t="s">
        <v>21</v>
      </c>
      <c r="V7" s="12" t="s">
        <v>22</v>
      </c>
      <c r="W7" s="42"/>
      <c r="X7" s="42"/>
      <c r="Y7" s="42"/>
    </row>
    <row r="8" spans="1:25" ht="13.2" x14ac:dyDescent="0.25">
      <c r="A8" s="42"/>
      <c r="B8" s="9">
        <v>22471</v>
      </c>
      <c r="C8" s="9">
        <v>988</v>
      </c>
      <c r="D8" s="9">
        <v>944</v>
      </c>
      <c r="E8" s="9">
        <v>22461</v>
      </c>
      <c r="F8" s="9">
        <v>972</v>
      </c>
      <c r="G8" s="9">
        <v>954</v>
      </c>
      <c r="H8" s="9">
        <v>22467</v>
      </c>
      <c r="I8" s="9">
        <v>1004</v>
      </c>
      <c r="J8" s="9">
        <v>948</v>
      </c>
      <c r="K8" s="9">
        <v>22466</v>
      </c>
      <c r="L8" s="9">
        <v>999</v>
      </c>
      <c r="M8" s="9">
        <v>949</v>
      </c>
      <c r="N8" s="9">
        <v>22468</v>
      </c>
      <c r="O8" s="9">
        <v>1000</v>
      </c>
      <c r="P8" s="9">
        <v>947</v>
      </c>
      <c r="Q8" s="9">
        <v>22472</v>
      </c>
      <c r="R8" s="9">
        <v>960</v>
      </c>
      <c r="S8" s="9">
        <v>943</v>
      </c>
      <c r="T8" s="13">
        <f t="shared" ref="T8:V8" si="1">ROUND(AVERAGE(B8,E8,H8,K8,N8,Q8),0)</f>
        <v>22468</v>
      </c>
      <c r="U8" s="13">
        <f t="shared" si="1"/>
        <v>987</v>
      </c>
      <c r="V8" s="13">
        <f t="shared" si="1"/>
        <v>948</v>
      </c>
      <c r="W8" s="7">
        <f>T8/(T8+U8)</f>
        <v>0.95791942016627585</v>
      </c>
      <c r="X8" s="7">
        <f>T8/(T8+V8)</f>
        <v>0.95951486163307143</v>
      </c>
      <c r="Y8" s="8">
        <f>2*W8*X8/(W8+X8)</f>
        <v>0.95871647713938257</v>
      </c>
    </row>
    <row r="9" spans="1:25" ht="13.2" x14ac:dyDescent="0.25">
      <c r="T9" s="14"/>
      <c r="U9" s="14"/>
      <c r="V9" s="14"/>
    </row>
    <row r="10" spans="1:25" ht="13.2" x14ac:dyDescent="0.25">
      <c r="T10" s="14"/>
      <c r="U10" s="14"/>
      <c r="V10" s="14"/>
    </row>
    <row r="11" spans="1:25" ht="13.2" x14ac:dyDescent="0.25">
      <c r="A11" s="10"/>
      <c r="B11" s="51" t="s">
        <v>39</v>
      </c>
      <c r="C11" s="48"/>
      <c r="D11" s="49"/>
      <c r="E11" s="51" t="s">
        <v>40</v>
      </c>
      <c r="F11" s="48"/>
      <c r="G11" s="49"/>
      <c r="H11" s="51" t="s">
        <v>41</v>
      </c>
      <c r="I11" s="48"/>
      <c r="J11" s="49"/>
      <c r="K11" s="51" t="s">
        <v>42</v>
      </c>
      <c r="L11" s="48"/>
      <c r="M11" s="49"/>
      <c r="N11" s="51" t="s">
        <v>43</v>
      </c>
      <c r="O11" s="48"/>
      <c r="P11" s="49"/>
      <c r="Q11" s="51" t="s">
        <v>44</v>
      </c>
      <c r="R11" s="48"/>
      <c r="S11" s="49"/>
      <c r="T11" s="47" t="s">
        <v>19</v>
      </c>
      <c r="U11" s="48"/>
      <c r="V11" s="49"/>
      <c r="W11" s="43" t="s">
        <v>1</v>
      </c>
      <c r="X11" s="43" t="s">
        <v>2</v>
      </c>
      <c r="Y11" s="43" t="s">
        <v>3</v>
      </c>
    </row>
    <row r="12" spans="1:25" ht="13.2" x14ac:dyDescent="0.25">
      <c r="A12" s="50" t="s">
        <v>7</v>
      </c>
      <c r="B12" s="11" t="s">
        <v>20</v>
      </c>
      <c r="C12" s="11" t="s">
        <v>21</v>
      </c>
      <c r="D12" s="11" t="s">
        <v>22</v>
      </c>
      <c r="E12" s="11" t="s">
        <v>20</v>
      </c>
      <c r="F12" s="11" t="s">
        <v>21</v>
      </c>
      <c r="G12" s="11" t="s">
        <v>22</v>
      </c>
      <c r="H12" s="11" t="s">
        <v>20</v>
      </c>
      <c r="I12" s="11" t="s">
        <v>21</v>
      </c>
      <c r="J12" s="11" t="s">
        <v>22</v>
      </c>
      <c r="K12" s="11" t="s">
        <v>20</v>
      </c>
      <c r="L12" s="11" t="s">
        <v>21</v>
      </c>
      <c r="M12" s="11" t="s">
        <v>22</v>
      </c>
      <c r="N12" s="11" t="s">
        <v>20</v>
      </c>
      <c r="O12" s="11" t="s">
        <v>21</v>
      </c>
      <c r="P12" s="11" t="s">
        <v>22</v>
      </c>
      <c r="Q12" s="11" t="s">
        <v>20</v>
      </c>
      <c r="R12" s="11" t="s">
        <v>21</v>
      </c>
      <c r="S12" s="11" t="s">
        <v>22</v>
      </c>
      <c r="T12" s="12" t="s">
        <v>20</v>
      </c>
      <c r="U12" s="12" t="s">
        <v>21</v>
      </c>
      <c r="V12" s="12" t="s">
        <v>22</v>
      </c>
      <c r="W12" s="42"/>
      <c r="X12" s="42"/>
      <c r="Y12" s="42"/>
    </row>
    <row r="13" spans="1:25" ht="13.2" x14ac:dyDescent="0.25">
      <c r="A13" s="42"/>
      <c r="B13" s="9">
        <v>23143</v>
      </c>
      <c r="C13" s="9">
        <v>1421</v>
      </c>
      <c r="D13" s="9">
        <v>272</v>
      </c>
      <c r="E13" s="9">
        <v>23130</v>
      </c>
      <c r="F13" s="9">
        <v>1390</v>
      </c>
      <c r="G13" s="9">
        <v>285</v>
      </c>
      <c r="H13" s="9">
        <v>23136</v>
      </c>
      <c r="I13" s="9">
        <v>1366</v>
      </c>
      <c r="J13" s="9">
        <v>279</v>
      </c>
      <c r="K13" s="9">
        <v>23173</v>
      </c>
      <c r="L13" s="9">
        <v>1529</v>
      </c>
      <c r="M13" s="9">
        <v>242</v>
      </c>
      <c r="N13" s="9">
        <v>23205</v>
      </c>
      <c r="O13" s="9">
        <v>1535</v>
      </c>
      <c r="P13" s="9">
        <v>210</v>
      </c>
      <c r="Q13" s="9">
        <v>23174</v>
      </c>
      <c r="R13" s="9">
        <v>1539</v>
      </c>
      <c r="S13" s="9">
        <v>241</v>
      </c>
      <c r="T13" s="13">
        <f t="shared" ref="T13:V13" si="2">ROUND(AVERAGE(B13,E13,H13,K13,N13,Q13),0)</f>
        <v>23160</v>
      </c>
      <c r="U13" s="13">
        <f t="shared" si="2"/>
        <v>1463</v>
      </c>
      <c r="V13" s="13">
        <f t="shared" si="2"/>
        <v>255</v>
      </c>
      <c r="W13" s="7">
        <f>T13/(T13+U13)</f>
        <v>0.94058400682288912</v>
      </c>
      <c r="X13" s="7">
        <f>T13/(T13+V13)</f>
        <v>0.98910954516335681</v>
      </c>
      <c r="Y13" s="8">
        <f>2*W13*X13/(W13+X13)</f>
        <v>0.96423664598859238</v>
      </c>
    </row>
    <row r="14" spans="1:25" ht="13.2" x14ac:dyDescent="0.25">
      <c r="T14" s="14"/>
      <c r="U14" s="14"/>
      <c r="V14" s="14"/>
    </row>
    <row r="15" spans="1:25" ht="13.2" x14ac:dyDescent="0.25">
      <c r="T15" s="14"/>
      <c r="U15" s="14"/>
      <c r="V15" s="14"/>
    </row>
    <row r="16" spans="1:25" ht="13.2" x14ac:dyDescent="0.25">
      <c r="A16" s="10"/>
      <c r="B16" s="51" t="s">
        <v>29</v>
      </c>
      <c r="C16" s="48"/>
      <c r="D16" s="49"/>
      <c r="E16" s="51" t="s">
        <v>30</v>
      </c>
      <c r="F16" s="48"/>
      <c r="G16" s="49"/>
      <c r="H16" s="51" t="s">
        <v>31</v>
      </c>
      <c r="I16" s="48"/>
      <c r="J16" s="49"/>
      <c r="K16" s="51" t="s">
        <v>32</v>
      </c>
      <c r="L16" s="48"/>
      <c r="M16" s="49"/>
      <c r="N16" s="51" t="s">
        <v>33</v>
      </c>
      <c r="O16" s="48"/>
      <c r="P16" s="49"/>
      <c r="Q16" s="51" t="s">
        <v>34</v>
      </c>
      <c r="R16" s="48"/>
      <c r="S16" s="49"/>
      <c r="T16" s="47" t="s">
        <v>19</v>
      </c>
      <c r="U16" s="48"/>
      <c r="V16" s="49"/>
      <c r="W16" s="43" t="s">
        <v>1</v>
      </c>
      <c r="X16" s="43" t="s">
        <v>2</v>
      </c>
      <c r="Y16" s="43" t="s">
        <v>3</v>
      </c>
    </row>
    <row r="17" spans="1:25" ht="13.2" x14ac:dyDescent="0.25">
      <c r="A17" s="50" t="s">
        <v>8</v>
      </c>
      <c r="B17" s="11" t="s">
        <v>20</v>
      </c>
      <c r="C17" s="11" t="s">
        <v>21</v>
      </c>
      <c r="D17" s="11" t="s">
        <v>22</v>
      </c>
      <c r="E17" s="11" t="s">
        <v>20</v>
      </c>
      <c r="F17" s="11" t="s">
        <v>21</v>
      </c>
      <c r="G17" s="11" t="s">
        <v>22</v>
      </c>
      <c r="H17" s="11" t="s">
        <v>20</v>
      </c>
      <c r="I17" s="11" t="s">
        <v>21</v>
      </c>
      <c r="J17" s="11" t="s">
        <v>22</v>
      </c>
      <c r="K17" s="11" t="s">
        <v>20</v>
      </c>
      <c r="L17" s="11" t="s">
        <v>21</v>
      </c>
      <c r="M17" s="11" t="s">
        <v>22</v>
      </c>
      <c r="N17" s="11" t="s">
        <v>20</v>
      </c>
      <c r="O17" s="11" t="s">
        <v>21</v>
      </c>
      <c r="P17" s="11" t="s">
        <v>22</v>
      </c>
      <c r="Q17" s="11" t="s">
        <v>20</v>
      </c>
      <c r="R17" s="11" t="s">
        <v>21</v>
      </c>
      <c r="S17" s="11" t="s">
        <v>22</v>
      </c>
      <c r="T17" s="12" t="s">
        <v>20</v>
      </c>
      <c r="U17" s="12" t="s">
        <v>21</v>
      </c>
      <c r="V17" s="12" t="s">
        <v>22</v>
      </c>
      <c r="W17" s="42"/>
      <c r="X17" s="42"/>
      <c r="Y17" s="42"/>
    </row>
    <row r="18" spans="1:25" ht="13.2" x14ac:dyDescent="0.25">
      <c r="A18" s="42"/>
      <c r="B18" s="9">
        <v>23108</v>
      </c>
      <c r="C18" s="9">
        <v>1436</v>
      </c>
      <c r="D18" s="9">
        <v>307</v>
      </c>
      <c r="E18" s="9">
        <v>23079</v>
      </c>
      <c r="F18" s="9">
        <v>1430</v>
      </c>
      <c r="G18" s="9">
        <v>336</v>
      </c>
      <c r="H18" s="9">
        <v>23128</v>
      </c>
      <c r="I18" s="9">
        <v>1386</v>
      </c>
      <c r="J18" s="9">
        <v>287</v>
      </c>
      <c r="K18" s="9">
        <v>23129</v>
      </c>
      <c r="L18" s="9">
        <v>1493</v>
      </c>
      <c r="M18" s="9">
        <v>286</v>
      </c>
      <c r="N18" s="9">
        <v>23110</v>
      </c>
      <c r="O18" s="9">
        <v>1509</v>
      </c>
      <c r="P18" s="9">
        <v>305</v>
      </c>
      <c r="Q18" s="9">
        <v>23098</v>
      </c>
      <c r="R18" s="9">
        <v>1512</v>
      </c>
      <c r="S18" s="9">
        <v>317</v>
      </c>
      <c r="T18" s="13">
        <f t="shared" ref="T18:V18" si="3">ROUND(AVERAGE(B18,E18,H18,K18,N18,Q18),0)</f>
        <v>23109</v>
      </c>
      <c r="U18" s="13">
        <f t="shared" si="3"/>
        <v>1461</v>
      </c>
      <c r="V18" s="13">
        <f t="shared" si="3"/>
        <v>306</v>
      </c>
      <c r="W18" s="7">
        <f>T18/(T18+U18)</f>
        <v>0.94053724053724053</v>
      </c>
      <c r="X18" s="7">
        <f>T18/(T18+V18)</f>
        <v>0.98693145419602823</v>
      </c>
      <c r="Y18" s="8">
        <f>2*W18*X18/(W18+X18)</f>
        <v>0.96317599249765551</v>
      </c>
    </row>
    <row r="21" spans="1:25" ht="15.75" customHeight="1" x14ac:dyDescent="0.3">
      <c r="A21" s="15" t="s">
        <v>35</v>
      </c>
      <c r="B21" s="16"/>
      <c r="C21" s="17"/>
      <c r="D21" s="17"/>
    </row>
    <row r="22" spans="1:25" ht="13.2" x14ac:dyDescent="0.25">
      <c r="A22" s="17"/>
      <c r="B22" s="17"/>
      <c r="C22" s="17"/>
      <c r="D22" s="17"/>
    </row>
    <row r="23" spans="1:25" ht="15.75" customHeight="1" x14ac:dyDescent="0.3">
      <c r="A23" s="18" t="s">
        <v>36</v>
      </c>
      <c r="B23" s="17"/>
      <c r="C23" s="17"/>
      <c r="D23" s="17"/>
    </row>
    <row r="24" spans="1:25" ht="15.75" customHeight="1" x14ac:dyDescent="0.3">
      <c r="A24" s="18" t="s">
        <v>37</v>
      </c>
      <c r="B24" s="17"/>
      <c r="C24" s="17"/>
      <c r="D24" s="17"/>
    </row>
    <row r="25" spans="1:25" ht="15.75" customHeight="1" x14ac:dyDescent="0.3">
      <c r="A25" s="18" t="s">
        <v>38</v>
      </c>
      <c r="B25" s="17"/>
      <c r="C25" s="17"/>
      <c r="D25" s="17"/>
    </row>
    <row r="27" spans="1:25" ht="13.2" x14ac:dyDescent="0.25">
      <c r="I27" s="19"/>
      <c r="J27" s="14"/>
      <c r="K27" s="14"/>
      <c r="L27" s="14"/>
      <c r="M27" s="20"/>
      <c r="N27" s="20"/>
      <c r="O27" s="21"/>
    </row>
    <row r="28" spans="1:25" ht="13.2" x14ac:dyDescent="0.25">
      <c r="I28" s="19"/>
      <c r="J28" s="14"/>
      <c r="K28" s="14"/>
      <c r="L28" s="14"/>
      <c r="M28" s="20"/>
      <c r="N28" s="20"/>
      <c r="O28" s="21"/>
    </row>
    <row r="29" spans="1:25" ht="13.2" x14ac:dyDescent="0.25">
      <c r="I29" s="19"/>
      <c r="J29" s="14"/>
      <c r="K29" s="14"/>
      <c r="L29" s="14"/>
      <c r="M29" s="20"/>
      <c r="N29" s="20"/>
      <c r="O29" s="21"/>
    </row>
  </sheetData>
  <autoFilter ref="A1:Z999" xr:uid="{00000000-0009-0000-0000-000001000000}"/>
  <mergeCells count="44">
    <mergeCell ref="A12:A13"/>
    <mergeCell ref="T16:V16"/>
    <mergeCell ref="W16:W17"/>
    <mergeCell ref="X16:X17"/>
    <mergeCell ref="Y16:Y17"/>
    <mergeCell ref="B16:D16"/>
    <mergeCell ref="E16:G16"/>
    <mergeCell ref="H16:J16"/>
    <mergeCell ref="N16:P16"/>
    <mergeCell ref="Q16:S16"/>
    <mergeCell ref="A17:A18"/>
    <mergeCell ref="K16:M16"/>
    <mergeCell ref="A7:A8"/>
    <mergeCell ref="E11:G11"/>
    <mergeCell ref="H11:J11"/>
    <mergeCell ref="K11:M11"/>
    <mergeCell ref="N11:P11"/>
    <mergeCell ref="B11:D11"/>
    <mergeCell ref="Q11:S11"/>
    <mergeCell ref="T11:V11"/>
    <mergeCell ref="W11:W12"/>
    <mergeCell ref="X11:X12"/>
    <mergeCell ref="Y11:Y12"/>
    <mergeCell ref="T1:V1"/>
    <mergeCell ref="A2:A3"/>
    <mergeCell ref="B1:D1"/>
    <mergeCell ref="E6:G6"/>
    <mergeCell ref="H6:J6"/>
    <mergeCell ref="K6:M6"/>
    <mergeCell ref="N6:P6"/>
    <mergeCell ref="Q6:S6"/>
    <mergeCell ref="T6:V6"/>
    <mergeCell ref="B6:D6"/>
    <mergeCell ref="E1:G1"/>
    <mergeCell ref="H1:J1"/>
    <mergeCell ref="K1:M1"/>
    <mergeCell ref="N1:P1"/>
    <mergeCell ref="Q1:S1"/>
    <mergeCell ref="W1:W2"/>
    <mergeCell ref="X1:X2"/>
    <mergeCell ref="Y1:Y2"/>
    <mergeCell ref="W6:W7"/>
    <mergeCell ref="X6:X7"/>
    <mergeCell ref="Y6:Y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18"/>
  <sheetViews>
    <sheetView workbookViewId="0"/>
  </sheetViews>
  <sheetFormatPr defaultColWidth="12.6640625" defaultRowHeight="15.75" customHeight="1" x14ac:dyDescent="0.25"/>
  <sheetData>
    <row r="1" spans="1:25" x14ac:dyDescent="0.25">
      <c r="A1" s="10"/>
      <c r="B1" s="51" t="s">
        <v>13</v>
      </c>
      <c r="C1" s="48"/>
      <c r="D1" s="49"/>
      <c r="E1" s="51" t="s">
        <v>14</v>
      </c>
      <c r="F1" s="48"/>
      <c r="G1" s="49"/>
      <c r="H1" s="51" t="s">
        <v>15</v>
      </c>
      <c r="I1" s="48"/>
      <c r="J1" s="49"/>
      <c r="K1" s="51" t="s">
        <v>16</v>
      </c>
      <c r="L1" s="48"/>
      <c r="M1" s="49"/>
      <c r="N1" s="51" t="s">
        <v>17</v>
      </c>
      <c r="O1" s="48"/>
      <c r="P1" s="49"/>
      <c r="Q1" s="51" t="s">
        <v>18</v>
      </c>
      <c r="R1" s="48"/>
      <c r="S1" s="49"/>
      <c r="T1" s="51" t="s">
        <v>19</v>
      </c>
      <c r="U1" s="48"/>
      <c r="V1" s="49"/>
      <c r="W1" s="43" t="s">
        <v>1</v>
      </c>
      <c r="X1" s="43" t="s">
        <v>2</v>
      </c>
      <c r="Y1" s="43" t="s">
        <v>3</v>
      </c>
    </row>
    <row r="2" spans="1:25" x14ac:dyDescent="0.25">
      <c r="A2" s="50" t="s">
        <v>5</v>
      </c>
      <c r="B2" s="11" t="s">
        <v>20</v>
      </c>
      <c r="C2" s="11" t="s">
        <v>21</v>
      </c>
      <c r="D2" s="11" t="s">
        <v>22</v>
      </c>
      <c r="E2" s="11" t="s">
        <v>20</v>
      </c>
      <c r="F2" s="11" t="s">
        <v>21</v>
      </c>
      <c r="G2" s="11" t="s">
        <v>22</v>
      </c>
      <c r="H2" s="11" t="s">
        <v>20</v>
      </c>
      <c r="I2" s="11" t="s">
        <v>21</v>
      </c>
      <c r="J2" s="11" t="s">
        <v>22</v>
      </c>
      <c r="K2" s="11" t="s">
        <v>20</v>
      </c>
      <c r="L2" s="11" t="s">
        <v>21</v>
      </c>
      <c r="M2" s="11" t="s">
        <v>22</v>
      </c>
      <c r="N2" s="11" t="s">
        <v>20</v>
      </c>
      <c r="O2" s="11" t="s">
        <v>21</v>
      </c>
      <c r="P2" s="11" t="s">
        <v>22</v>
      </c>
      <c r="Q2" s="11" t="s">
        <v>20</v>
      </c>
      <c r="R2" s="11" t="s">
        <v>21</v>
      </c>
      <c r="S2" s="11" t="s">
        <v>22</v>
      </c>
      <c r="T2" s="11" t="s">
        <v>20</v>
      </c>
      <c r="U2" s="11" t="s">
        <v>21</v>
      </c>
      <c r="V2" s="11" t="s">
        <v>22</v>
      </c>
      <c r="W2" s="42"/>
      <c r="X2" s="42"/>
      <c r="Y2" s="42"/>
    </row>
    <row r="3" spans="1:25" x14ac:dyDescent="0.25">
      <c r="A3" s="42"/>
      <c r="B3" s="9">
        <v>23167</v>
      </c>
      <c r="C3" s="9">
        <v>1538</v>
      </c>
      <c r="D3" s="9">
        <v>248</v>
      </c>
      <c r="E3" s="9">
        <v>23204</v>
      </c>
      <c r="F3" s="9">
        <v>1544</v>
      </c>
      <c r="G3" s="9">
        <v>211</v>
      </c>
      <c r="H3" s="9">
        <v>23189</v>
      </c>
      <c r="I3" s="9">
        <v>1612</v>
      </c>
      <c r="J3" s="9">
        <v>226</v>
      </c>
      <c r="K3" s="9">
        <v>23185</v>
      </c>
      <c r="L3" s="9">
        <v>1555</v>
      </c>
      <c r="M3" s="9">
        <v>230</v>
      </c>
      <c r="N3" s="9">
        <v>23167</v>
      </c>
      <c r="O3" s="9">
        <v>1625</v>
      </c>
      <c r="P3" s="9">
        <v>248</v>
      </c>
      <c r="Q3" s="9">
        <v>23190</v>
      </c>
      <c r="R3" s="9">
        <v>1580</v>
      </c>
      <c r="S3" s="9">
        <v>225</v>
      </c>
      <c r="T3" s="10">
        <f t="shared" ref="T3:V3" si="0">ROUND(AVERAGE(B3,E3,H3,K3,N3,Q3),0)</f>
        <v>23184</v>
      </c>
      <c r="U3" s="10">
        <f t="shared" si="0"/>
        <v>1576</v>
      </c>
      <c r="V3" s="10">
        <f t="shared" si="0"/>
        <v>231</v>
      </c>
      <c r="W3" s="7">
        <f>T3/(T3+U3)</f>
        <v>0.93634894991922457</v>
      </c>
      <c r="X3" s="7">
        <f>T3/(T3+V3)</f>
        <v>0.99013452914798206</v>
      </c>
      <c r="Y3" s="8">
        <f>2*W3*X3/(W3+X3)</f>
        <v>0.96249091852620661</v>
      </c>
    </row>
    <row r="6" spans="1:25" x14ac:dyDescent="0.25">
      <c r="A6" s="10"/>
      <c r="B6" s="51" t="s">
        <v>23</v>
      </c>
      <c r="C6" s="48"/>
      <c r="D6" s="49"/>
      <c r="E6" s="51" t="s">
        <v>24</v>
      </c>
      <c r="F6" s="48"/>
      <c r="G6" s="49"/>
      <c r="H6" s="51" t="s">
        <v>25</v>
      </c>
      <c r="I6" s="48"/>
      <c r="J6" s="49"/>
      <c r="K6" s="51" t="s">
        <v>26</v>
      </c>
      <c r="L6" s="48"/>
      <c r="M6" s="49"/>
      <c r="N6" s="51" t="s">
        <v>27</v>
      </c>
      <c r="O6" s="48"/>
      <c r="P6" s="49"/>
      <c r="Q6" s="51" t="s">
        <v>28</v>
      </c>
      <c r="R6" s="48"/>
      <c r="S6" s="49"/>
      <c r="T6" s="51" t="s">
        <v>19</v>
      </c>
      <c r="U6" s="48"/>
      <c r="V6" s="49"/>
      <c r="W6" s="43" t="s">
        <v>1</v>
      </c>
      <c r="X6" s="43" t="s">
        <v>2</v>
      </c>
      <c r="Y6" s="43" t="s">
        <v>3</v>
      </c>
    </row>
    <row r="7" spans="1:25" x14ac:dyDescent="0.25">
      <c r="A7" s="50" t="s">
        <v>6</v>
      </c>
      <c r="B7" s="11" t="s">
        <v>20</v>
      </c>
      <c r="C7" s="11" t="s">
        <v>21</v>
      </c>
      <c r="D7" s="11" t="s">
        <v>22</v>
      </c>
      <c r="E7" s="11" t="s">
        <v>20</v>
      </c>
      <c r="F7" s="11" t="s">
        <v>21</v>
      </c>
      <c r="G7" s="11" t="s">
        <v>22</v>
      </c>
      <c r="H7" s="11" t="s">
        <v>20</v>
      </c>
      <c r="I7" s="11" t="s">
        <v>21</v>
      </c>
      <c r="J7" s="11" t="s">
        <v>22</v>
      </c>
      <c r="K7" s="11" t="s">
        <v>20</v>
      </c>
      <c r="L7" s="11" t="s">
        <v>21</v>
      </c>
      <c r="M7" s="11" t="s">
        <v>22</v>
      </c>
      <c r="N7" s="11" t="s">
        <v>20</v>
      </c>
      <c r="O7" s="11" t="s">
        <v>21</v>
      </c>
      <c r="P7" s="11" t="s">
        <v>22</v>
      </c>
      <c r="Q7" s="11" t="s">
        <v>20</v>
      </c>
      <c r="R7" s="11" t="s">
        <v>21</v>
      </c>
      <c r="S7" s="11" t="s">
        <v>22</v>
      </c>
      <c r="T7" s="11" t="s">
        <v>20</v>
      </c>
      <c r="U7" s="11" t="s">
        <v>21</v>
      </c>
      <c r="V7" s="11" t="s">
        <v>22</v>
      </c>
      <c r="W7" s="42"/>
      <c r="X7" s="42"/>
      <c r="Y7" s="42"/>
    </row>
    <row r="8" spans="1:25" x14ac:dyDescent="0.25">
      <c r="A8" s="42"/>
      <c r="B8" s="9">
        <v>22474</v>
      </c>
      <c r="C8" s="9">
        <v>1036</v>
      </c>
      <c r="D8" s="9">
        <v>941</v>
      </c>
      <c r="E8" s="9">
        <v>22473</v>
      </c>
      <c r="F8" s="9">
        <v>1045</v>
      </c>
      <c r="G8" s="9">
        <v>942</v>
      </c>
      <c r="H8" s="9">
        <v>22479</v>
      </c>
      <c r="I8" s="9">
        <v>1051</v>
      </c>
      <c r="J8" s="9">
        <v>936</v>
      </c>
      <c r="K8" s="9">
        <v>22467</v>
      </c>
      <c r="L8" s="9">
        <v>1030</v>
      </c>
      <c r="M8" s="9">
        <v>948</v>
      </c>
      <c r="N8" s="9">
        <v>22479</v>
      </c>
      <c r="O8" s="9">
        <v>980</v>
      </c>
      <c r="P8" s="9">
        <v>936</v>
      </c>
      <c r="Q8" s="9">
        <v>22464</v>
      </c>
      <c r="R8" s="9">
        <v>970</v>
      </c>
      <c r="S8" s="9">
        <v>951</v>
      </c>
      <c r="T8" s="10">
        <f t="shared" ref="T8:V8" si="1">ROUND(AVERAGE(B8,E8,H8,K8,N8,Q8),0)</f>
        <v>22473</v>
      </c>
      <c r="U8" s="10">
        <f t="shared" si="1"/>
        <v>1019</v>
      </c>
      <c r="V8" s="10">
        <f t="shared" si="1"/>
        <v>942</v>
      </c>
      <c r="W8" s="7">
        <f>T8/(T8+U8)</f>
        <v>0.95662353141494982</v>
      </c>
      <c r="X8" s="7">
        <f>T8/(T8+V8)</f>
        <v>0.95976937860345934</v>
      </c>
      <c r="Y8" s="8">
        <f>2*W8*X8/(W8+X8)</f>
        <v>0.95819387298271053</v>
      </c>
    </row>
    <row r="11" spans="1:25" x14ac:dyDescent="0.25">
      <c r="A11" s="10"/>
      <c r="B11" s="51" t="s">
        <v>29</v>
      </c>
      <c r="C11" s="48"/>
      <c r="D11" s="49"/>
      <c r="E11" s="51" t="s">
        <v>30</v>
      </c>
      <c r="F11" s="48"/>
      <c r="G11" s="49"/>
      <c r="H11" s="51" t="s">
        <v>31</v>
      </c>
      <c r="I11" s="48"/>
      <c r="J11" s="49"/>
      <c r="K11" s="51" t="s">
        <v>32</v>
      </c>
      <c r="L11" s="48"/>
      <c r="M11" s="49"/>
      <c r="N11" s="51" t="s">
        <v>33</v>
      </c>
      <c r="O11" s="48"/>
      <c r="P11" s="49"/>
      <c r="Q11" s="51" t="s">
        <v>34</v>
      </c>
      <c r="R11" s="48"/>
      <c r="S11" s="49"/>
      <c r="T11" s="51" t="s">
        <v>19</v>
      </c>
      <c r="U11" s="48"/>
      <c r="V11" s="49"/>
      <c r="W11" s="43" t="s">
        <v>1</v>
      </c>
      <c r="X11" s="43" t="s">
        <v>2</v>
      </c>
      <c r="Y11" s="43" t="s">
        <v>3</v>
      </c>
    </row>
    <row r="12" spans="1:25" x14ac:dyDescent="0.25">
      <c r="A12" s="50" t="s">
        <v>7</v>
      </c>
      <c r="B12" s="11" t="s">
        <v>20</v>
      </c>
      <c r="C12" s="11" t="s">
        <v>21</v>
      </c>
      <c r="D12" s="11" t="s">
        <v>22</v>
      </c>
      <c r="E12" s="11" t="s">
        <v>20</v>
      </c>
      <c r="F12" s="11" t="s">
        <v>21</v>
      </c>
      <c r="G12" s="11" t="s">
        <v>22</v>
      </c>
      <c r="H12" s="11" t="s">
        <v>20</v>
      </c>
      <c r="I12" s="11" t="s">
        <v>21</v>
      </c>
      <c r="J12" s="11" t="s">
        <v>22</v>
      </c>
      <c r="K12" s="11" t="s">
        <v>20</v>
      </c>
      <c r="L12" s="11" t="s">
        <v>21</v>
      </c>
      <c r="M12" s="11" t="s">
        <v>22</v>
      </c>
      <c r="N12" s="11" t="s">
        <v>20</v>
      </c>
      <c r="O12" s="11" t="s">
        <v>21</v>
      </c>
      <c r="P12" s="11" t="s">
        <v>22</v>
      </c>
      <c r="Q12" s="11" t="s">
        <v>20</v>
      </c>
      <c r="R12" s="11" t="s">
        <v>21</v>
      </c>
      <c r="S12" s="11" t="s">
        <v>22</v>
      </c>
      <c r="T12" s="11" t="s">
        <v>20</v>
      </c>
      <c r="U12" s="11" t="s">
        <v>21</v>
      </c>
      <c r="V12" s="11" t="s">
        <v>22</v>
      </c>
      <c r="W12" s="42"/>
      <c r="X12" s="42"/>
      <c r="Y12" s="42"/>
    </row>
    <row r="13" spans="1:25" x14ac:dyDescent="0.25">
      <c r="A13" s="42"/>
      <c r="B13" s="9">
        <v>23142</v>
      </c>
      <c r="C13" s="9">
        <v>1483</v>
      </c>
      <c r="D13" s="9">
        <v>273</v>
      </c>
      <c r="E13" s="9">
        <v>23136</v>
      </c>
      <c r="F13" s="9">
        <v>1424</v>
      </c>
      <c r="G13" s="9">
        <v>279</v>
      </c>
      <c r="H13" s="9">
        <v>23136</v>
      </c>
      <c r="I13" s="9">
        <v>1430</v>
      </c>
      <c r="J13" s="9">
        <v>279</v>
      </c>
      <c r="K13" s="9">
        <v>23193</v>
      </c>
      <c r="L13" s="9">
        <v>1583</v>
      </c>
      <c r="M13" s="9">
        <v>222</v>
      </c>
      <c r="N13" s="9">
        <v>23209</v>
      </c>
      <c r="O13" s="9">
        <v>1558</v>
      </c>
      <c r="P13" s="9">
        <v>206</v>
      </c>
      <c r="Q13" s="9">
        <v>23185</v>
      </c>
      <c r="R13" s="9">
        <v>1600</v>
      </c>
      <c r="S13" s="9">
        <v>230</v>
      </c>
      <c r="T13" s="10">
        <f t="shared" ref="T13:V13" si="2">ROUND(AVERAGE(B13,E13,H13,K13,N13,Q13),0)</f>
        <v>23167</v>
      </c>
      <c r="U13" s="10">
        <f t="shared" si="2"/>
        <v>1513</v>
      </c>
      <c r="V13" s="10">
        <f t="shared" si="2"/>
        <v>248</v>
      </c>
      <c r="W13" s="7">
        <f>T13/(T13+U13)</f>
        <v>0.93869529983792543</v>
      </c>
      <c r="X13" s="7">
        <f>T13/(T13+V13)</f>
        <v>0.98940849882553916</v>
      </c>
      <c r="Y13" s="8">
        <f>2*W13*X13/(W13+X13)</f>
        <v>0.96338496725231315</v>
      </c>
    </row>
    <row r="16" spans="1:25" x14ac:dyDescent="0.25">
      <c r="A16" s="10"/>
      <c r="B16" s="51" t="s">
        <v>29</v>
      </c>
      <c r="C16" s="48"/>
      <c r="D16" s="49"/>
      <c r="E16" s="51" t="s">
        <v>30</v>
      </c>
      <c r="F16" s="48"/>
      <c r="G16" s="49"/>
      <c r="H16" s="51" t="s">
        <v>31</v>
      </c>
      <c r="I16" s="48"/>
      <c r="J16" s="49"/>
      <c r="K16" s="51" t="s">
        <v>32</v>
      </c>
      <c r="L16" s="48"/>
      <c r="M16" s="49"/>
      <c r="N16" s="51" t="s">
        <v>33</v>
      </c>
      <c r="O16" s="48"/>
      <c r="P16" s="49"/>
      <c r="Q16" s="51" t="s">
        <v>34</v>
      </c>
      <c r="R16" s="48"/>
      <c r="S16" s="49"/>
      <c r="T16" s="51" t="s">
        <v>19</v>
      </c>
      <c r="U16" s="48"/>
      <c r="V16" s="49"/>
      <c r="W16" s="43" t="s">
        <v>1</v>
      </c>
      <c r="X16" s="43" t="s">
        <v>2</v>
      </c>
      <c r="Y16" s="43" t="s">
        <v>3</v>
      </c>
    </row>
    <row r="17" spans="1:25" x14ac:dyDescent="0.25">
      <c r="A17" s="50" t="s">
        <v>8</v>
      </c>
      <c r="B17" s="11" t="s">
        <v>20</v>
      </c>
      <c r="C17" s="11" t="s">
        <v>21</v>
      </c>
      <c r="D17" s="11" t="s">
        <v>22</v>
      </c>
      <c r="E17" s="11" t="s">
        <v>20</v>
      </c>
      <c r="F17" s="11" t="s">
        <v>21</v>
      </c>
      <c r="G17" s="11" t="s">
        <v>22</v>
      </c>
      <c r="H17" s="11" t="s">
        <v>20</v>
      </c>
      <c r="I17" s="11" t="s">
        <v>21</v>
      </c>
      <c r="J17" s="11" t="s">
        <v>22</v>
      </c>
      <c r="K17" s="11" t="s">
        <v>20</v>
      </c>
      <c r="L17" s="11" t="s">
        <v>21</v>
      </c>
      <c r="M17" s="11" t="s">
        <v>22</v>
      </c>
      <c r="N17" s="11" t="s">
        <v>20</v>
      </c>
      <c r="O17" s="11" t="s">
        <v>21</v>
      </c>
      <c r="P17" s="11" t="s">
        <v>22</v>
      </c>
      <c r="Q17" s="11" t="s">
        <v>20</v>
      </c>
      <c r="R17" s="11" t="s">
        <v>21</v>
      </c>
      <c r="S17" s="11" t="s">
        <v>22</v>
      </c>
      <c r="T17" s="11" t="s">
        <v>20</v>
      </c>
      <c r="U17" s="11" t="s">
        <v>21</v>
      </c>
      <c r="V17" s="11" t="s">
        <v>22</v>
      </c>
      <c r="W17" s="42"/>
      <c r="X17" s="42"/>
      <c r="Y17" s="42"/>
    </row>
    <row r="18" spans="1:25" x14ac:dyDescent="0.25">
      <c r="A18" s="42"/>
      <c r="B18" s="9">
        <v>23130</v>
      </c>
      <c r="C18" s="9">
        <v>1443</v>
      </c>
      <c r="D18" s="9">
        <v>285</v>
      </c>
      <c r="E18" s="9">
        <v>23084</v>
      </c>
      <c r="F18" s="9">
        <v>1510</v>
      </c>
      <c r="G18" s="9">
        <v>331</v>
      </c>
      <c r="H18" s="9">
        <v>23139</v>
      </c>
      <c r="I18" s="9">
        <v>1430</v>
      </c>
      <c r="J18" s="9">
        <v>276</v>
      </c>
      <c r="K18" s="9">
        <v>23143</v>
      </c>
      <c r="L18" s="9">
        <v>1555</v>
      </c>
      <c r="M18" s="9">
        <v>272</v>
      </c>
      <c r="N18" s="9">
        <v>23107</v>
      </c>
      <c r="O18" s="9">
        <v>1610</v>
      </c>
      <c r="P18" s="9">
        <v>308</v>
      </c>
      <c r="Q18" s="9">
        <v>23095</v>
      </c>
      <c r="R18" s="9">
        <v>1558</v>
      </c>
      <c r="S18" s="9">
        <v>320</v>
      </c>
      <c r="T18" s="10">
        <f t="shared" ref="T18:V18" si="3">ROUND(AVERAGE(B18,E18,H18,K18,N18,Q18),0)</f>
        <v>23116</v>
      </c>
      <c r="U18" s="10">
        <f t="shared" si="3"/>
        <v>1518</v>
      </c>
      <c r="V18" s="10">
        <f t="shared" si="3"/>
        <v>299</v>
      </c>
      <c r="W18" s="7">
        <f>T18/(T18+U18)</f>
        <v>0.9383778517496143</v>
      </c>
      <c r="X18" s="7">
        <f>T18/(T18+V18)</f>
        <v>0.98723040785821059</v>
      </c>
      <c r="Y18" s="8">
        <f>2*W18*X18/(W18+X18)</f>
        <v>0.96218443672084741</v>
      </c>
    </row>
  </sheetData>
  <mergeCells count="44">
    <mergeCell ref="A12:A13"/>
    <mergeCell ref="T16:V16"/>
    <mergeCell ref="W16:W17"/>
    <mergeCell ref="X16:X17"/>
    <mergeCell ref="Y16:Y17"/>
    <mergeCell ref="B16:D16"/>
    <mergeCell ref="E16:G16"/>
    <mergeCell ref="H16:J16"/>
    <mergeCell ref="K16:M16"/>
    <mergeCell ref="N16:P16"/>
    <mergeCell ref="Q16:S16"/>
    <mergeCell ref="A17:A18"/>
    <mergeCell ref="A7:A8"/>
    <mergeCell ref="E11:G11"/>
    <mergeCell ref="H11:J11"/>
    <mergeCell ref="K11:M11"/>
    <mergeCell ref="N11:P11"/>
    <mergeCell ref="B11:D11"/>
    <mergeCell ref="Q11:S11"/>
    <mergeCell ref="T11:V11"/>
    <mergeCell ref="W11:W12"/>
    <mergeCell ref="X11:X12"/>
    <mergeCell ref="Y11:Y12"/>
    <mergeCell ref="T1:V1"/>
    <mergeCell ref="A2:A3"/>
    <mergeCell ref="B1:D1"/>
    <mergeCell ref="E6:G6"/>
    <mergeCell ref="H6:J6"/>
    <mergeCell ref="K6:M6"/>
    <mergeCell ref="N6:P6"/>
    <mergeCell ref="Q6:S6"/>
    <mergeCell ref="T6:V6"/>
    <mergeCell ref="B6:D6"/>
    <mergeCell ref="E1:G1"/>
    <mergeCell ref="H1:J1"/>
    <mergeCell ref="K1:M1"/>
    <mergeCell ref="N1:P1"/>
    <mergeCell ref="Q1:S1"/>
    <mergeCell ref="W1:W2"/>
    <mergeCell ref="X1:X2"/>
    <mergeCell ref="Y1:Y2"/>
    <mergeCell ref="W6:W7"/>
    <mergeCell ref="X6:X7"/>
    <mergeCell ref="Y6:Y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18"/>
  <sheetViews>
    <sheetView workbookViewId="0"/>
  </sheetViews>
  <sheetFormatPr defaultColWidth="12.6640625" defaultRowHeight="15.75" customHeight="1" x14ac:dyDescent="0.25"/>
  <sheetData>
    <row r="1" spans="1:25" x14ac:dyDescent="0.25">
      <c r="A1" s="10"/>
      <c r="B1" s="51" t="s">
        <v>13</v>
      </c>
      <c r="C1" s="48"/>
      <c r="D1" s="49"/>
      <c r="E1" s="51" t="s">
        <v>14</v>
      </c>
      <c r="F1" s="48"/>
      <c r="G1" s="49"/>
      <c r="H1" s="51" t="s">
        <v>15</v>
      </c>
      <c r="I1" s="48"/>
      <c r="J1" s="49"/>
      <c r="K1" s="51" t="s">
        <v>16</v>
      </c>
      <c r="L1" s="48"/>
      <c r="M1" s="49"/>
      <c r="N1" s="51" t="s">
        <v>17</v>
      </c>
      <c r="O1" s="48"/>
      <c r="P1" s="49"/>
      <c r="Q1" s="51" t="s">
        <v>18</v>
      </c>
      <c r="R1" s="48"/>
      <c r="S1" s="49"/>
      <c r="T1" s="51" t="s">
        <v>19</v>
      </c>
      <c r="U1" s="48"/>
      <c r="V1" s="49"/>
      <c r="W1" s="43" t="s">
        <v>1</v>
      </c>
      <c r="X1" s="43" t="s">
        <v>2</v>
      </c>
      <c r="Y1" s="43" t="s">
        <v>3</v>
      </c>
    </row>
    <row r="2" spans="1:25" x14ac:dyDescent="0.25">
      <c r="A2" s="50" t="s">
        <v>5</v>
      </c>
      <c r="B2" s="11" t="s">
        <v>20</v>
      </c>
      <c r="C2" s="11" t="s">
        <v>21</v>
      </c>
      <c r="D2" s="11" t="s">
        <v>22</v>
      </c>
      <c r="E2" s="11" t="s">
        <v>20</v>
      </c>
      <c r="F2" s="11" t="s">
        <v>21</v>
      </c>
      <c r="G2" s="11" t="s">
        <v>22</v>
      </c>
      <c r="H2" s="11" t="s">
        <v>20</v>
      </c>
      <c r="I2" s="11" t="s">
        <v>21</v>
      </c>
      <c r="J2" s="11" t="s">
        <v>22</v>
      </c>
      <c r="K2" s="11" t="s">
        <v>20</v>
      </c>
      <c r="L2" s="11" t="s">
        <v>21</v>
      </c>
      <c r="M2" s="11" t="s">
        <v>22</v>
      </c>
      <c r="N2" s="11" t="s">
        <v>20</v>
      </c>
      <c r="O2" s="11" t="s">
        <v>21</v>
      </c>
      <c r="P2" s="11" t="s">
        <v>22</v>
      </c>
      <c r="Q2" s="11" t="s">
        <v>20</v>
      </c>
      <c r="R2" s="11" t="s">
        <v>21</v>
      </c>
      <c r="S2" s="11" t="s">
        <v>22</v>
      </c>
      <c r="T2" s="11" t="s">
        <v>20</v>
      </c>
      <c r="U2" s="11" t="s">
        <v>21</v>
      </c>
      <c r="V2" s="11" t="s">
        <v>22</v>
      </c>
      <c r="W2" s="42"/>
      <c r="X2" s="42"/>
      <c r="Y2" s="42"/>
    </row>
    <row r="3" spans="1:25" x14ac:dyDescent="0.25">
      <c r="A3" s="42"/>
      <c r="B3" s="9">
        <v>23115</v>
      </c>
      <c r="C3" s="9">
        <v>1517</v>
      </c>
      <c r="D3" s="9">
        <v>300</v>
      </c>
      <c r="E3" s="9">
        <v>23161</v>
      </c>
      <c r="F3" s="9">
        <v>1581</v>
      </c>
      <c r="G3" s="9">
        <v>254</v>
      </c>
      <c r="H3" s="9">
        <v>23136</v>
      </c>
      <c r="I3" s="9">
        <v>1656</v>
      </c>
      <c r="J3" s="9">
        <v>279</v>
      </c>
      <c r="K3" s="9">
        <v>23165</v>
      </c>
      <c r="L3" s="9">
        <v>1610</v>
      </c>
      <c r="M3" s="9">
        <v>250</v>
      </c>
      <c r="N3" s="9">
        <v>23135</v>
      </c>
      <c r="O3" s="9">
        <v>1694</v>
      </c>
      <c r="P3" s="9">
        <v>280</v>
      </c>
      <c r="Q3" s="9">
        <v>23157</v>
      </c>
      <c r="R3" s="9">
        <v>1576</v>
      </c>
      <c r="S3" s="9">
        <v>258</v>
      </c>
      <c r="T3" s="10">
        <f t="shared" ref="T3:V3" si="0">ROUND(AVERAGE(B3,E3,H3,K3,N3,Q3),0)</f>
        <v>23145</v>
      </c>
      <c r="U3" s="10">
        <f t="shared" si="0"/>
        <v>1606</v>
      </c>
      <c r="V3" s="10">
        <f t="shared" si="0"/>
        <v>270</v>
      </c>
      <c r="W3" s="7">
        <f>T3/(T3+U3)</f>
        <v>0.93511373277847365</v>
      </c>
      <c r="X3" s="7">
        <f>T3/(T3+V3)</f>
        <v>0.988468930172966</v>
      </c>
      <c r="Y3" s="8">
        <f>2*W3*X3/(W3+X3)</f>
        <v>0.96105136403272018</v>
      </c>
    </row>
    <row r="6" spans="1:25" x14ac:dyDescent="0.25">
      <c r="A6" s="10"/>
      <c r="B6" s="51" t="s">
        <v>23</v>
      </c>
      <c r="C6" s="48"/>
      <c r="D6" s="49"/>
      <c r="E6" s="51" t="s">
        <v>24</v>
      </c>
      <c r="F6" s="48"/>
      <c r="G6" s="49"/>
      <c r="H6" s="51" t="s">
        <v>25</v>
      </c>
      <c r="I6" s="48"/>
      <c r="J6" s="49"/>
      <c r="K6" s="51" t="s">
        <v>26</v>
      </c>
      <c r="L6" s="48"/>
      <c r="M6" s="49"/>
      <c r="N6" s="51" t="s">
        <v>27</v>
      </c>
      <c r="O6" s="48"/>
      <c r="P6" s="49"/>
      <c r="Q6" s="51" t="s">
        <v>28</v>
      </c>
      <c r="R6" s="48"/>
      <c r="S6" s="49"/>
      <c r="T6" s="51" t="s">
        <v>19</v>
      </c>
      <c r="U6" s="48"/>
      <c r="V6" s="49"/>
      <c r="W6" s="43" t="s">
        <v>1</v>
      </c>
      <c r="X6" s="43" t="s">
        <v>2</v>
      </c>
      <c r="Y6" s="43" t="s">
        <v>3</v>
      </c>
    </row>
    <row r="7" spans="1:25" x14ac:dyDescent="0.25">
      <c r="A7" s="50" t="s">
        <v>6</v>
      </c>
      <c r="B7" s="11" t="s">
        <v>20</v>
      </c>
      <c r="C7" s="11" t="s">
        <v>21</v>
      </c>
      <c r="D7" s="11" t="s">
        <v>22</v>
      </c>
      <c r="E7" s="11" t="s">
        <v>20</v>
      </c>
      <c r="F7" s="11" t="s">
        <v>21</v>
      </c>
      <c r="G7" s="11" t="s">
        <v>22</v>
      </c>
      <c r="H7" s="11" t="s">
        <v>20</v>
      </c>
      <c r="I7" s="11" t="s">
        <v>21</v>
      </c>
      <c r="J7" s="11" t="s">
        <v>22</v>
      </c>
      <c r="K7" s="11" t="s">
        <v>20</v>
      </c>
      <c r="L7" s="11" t="s">
        <v>21</v>
      </c>
      <c r="M7" s="11" t="s">
        <v>22</v>
      </c>
      <c r="N7" s="11" t="s">
        <v>20</v>
      </c>
      <c r="O7" s="11" t="s">
        <v>21</v>
      </c>
      <c r="P7" s="11" t="s">
        <v>22</v>
      </c>
      <c r="Q7" s="11" t="s">
        <v>20</v>
      </c>
      <c r="R7" s="11" t="s">
        <v>21</v>
      </c>
      <c r="S7" s="11" t="s">
        <v>22</v>
      </c>
      <c r="T7" s="11" t="s">
        <v>20</v>
      </c>
      <c r="U7" s="11" t="s">
        <v>21</v>
      </c>
      <c r="V7" s="11" t="s">
        <v>22</v>
      </c>
      <c r="W7" s="42"/>
      <c r="X7" s="42"/>
      <c r="Y7" s="42"/>
    </row>
    <row r="8" spans="1:25" x14ac:dyDescent="0.25">
      <c r="A8" s="42"/>
      <c r="B8" s="9">
        <v>22450</v>
      </c>
      <c r="C8" s="9">
        <v>1173</v>
      </c>
      <c r="D8" s="9">
        <v>965</v>
      </c>
      <c r="E8" s="9">
        <v>22468</v>
      </c>
      <c r="F8" s="9">
        <v>1177</v>
      </c>
      <c r="G8" s="9">
        <v>947</v>
      </c>
      <c r="H8" s="9">
        <v>22474</v>
      </c>
      <c r="I8" s="9">
        <v>1164</v>
      </c>
      <c r="J8" s="9">
        <v>941</v>
      </c>
      <c r="K8" s="9">
        <v>22473</v>
      </c>
      <c r="L8" s="9">
        <v>1095</v>
      </c>
      <c r="M8" s="9">
        <v>942</v>
      </c>
      <c r="N8" s="9">
        <v>22497</v>
      </c>
      <c r="O8" s="9">
        <v>1032</v>
      </c>
      <c r="P8" s="9">
        <v>918</v>
      </c>
      <c r="Q8" s="9">
        <v>22459</v>
      </c>
      <c r="R8" s="9">
        <v>1016</v>
      </c>
      <c r="S8" s="9">
        <v>956</v>
      </c>
      <c r="T8" s="10">
        <f t="shared" ref="T8:V8" si="1">ROUND(AVERAGE(B8,E8,H8,K8,N8,Q8),0)</f>
        <v>22470</v>
      </c>
      <c r="U8" s="10">
        <f t="shared" si="1"/>
        <v>1110</v>
      </c>
      <c r="V8" s="10">
        <f t="shared" si="1"/>
        <v>945</v>
      </c>
      <c r="W8" s="7">
        <f>T8/(T8+U8)</f>
        <v>0.95292620865139954</v>
      </c>
      <c r="X8" s="7">
        <f>T8/(T8+V8)</f>
        <v>0.95964125560538116</v>
      </c>
      <c r="Y8" s="8">
        <f>2*W8*X8/(W8+X8)</f>
        <v>0.95627194382381098</v>
      </c>
    </row>
    <row r="11" spans="1:25" x14ac:dyDescent="0.25">
      <c r="A11" s="10"/>
      <c r="B11" s="51" t="s">
        <v>29</v>
      </c>
      <c r="C11" s="48"/>
      <c r="D11" s="49"/>
      <c r="E11" s="51" t="s">
        <v>30</v>
      </c>
      <c r="F11" s="48"/>
      <c r="G11" s="49"/>
      <c r="H11" s="51" t="s">
        <v>31</v>
      </c>
      <c r="I11" s="48"/>
      <c r="J11" s="49"/>
      <c r="K11" s="51" t="s">
        <v>32</v>
      </c>
      <c r="L11" s="48"/>
      <c r="M11" s="49"/>
      <c r="N11" s="51" t="s">
        <v>33</v>
      </c>
      <c r="O11" s="48"/>
      <c r="P11" s="49"/>
      <c r="Q11" s="51" t="s">
        <v>34</v>
      </c>
      <c r="R11" s="48"/>
      <c r="S11" s="49"/>
      <c r="T11" s="51" t="s">
        <v>19</v>
      </c>
      <c r="U11" s="48"/>
      <c r="V11" s="49"/>
      <c r="W11" s="43" t="s">
        <v>1</v>
      </c>
      <c r="X11" s="43" t="s">
        <v>2</v>
      </c>
      <c r="Y11" s="43" t="s">
        <v>3</v>
      </c>
    </row>
    <row r="12" spans="1:25" x14ac:dyDescent="0.25">
      <c r="A12" s="50" t="s">
        <v>7</v>
      </c>
      <c r="B12" s="11" t="s">
        <v>20</v>
      </c>
      <c r="C12" s="11" t="s">
        <v>21</v>
      </c>
      <c r="D12" s="11" t="s">
        <v>22</v>
      </c>
      <c r="E12" s="11" t="s">
        <v>20</v>
      </c>
      <c r="F12" s="11" t="s">
        <v>21</v>
      </c>
      <c r="G12" s="11" t="s">
        <v>22</v>
      </c>
      <c r="H12" s="11" t="s">
        <v>20</v>
      </c>
      <c r="I12" s="11" t="s">
        <v>21</v>
      </c>
      <c r="J12" s="11" t="s">
        <v>22</v>
      </c>
      <c r="K12" s="11" t="s">
        <v>20</v>
      </c>
      <c r="L12" s="11" t="s">
        <v>21</v>
      </c>
      <c r="M12" s="11" t="s">
        <v>22</v>
      </c>
      <c r="N12" s="11" t="s">
        <v>20</v>
      </c>
      <c r="O12" s="11" t="s">
        <v>21</v>
      </c>
      <c r="P12" s="11" t="s">
        <v>22</v>
      </c>
      <c r="Q12" s="11" t="s">
        <v>20</v>
      </c>
      <c r="R12" s="11" t="s">
        <v>21</v>
      </c>
      <c r="S12" s="11" t="s">
        <v>22</v>
      </c>
      <c r="T12" s="11" t="s">
        <v>20</v>
      </c>
      <c r="U12" s="11" t="s">
        <v>21</v>
      </c>
      <c r="V12" s="11" t="s">
        <v>22</v>
      </c>
      <c r="W12" s="42"/>
      <c r="X12" s="42"/>
      <c r="Y12" s="42"/>
    </row>
    <row r="13" spans="1:25" x14ac:dyDescent="0.25">
      <c r="A13" s="42"/>
      <c r="B13" s="9">
        <v>23121</v>
      </c>
      <c r="C13" s="9">
        <v>1483</v>
      </c>
      <c r="D13" s="9">
        <v>294</v>
      </c>
      <c r="E13" s="9">
        <v>23121</v>
      </c>
      <c r="F13" s="9">
        <v>1501</v>
      </c>
      <c r="G13" s="9">
        <v>294</v>
      </c>
      <c r="H13" s="9">
        <v>23105</v>
      </c>
      <c r="I13" s="9">
        <v>1449</v>
      </c>
      <c r="J13" s="9">
        <v>310</v>
      </c>
      <c r="K13" s="9">
        <v>23169</v>
      </c>
      <c r="L13" s="9">
        <v>1631</v>
      </c>
      <c r="M13" s="9">
        <v>246</v>
      </c>
      <c r="N13" s="9">
        <v>23208</v>
      </c>
      <c r="O13" s="9">
        <v>1561</v>
      </c>
      <c r="P13" s="9">
        <v>207</v>
      </c>
      <c r="Q13" s="9">
        <v>23149</v>
      </c>
      <c r="R13" s="9">
        <v>1697</v>
      </c>
      <c r="S13" s="9">
        <v>266</v>
      </c>
      <c r="T13" s="10">
        <f t="shared" ref="T13:V13" si="2">ROUND(AVERAGE(B13,E13,H13,K13,N13,Q13),0)</f>
        <v>23146</v>
      </c>
      <c r="U13" s="10">
        <f t="shared" si="2"/>
        <v>1554</v>
      </c>
      <c r="V13" s="10">
        <f t="shared" si="2"/>
        <v>270</v>
      </c>
      <c r="W13" s="7">
        <f>T13/(T13+U13)</f>
        <v>0.93708502024291496</v>
      </c>
      <c r="X13" s="7">
        <f>T13/(T13+V13)</f>
        <v>0.98846942261701398</v>
      </c>
      <c r="Y13" s="8">
        <f>2*W13*X13/(W13+X13)</f>
        <v>0.96209161193781689</v>
      </c>
    </row>
    <row r="16" spans="1:25" x14ac:dyDescent="0.25">
      <c r="A16" s="10"/>
      <c r="B16" s="51" t="s">
        <v>29</v>
      </c>
      <c r="C16" s="48"/>
      <c r="D16" s="49"/>
      <c r="E16" s="51" t="s">
        <v>30</v>
      </c>
      <c r="F16" s="48"/>
      <c r="G16" s="49"/>
      <c r="H16" s="51" t="s">
        <v>31</v>
      </c>
      <c r="I16" s="48"/>
      <c r="J16" s="49"/>
      <c r="K16" s="51" t="s">
        <v>32</v>
      </c>
      <c r="L16" s="48"/>
      <c r="M16" s="49"/>
      <c r="N16" s="51" t="s">
        <v>33</v>
      </c>
      <c r="O16" s="48"/>
      <c r="P16" s="49"/>
      <c r="Q16" s="51" t="s">
        <v>34</v>
      </c>
      <c r="R16" s="48"/>
      <c r="S16" s="49"/>
      <c r="T16" s="51" t="s">
        <v>19</v>
      </c>
      <c r="U16" s="48"/>
      <c r="V16" s="49"/>
      <c r="W16" s="43" t="s">
        <v>1</v>
      </c>
      <c r="X16" s="43" t="s">
        <v>2</v>
      </c>
      <c r="Y16" s="43" t="s">
        <v>3</v>
      </c>
    </row>
    <row r="17" spans="1:25" x14ac:dyDescent="0.25">
      <c r="A17" s="50" t="s">
        <v>8</v>
      </c>
      <c r="B17" s="11" t="s">
        <v>20</v>
      </c>
      <c r="C17" s="11" t="s">
        <v>21</v>
      </c>
      <c r="D17" s="11" t="s">
        <v>22</v>
      </c>
      <c r="E17" s="11" t="s">
        <v>20</v>
      </c>
      <c r="F17" s="11" t="s">
        <v>21</v>
      </c>
      <c r="G17" s="11" t="s">
        <v>22</v>
      </c>
      <c r="H17" s="11" t="s">
        <v>20</v>
      </c>
      <c r="I17" s="11" t="s">
        <v>21</v>
      </c>
      <c r="J17" s="11" t="s">
        <v>22</v>
      </c>
      <c r="K17" s="11" t="s">
        <v>20</v>
      </c>
      <c r="L17" s="11" t="s">
        <v>21</v>
      </c>
      <c r="M17" s="11" t="s">
        <v>22</v>
      </c>
      <c r="N17" s="11" t="s">
        <v>20</v>
      </c>
      <c r="O17" s="11" t="s">
        <v>21</v>
      </c>
      <c r="P17" s="11" t="s">
        <v>22</v>
      </c>
      <c r="Q17" s="11" t="s">
        <v>20</v>
      </c>
      <c r="R17" s="11" t="s">
        <v>21</v>
      </c>
      <c r="S17" s="11" t="s">
        <v>22</v>
      </c>
      <c r="T17" s="11" t="s">
        <v>20</v>
      </c>
      <c r="U17" s="11" t="s">
        <v>21</v>
      </c>
      <c r="V17" s="11" t="s">
        <v>22</v>
      </c>
      <c r="W17" s="42"/>
      <c r="X17" s="42"/>
      <c r="Y17" s="42"/>
    </row>
    <row r="18" spans="1:25" x14ac:dyDescent="0.25">
      <c r="A18" s="42"/>
      <c r="B18" s="9">
        <v>23113</v>
      </c>
      <c r="C18" s="9">
        <v>1502</v>
      </c>
      <c r="D18" s="9">
        <v>302</v>
      </c>
      <c r="E18" s="9">
        <v>23070</v>
      </c>
      <c r="F18" s="9">
        <v>1564</v>
      </c>
      <c r="G18" s="9">
        <v>345</v>
      </c>
      <c r="H18" s="9">
        <v>23112</v>
      </c>
      <c r="I18" s="9">
        <v>1449</v>
      </c>
      <c r="J18" s="9">
        <v>303</v>
      </c>
      <c r="K18" s="9">
        <v>23113</v>
      </c>
      <c r="L18" s="9">
        <v>1648</v>
      </c>
      <c r="M18" s="9">
        <v>302</v>
      </c>
      <c r="N18" s="9">
        <v>23088</v>
      </c>
      <c r="O18" s="9">
        <v>1661</v>
      </c>
      <c r="P18" s="9">
        <v>327</v>
      </c>
      <c r="Q18" s="9">
        <v>23061</v>
      </c>
      <c r="R18" s="9">
        <v>1697</v>
      </c>
      <c r="S18" s="9">
        <v>354</v>
      </c>
      <c r="T18" s="10">
        <f t="shared" ref="T18:V18" si="3">ROUND(AVERAGE(B18,E18,H18,K18,N18,Q18),0)</f>
        <v>23093</v>
      </c>
      <c r="U18" s="10">
        <f t="shared" si="3"/>
        <v>1587</v>
      </c>
      <c r="V18" s="10">
        <f t="shared" si="3"/>
        <v>322</v>
      </c>
      <c r="W18" s="7">
        <f>T18/(T18+U18)</f>
        <v>0.93569692058346843</v>
      </c>
      <c r="X18" s="7">
        <f>T18/(T18+V18)</f>
        <v>0.98624813153961133</v>
      </c>
      <c r="Y18" s="8">
        <f>2*W18*X18/(W18+X18)</f>
        <v>0.9603077242956648</v>
      </c>
    </row>
  </sheetData>
  <mergeCells count="44">
    <mergeCell ref="A12:A13"/>
    <mergeCell ref="T16:V16"/>
    <mergeCell ref="W16:W17"/>
    <mergeCell ref="X16:X17"/>
    <mergeCell ref="Y16:Y17"/>
    <mergeCell ref="B16:D16"/>
    <mergeCell ref="E16:G16"/>
    <mergeCell ref="H16:J16"/>
    <mergeCell ref="K16:M16"/>
    <mergeCell ref="N16:P16"/>
    <mergeCell ref="Q16:S16"/>
    <mergeCell ref="A17:A18"/>
    <mergeCell ref="A7:A8"/>
    <mergeCell ref="E11:G11"/>
    <mergeCell ref="H11:J11"/>
    <mergeCell ref="K11:M11"/>
    <mergeCell ref="N11:P11"/>
    <mergeCell ref="B11:D11"/>
    <mergeCell ref="Q11:S11"/>
    <mergeCell ref="T11:V11"/>
    <mergeCell ref="W11:W12"/>
    <mergeCell ref="X11:X12"/>
    <mergeCell ref="Y11:Y12"/>
    <mergeCell ref="T1:V1"/>
    <mergeCell ref="A2:A3"/>
    <mergeCell ref="B1:D1"/>
    <mergeCell ref="E6:G6"/>
    <mergeCell ref="H6:J6"/>
    <mergeCell ref="K6:M6"/>
    <mergeCell ref="N6:P6"/>
    <mergeCell ref="Q6:S6"/>
    <mergeCell ref="T6:V6"/>
    <mergeCell ref="B6:D6"/>
    <mergeCell ref="E1:G1"/>
    <mergeCell ref="H1:J1"/>
    <mergeCell ref="K1:M1"/>
    <mergeCell ref="N1:P1"/>
    <mergeCell ref="Q1:S1"/>
    <mergeCell ref="W1:W2"/>
    <mergeCell ref="X1:X2"/>
    <mergeCell ref="Y1:Y2"/>
    <mergeCell ref="W6:W7"/>
    <mergeCell ref="X6:X7"/>
    <mergeCell ref="Y6:Y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18"/>
  <sheetViews>
    <sheetView workbookViewId="0"/>
  </sheetViews>
  <sheetFormatPr defaultColWidth="12.6640625" defaultRowHeight="15.75" customHeight="1" x14ac:dyDescent="0.25"/>
  <sheetData>
    <row r="1" spans="1:25" x14ac:dyDescent="0.25">
      <c r="A1" s="10"/>
      <c r="B1" s="51" t="s">
        <v>13</v>
      </c>
      <c r="C1" s="48"/>
      <c r="D1" s="49"/>
      <c r="E1" s="51" t="s">
        <v>14</v>
      </c>
      <c r="F1" s="48"/>
      <c r="G1" s="49"/>
      <c r="H1" s="51" t="s">
        <v>15</v>
      </c>
      <c r="I1" s="48"/>
      <c r="J1" s="49"/>
      <c r="K1" s="51" t="s">
        <v>16</v>
      </c>
      <c r="L1" s="48"/>
      <c r="M1" s="49"/>
      <c r="N1" s="51" t="s">
        <v>17</v>
      </c>
      <c r="O1" s="48"/>
      <c r="P1" s="49"/>
      <c r="Q1" s="51" t="s">
        <v>18</v>
      </c>
      <c r="R1" s="48"/>
      <c r="S1" s="49"/>
      <c r="T1" s="51" t="s">
        <v>19</v>
      </c>
      <c r="U1" s="48"/>
      <c r="V1" s="49"/>
      <c r="W1" s="43" t="s">
        <v>1</v>
      </c>
      <c r="X1" s="43" t="s">
        <v>2</v>
      </c>
      <c r="Y1" s="43" t="s">
        <v>3</v>
      </c>
    </row>
    <row r="2" spans="1:25" x14ac:dyDescent="0.25">
      <c r="A2" s="50" t="s">
        <v>5</v>
      </c>
      <c r="B2" s="11" t="s">
        <v>20</v>
      </c>
      <c r="C2" s="11" t="s">
        <v>21</v>
      </c>
      <c r="D2" s="11" t="s">
        <v>22</v>
      </c>
      <c r="E2" s="11" t="s">
        <v>20</v>
      </c>
      <c r="F2" s="11" t="s">
        <v>21</v>
      </c>
      <c r="G2" s="11" t="s">
        <v>22</v>
      </c>
      <c r="H2" s="11" t="s">
        <v>20</v>
      </c>
      <c r="I2" s="11" t="s">
        <v>21</v>
      </c>
      <c r="J2" s="11" t="s">
        <v>22</v>
      </c>
      <c r="K2" s="11" t="s">
        <v>20</v>
      </c>
      <c r="L2" s="11" t="s">
        <v>21</v>
      </c>
      <c r="M2" s="11" t="s">
        <v>22</v>
      </c>
      <c r="N2" s="11" t="s">
        <v>20</v>
      </c>
      <c r="O2" s="11" t="s">
        <v>21</v>
      </c>
      <c r="P2" s="11" t="s">
        <v>22</v>
      </c>
      <c r="Q2" s="11" t="s">
        <v>20</v>
      </c>
      <c r="R2" s="11" t="s">
        <v>21</v>
      </c>
      <c r="S2" s="11" t="s">
        <v>22</v>
      </c>
      <c r="T2" s="11" t="s">
        <v>20</v>
      </c>
      <c r="U2" s="11" t="s">
        <v>21</v>
      </c>
      <c r="V2" s="11" t="s">
        <v>22</v>
      </c>
      <c r="W2" s="42"/>
      <c r="X2" s="42"/>
      <c r="Y2" s="42"/>
    </row>
    <row r="3" spans="1:25" x14ac:dyDescent="0.25">
      <c r="A3" s="42"/>
      <c r="B3" s="9">
        <v>22998</v>
      </c>
      <c r="C3" s="9">
        <v>1802</v>
      </c>
      <c r="D3" s="9">
        <v>417</v>
      </c>
      <c r="E3" s="9">
        <v>23028</v>
      </c>
      <c r="F3" s="9">
        <v>1768</v>
      </c>
      <c r="G3" s="9">
        <v>387</v>
      </c>
      <c r="H3" s="9">
        <v>23005</v>
      </c>
      <c r="I3" s="9">
        <v>1859</v>
      </c>
      <c r="J3" s="9">
        <v>410</v>
      </c>
      <c r="K3" s="9">
        <v>23041</v>
      </c>
      <c r="L3" s="9">
        <v>1729</v>
      </c>
      <c r="M3" s="9">
        <v>374</v>
      </c>
      <c r="N3" s="9">
        <v>23019</v>
      </c>
      <c r="O3" s="9">
        <v>1865</v>
      </c>
      <c r="P3" s="9">
        <v>396</v>
      </c>
      <c r="Q3" s="9">
        <v>23077</v>
      </c>
      <c r="R3" s="9">
        <v>1691</v>
      </c>
      <c r="S3" s="9">
        <v>338</v>
      </c>
      <c r="T3" s="10">
        <f t="shared" ref="T3:V3" si="0">ROUND(AVERAGE(B3,E3,H3,K3,N3,Q3),0)</f>
        <v>23028</v>
      </c>
      <c r="U3" s="10">
        <f t="shared" si="0"/>
        <v>1786</v>
      </c>
      <c r="V3" s="10">
        <f t="shared" si="0"/>
        <v>387</v>
      </c>
      <c r="W3" s="7">
        <f>T3/(T3+U3)</f>
        <v>0.92802450229709033</v>
      </c>
      <c r="X3" s="7">
        <f>T3/(T3+V3)</f>
        <v>0.98347213324791805</v>
      </c>
      <c r="Y3" s="8">
        <f>2*W3*X3/(W3+X3)</f>
        <v>0.95494412075722079</v>
      </c>
    </row>
    <row r="6" spans="1:25" x14ac:dyDescent="0.25">
      <c r="A6" s="10"/>
      <c r="B6" s="51" t="s">
        <v>23</v>
      </c>
      <c r="C6" s="48"/>
      <c r="D6" s="49"/>
      <c r="E6" s="51" t="s">
        <v>24</v>
      </c>
      <c r="F6" s="48"/>
      <c r="G6" s="49"/>
      <c r="H6" s="51" t="s">
        <v>25</v>
      </c>
      <c r="I6" s="48"/>
      <c r="J6" s="49"/>
      <c r="K6" s="51" t="s">
        <v>26</v>
      </c>
      <c r="L6" s="48"/>
      <c r="M6" s="49"/>
      <c r="N6" s="51" t="s">
        <v>27</v>
      </c>
      <c r="O6" s="48"/>
      <c r="P6" s="49"/>
      <c r="Q6" s="51" t="s">
        <v>28</v>
      </c>
      <c r="R6" s="48"/>
      <c r="S6" s="49"/>
      <c r="T6" s="51" t="s">
        <v>19</v>
      </c>
      <c r="U6" s="48"/>
      <c r="V6" s="49"/>
      <c r="W6" s="43" t="s">
        <v>1</v>
      </c>
      <c r="X6" s="43" t="s">
        <v>2</v>
      </c>
      <c r="Y6" s="43" t="s">
        <v>3</v>
      </c>
    </row>
    <row r="7" spans="1:25" x14ac:dyDescent="0.25">
      <c r="A7" s="50" t="s">
        <v>6</v>
      </c>
      <c r="B7" s="11" t="s">
        <v>20</v>
      </c>
      <c r="C7" s="11" t="s">
        <v>21</v>
      </c>
      <c r="D7" s="11" t="s">
        <v>22</v>
      </c>
      <c r="E7" s="11" t="s">
        <v>20</v>
      </c>
      <c r="F7" s="11" t="s">
        <v>21</v>
      </c>
      <c r="G7" s="11" t="s">
        <v>22</v>
      </c>
      <c r="H7" s="11" t="s">
        <v>20</v>
      </c>
      <c r="I7" s="11" t="s">
        <v>21</v>
      </c>
      <c r="J7" s="11" t="s">
        <v>22</v>
      </c>
      <c r="K7" s="11" t="s">
        <v>20</v>
      </c>
      <c r="L7" s="11" t="s">
        <v>21</v>
      </c>
      <c r="M7" s="11" t="s">
        <v>22</v>
      </c>
      <c r="N7" s="11" t="s">
        <v>20</v>
      </c>
      <c r="O7" s="11" t="s">
        <v>21</v>
      </c>
      <c r="P7" s="11" t="s">
        <v>22</v>
      </c>
      <c r="Q7" s="11" t="s">
        <v>20</v>
      </c>
      <c r="R7" s="11" t="s">
        <v>21</v>
      </c>
      <c r="S7" s="11" t="s">
        <v>22</v>
      </c>
      <c r="T7" s="11" t="s">
        <v>20</v>
      </c>
      <c r="U7" s="11" t="s">
        <v>21</v>
      </c>
      <c r="V7" s="11" t="s">
        <v>22</v>
      </c>
      <c r="W7" s="42"/>
      <c r="X7" s="42"/>
      <c r="Y7" s="42"/>
    </row>
    <row r="8" spans="1:25" x14ac:dyDescent="0.25">
      <c r="A8" s="42"/>
      <c r="B8" s="9">
        <v>22402</v>
      </c>
      <c r="C8" s="9">
        <v>1622</v>
      </c>
      <c r="D8" s="9">
        <v>1013</v>
      </c>
      <c r="E8" s="9">
        <v>22408</v>
      </c>
      <c r="F8" s="9">
        <v>1640</v>
      </c>
      <c r="G8" s="9">
        <v>1007</v>
      </c>
      <c r="H8" s="9">
        <v>22414</v>
      </c>
      <c r="I8" s="9">
        <v>1670</v>
      </c>
      <c r="J8" s="9">
        <v>1001</v>
      </c>
      <c r="K8" s="9">
        <v>22414</v>
      </c>
      <c r="L8" s="9">
        <v>1207</v>
      </c>
      <c r="M8" s="9">
        <v>1001</v>
      </c>
      <c r="N8" s="9">
        <v>22447</v>
      </c>
      <c r="O8" s="9">
        <v>1159</v>
      </c>
      <c r="P8" s="9">
        <v>968</v>
      </c>
      <c r="Q8" s="9">
        <v>22407</v>
      </c>
      <c r="R8" s="9">
        <v>1145</v>
      </c>
      <c r="S8" s="9">
        <v>1008</v>
      </c>
      <c r="T8" s="10">
        <f t="shared" ref="T8:V8" si="1">ROUND(AVERAGE(B8,E8,H8,K8,N8,Q8),0)</f>
        <v>22415</v>
      </c>
      <c r="U8" s="10">
        <f t="shared" si="1"/>
        <v>1407</v>
      </c>
      <c r="V8" s="10">
        <f t="shared" si="1"/>
        <v>1000</v>
      </c>
      <c r="W8" s="7">
        <f>T8/(T8+U8)</f>
        <v>0.94093694903870373</v>
      </c>
      <c r="X8" s="7">
        <f>T8/(T8+V8)</f>
        <v>0.95729233397394831</v>
      </c>
      <c r="Y8" s="8">
        <f>2*W8*X8/(W8+X8)</f>
        <v>0.94904418146791703</v>
      </c>
    </row>
    <row r="11" spans="1:25" x14ac:dyDescent="0.25">
      <c r="A11" s="10"/>
      <c r="B11" s="51" t="s">
        <v>29</v>
      </c>
      <c r="C11" s="48"/>
      <c r="D11" s="49"/>
      <c r="E11" s="51" t="s">
        <v>30</v>
      </c>
      <c r="F11" s="48"/>
      <c r="G11" s="49"/>
      <c r="H11" s="51" t="s">
        <v>31</v>
      </c>
      <c r="I11" s="48"/>
      <c r="J11" s="49"/>
      <c r="K11" s="51" t="s">
        <v>32</v>
      </c>
      <c r="L11" s="48"/>
      <c r="M11" s="49"/>
      <c r="N11" s="51" t="s">
        <v>33</v>
      </c>
      <c r="O11" s="48"/>
      <c r="P11" s="49"/>
      <c r="Q11" s="51" t="s">
        <v>34</v>
      </c>
      <c r="R11" s="48"/>
      <c r="S11" s="49"/>
      <c r="T11" s="51" t="s">
        <v>19</v>
      </c>
      <c r="U11" s="48"/>
      <c r="V11" s="49"/>
      <c r="W11" s="43" t="s">
        <v>1</v>
      </c>
      <c r="X11" s="43" t="s">
        <v>2</v>
      </c>
      <c r="Y11" s="43" t="s">
        <v>3</v>
      </c>
    </row>
    <row r="12" spans="1:25" x14ac:dyDescent="0.25">
      <c r="A12" s="50" t="s">
        <v>7</v>
      </c>
      <c r="B12" s="11" t="s">
        <v>20</v>
      </c>
      <c r="C12" s="11" t="s">
        <v>21</v>
      </c>
      <c r="D12" s="11" t="s">
        <v>22</v>
      </c>
      <c r="E12" s="11" t="s">
        <v>20</v>
      </c>
      <c r="F12" s="11" t="s">
        <v>21</v>
      </c>
      <c r="G12" s="11" t="s">
        <v>22</v>
      </c>
      <c r="H12" s="11" t="s">
        <v>20</v>
      </c>
      <c r="I12" s="11" t="s">
        <v>21</v>
      </c>
      <c r="J12" s="11" t="s">
        <v>22</v>
      </c>
      <c r="K12" s="11" t="s">
        <v>20</v>
      </c>
      <c r="L12" s="11" t="s">
        <v>21</v>
      </c>
      <c r="M12" s="11" t="s">
        <v>22</v>
      </c>
      <c r="N12" s="11" t="s">
        <v>20</v>
      </c>
      <c r="O12" s="11" t="s">
        <v>21</v>
      </c>
      <c r="P12" s="11" t="s">
        <v>22</v>
      </c>
      <c r="Q12" s="11" t="s">
        <v>20</v>
      </c>
      <c r="R12" s="11" t="s">
        <v>21</v>
      </c>
      <c r="S12" s="11" t="s">
        <v>22</v>
      </c>
      <c r="T12" s="11" t="s">
        <v>20</v>
      </c>
      <c r="U12" s="11" t="s">
        <v>21</v>
      </c>
      <c r="V12" s="11" t="s">
        <v>22</v>
      </c>
      <c r="W12" s="42"/>
      <c r="X12" s="42"/>
      <c r="Y12" s="42"/>
    </row>
    <row r="13" spans="1:25" x14ac:dyDescent="0.25">
      <c r="A13" s="42"/>
      <c r="B13" s="9">
        <v>23012</v>
      </c>
      <c r="C13" s="9">
        <v>1597</v>
      </c>
      <c r="D13" s="9">
        <v>403</v>
      </c>
      <c r="E13" s="9">
        <v>23032</v>
      </c>
      <c r="F13" s="9">
        <v>1709</v>
      </c>
      <c r="G13" s="9">
        <v>383</v>
      </c>
      <c r="H13" s="9">
        <v>23043</v>
      </c>
      <c r="I13" s="9">
        <v>1543</v>
      </c>
      <c r="J13" s="9">
        <v>372</v>
      </c>
      <c r="K13" s="9">
        <v>23121</v>
      </c>
      <c r="L13" s="9">
        <v>1770</v>
      </c>
      <c r="M13" s="9">
        <v>294</v>
      </c>
      <c r="N13" s="9">
        <v>23162</v>
      </c>
      <c r="O13" s="9">
        <v>1685</v>
      </c>
      <c r="P13" s="9">
        <v>253</v>
      </c>
      <c r="Q13" s="9">
        <v>23081</v>
      </c>
      <c r="R13" s="9">
        <v>1805</v>
      </c>
      <c r="S13" s="9">
        <v>334</v>
      </c>
      <c r="T13" s="10">
        <f t="shared" ref="T13:V13" si="2">ROUND(AVERAGE(B13,E13,H13,K13,N13,Q13),0)</f>
        <v>23075</v>
      </c>
      <c r="U13" s="10">
        <f t="shared" si="2"/>
        <v>1685</v>
      </c>
      <c r="V13" s="10">
        <f t="shared" si="2"/>
        <v>340</v>
      </c>
      <c r="W13" s="7">
        <f>T13/(T13+U13)</f>
        <v>0.93194668820678517</v>
      </c>
      <c r="X13" s="7">
        <f>T13/(T13+V13)</f>
        <v>0.98547939355114245</v>
      </c>
      <c r="Y13" s="8">
        <f>2*W13*X13/(W13+X13)</f>
        <v>0.95796574987026473</v>
      </c>
    </row>
    <row r="16" spans="1:25" x14ac:dyDescent="0.25">
      <c r="A16" s="10"/>
      <c r="B16" s="51" t="s">
        <v>29</v>
      </c>
      <c r="C16" s="48"/>
      <c r="D16" s="49"/>
      <c r="E16" s="51" t="s">
        <v>30</v>
      </c>
      <c r="F16" s="48"/>
      <c r="G16" s="49"/>
      <c r="H16" s="51" t="s">
        <v>31</v>
      </c>
      <c r="I16" s="48"/>
      <c r="J16" s="49"/>
      <c r="K16" s="51" t="s">
        <v>32</v>
      </c>
      <c r="L16" s="48"/>
      <c r="M16" s="49"/>
      <c r="N16" s="51" t="s">
        <v>33</v>
      </c>
      <c r="O16" s="48"/>
      <c r="P16" s="49"/>
      <c r="Q16" s="51" t="s">
        <v>34</v>
      </c>
      <c r="R16" s="48"/>
      <c r="S16" s="49"/>
      <c r="T16" s="51" t="s">
        <v>19</v>
      </c>
      <c r="U16" s="48"/>
      <c r="V16" s="49"/>
      <c r="W16" s="43" t="s">
        <v>1</v>
      </c>
      <c r="X16" s="43" t="s">
        <v>2</v>
      </c>
      <c r="Y16" s="43" t="s">
        <v>3</v>
      </c>
    </row>
    <row r="17" spans="1:25" x14ac:dyDescent="0.25">
      <c r="A17" s="50" t="s">
        <v>8</v>
      </c>
      <c r="B17" s="11" t="s">
        <v>20</v>
      </c>
      <c r="C17" s="11" t="s">
        <v>21</v>
      </c>
      <c r="D17" s="11" t="s">
        <v>22</v>
      </c>
      <c r="E17" s="11" t="s">
        <v>20</v>
      </c>
      <c r="F17" s="11" t="s">
        <v>21</v>
      </c>
      <c r="G17" s="11" t="s">
        <v>22</v>
      </c>
      <c r="H17" s="11" t="s">
        <v>20</v>
      </c>
      <c r="I17" s="11" t="s">
        <v>21</v>
      </c>
      <c r="J17" s="11" t="s">
        <v>22</v>
      </c>
      <c r="K17" s="11" t="s">
        <v>20</v>
      </c>
      <c r="L17" s="11" t="s">
        <v>21</v>
      </c>
      <c r="M17" s="11" t="s">
        <v>22</v>
      </c>
      <c r="N17" s="11" t="s">
        <v>20</v>
      </c>
      <c r="O17" s="11" t="s">
        <v>21</v>
      </c>
      <c r="P17" s="11" t="s">
        <v>22</v>
      </c>
      <c r="Q17" s="11" t="s">
        <v>20</v>
      </c>
      <c r="R17" s="11" t="s">
        <v>21</v>
      </c>
      <c r="S17" s="11" t="s">
        <v>22</v>
      </c>
      <c r="T17" s="11" t="s">
        <v>20</v>
      </c>
      <c r="U17" s="11" t="s">
        <v>21</v>
      </c>
      <c r="V17" s="11" t="s">
        <v>22</v>
      </c>
      <c r="W17" s="42"/>
      <c r="X17" s="42"/>
      <c r="Y17" s="42"/>
    </row>
    <row r="18" spans="1:25" x14ac:dyDescent="0.25">
      <c r="A18" s="42"/>
      <c r="B18" s="9">
        <v>23064</v>
      </c>
      <c r="C18" s="9">
        <v>1646</v>
      </c>
      <c r="D18" s="9">
        <v>351</v>
      </c>
      <c r="E18" s="9">
        <v>22996</v>
      </c>
      <c r="F18" s="9">
        <v>1725</v>
      </c>
      <c r="G18" s="9">
        <v>419</v>
      </c>
      <c r="H18" s="9">
        <v>23053</v>
      </c>
      <c r="I18" s="9">
        <v>1526</v>
      </c>
      <c r="J18" s="9">
        <v>362</v>
      </c>
      <c r="K18" s="9">
        <v>23041</v>
      </c>
      <c r="L18" s="9">
        <v>1881</v>
      </c>
      <c r="M18" s="9">
        <v>374</v>
      </c>
      <c r="N18" s="9">
        <v>23042</v>
      </c>
      <c r="O18" s="9">
        <v>1851</v>
      </c>
      <c r="P18" s="9">
        <v>373</v>
      </c>
      <c r="Q18" s="9">
        <v>22954</v>
      </c>
      <c r="R18" s="9">
        <v>2126</v>
      </c>
      <c r="S18" s="9">
        <v>461</v>
      </c>
      <c r="T18" s="10">
        <f t="shared" ref="T18:V18" si="3">ROUND(AVERAGE(B18,E18,H18,K18,N18,Q18),0)</f>
        <v>23025</v>
      </c>
      <c r="U18" s="10">
        <f t="shared" si="3"/>
        <v>1793</v>
      </c>
      <c r="V18" s="10">
        <f t="shared" si="3"/>
        <v>390</v>
      </c>
      <c r="W18" s="7">
        <f>T18/(T18+U18)</f>
        <v>0.927754049480216</v>
      </c>
      <c r="X18" s="7">
        <f>T18/(T18+V18)</f>
        <v>0.98334401024983986</v>
      </c>
      <c r="Y18" s="8">
        <f>2*W18*X18/(W18+X18)</f>
        <v>0.95474053034229678</v>
      </c>
    </row>
  </sheetData>
  <mergeCells count="44">
    <mergeCell ref="A12:A13"/>
    <mergeCell ref="T16:V16"/>
    <mergeCell ref="W16:W17"/>
    <mergeCell ref="X16:X17"/>
    <mergeCell ref="Y16:Y17"/>
    <mergeCell ref="B16:D16"/>
    <mergeCell ref="E16:G16"/>
    <mergeCell ref="H16:J16"/>
    <mergeCell ref="K16:M16"/>
    <mergeCell ref="N16:P16"/>
    <mergeCell ref="Q16:S16"/>
    <mergeCell ref="A17:A18"/>
    <mergeCell ref="A7:A8"/>
    <mergeCell ref="E11:G11"/>
    <mergeCell ref="H11:J11"/>
    <mergeCell ref="K11:M11"/>
    <mergeCell ref="N11:P11"/>
    <mergeCell ref="B11:D11"/>
    <mergeCell ref="Q11:S11"/>
    <mergeCell ref="T11:V11"/>
    <mergeCell ref="W11:W12"/>
    <mergeCell ref="X11:X12"/>
    <mergeCell ref="Y11:Y12"/>
    <mergeCell ref="T1:V1"/>
    <mergeCell ref="A2:A3"/>
    <mergeCell ref="B1:D1"/>
    <mergeCell ref="E6:G6"/>
    <mergeCell ref="H6:J6"/>
    <mergeCell ref="K6:M6"/>
    <mergeCell ref="N6:P6"/>
    <mergeCell ref="Q6:S6"/>
    <mergeCell ref="T6:V6"/>
    <mergeCell ref="B6:D6"/>
    <mergeCell ref="E1:G1"/>
    <mergeCell ref="H1:J1"/>
    <mergeCell ref="K1:M1"/>
    <mergeCell ref="N1:P1"/>
    <mergeCell ref="Q1:S1"/>
    <mergeCell ref="W1:W2"/>
    <mergeCell ref="X1:X2"/>
    <mergeCell ref="Y1:Y2"/>
    <mergeCell ref="W6:W7"/>
    <mergeCell ref="X6:X7"/>
    <mergeCell ref="Y6:Y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18"/>
  <sheetViews>
    <sheetView topLeftCell="A10" workbookViewId="0">
      <selection activeCell="H22" sqref="H22"/>
    </sheetView>
  </sheetViews>
  <sheetFormatPr defaultColWidth="12.6640625" defaultRowHeight="15.75" customHeight="1" x14ac:dyDescent="0.25"/>
  <sheetData>
    <row r="1" spans="1:25" x14ac:dyDescent="0.25">
      <c r="A1" s="10"/>
      <c r="B1" s="51" t="s">
        <v>13</v>
      </c>
      <c r="C1" s="48"/>
      <c r="D1" s="49"/>
      <c r="E1" s="51" t="s">
        <v>14</v>
      </c>
      <c r="F1" s="48"/>
      <c r="G1" s="49"/>
      <c r="H1" s="51" t="s">
        <v>15</v>
      </c>
      <c r="I1" s="48"/>
      <c r="J1" s="49"/>
      <c r="K1" s="51" t="s">
        <v>16</v>
      </c>
      <c r="L1" s="48"/>
      <c r="M1" s="49"/>
      <c r="N1" s="51" t="s">
        <v>17</v>
      </c>
      <c r="O1" s="48"/>
      <c r="P1" s="49"/>
      <c r="Q1" s="51" t="s">
        <v>18</v>
      </c>
      <c r="R1" s="48"/>
      <c r="S1" s="49"/>
      <c r="T1" s="51" t="s">
        <v>19</v>
      </c>
      <c r="U1" s="48"/>
      <c r="V1" s="49"/>
      <c r="W1" s="43" t="s">
        <v>1</v>
      </c>
      <c r="X1" s="43" t="s">
        <v>2</v>
      </c>
      <c r="Y1" s="43" t="s">
        <v>3</v>
      </c>
    </row>
    <row r="2" spans="1:25" x14ac:dyDescent="0.25">
      <c r="A2" s="50" t="s">
        <v>5</v>
      </c>
      <c r="B2" s="11" t="s">
        <v>20</v>
      </c>
      <c r="C2" s="11" t="s">
        <v>21</v>
      </c>
      <c r="D2" s="11" t="s">
        <v>22</v>
      </c>
      <c r="E2" s="11" t="s">
        <v>20</v>
      </c>
      <c r="F2" s="11" t="s">
        <v>21</v>
      </c>
      <c r="G2" s="11" t="s">
        <v>22</v>
      </c>
      <c r="H2" s="11" t="s">
        <v>20</v>
      </c>
      <c r="I2" s="11" t="s">
        <v>21</v>
      </c>
      <c r="J2" s="11" t="s">
        <v>22</v>
      </c>
      <c r="K2" s="11" t="s">
        <v>20</v>
      </c>
      <c r="L2" s="11" t="s">
        <v>21</v>
      </c>
      <c r="M2" s="11" t="s">
        <v>22</v>
      </c>
      <c r="N2" s="11" t="s">
        <v>20</v>
      </c>
      <c r="O2" s="11" t="s">
        <v>21</v>
      </c>
      <c r="P2" s="11" t="s">
        <v>22</v>
      </c>
      <c r="Q2" s="11" t="s">
        <v>20</v>
      </c>
      <c r="R2" s="11" t="s">
        <v>21</v>
      </c>
      <c r="S2" s="11" t="s">
        <v>22</v>
      </c>
      <c r="T2" s="11" t="s">
        <v>20</v>
      </c>
      <c r="U2" s="11" t="s">
        <v>21</v>
      </c>
      <c r="V2" s="11" t="s">
        <v>22</v>
      </c>
      <c r="W2" s="42"/>
      <c r="X2" s="42"/>
      <c r="Y2" s="42"/>
    </row>
    <row r="3" spans="1:25" x14ac:dyDescent="0.25">
      <c r="A3" s="42"/>
      <c r="B3" s="9">
        <v>22082</v>
      </c>
      <c r="C3" s="9">
        <v>3331</v>
      </c>
      <c r="D3" s="9">
        <v>1333</v>
      </c>
      <c r="E3" s="9">
        <v>22150</v>
      </c>
      <c r="F3" s="9">
        <v>3284</v>
      </c>
      <c r="G3" s="9">
        <v>1265</v>
      </c>
      <c r="H3" s="9">
        <v>22136</v>
      </c>
      <c r="I3" s="9">
        <v>3459</v>
      </c>
      <c r="J3" s="9">
        <v>1279</v>
      </c>
      <c r="K3" s="9">
        <v>22261</v>
      </c>
      <c r="L3" s="9">
        <v>3010</v>
      </c>
      <c r="M3" s="9">
        <v>1154</v>
      </c>
      <c r="N3" s="9">
        <v>22189</v>
      </c>
      <c r="O3" s="9">
        <v>3372</v>
      </c>
      <c r="P3" s="9">
        <v>1226</v>
      </c>
      <c r="Q3" s="9">
        <v>22221</v>
      </c>
      <c r="R3" s="9">
        <v>2994</v>
      </c>
      <c r="S3" s="9">
        <v>1194</v>
      </c>
      <c r="T3" s="10">
        <f t="shared" ref="T3:V3" si="0">ROUND(AVERAGE(B3,E3,H3,K3,N3,Q3),0)</f>
        <v>22173</v>
      </c>
      <c r="U3" s="10">
        <f t="shared" si="0"/>
        <v>3242</v>
      </c>
      <c r="V3" s="10">
        <f t="shared" si="0"/>
        <v>1242</v>
      </c>
      <c r="W3" s="7">
        <f>T3/(T3+U3)</f>
        <v>0.87243753688766479</v>
      </c>
      <c r="X3" s="7">
        <f>T3/(T3+V3)</f>
        <v>0.94695707879564384</v>
      </c>
      <c r="Y3" s="8">
        <f>2*W3*X3/(W3+X3)</f>
        <v>0.90817120622568093</v>
      </c>
    </row>
    <row r="6" spans="1:25" x14ac:dyDescent="0.25">
      <c r="A6" s="10"/>
      <c r="B6" s="51" t="s">
        <v>23</v>
      </c>
      <c r="C6" s="48"/>
      <c r="D6" s="49"/>
      <c r="E6" s="51" t="s">
        <v>24</v>
      </c>
      <c r="F6" s="48"/>
      <c r="G6" s="49"/>
      <c r="H6" s="51" t="s">
        <v>25</v>
      </c>
      <c r="I6" s="48"/>
      <c r="J6" s="49"/>
      <c r="K6" s="51" t="s">
        <v>26</v>
      </c>
      <c r="L6" s="48"/>
      <c r="M6" s="49"/>
      <c r="N6" s="51" t="s">
        <v>27</v>
      </c>
      <c r="O6" s="48"/>
      <c r="P6" s="49"/>
      <c r="Q6" s="51" t="s">
        <v>28</v>
      </c>
      <c r="R6" s="48"/>
      <c r="S6" s="49"/>
      <c r="T6" s="51" t="s">
        <v>19</v>
      </c>
      <c r="U6" s="48"/>
      <c r="V6" s="49"/>
      <c r="W6" s="43" t="s">
        <v>1</v>
      </c>
      <c r="X6" s="43" t="s">
        <v>2</v>
      </c>
      <c r="Y6" s="43" t="s">
        <v>3</v>
      </c>
    </row>
    <row r="7" spans="1:25" x14ac:dyDescent="0.25">
      <c r="A7" s="50" t="s">
        <v>6</v>
      </c>
      <c r="B7" s="11" t="s">
        <v>20</v>
      </c>
      <c r="C7" s="11" t="s">
        <v>21</v>
      </c>
      <c r="D7" s="11" t="s">
        <v>22</v>
      </c>
      <c r="E7" s="11" t="s">
        <v>20</v>
      </c>
      <c r="F7" s="11" t="s">
        <v>21</v>
      </c>
      <c r="G7" s="11" t="s">
        <v>22</v>
      </c>
      <c r="H7" s="11" t="s">
        <v>20</v>
      </c>
      <c r="I7" s="11" t="s">
        <v>21</v>
      </c>
      <c r="J7" s="11" t="s">
        <v>22</v>
      </c>
      <c r="K7" s="11" t="s">
        <v>20</v>
      </c>
      <c r="L7" s="11" t="s">
        <v>21</v>
      </c>
      <c r="M7" s="11" t="s">
        <v>22</v>
      </c>
      <c r="N7" s="11" t="s">
        <v>20</v>
      </c>
      <c r="O7" s="11" t="s">
        <v>21</v>
      </c>
      <c r="P7" s="11" t="s">
        <v>22</v>
      </c>
      <c r="Q7" s="11" t="s">
        <v>20</v>
      </c>
      <c r="R7" s="11" t="s">
        <v>21</v>
      </c>
      <c r="S7" s="11" t="s">
        <v>22</v>
      </c>
      <c r="T7" s="11" t="s">
        <v>20</v>
      </c>
      <c r="U7" s="11" t="s">
        <v>21</v>
      </c>
      <c r="V7" s="11" t="s">
        <v>22</v>
      </c>
      <c r="W7" s="42"/>
      <c r="X7" s="42"/>
      <c r="Y7" s="42"/>
    </row>
    <row r="8" spans="1:25" x14ac:dyDescent="0.25">
      <c r="A8" s="42"/>
      <c r="B8" s="9">
        <v>21841</v>
      </c>
      <c r="C8" s="9">
        <v>5671</v>
      </c>
      <c r="D8" s="9">
        <v>1574</v>
      </c>
      <c r="E8" s="9">
        <v>21883</v>
      </c>
      <c r="F8" s="9">
        <v>5665</v>
      </c>
      <c r="G8" s="9">
        <v>1532</v>
      </c>
      <c r="H8" s="9">
        <v>21871</v>
      </c>
      <c r="I8" s="9">
        <v>5535</v>
      </c>
      <c r="J8" s="9">
        <v>1544</v>
      </c>
      <c r="K8" s="9">
        <v>21820</v>
      </c>
      <c r="L8" s="9">
        <v>2304</v>
      </c>
      <c r="M8" s="9">
        <v>1595</v>
      </c>
      <c r="N8" s="9">
        <v>21842</v>
      </c>
      <c r="O8" s="9">
        <v>2367</v>
      </c>
      <c r="P8" s="9">
        <v>1573</v>
      </c>
      <c r="Q8" s="9">
        <v>21868</v>
      </c>
      <c r="R8" s="9">
        <v>2286</v>
      </c>
      <c r="S8" s="9">
        <v>1547</v>
      </c>
      <c r="T8" s="10">
        <f t="shared" ref="T8:V8" si="1">ROUND(AVERAGE(B8,E8,H8,K8,N8,Q8),0)</f>
        <v>21854</v>
      </c>
      <c r="U8" s="10">
        <f t="shared" si="1"/>
        <v>3971</v>
      </c>
      <c r="V8" s="10">
        <f t="shared" si="1"/>
        <v>1561</v>
      </c>
      <c r="W8" s="7">
        <f>T8/(T8+U8)</f>
        <v>0.84623426911907063</v>
      </c>
      <c r="X8" s="7">
        <f>T8/(T8+V8)</f>
        <v>0.93333333333333335</v>
      </c>
      <c r="Y8" s="8">
        <f>2*W8*X8/(W8+X8)</f>
        <v>0.8876523151909016</v>
      </c>
    </row>
    <row r="11" spans="1:25" x14ac:dyDescent="0.25">
      <c r="A11" s="10"/>
      <c r="B11" s="51" t="s">
        <v>29</v>
      </c>
      <c r="C11" s="48"/>
      <c r="D11" s="49"/>
      <c r="E11" s="51" t="s">
        <v>30</v>
      </c>
      <c r="F11" s="48"/>
      <c r="G11" s="49"/>
      <c r="H11" s="51" t="s">
        <v>31</v>
      </c>
      <c r="I11" s="48"/>
      <c r="J11" s="49"/>
      <c r="K11" s="51" t="s">
        <v>32</v>
      </c>
      <c r="L11" s="48"/>
      <c r="M11" s="49"/>
      <c r="N11" s="51" t="s">
        <v>33</v>
      </c>
      <c r="O11" s="48"/>
      <c r="P11" s="49"/>
      <c r="Q11" s="51" t="s">
        <v>34</v>
      </c>
      <c r="R11" s="48"/>
      <c r="S11" s="49"/>
      <c r="T11" s="51" t="s">
        <v>19</v>
      </c>
      <c r="U11" s="48"/>
      <c r="V11" s="49"/>
      <c r="W11" s="43" t="s">
        <v>1</v>
      </c>
      <c r="X11" s="43" t="s">
        <v>2</v>
      </c>
      <c r="Y11" s="43" t="s">
        <v>3</v>
      </c>
    </row>
    <row r="12" spans="1:25" x14ac:dyDescent="0.25">
      <c r="A12" s="50" t="s">
        <v>7</v>
      </c>
      <c r="B12" s="11" t="s">
        <v>20</v>
      </c>
      <c r="C12" s="11" t="s">
        <v>21</v>
      </c>
      <c r="D12" s="11" t="s">
        <v>22</v>
      </c>
      <c r="E12" s="11" t="s">
        <v>20</v>
      </c>
      <c r="F12" s="11" t="s">
        <v>21</v>
      </c>
      <c r="G12" s="11" t="s">
        <v>22</v>
      </c>
      <c r="H12" s="11" t="s">
        <v>20</v>
      </c>
      <c r="I12" s="11" t="s">
        <v>21</v>
      </c>
      <c r="J12" s="11" t="s">
        <v>22</v>
      </c>
      <c r="K12" s="11" t="s">
        <v>20</v>
      </c>
      <c r="L12" s="11" t="s">
        <v>21</v>
      </c>
      <c r="M12" s="11" t="s">
        <v>22</v>
      </c>
      <c r="N12" s="11" t="s">
        <v>20</v>
      </c>
      <c r="O12" s="11" t="s">
        <v>21</v>
      </c>
      <c r="P12" s="11" t="s">
        <v>22</v>
      </c>
      <c r="Q12" s="11" t="s">
        <v>20</v>
      </c>
      <c r="R12" s="11" t="s">
        <v>21</v>
      </c>
      <c r="S12" s="11" t="s">
        <v>22</v>
      </c>
      <c r="T12" s="11" t="s">
        <v>20</v>
      </c>
      <c r="U12" s="11" t="s">
        <v>21</v>
      </c>
      <c r="V12" s="11" t="s">
        <v>22</v>
      </c>
      <c r="W12" s="42"/>
      <c r="X12" s="42"/>
      <c r="Y12" s="42"/>
    </row>
    <row r="13" spans="1:25" x14ac:dyDescent="0.25">
      <c r="A13" s="42"/>
      <c r="B13" s="9">
        <v>22378</v>
      </c>
      <c r="C13" s="9">
        <v>2448</v>
      </c>
      <c r="D13" s="9">
        <v>1037</v>
      </c>
      <c r="E13" s="9">
        <v>22302</v>
      </c>
      <c r="F13" s="9">
        <v>2660</v>
      </c>
      <c r="G13" s="9">
        <v>1113</v>
      </c>
      <c r="H13" s="9">
        <v>22429</v>
      </c>
      <c r="I13" s="9">
        <v>2406</v>
      </c>
      <c r="J13" s="9">
        <v>986</v>
      </c>
      <c r="K13" s="9">
        <v>22559</v>
      </c>
      <c r="L13" s="9">
        <v>2635</v>
      </c>
      <c r="M13" s="9">
        <v>856</v>
      </c>
      <c r="N13" s="9">
        <v>22618</v>
      </c>
      <c r="O13" s="9">
        <v>2560</v>
      </c>
      <c r="P13" s="9">
        <v>797</v>
      </c>
      <c r="Q13" s="9">
        <v>22450</v>
      </c>
      <c r="R13" s="9">
        <v>2548</v>
      </c>
      <c r="S13" s="9">
        <v>965</v>
      </c>
      <c r="T13" s="10">
        <f t="shared" ref="T13:V13" si="2">ROUND(AVERAGE(B13,E13,H13,K13,N13,Q13),0)</f>
        <v>22456</v>
      </c>
      <c r="U13" s="10">
        <f t="shared" si="2"/>
        <v>2543</v>
      </c>
      <c r="V13" s="10">
        <f t="shared" si="2"/>
        <v>959</v>
      </c>
      <c r="W13" s="7">
        <f>T13/(T13+U13)</f>
        <v>0.89827593103724146</v>
      </c>
      <c r="X13" s="7">
        <f>T13/(T13+V13)</f>
        <v>0.95904334828101645</v>
      </c>
      <c r="Y13" s="8">
        <f>2*W13*X13/(W13+X13)</f>
        <v>0.92766555128681794</v>
      </c>
    </row>
    <row r="16" spans="1:25" x14ac:dyDescent="0.25">
      <c r="A16" s="10"/>
      <c r="B16" s="51" t="s">
        <v>29</v>
      </c>
      <c r="C16" s="48"/>
      <c r="D16" s="49"/>
      <c r="E16" s="51" t="s">
        <v>30</v>
      </c>
      <c r="F16" s="48"/>
      <c r="G16" s="49"/>
      <c r="H16" s="51" t="s">
        <v>31</v>
      </c>
      <c r="I16" s="48"/>
      <c r="J16" s="49"/>
      <c r="K16" s="51" t="s">
        <v>32</v>
      </c>
      <c r="L16" s="48"/>
      <c r="M16" s="49"/>
      <c r="N16" s="51" t="s">
        <v>33</v>
      </c>
      <c r="O16" s="48"/>
      <c r="P16" s="49"/>
      <c r="Q16" s="51" t="s">
        <v>34</v>
      </c>
      <c r="R16" s="48"/>
      <c r="S16" s="49"/>
      <c r="T16" s="51" t="s">
        <v>19</v>
      </c>
      <c r="U16" s="48"/>
      <c r="V16" s="49"/>
      <c r="W16" s="43" t="s">
        <v>1</v>
      </c>
      <c r="X16" s="43" t="s">
        <v>2</v>
      </c>
      <c r="Y16" s="43" t="s">
        <v>3</v>
      </c>
    </row>
    <row r="17" spans="1:25" x14ac:dyDescent="0.25">
      <c r="A17" s="50" t="s">
        <v>8</v>
      </c>
      <c r="B17" s="11" t="s">
        <v>20</v>
      </c>
      <c r="C17" s="11" t="s">
        <v>21</v>
      </c>
      <c r="D17" s="11" t="s">
        <v>22</v>
      </c>
      <c r="E17" s="11" t="s">
        <v>20</v>
      </c>
      <c r="F17" s="11" t="s">
        <v>21</v>
      </c>
      <c r="G17" s="11" t="s">
        <v>22</v>
      </c>
      <c r="H17" s="11" t="s">
        <v>20</v>
      </c>
      <c r="I17" s="11" t="s">
        <v>21</v>
      </c>
      <c r="J17" s="11" t="s">
        <v>22</v>
      </c>
      <c r="K17" s="11" t="s">
        <v>20</v>
      </c>
      <c r="L17" s="11" t="s">
        <v>21</v>
      </c>
      <c r="M17" s="11" t="s">
        <v>22</v>
      </c>
      <c r="N17" s="11" t="s">
        <v>20</v>
      </c>
      <c r="O17" s="11" t="s">
        <v>21</v>
      </c>
      <c r="P17" s="11" t="s">
        <v>22</v>
      </c>
      <c r="Q17" s="11" t="s">
        <v>20</v>
      </c>
      <c r="R17" s="11" t="s">
        <v>21</v>
      </c>
      <c r="S17" s="11" t="s">
        <v>22</v>
      </c>
      <c r="T17" s="11" t="s">
        <v>20</v>
      </c>
      <c r="U17" s="11" t="s">
        <v>21</v>
      </c>
      <c r="V17" s="11" t="s">
        <v>22</v>
      </c>
      <c r="W17" s="42"/>
      <c r="X17" s="42"/>
      <c r="Y17" s="42"/>
    </row>
    <row r="18" spans="1:25" x14ac:dyDescent="0.25">
      <c r="A18" s="42"/>
      <c r="B18" s="9">
        <v>22519</v>
      </c>
      <c r="C18" s="9">
        <v>2973</v>
      </c>
      <c r="D18" s="9">
        <v>896</v>
      </c>
      <c r="E18" s="9">
        <v>22444</v>
      </c>
      <c r="F18" s="9">
        <v>3293</v>
      </c>
      <c r="G18" s="9">
        <v>971</v>
      </c>
      <c r="H18" s="9">
        <v>22598</v>
      </c>
      <c r="I18" s="9">
        <v>2759</v>
      </c>
      <c r="J18" s="9">
        <v>817</v>
      </c>
      <c r="K18" s="9">
        <v>22557</v>
      </c>
      <c r="L18" s="9">
        <v>3551</v>
      </c>
      <c r="M18" s="9">
        <v>858</v>
      </c>
      <c r="N18" s="9">
        <v>22513</v>
      </c>
      <c r="O18" s="9">
        <v>3525</v>
      </c>
      <c r="P18" s="9">
        <v>902</v>
      </c>
      <c r="Q18" s="9">
        <v>22166</v>
      </c>
      <c r="R18" s="9">
        <v>3696</v>
      </c>
      <c r="S18" s="9">
        <v>1249</v>
      </c>
      <c r="T18" s="10">
        <f t="shared" ref="T18:V18" si="3">ROUND(AVERAGE(B18,E18,H18,K18,N18,Q18),0)</f>
        <v>22466</v>
      </c>
      <c r="U18" s="10">
        <f t="shared" si="3"/>
        <v>3300</v>
      </c>
      <c r="V18" s="10">
        <f t="shared" si="3"/>
        <v>949</v>
      </c>
      <c r="W18" s="7">
        <f>T18/(T18+U18)</f>
        <v>0.87192424124815648</v>
      </c>
      <c r="X18" s="7">
        <f>T18/(T18+V18)</f>
        <v>0.95947042494127699</v>
      </c>
      <c r="Y18" s="8">
        <f>2*W18*X18/(W18+X18)</f>
        <v>0.91360484740041892</v>
      </c>
    </row>
  </sheetData>
  <mergeCells count="44">
    <mergeCell ref="A12:A13"/>
    <mergeCell ref="T16:V16"/>
    <mergeCell ref="W16:W17"/>
    <mergeCell ref="X16:X17"/>
    <mergeCell ref="Y16:Y17"/>
    <mergeCell ref="B16:D16"/>
    <mergeCell ref="E16:G16"/>
    <mergeCell ref="H16:J16"/>
    <mergeCell ref="K16:M16"/>
    <mergeCell ref="N16:P16"/>
    <mergeCell ref="Q16:S16"/>
    <mergeCell ref="A17:A18"/>
    <mergeCell ref="A7:A8"/>
    <mergeCell ref="E11:G11"/>
    <mergeCell ref="H11:J11"/>
    <mergeCell ref="K11:M11"/>
    <mergeCell ref="N11:P11"/>
    <mergeCell ref="B11:D11"/>
    <mergeCell ref="Q11:S11"/>
    <mergeCell ref="T11:V11"/>
    <mergeCell ref="W11:W12"/>
    <mergeCell ref="X11:X12"/>
    <mergeCell ref="Y11:Y12"/>
    <mergeCell ref="T1:V1"/>
    <mergeCell ref="A2:A3"/>
    <mergeCell ref="B1:D1"/>
    <mergeCell ref="E6:G6"/>
    <mergeCell ref="H6:J6"/>
    <mergeCell ref="K6:M6"/>
    <mergeCell ref="N6:P6"/>
    <mergeCell ref="Q6:S6"/>
    <mergeCell ref="T6:V6"/>
    <mergeCell ref="B6:D6"/>
    <mergeCell ref="E1:G1"/>
    <mergeCell ref="H1:J1"/>
    <mergeCell ref="K1:M1"/>
    <mergeCell ref="N1:P1"/>
    <mergeCell ref="Q1:S1"/>
    <mergeCell ref="W1:W2"/>
    <mergeCell ref="X1:X2"/>
    <mergeCell ref="Y1:Y2"/>
    <mergeCell ref="W6:W7"/>
    <mergeCell ref="X6:X7"/>
    <mergeCell ref="Y6:Y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Total variant counts DP&gt;3</vt:lpstr>
      <vt:lpstr>summary SNV benchmark for E701</vt:lpstr>
      <vt:lpstr>E701 downsamp_50M_reads</vt:lpstr>
      <vt:lpstr>E701 downsamp_40M_reads</vt:lpstr>
      <vt:lpstr>E701 downsamp_30M_reads</vt:lpstr>
      <vt:lpstr>E701 downsamp_20M_reads</vt:lpstr>
      <vt:lpstr>E701 downsamp_10M_reads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Vera</cp:lastModifiedBy>
  <dcterms:modified xsi:type="dcterms:W3CDTF">2024-10-10T17:02:17Z</dcterms:modified>
</cp:coreProperties>
</file>