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 activeTab="2"/>
  </bookViews>
  <sheets>
    <sheet name="GA" sheetId="1" r:id="rId1"/>
    <sheet name="IAA" sheetId="4" r:id="rId2"/>
    <sheet name="MeJA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<sst xmlns="http://schemas.openxmlformats.org/spreadsheetml/2006/main" count="324" uniqueCount="28">
  <si>
    <t>raw data</t>
  </si>
  <si>
    <t>ΔCT</t>
  </si>
  <si>
    <t>ΔΔCT</t>
  </si>
  <si>
    <t>Expression</t>
  </si>
  <si>
    <t>plot data</t>
  </si>
  <si>
    <t>标准误</t>
  </si>
  <si>
    <t>0 h</t>
  </si>
  <si>
    <t>12 h</t>
  </si>
  <si>
    <t>24 h</t>
  </si>
  <si>
    <t>48 h</t>
  </si>
  <si>
    <t>Actin2</t>
  </si>
  <si>
    <t>ItfKFB11</t>
  </si>
  <si>
    <t>ItfKFB23</t>
  </si>
  <si>
    <t>ItbKFB14</t>
  </si>
  <si>
    <t>ItbKFB26</t>
  </si>
  <si>
    <t>IbKFB33</t>
  </si>
  <si>
    <t>IbKFB36</t>
  </si>
  <si>
    <t>IbKFB39</t>
  </si>
  <si>
    <t>IbKFB41</t>
  </si>
  <si>
    <t>IbKFB42</t>
  </si>
  <si>
    <t>IbKFB92</t>
  </si>
  <si>
    <t>IbKFB94</t>
  </si>
  <si>
    <t>IbKFB96</t>
  </si>
  <si>
    <t>IbKFB98</t>
  </si>
  <si>
    <t>IbKFB100</t>
  </si>
  <si>
    <t>IbKFB102</t>
  </si>
  <si>
    <t>Table.5. The expression levels of candidate genes in responding to hormones by RT-qPCR analysis.</t>
  </si>
  <si>
    <t>*Expression levels were calculated using the ΔΔCt method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</si>
</sst>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b/>
      <sz val="16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2"/>
      <color rgb="FF0F1115"/>
      <name val="Segoe UI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26"/>
  <sheetViews>
    <sheetView topLeftCell="AT1" workbookViewId="0">
      <selection activeCell="BF7" sqref="BF7"/>
    </sheetView>
  </sheetViews>
  <sheetFormatPr defaultColWidth="9" defaultRowHeight="14"/>
  <cols>
    <col min="1" max="1" width="12.25" customWidth="1"/>
    <col min="57" max="57" width="12.4166666666667" customWidth="1"/>
  </cols>
  <sheetData>
    <row r="1" ht="20" spans="1:65">
      <c r="A1" s="8" t="s">
        <v>0</v>
      </c>
      <c r="O1" s="8" t="s">
        <v>1</v>
      </c>
      <c r="AC1" s="8" t="s">
        <v>2</v>
      </c>
      <c r="AQ1" s="8" t="s">
        <v>3</v>
      </c>
      <c r="BE1" s="3" t="s">
        <v>4</v>
      </c>
      <c r="BJ1" s="9" t="s">
        <v>5</v>
      </c>
      <c r="BK1" s="9"/>
      <c r="BL1" s="9"/>
      <c r="BM1" s="9"/>
    </row>
    <row r="2" spans="1:65">
      <c r="A2" s="4"/>
      <c r="B2" s="10" t="s">
        <v>6</v>
      </c>
      <c r="C2" s="11"/>
      <c r="D2" s="11"/>
      <c r="E2" s="11" t="s">
        <v>7</v>
      </c>
      <c r="F2" s="11"/>
      <c r="G2" s="11"/>
      <c r="H2" s="11" t="s">
        <v>8</v>
      </c>
      <c r="I2" s="11"/>
      <c r="J2" s="11"/>
      <c r="K2" s="11" t="s">
        <v>9</v>
      </c>
      <c r="L2" s="11"/>
      <c r="M2" s="11"/>
      <c r="O2" s="4"/>
      <c r="P2" s="10" t="s">
        <v>6</v>
      </c>
      <c r="Q2" s="11"/>
      <c r="R2" s="11"/>
      <c r="S2" s="11" t="s">
        <v>7</v>
      </c>
      <c r="T2" s="11"/>
      <c r="U2" s="11"/>
      <c r="V2" s="11" t="s">
        <v>8</v>
      </c>
      <c r="W2" s="11"/>
      <c r="X2" s="11"/>
      <c r="Y2" s="11" t="s">
        <v>9</v>
      </c>
      <c r="Z2" s="11"/>
      <c r="AA2" s="11"/>
      <c r="AC2" s="4"/>
      <c r="AD2" s="10" t="s">
        <v>6</v>
      </c>
      <c r="AE2" s="11"/>
      <c r="AF2" s="11"/>
      <c r="AG2" s="11" t="s">
        <v>7</v>
      </c>
      <c r="AH2" s="11"/>
      <c r="AI2" s="11"/>
      <c r="AJ2" s="11" t="s">
        <v>8</v>
      </c>
      <c r="AK2" s="11"/>
      <c r="AL2" s="11"/>
      <c r="AM2" s="11" t="s">
        <v>9</v>
      </c>
      <c r="AN2" s="11"/>
      <c r="AO2" s="11"/>
      <c r="AQ2" s="4"/>
      <c r="AR2" s="10" t="s">
        <v>6</v>
      </c>
      <c r="AS2" s="11"/>
      <c r="AT2" s="11"/>
      <c r="AU2" s="11" t="s">
        <v>7</v>
      </c>
      <c r="AV2" s="11"/>
      <c r="AW2" s="11"/>
      <c r="AX2" s="11" t="s">
        <v>8</v>
      </c>
      <c r="AY2" s="11"/>
      <c r="AZ2" s="11"/>
      <c r="BA2" s="11" t="s">
        <v>9</v>
      </c>
      <c r="BB2" s="11"/>
      <c r="BC2" s="11"/>
      <c r="BE2" s="4"/>
      <c r="BF2" s="4" t="s">
        <v>6</v>
      </c>
      <c r="BG2" s="4" t="s">
        <v>7</v>
      </c>
      <c r="BH2" s="4" t="s">
        <v>8</v>
      </c>
      <c r="BI2" s="5" t="s">
        <v>9</v>
      </c>
      <c r="BJ2" s="9" t="s">
        <v>6</v>
      </c>
      <c r="BK2" s="9" t="s">
        <v>7</v>
      </c>
      <c r="BL2" s="9" t="s">
        <v>8</v>
      </c>
      <c r="BM2" s="9" t="s">
        <v>9</v>
      </c>
    </row>
    <row r="3" spans="1:65">
      <c r="A3" s="4" t="s">
        <v>10</v>
      </c>
      <c r="B3" s="11">
        <v>20.15</v>
      </c>
      <c r="C3" s="11">
        <v>19.92</v>
      </c>
      <c r="D3" s="11">
        <v>20.08</v>
      </c>
      <c r="E3" s="11">
        <v>19.98</v>
      </c>
      <c r="F3" s="11">
        <v>19.21</v>
      </c>
      <c r="G3" s="11">
        <v>20.05</v>
      </c>
      <c r="H3" s="11">
        <v>20.11</v>
      </c>
      <c r="I3" s="11">
        <v>19.89</v>
      </c>
      <c r="J3" s="11">
        <v>20.22</v>
      </c>
      <c r="K3" s="11">
        <v>20.03</v>
      </c>
      <c r="L3" s="11">
        <v>20.14</v>
      </c>
      <c r="M3" s="11">
        <v>19.95</v>
      </c>
      <c r="O3" s="4" t="s">
        <v>10</v>
      </c>
      <c r="P3" s="11">
        <f>B3-B$3</f>
        <v>0</v>
      </c>
      <c r="Q3" s="11">
        <f t="shared" ref="Q3:AA3" si="0">C3-C$3</f>
        <v>0</v>
      </c>
      <c r="R3" s="11">
        <f t="shared" si="0"/>
        <v>0</v>
      </c>
      <c r="S3" s="11">
        <f t="shared" si="0"/>
        <v>0</v>
      </c>
      <c r="T3" s="11">
        <f t="shared" si="0"/>
        <v>0</v>
      </c>
      <c r="U3" s="11">
        <f t="shared" si="0"/>
        <v>0</v>
      </c>
      <c r="V3" s="11">
        <f t="shared" si="0"/>
        <v>0</v>
      </c>
      <c r="W3" s="11">
        <f t="shared" si="0"/>
        <v>0</v>
      </c>
      <c r="X3" s="11">
        <f t="shared" si="0"/>
        <v>0</v>
      </c>
      <c r="Y3" s="11">
        <f t="shared" si="0"/>
        <v>0</v>
      </c>
      <c r="Z3" s="11">
        <f t="shared" si="0"/>
        <v>0</v>
      </c>
      <c r="AA3" s="11">
        <f t="shared" si="0"/>
        <v>0</v>
      </c>
      <c r="AC3" s="4" t="s">
        <v>10</v>
      </c>
      <c r="AD3" s="11">
        <f>P3-$P3</f>
        <v>0</v>
      </c>
      <c r="AE3" s="11">
        <f t="shared" ref="AE3:AO10" si="1">Q3-$P3</f>
        <v>0</v>
      </c>
      <c r="AF3" s="11">
        <f t="shared" si="1"/>
        <v>0</v>
      </c>
      <c r="AG3" s="11">
        <f t="shared" si="1"/>
        <v>0</v>
      </c>
      <c r="AH3" s="11">
        <f t="shared" si="1"/>
        <v>0</v>
      </c>
      <c r="AI3" s="11">
        <f t="shared" si="1"/>
        <v>0</v>
      </c>
      <c r="AJ3" s="11">
        <f t="shared" si="1"/>
        <v>0</v>
      </c>
      <c r="AK3" s="11">
        <f t="shared" si="1"/>
        <v>0</v>
      </c>
      <c r="AL3" s="11">
        <f t="shared" si="1"/>
        <v>0</v>
      </c>
      <c r="AM3" s="11">
        <f t="shared" si="1"/>
        <v>0</v>
      </c>
      <c r="AN3" s="11">
        <f t="shared" si="1"/>
        <v>0</v>
      </c>
      <c r="AO3" s="11">
        <f t="shared" si="1"/>
        <v>0</v>
      </c>
      <c r="AQ3" s="4" t="s">
        <v>10</v>
      </c>
      <c r="AR3" s="11">
        <f>POWER(2,-AD3)</f>
        <v>1</v>
      </c>
      <c r="AS3" s="11">
        <f t="shared" ref="AS3:BC10" si="2">POWER(2,-AE3)</f>
        <v>1</v>
      </c>
      <c r="AT3" s="11">
        <f t="shared" si="2"/>
        <v>1</v>
      </c>
      <c r="AU3" s="11">
        <f t="shared" si="2"/>
        <v>1</v>
      </c>
      <c r="AV3" s="11">
        <f t="shared" si="2"/>
        <v>1</v>
      </c>
      <c r="AW3" s="11">
        <f t="shared" si="2"/>
        <v>1</v>
      </c>
      <c r="AX3" s="11">
        <f t="shared" si="2"/>
        <v>1</v>
      </c>
      <c r="AY3" s="11">
        <f t="shared" si="2"/>
        <v>1</v>
      </c>
      <c r="AZ3" s="11">
        <f t="shared" si="2"/>
        <v>1</v>
      </c>
      <c r="BA3" s="11">
        <f t="shared" si="2"/>
        <v>1</v>
      </c>
      <c r="BB3" s="11">
        <f t="shared" si="2"/>
        <v>1</v>
      </c>
      <c r="BC3" s="11">
        <f t="shared" si="2"/>
        <v>1</v>
      </c>
      <c r="BE3" s="4" t="s">
        <v>11</v>
      </c>
      <c r="BF3" s="4">
        <f>AVERAGE(AR4:AT4)</f>
        <v>1.09852425100882</v>
      </c>
      <c r="BG3" s="4">
        <f>AVERAGE(AU4:AW4)</f>
        <v>54.5869805453086</v>
      </c>
      <c r="BH3" s="4">
        <f>AVERAGE(AX4:AZ4)</f>
        <v>8.998666755132</v>
      </c>
      <c r="BI3" s="5">
        <f>AVERAGE(BA4:BC4)</f>
        <v>2.29160757079241</v>
      </c>
      <c r="BJ3" s="9">
        <f>STDEV(AR4:AT4)/SQRT(3)</f>
        <v>0.0882269454212023</v>
      </c>
      <c r="BK3" s="9">
        <f>STDEV(AU4:AW4)/SQRT(3)</f>
        <v>5.28673149585043</v>
      </c>
      <c r="BL3" s="9">
        <f>STDEV(AX4:AZ4)/SQRT(3)</f>
        <v>0.920089534519292</v>
      </c>
      <c r="BM3" s="9">
        <f>STDEV(BA4:BC4)/SQRT(3)</f>
        <v>0.192307390340584</v>
      </c>
    </row>
    <row r="4" spans="1:65">
      <c r="A4" s="4" t="s">
        <v>11</v>
      </c>
      <c r="B4" s="11">
        <v>31.31</v>
      </c>
      <c r="C4" s="11">
        <v>31.05</v>
      </c>
      <c r="D4" s="11">
        <v>30.89</v>
      </c>
      <c r="E4" s="11">
        <v>25.15</v>
      </c>
      <c r="F4" s="11">
        <v>24.87</v>
      </c>
      <c r="G4" s="11">
        <v>25.43</v>
      </c>
      <c r="H4" s="11">
        <v>27.95</v>
      </c>
      <c r="I4" s="11">
        <v>28.21</v>
      </c>
      <c r="J4" s="11">
        <v>28.08</v>
      </c>
      <c r="K4" s="11">
        <v>29.77</v>
      </c>
      <c r="L4" s="11">
        <v>30.22</v>
      </c>
      <c r="M4" s="11">
        <v>30.05</v>
      </c>
      <c r="O4" s="4" t="s">
        <v>11</v>
      </c>
      <c r="P4" s="11">
        <f t="shared" ref="P4:P10" si="3">B4-B$3</f>
        <v>11.16</v>
      </c>
      <c r="Q4" s="11">
        <f t="shared" ref="Q4:Q10" si="4">C4-C$3</f>
        <v>11.13</v>
      </c>
      <c r="R4" s="11">
        <f t="shared" ref="R4:R10" si="5">D4-D$3</f>
        <v>10.81</v>
      </c>
      <c r="S4" s="11">
        <f t="shared" ref="S4:S10" si="6">E4-E$3</f>
        <v>5.17</v>
      </c>
      <c r="T4" s="11">
        <f t="shared" ref="T4:T10" si="7">F4-F$3</f>
        <v>5.66</v>
      </c>
      <c r="U4" s="11">
        <f t="shared" ref="U4:U10" si="8">G4-G$3</f>
        <v>5.38</v>
      </c>
      <c r="V4" s="11">
        <f t="shared" ref="V4:V10" si="9">H4-H$3</f>
        <v>7.84</v>
      </c>
      <c r="W4" s="11">
        <f t="shared" ref="W4:W10" si="10">I4-I$3</f>
        <v>8.32</v>
      </c>
      <c r="X4" s="11">
        <f t="shared" ref="X4:X10" si="11">J4-J$3</f>
        <v>7.86</v>
      </c>
      <c r="Y4" s="11">
        <f t="shared" ref="Y4:Y10" si="12">K4-K$3</f>
        <v>9.74</v>
      </c>
      <c r="Z4" s="11">
        <f t="shared" ref="Z4:Z10" si="13">L4-L$3</f>
        <v>10.08</v>
      </c>
      <c r="AA4" s="11">
        <f t="shared" ref="AA4:AA10" si="14">M4-M$3</f>
        <v>10.1</v>
      </c>
      <c r="AC4" s="4" t="s">
        <v>11</v>
      </c>
      <c r="AD4" s="11">
        <f t="shared" ref="AD4:AD10" si="15">P4-$P4</f>
        <v>0</v>
      </c>
      <c r="AE4" s="11">
        <f t="shared" si="1"/>
        <v>-0.0300000000000011</v>
      </c>
      <c r="AF4" s="11">
        <f t="shared" si="1"/>
        <v>-0.349999999999998</v>
      </c>
      <c r="AG4" s="11">
        <f t="shared" si="1"/>
        <v>-5.99</v>
      </c>
      <c r="AH4" s="11">
        <f t="shared" si="1"/>
        <v>-5.5</v>
      </c>
      <c r="AI4" s="11">
        <f t="shared" si="1"/>
        <v>-5.78</v>
      </c>
      <c r="AJ4" s="11">
        <f t="shared" si="1"/>
        <v>-3.32</v>
      </c>
      <c r="AK4" s="11">
        <f t="shared" si="1"/>
        <v>-2.84</v>
      </c>
      <c r="AL4" s="11">
        <f t="shared" si="1"/>
        <v>-3.3</v>
      </c>
      <c r="AM4" s="11">
        <f t="shared" si="1"/>
        <v>-1.42</v>
      </c>
      <c r="AN4" s="11">
        <f t="shared" si="1"/>
        <v>-1.08</v>
      </c>
      <c r="AO4" s="11">
        <f t="shared" si="1"/>
        <v>-1.06</v>
      </c>
      <c r="AQ4" s="4" t="s">
        <v>11</v>
      </c>
      <c r="AR4" s="11">
        <f t="shared" ref="AR4:AR10" si="16">POWER(2,-AD4)</f>
        <v>1</v>
      </c>
      <c r="AS4" s="11">
        <f t="shared" si="2"/>
        <v>1.02101212570719</v>
      </c>
      <c r="AT4" s="11">
        <f t="shared" si="2"/>
        <v>1.27456062731926</v>
      </c>
      <c r="AU4" s="11">
        <f t="shared" si="2"/>
        <v>63.5579197079704</v>
      </c>
      <c r="AV4" s="11">
        <f t="shared" si="2"/>
        <v>45.254833995939</v>
      </c>
      <c r="AW4" s="11">
        <f t="shared" si="2"/>
        <v>54.9481879320163</v>
      </c>
      <c r="AX4" s="11">
        <f t="shared" si="2"/>
        <v>9.9866443912129</v>
      </c>
      <c r="AY4" s="11">
        <f t="shared" si="2"/>
        <v>7.16020056742378</v>
      </c>
      <c r="AZ4" s="11">
        <f t="shared" si="2"/>
        <v>9.84915530675934</v>
      </c>
      <c r="BA4" s="11">
        <f t="shared" si="2"/>
        <v>2.67585510957223</v>
      </c>
      <c r="BB4" s="11">
        <f t="shared" si="2"/>
        <v>2.11403608112276</v>
      </c>
      <c r="BC4" s="11">
        <f t="shared" si="2"/>
        <v>2.08493152168224</v>
      </c>
      <c r="BE4" s="4" t="s">
        <v>12</v>
      </c>
      <c r="BF4" s="4">
        <f t="shared" ref="BF4:BF9" si="17">AVERAGE(AR5:AT5)</f>
        <v>1.07333065079095</v>
      </c>
      <c r="BG4" s="4">
        <f t="shared" ref="BG4:BG9" si="18">AVERAGE(AU5:AW5)</f>
        <v>3.40105014572438</v>
      </c>
      <c r="BH4" s="4">
        <f t="shared" ref="BH4:BH9" si="19">AVERAGE(AX5:AZ5)</f>
        <v>291.891178830797</v>
      </c>
      <c r="BI4" s="5">
        <f t="shared" ref="BI4:BI9" si="20">AVERAGE(BA5:BC5)</f>
        <v>34.2548245838119</v>
      </c>
      <c r="BJ4" s="9">
        <f t="shared" ref="BJ4:BJ9" si="21">STDEV(AR5:AT5)/SQRT(3)</f>
        <v>0.0407418378909915</v>
      </c>
      <c r="BK4" s="9">
        <f t="shared" ref="BK4:BK9" si="22">STDEV(AU5:AW5)/SQRT(3)</f>
        <v>0.269726541263888</v>
      </c>
      <c r="BL4" s="9">
        <f t="shared" ref="BL4:BL9" si="23">STDEV(AX5:AZ5)/SQRT(3)</f>
        <v>12.3369397288859</v>
      </c>
      <c r="BM4" s="9">
        <f t="shared" ref="BM4:BM9" si="24">STDEV(BA5:BC5)/SQRT(3)</f>
        <v>2.03224698199692</v>
      </c>
    </row>
    <row r="5" spans="1:65">
      <c r="A5" s="4" t="s">
        <v>12</v>
      </c>
      <c r="B5" s="11">
        <v>32.33</v>
      </c>
      <c r="C5" s="11">
        <v>31.91</v>
      </c>
      <c r="D5" s="11">
        <v>32.15</v>
      </c>
      <c r="E5" s="11">
        <v>30.22</v>
      </c>
      <c r="F5" s="11">
        <v>29.85</v>
      </c>
      <c r="G5" s="11">
        <v>30.44</v>
      </c>
      <c r="H5" s="11">
        <v>24.08</v>
      </c>
      <c r="I5" s="11">
        <v>23.79</v>
      </c>
      <c r="J5" s="11">
        <v>24.33</v>
      </c>
      <c r="K5" s="11">
        <v>26.95</v>
      </c>
      <c r="L5" s="11">
        <v>27.31</v>
      </c>
      <c r="M5" s="11">
        <v>27.12</v>
      </c>
      <c r="O5" s="4" t="s">
        <v>12</v>
      </c>
      <c r="P5" s="11">
        <f t="shared" si="3"/>
        <v>12.18</v>
      </c>
      <c r="Q5" s="11">
        <f t="shared" si="4"/>
        <v>11.99</v>
      </c>
      <c r="R5" s="11">
        <f t="shared" si="5"/>
        <v>12.07</v>
      </c>
      <c r="S5" s="11">
        <f t="shared" si="6"/>
        <v>10.24</v>
      </c>
      <c r="T5" s="11">
        <f t="shared" si="7"/>
        <v>10.64</v>
      </c>
      <c r="U5" s="11">
        <f t="shared" si="8"/>
        <v>10.39</v>
      </c>
      <c r="V5" s="11">
        <f t="shared" si="9"/>
        <v>3.97</v>
      </c>
      <c r="W5" s="11">
        <f t="shared" si="10"/>
        <v>3.9</v>
      </c>
      <c r="X5" s="11">
        <f t="shared" si="11"/>
        <v>4.11</v>
      </c>
      <c r="Y5" s="11">
        <f t="shared" si="12"/>
        <v>6.92</v>
      </c>
      <c r="Z5" s="11">
        <f t="shared" si="13"/>
        <v>7.17</v>
      </c>
      <c r="AA5" s="11">
        <f t="shared" si="14"/>
        <v>7.17</v>
      </c>
      <c r="AC5" s="4" t="s">
        <v>12</v>
      </c>
      <c r="AD5" s="11">
        <f t="shared" si="15"/>
        <v>0</v>
      </c>
      <c r="AE5" s="11">
        <f t="shared" si="1"/>
        <v>-0.190000000000001</v>
      </c>
      <c r="AF5" s="11">
        <f t="shared" si="1"/>
        <v>-0.109999999999999</v>
      </c>
      <c r="AG5" s="11">
        <f t="shared" si="1"/>
        <v>-1.94</v>
      </c>
      <c r="AH5" s="11">
        <f t="shared" si="1"/>
        <v>-1.54</v>
      </c>
      <c r="AI5" s="11">
        <f t="shared" si="1"/>
        <v>-1.79</v>
      </c>
      <c r="AJ5" s="11">
        <f t="shared" si="1"/>
        <v>-8.21</v>
      </c>
      <c r="AK5" s="11">
        <f t="shared" si="1"/>
        <v>-8.28</v>
      </c>
      <c r="AL5" s="11">
        <f t="shared" si="1"/>
        <v>-8.07</v>
      </c>
      <c r="AM5" s="11">
        <f t="shared" si="1"/>
        <v>-5.26</v>
      </c>
      <c r="AN5" s="11">
        <f t="shared" si="1"/>
        <v>-5.01</v>
      </c>
      <c r="AO5" s="11">
        <f t="shared" si="1"/>
        <v>-5.01</v>
      </c>
      <c r="AQ5" s="4" t="s">
        <v>12</v>
      </c>
      <c r="AR5" s="11">
        <f t="shared" si="16"/>
        <v>1</v>
      </c>
      <c r="AS5" s="11">
        <f t="shared" si="2"/>
        <v>1.14076371586842</v>
      </c>
      <c r="AT5" s="11">
        <f t="shared" si="2"/>
        <v>1.07922823650443</v>
      </c>
      <c r="AU5" s="11">
        <f t="shared" si="2"/>
        <v>3.83705647730106</v>
      </c>
      <c r="AV5" s="11">
        <f t="shared" si="2"/>
        <v>2.90794503464062</v>
      </c>
      <c r="AW5" s="11">
        <f t="shared" si="2"/>
        <v>3.45814892523146</v>
      </c>
      <c r="AX5" s="11">
        <f t="shared" si="2"/>
        <v>296.112175079754</v>
      </c>
      <c r="AY5" s="11">
        <f t="shared" si="2"/>
        <v>310.833890405132</v>
      </c>
      <c r="AZ5" s="11">
        <f t="shared" si="2"/>
        <v>268.727471007505</v>
      </c>
      <c r="BA5" s="11">
        <f t="shared" si="2"/>
        <v>38.3193185478058</v>
      </c>
      <c r="BB5" s="11">
        <f t="shared" si="2"/>
        <v>32.222577601815</v>
      </c>
      <c r="BC5" s="11">
        <f t="shared" si="2"/>
        <v>32.222577601815</v>
      </c>
      <c r="BE5" s="4" t="s">
        <v>13</v>
      </c>
      <c r="BF5" s="4">
        <f t="shared" si="17"/>
        <v>1.05054059983323</v>
      </c>
      <c r="BG5" s="4">
        <f t="shared" si="18"/>
        <v>11.986971781387</v>
      </c>
      <c r="BH5" s="4">
        <f t="shared" si="19"/>
        <v>127.385809611336</v>
      </c>
      <c r="BI5" s="5">
        <f t="shared" si="20"/>
        <v>1057.72530940836</v>
      </c>
      <c r="BJ5" s="9">
        <f t="shared" si="21"/>
        <v>0.0294203574015096</v>
      </c>
      <c r="BK5" s="9">
        <f t="shared" si="22"/>
        <v>0.980737566252308</v>
      </c>
      <c r="BL5" s="9">
        <f t="shared" si="23"/>
        <v>5.84409743785691</v>
      </c>
      <c r="BM5" s="9">
        <f t="shared" si="24"/>
        <v>154.714589975346</v>
      </c>
    </row>
    <row r="6" spans="1:65">
      <c r="A6" s="4" t="s">
        <v>13</v>
      </c>
      <c r="B6" s="11">
        <v>33.25</v>
      </c>
      <c r="C6" s="11">
        <v>32.88</v>
      </c>
      <c r="D6" s="11">
        <v>33.11</v>
      </c>
      <c r="E6" s="11">
        <v>29.33</v>
      </c>
      <c r="F6" s="11">
        <v>28.97</v>
      </c>
      <c r="G6" s="11">
        <v>29.52</v>
      </c>
      <c r="H6" s="11">
        <v>26.21</v>
      </c>
      <c r="I6" s="11">
        <v>25.89</v>
      </c>
      <c r="J6" s="11">
        <v>26.45</v>
      </c>
      <c r="K6" s="11">
        <v>23.17</v>
      </c>
      <c r="L6" s="11">
        <v>22.84</v>
      </c>
      <c r="M6" s="11">
        <v>23.36</v>
      </c>
      <c r="O6" s="4" t="s">
        <v>13</v>
      </c>
      <c r="P6" s="11">
        <f t="shared" si="3"/>
        <v>13.1</v>
      </c>
      <c r="Q6" s="11">
        <f t="shared" si="4"/>
        <v>12.96</v>
      </c>
      <c r="R6" s="11">
        <f t="shared" si="5"/>
        <v>13.03</v>
      </c>
      <c r="S6" s="11">
        <f t="shared" si="6"/>
        <v>9.35</v>
      </c>
      <c r="T6" s="11">
        <f t="shared" si="7"/>
        <v>9.76</v>
      </c>
      <c r="U6" s="11">
        <f t="shared" si="8"/>
        <v>9.47</v>
      </c>
      <c r="V6" s="11">
        <f t="shared" si="9"/>
        <v>6.1</v>
      </c>
      <c r="W6" s="11">
        <f t="shared" si="10"/>
        <v>6</v>
      </c>
      <c r="X6" s="11">
        <f t="shared" si="11"/>
        <v>6.23</v>
      </c>
      <c r="Y6" s="11">
        <f t="shared" si="12"/>
        <v>3.14</v>
      </c>
      <c r="Z6" s="11">
        <f t="shared" si="13"/>
        <v>2.7</v>
      </c>
      <c r="AA6" s="11">
        <f t="shared" si="14"/>
        <v>3.41</v>
      </c>
      <c r="AC6" s="4" t="s">
        <v>13</v>
      </c>
      <c r="AD6" s="11">
        <f t="shared" si="15"/>
        <v>0</v>
      </c>
      <c r="AE6" s="11">
        <f t="shared" si="1"/>
        <v>-0.140000000000008</v>
      </c>
      <c r="AF6" s="11">
        <f t="shared" si="1"/>
        <v>-0.0700000000000003</v>
      </c>
      <c r="AG6" s="11">
        <f t="shared" si="1"/>
        <v>-3.75</v>
      </c>
      <c r="AH6" s="11">
        <f t="shared" si="1"/>
        <v>-3.34</v>
      </c>
      <c r="AI6" s="11">
        <f t="shared" si="1"/>
        <v>-3.63</v>
      </c>
      <c r="AJ6" s="11">
        <f t="shared" si="1"/>
        <v>-7</v>
      </c>
      <c r="AK6" s="11">
        <f t="shared" si="1"/>
        <v>-7.1</v>
      </c>
      <c r="AL6" s="11">
        <f t="shared" si="1"/>
        <v>-6.87</v>
      </c>
      <c r="AM6" s="11">
        <f t="shared" si="1"/>
        <v>-9.96</v>
      </c>
      <c r="AN6" s="11">
        <f t="shared" si="1"/>
        <v>-10.4</v>
      </c>
      <c r="AO6" s="11">
        <f t="shared" si="1"/>
        <v>-9.69</v>
      </c>
      <c r="AQ6" s="4" t="s">
        <v>13</v>
      </c>
      <c r="AR6" s="11">
        <f t="shared" si="16"/>
        <v>1</v>
      </c>
      <c r="AS6" s="11">
        <f t="shared" si="2"/>
        <v>1.10190511587662</v>
      </c>
      <c r="AT6" s="11">
        <f t="shared" si="2"/>
        <v>1.04971668362307</v>
      </c>
      <c r="AU6" s="11">
        <f t="shared" si="2"/>
        <v>13.4543426440595</v>
      </c>
      <c r="AV6" s="11">
        <f t="shared" si="2"/>
        <v>10.1260527517623</v>
      </c>
      <c r="AW6" s="11">
        <f t="shared" si="2"/>
        <v>12.3805199483391</v>
      </c>
      <c r="AX6" s="11">
        <f t="shared" si="2"/>
        <v>128</v>
      </c>
      <c r="AY6" s="11">
        <f t="shared" si="2"/>
        <v>137.187003204646</v>
      </c>
      <c r="AZ6" s="11">
        <f t="shared" si="2"/>
        <v>116.970425629363</v>
      </c>
      <c r="BA6" s="11">
        <f t="shared" si="2"/>
        <v>995.998666150181</v>
      </c>
      <c r="BB6" s="11">
        <f t="shared" si="2"/>
        <v>1351.17610063145</v>
      </c>
      <c r="BC6" s="11">
        <f t="shared" si="2"/>
        <v>826.001161443458</v>
      </c>
      <c r="BE6" s="4" t="s">
        <v>14</v>
      </c>
      <c r="BF6" s="4">
        <f t="shared" si="17"/>
        <v>0.948201047658256</v>
      </c>
      <c r="BG6" s="4">
        <f t="shared" si="18"/>
        <v>0.911722696143096</v>
      </c>
      <c r="BH6" s="4">
        <f t="shared" si="19"/>
        <v>0.886792586202871</v>
      </c>
      <c r="BI6" s="5">
        <f t="shared" si="20"/>
        <v>0.991238977942767</v>
      </c>
      <c r="BJ6" s="9">
        <f t="shared" si="21"/>
        <v>0.0625995796369245</v>
      </c>
      <c r="BK6" s="9">
        <f t="shared" si="22"/>
        <v>0.231494213215864</v>
      </c>
      <c r="BL6" s="9">
        <f t="shared" si="23"/>
        <v>0.043228975097395</v>
      </c>
      <c r="BM6" s="9">
        <f t="shared" si="24"/>
        <v>0.145873774205422</v>
      </c>
    </row>
    <row r="7" spans="1:65">
      <c r="A7" s="4" t="s">
        <v>14</v>
      </c>
      <c r="B7" s="11">
        <v>31.11</v>
      </c>
      <c r="C7" s="11">
        <v>30.85</v>
      </c>
      <c r="D7" s="11">
        <v>31.32</v>
      </c>
      <c r="E7" s="11">
        <v>30.95</v>
      </c>
      <c r="F7" s="11">
        <v>31.24</v>
      </c>
      <c r="G7" s="11">
        <v>30.67</v>
      </c>
      <c r="H7" s="11">
        <v>31.33</v>
      </c>
      <c r="I7" s="11">
        <v>30.89</v>
      </c>
      <c r="J7" s="11">
        <v>31.41</v>
      </c>
      <c r="K7" s="11">
        <v>31.08</v>
      </c>
      <c r="L7" s="11">
        <v>30.76</v>
      </c>
      <c r="M7" s="11">
        <v>31.29</v>
      </c>
      <c r="O7" s="4" t="s">
        <v>14</v>
      </c>
      <c r="P7" s="11">
        <f t="shared" si="3"/>
        <v>10.96</v>
      </c>
      <c r="Q7" s="11">
        <f t="shared" si="4"/>
        <v>10.93</v>
      </c>
      <c r="R7" s="11">
        <f t="shared" si="5"/>
        <v>11.24</v>
      </c>
      <c r="S7" s="11">
        <f t="shared" si="6"/>
        <v>10.97</v>
      </c>
      <c r="T7" s="11">
        <f t="shared" si="7"/>
        <v>12.03</v>
      </c>
      <c r="U7" s="11">
        <f t="shared" si="8"/>
        <v>10.62</v>
      </c>
      <c r="V7" s="11">
        <f t="shared" si="9"/>
        <v>11.22</v>
      </c>
      <c r="W7" s="11">
        <f t="shared" si="10"/>
        <v>11</v>
      </c>
      <c r="X7" s="11">
        <f t="shared" si="11"/>
        <v>11.19</v>
      </c>
      <c r="Y7" s="11">
        <f t="shared" si="12"/>
        <v>11.05</v>
      </c>
      <c r="Z7" s="11">
        <f t="shared" si="13"/>
        <v>10.62</v>
      </c>
      <c r="AA7" s="11">
        <f t="shared" si="14"/>
        <v>11.34</v>
      </c>
      <c r="AC7" s="4" t="s">
        <v>14</v>
      </c>
      <c r="AD7" s="11">
        <f t="shared" si="15"/>
        <v>0</v>
      </c>
      <c r="AE7" s="11">
        <f t="shared" si="1"/>
        <v>-0.0300000000000011</v>
      </c>
      <c r="AF7" s="11">
        <f t="shared" si="1"/>
        <v>0.280000000000001</v>
      </c>
      <c r="AG7" s="11">
        <f t="shared" si="1"/>
        <v>0.00999999999999801</v>
      </c>
      <c r="AH7" s="11">
        <f t="shared" si="1"/>
        <v>1.07</v>
      </c>
      <c r="AI7" s="11">
        <f t="shared" si="1"/>
        <v>-0.34</v>
      </c>
      <c r="AJ7" s="11">
        <f t="shared" si="1"/>
        <v>0.259999999999998</v>
      </c>
      <c r="AK7" s="11">
        <f t="shared" si="1"/>
        <v>0.0399999999999991</v>
      </c>
      <c r="AL7" s="11">
        <f t="shared" si="1"/>
        <v>0.23</v>
      </c>
      <c r="AM7" s="11">
        <f t="shared" si="1"/>
        <v>0.0899999999999963</v>
      </c>
      <c r="AN7" s="11">
        <f t="shared" si="1"/>
        <v>-0.34</v>
      </c>
      <c r="AO7" s="11">
        <f t="shared" si="1"/>
        <v>0.379999999999999</v>
      </c>
      <c r="AQ7" s="4" t="s">
        <v>14</v>
      </c>
      <c r="AR7" s="11">
        <f t="shared" si="16"/>
        <v>1</v>
      </c>
      <c r="AS7" s="11">
        <f t="shared" si="2"/>
        <v>1.02101212570719</v>
      </c>
      <c r="AT7" s="11">
        <f t="shared" si="2"/>
        <v>0.823591017267572</v>
      </c>
      <c r="AU7" s="11">
        <f t="shared" si="2"/>
        <v>0.993092495437037</v>
      </c>
      <c r="AV7" s="11">
        <f t="shared" si="2"/>
        <v>0.47631899902197</v>
      </c>
      <c r="AW7" s="11">
        <f t="shared" si="2"/>
        <v>1.26575659397028</v>
      </c>
      <c r="AX7" s="11">
        <f t="shared" si="2"/>
        <v>0.83508791942837</v>
      </c>
      <c r="AY7" s="11">
        <f t="shared" si="2"/>
        <v>0.972654947412286</v>
      </c>
      <c r="AZ7" s="11">
        <f t="shared" si="2"/>
        <v>0.852634891767956</v>
      </c>
      <c r="BA7" s="11">
        <f t="shared" si="2"/>
        <v>0.939522749214014</v>
      </c>
      <c r="BB7" s="11">
        <f t="shared" si="2"/>
        <v>1.26575659397028</v>
      </c>
      <c r="BC7" s="11">
        <f t="shared" si="2"/>
        <v>0.768437590644007</v>
      </c>
      <c r="BE7" s="4" t="s">
        <v>15</v>
      </c>
      <c r="BF7" s="4">
        <f t="shared" si="17"/>
        <v>0.947347823161696</v>
      </c>
      <c r="BG7" s="4">
        <f t="shared" si="18"/>
        <v>20.8348354409039</v>
      </c>
      <c r="BH7" s="4">
        <f t="shared" si="19"/>
        <v>3.62450457219683</v>
      </c>
      <c r="BI7" s="5">
        <f t="shared" si="20"/>
        <v>1.11451267190421</v>
      </c>
      <c r="BJ7" s="9">
        <f t="shared" si="21"/>
        <v>0.0561658538283712</v>
      </c>
      <c r="BK7" s="9">
        <f t="shared" si="22"/>
        <v>1.82774540496027</v>
      </c>
      <c r="BL7" s="9">
        <f t="shared" si="23"/>
        <v>0.686524511790759</v>
      </c>
      <c r="BM7" s="9">
        <f t="shared" si="24"/>
        <v>0.0728456488035355</v>
      </c>
    </row>
    <row r="8" spans="1:65">
      <c r="A8" s="4" t="s">
        <v>15</v>
      </c>
      <c r="B8" s="11">
        <v>30.22</v>
      </c>
      <c r="C8" s="11">
        <v>29.98</v>
      </c>
      <c r="D8" s="11">
        <v>30.41</v>
      </c>
      <c r="E8" s="11">
        <v>25.45</v>
      </c>
      <c r="F8" s="11">
        <v>25.11</v>
      </c>
      <c r="G8" s="11">
        <v>25.78</v>
      </c>
      <c r="H8" s="11">
        <v>28.33</v>
      </c>
      <c r="I8" s="11">
        <v>28.67</v>
      </c>
      <c r="J8" s="11">
        <v>28.02</v>
      </c>
      <c r="K8" s="11">
        <v>29.89</v>
      </c>
      <c r="L8" s="11">
        <v>30.25</v>
      </c>
      <c r="M8" s="11">
        <v>29.74</v>
      </c>
      <c r="O8" s="4" t="s">
        <v>15</v>
      </c>
      <c r="P8" s="11">
        <f t="shared" si="3"/>
        <v>10.07</v>
      </c>
      <c r="Q8" s="11">
        <f t="shared" si="4"/>
        <v>10.06</v>
      </c>
      <c r="R8" s="11">
        <f t="shared" si="5"/>
        <v>10.33</v>
      </c>
      <c r="S8" s="11">
        <f t="shared" si="6"/>
        <v>5.47</v>
      </c>
      <c r="T8" s="11">
        <f t="shared" si="7"/>
        <v>5.9</v>
      </c>
      <c r="U8" s="11">
        <f t="shared" si="8"/>
        <v>5.73</v>
      </c>
      <c r="V8" s="11">
        <f t="shared" si="9"/>
        <v>8.22</v>
      </c>
      <c r="W8" s="11">
        <f t="shared" si="10"/>
        <v>8.78</v>
      </c>
      <c r="X8" s="11">
        <f t="shared" si="11"/>
        <v>7.8</v>
      </c>
      <c r="Y8" s="11">
        <f t="shared" si="12"/>
        <v>9.86</v>
      </c>
      <c r="Z8" s="11">
        <f t="shared" si="13"/>
        <v>10.11</v>
      </c>
      <c r="AA8" s="11">
        <f t="shared" si="14"/>
        <v>9.79</v>
      </c>
      <c r="AC8" s="4" t="s">
        <v>15</v>
      </c>
      <c r="AD8" s="11">
        <f t="shared" si="15"/>
        <v>0</v>
      </c>
      <c r="AE8" s="11">
        <f t="shared" si="1"/>
        <v>-0.0100000000000016</v>
      </c>
      <c r="AF8" s="11">
        <f t="shared" si="1"/>
        <v>0.260000000000002</v>
      </c>
      <c r="AG8" s="11">
        <f t="shared" si="1"/>
        <v>-4.6</v>
      </c>
      <c r="AH8" s="11">
        <f t="shared" si="1"/>
        <v>-4.17</v>
      </c>
      <c r="AI8" s="11">
        <f t="shared" si="1"/>
        <v>-4.34</v>
      </c>
      <c r="AJ8" s="11">
        <f t="shared" si="1"/>
        <v>-1.85</v>
      </c>
      <c r="AK8" s="11">
        <f t="shared" si="1"/>
        <v>-1.29</v>
      </c>
      <c r="AL8" s="11">
        <f t="shared" si="1"/>
        <v>-2.27</v>
      </c>
      <c r="AM8" s="11">
        <f t="shared" si="1"/>
        <v>-0.210000000000001</v>
      </c>
      <c r="AN8" s="11">
        <f t="shared" si="1"/>
        <v>0.0399999999999991</v>
      </c>
      <c r="AO8" s="11">
        <f t="shared" si="1"/>
        <v>-0.280000000000001</v>
      </c>
      <c r="AQ8" s="4" t="s">
        <v>15</v>
      </c>
      <c r="AR8" s="11">
        <f t="shared" si="16"/>
        <v>1</v>
      </c>
      <c r="AS8" s="11">
        <f t="shared" si="2"/>
        <v>1.00695555005672</v>
      </c>
      <c r="AT8" s="11">
        <f t="shared" si="2"/>
        <v>0.835087919428368</v>
      </c>
      <c r="AU8" s="11">
        <f t="shared" si="2"/>
        <v>24.2514650641664</v>
      </c>
      <c r="AV8" s="11">
        <f t="shared" si="2"/>
        <v>18.000935755021</v>
      </c>
      <c r="AW8" s="11">
        <f t="shared" si="2"/>
        <v>20.2521055035245</v>
      </c>
      <c r="AX8" s="11">
        <f t="shared" si="2"/>
        <v>3.60500185044332</v>
      </c>
      <c r="AY8" s="11">
        <f t="shared" si="2"/>
        <v>2.44528055538414</v>
      </c>
      <c r="AZ8" s="11">
        <f t="shared" si="2"/>
        <v>4.82323131076304</v>
      </c>
      <c r="BA8" s="11">
        <f t="shared" si="2"/>
        <v>1.15668818390529</v>
      </c>
      <c r="BB8" s="11">
        <f t="shared" si="2"/>
        <v>0.972654947412286</v>
      </c>
      <c r="BC8" s="11">
        <f t="shared" si="2"/>
        <v>1.21419488439505</v>
      </c>
      <c r="BE8" s="4" t="s">
        <v>16</v>
      </c>
      <c r="BF8" s="4">
        <f t="shared" si="17"/>
        <v>0.985438261476791</v>
      </c>
      <c r="BG8" s="4">
        <f t="shared" si="18"/>
        <v>37.221207602597</v>
      </c>
      <c r="BH8" s="4">
        <f t="shared" si="19"/>
        <v>6.99900595482436</v>
      </c>
      <c r="BI8" s="5">
        <f t="shared" si="20"/>
        <v>2.03508472569754</v>
      </c>
      <c r="BJ8" s="9">
        <f t="shared" si="21"/>
        <v>0.0762193499115452</v>
      </c>
      <c r="BK8" s="9">
        <f t="shared" si="22"/>
        <v>3.3296031144187</v>
      </c>
      <c r="BL8" s="9">
        <f t="shared" si="23"/>
        <v>0.487092573282925</v>
      </c>
      <c r="BM8" s="9">
        <f t="shared" si="24"/>
        <v>0.152150440293189</v>
      </c>
    </row>
    <row r="9" spans="1:65">
      <c r="A9" s="4" t="s">
        <v>16</v>
      </c>
      <c r="B9" s="11">
        <v>32.15</v>
      </c>
      <c r="C9" s="11">
        <v>31.77</v>
      </c>
      <c r="D9" s="11">
        <v>32.32</v>
      </c>
      <c r="E9" s="11">
        <v>26.54</v>
      </c>
      <c r="F9" s="11">
        <v>26.21</v>
      </c>
      <c r="G9" s="11">
        <v>26.87</v>
      </c>
      <c r="H9" s="11">
        <v>29.28</v>
      </c>
      <c r="I9" s="11">
        <v>28.93</v>
      </c>
      <c r="J9" s="11">
        <v>29.61</v>
      </c>
      <c r="K9" s="11">
        <v>30.95</v>
      </c>
      <c r="L9" s="11">
        <v>31.34</v>
      </c>
      <c r="M9" s="11">
        <v>30.78</v>
      </c>
      <c r="O9" s="4" t="s">
        <v>16</v>
      </c>
      <c r="P9" s="11">
        <f t="shared" si="3"/>
        <v>12</v>
      </c>
      <c r="Q9" s="11">
        <f t="shared" si="4"/>
        <v>11.85</v>
      </c>
      <c r="R9" s="11">
        <f t="shared" si="5"/>
        <v>12.24</v>
      </c>
      <c r="S9" s="11">
        <f t="shared" si="6"/>
        <v>6.56</v>
      </c>
      <c r="T9" s="11">
        <f t="shared" si="7"/>
        <v>7</v>
      </c>
      <c r="U9" s="11">
        <f t="shared" si="8"/>
        <v>6.82</v>
      </c>
      <c r="V9" s="11">
        <f t="shared" si="9"/>
        <v>9.17</v>
      </c>
      <c r="W9" s="11">
        <f t="shared" si="10"/>
        <v>9.04</v>
      </c>
      <c r="X9" s="11">
        <f t="shared" si="11"/>
        <v>9.39</v>
      </c>
      <c r="Y9" s="11">
        <f t="shared" si="12"/>
        <v>10.92</v>
      </c>
      <c r="Z9" s="11">
        <f t="shared" si="13"/>
        <v>11.2</v>
      </c>
      <c r="AA9" s="11">
        <f t="shared" si="14"/>
        <v>10.83</v>
      </c>
      <c r="AC9" s="4" t="s">
        <v>16</v>
      </c>
      <c r="AD9" s="11">
        <f t="shared" si="15"/>
        <v>0</v>
      </c>
      <c r="AE9" s="11">
        <f t="shared" si="1"/>
        <v>-0.150000000000002</v>
      </c>
      <c r="AF9" s="11">
        <f t="shared" si="1"/>
        <v>0.240000000000002</v>
      </c>
      <c r="AG9" s="11">
        <f t="shared" si="1"/>
        <v>-5.44</v>
      </c>
      <c r="AH9" s="11">
        <f t="shared" si="1"/>
        <v>-5</v>
      </c>
      <c r="AI9" s="11">
        <f t="shared" si="1"/>
        <v>-5.18</v>
      </c>
      <c r="AJ9" s="11">
        <f t="shared" si="1"/>
        <v>-2.83</v>
      </c>
      <c r="AK9" s="11">
        <f t="shared" si="1"/>
        <v>-2.96</v>
      </c>
      <c r="AL9" s="11">
        <f t="shared" si="1"/>
        <v>-2.61</v>
      </c>
      <c r="AM9" s="11">
        <f t="shared" si="1"/>
        <v>-1.08</v>
      </c>
      <c r="AN9" s="11">
        <f t="shared" si="1"/>
        <v>-0.800000000000001</v>
      </c>
      <c r="AO9" s="11">
        <f t="shared" si="1"/>
        <v>-1.17</v>
      </c>
      <c r="AQ9" s="4" t="s">
        <v>16</v>
      </c>
      <c r="AR9" s="11">
        <f t="shared" si="16"/>
        <v>1</v>
      </c>
      <c r="AS9" s="11">
        <f t="shared" si="2"/>
        <v>1.10956947206785</v>
      </c>
      <c r="AT9" s="11">
        <f t="shared" si="2"/>
        <v>0.846745312362526</v>
      </c>
      <c r="AU9" s="11">
        <f t="shared" si="2"/>
        <v>43.4113384783255</v>
      </c>
      <c r="AV9" s="11">
        <f t="shared" si="2"/>
        <v>32</v>
      </c>
      <c r="AW9" s="11">
        <f t="shared" si="2"/>
        <v>36.2522843294655</v>
      </c>
      <c r="AX9" s="11">
        <f t="shared" si="2"/>
        <v>7.11074144933255</v>
      </c>
      <c r="AY9" s="11">
        <f t="shared" si="2"/>
        <v>7.78123957929829</v>
      </c>
      <c r="AZ9" s="11">
        <f t="shared" si="2"/>
        <v>6.10503683584223</v>
      </c>
      <c r="BA9" s="11">
        <f t="shared" si="2"/>
        <v>2.11403608112276</v>
      </c>
      <c r="BB9" s="11">
        <f t="shared" si="2"/>
        <v>1.74110112659225</v>
      </c>
      <c r="BC9" s="11">
        <f t="shared" si="2"/>
        <v>2.25011696937762</v>
      </c>
      <c r="BE9" s="4" t="s">
        <v>17</v>
      </c>
      <c r="BF9" s="4">
        <f t="shared" si="17"/>
        <v>0.996439590729572</v>
      </c>
      <c r="BG9" s="4">
        <f t="shared" si="18"/>
        <v>3.80613936243246</v>
      </c>
      <c r="BH9" s="4">
        <f t="shared" si="19"/>
        <v>6.46653927275811</v>
      </c>
      <c r="BI9" s="5">
        <f t="shared" si="20"/>
        <v>2.78265199408509</v>
      </c>
      <c r="BJ9" s="9">
        <f t="shared" si="21"/>
        <v>0.0575514382800419</v>
      </c>
      <c r="BK9" s="9">
        <f t="shared" si="22"/>
        <v>0.341116693115134</v>
      </c>
      <c r="BL9" s="9">
        <f t="shared" si="23"/>
        <v>0.424355741841594</v>
      </c>
      <c r="BM9" s="9">
        <f t="shared" si="24"/>
        <v>0.461530700768712</v>
      </c>
    </row>
    <row r="10" spans="1:65">
      <c r="A10" s="4" t="s">
        <v>17</v>
      </c>
      <c r="B10" s="11">
        <v>31.42</v>
      </c>
      <c r="C10" s="11">
        <v>31.06</v>
      </c>
      <c r="D10" s="11">
        <v>31.51</v>
      </c>
      <c r="E10" s="11">
        <v>29.11</v>
      </c>
      <c r="F10" s="11">
        <v>28.79</v>
      </c>
      <c r="G10" s="11">
        <v>29.4</v>
      </c>
      <c r="H10" s="11">
        <v>28.67</v>
      </c>
      <c r="I10" s="11">
        <v>28.32</v>
      </c>
      <c r="J10" s="11">
        <v>28.98</v>
      </c>
      <c r="K10" s="11">
        <v>29.88</v>
      </c>
      <c r="L10" s="11">
        <v>29.55</v>
      </c>
      <c r="M10" s="11">
        <v>30.19</v>
      </c>
      <c r="O10" s="4" t="s">
        <v>17</v>
      </c>
      <c r="P10" s="11">
        <f t="shared" si="3"/>
        <v>11.27</v>
      </c>
      <c r="Q10" s="11">
        <f t="shared" si="4"/>
        <v>11.14</v>
      </c>
      <c r="R10" s="11">
        <f t="shared" si="5"/>
        <v>11.43</v>
      </c>
      <c r="S10" s="11">
        <f t="shared" si="6"/>
        <v>9.13</v>
      </c>
      <c r="T10" s="11">
        <f t="shared" si="7"/>
        <v>9.58</v>
      </c>
      <c r="U10" s="11">
        <f t="shared" si="8"/>
        <v>9.35</v>
      </c>
      <c r="V10" s="11">
        <f t="shared" si="9"/>
        <v>8.56</v>
      </c>
      <c r="W10" s="11">
        <f t="shared" si="10"/>
        <v>8.43</v>
      </c>
      <c r="X10" s="11">
        <f t="shared" si="11"/>
        <v>8.76</v>
      </c>
      <c r="Y10" s="11">
        <f t="shared" si="12"/>
        <v>9.85</v>
      </c>
      <c r="Z10" s="11">
        <f t="shared" si="13"/>
        <v>9.41</v>
      </c>
      <c r="AA10" s="11">
        <f t="shared" si="14"/>
        <v>10.24</v>
      </c>
      <c r="AC10" s="4" t="s">
        <v>17</v>
      </c>
      <c r="AD10" s="11">
        <f t="shared" si="15"/>
        <v>0</v>
      </c>
      <c r="AE10" s="11">
        <f t="shared" si="1"/>
        <v>-0.130000000000006</v>
      </c>
      <c r="AF10" s="11">
        <f t="shared" si="1"/>
        <v>0.16</v>
      </c>
      <c r="AG10" s="11">
        <f t="shared" si="1"/>
        <v>-2.14</v>
      </c>
      <c r="AH10" s="11">
        <f t="shared" si="1"/>
        <v>-1.69</v>
      </c>
      <c r="AI10" s="11">
        <f t="shared" si="1"/>
        <v>-1.92000000000001</v>
      </c>
      <c r="AJ10" s="11">
        <f t="shared" si="1"/>
        <v>-2.71</v>
      </c>
      <c r="AK10" s="11">
        <f t="shared" si="1"/>
        <v>-2.84</v>
      </c>
      <c r="AL10" s="11">
        <f t="shared" si="1"/>
        <v>-2.51</v>
      </c>
      <c r="AM10" s="11">
        <f t="shared" si="1"/>
        <v>-1.42000000000001</v>
      </c>
      <c r="AN10" s="11">
        <f t="shared" si="1"/>
        <v>-1.86</v>
      </c>
      <c r="AO10" s="11">
        <f t="shared" si="1"/>
        <v>-1.03</v>
      </c>
      <c r="AQ10" s="4" t="s">
        <v>17</v>
      </c>
      <c r="AR10" s="11">
        <f t="shared" si="16"/>
        <v>1</v>
      </c>
      <c r="AS10" s="11">
        <f t="shared" si="2"/>
        <v>1.09429370126074</v>
      </c>
      <c r="AT10" s="11">
        <f t="shared" si="2"/>
        <v>0.895025070927972</v>
      </c>
      <c r="AU10" s="11">
        <f t="shared" si="2"/>
        <v>4.40762046350646</v>
      </c>
      <c r="AV10" s="11">
        <f t="shared" si="2"/>
        <v>3.22656703688852</v>
      </c>
      <c r="AW10" s="11">
        <f t="shared" si="2"/>
        <v>3.7842305869024</v>
      </c>
      <c r="AX10" s="11">
        <f t="shared" si="2"/>
        <v>6.54321646846225</v>
      </c>
      <c r="AY10" s="11">
        <f t="shared" si="2"/>
        <v>7.1602005674238</v>
      </c>
      <c r="AZ10" s="11">
        <f t="shared" si="2"/>
        <v>5.69620078238829</v>
      </c>
      <c r="BA10" s="11">
        <f t="shared" si="2"/>
        <v>2.67585510957223</v>
      </c>
      <c r="BB10" s="11">
        <f t="shared" si="2"/>
        <v>3.63007662126865</v>
      </c>
      <c r="BC10" s="11">
        <f t="shared" si="2"/>
        <v>2.04202425141439</v>
      </c>
      <c r="BE10" s="4" t="s">
        <v>18</v>
      </c>
      <c r="BF10" s="4">
        <f>AVERAGE(AR15:AT15)</f>
        <v>0.999571229539045</v>
      </c>
      <c r="BG10" s="4">
        <f>AVERAGE(AU15:AW15)</f>
        <v>0.119085063504701</v>
      </c>
      <c r="BH10" s="4">
        <f>AVERAGE(AX15:AZ15)</f>
        <v>0.542913426364749</v>
      </c>
      <c r="BI10" s="5">
        <f>AVERAGE(BA15:BC15)</f>
        <v>1.24394357146122</v>
      </c>
      <c r="BJ10" s="9">
        <f>STDEV(AR15:AT15)/SQRT(3)</f>
        <v>0.174351259274966</v>
      </c>
      <c r="BK10" s="9">
        <f>STDEV(AU15:AW15)/SQRT(3)</f>
        <v>0.00816154028801705</v>
      </c>
      <c r="BL10" s="9">
        <f>STDEV(AX15:AZ15)/SQRT(3)</f>
        <v>0.0915232409621182</v>
      </c>
      <c r="BM10" s="9">
        <f>STDEV(BA15:BC15)/SQRT(3)</f>
        <v>0.167373712849711</v>
      </c>
    </row>
    <row r="11" spans="1:6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BE11" s="4" t="s">
        <v>19</v>
      </c>
      <c r="BF11" s="4">
        <f t="shared" ref="BF11:BF16" si="25">AVERAGE(AR16:AT16)</f>
        <v>0.957982946593832</v>
      </c>
      <c r="BG11" s="4">
        <f t="shared" ref="BG11:BG16" si="26">AVERAGE(AU16:AW16)</f>
        <v>168.083498545513</v>
      </c>
      <c r="BH11" s="4">
        <f t="shared" ref="BH11:BH16" si="27">AVERAGE(AX16:AZ16)</f>
        <v>372.34214834786</v>
      </c>
      <c r="BI11" s="5">
        <f t="shared" ref="BI11:BI16" si="28">AVERAGE(BA16:BC16)</f>
        <v>509.299449541562</v>
      </c>
      <c r="BJ11" s="9">
        <f t="shared" ref="BJ11:BJ16" si="29">STDEV(AR16:AT16)/SQRT(3)</f>
        <v>0.161426206590589</v>
      </c>
      <c r="BK11" s="9">
        <f t="shared" ref="BK11:BK16" si="30">STDEV(AU16:AW16)/SQRT(3)</f>
        <v>11.2173869326842</v>
      </c>
      <c r="BL11" s="9">
        <f t="shared" ref="BL11:BL16" si="31">STDEV(AX16:AZ16)/SQRT(3)</f>
        <v>41.7103210780015</v>
      </c>
      <c r="BM11" s="9">
        <f t="shared" ref="BM11:BM16" si="32">STDEV(BA16:BC16)/SQRT(3)</f>
        <v>51.0416568231243</v>
      </c>
    </row>
    <row r="12" spans="1:65">
      <c r="BE12" s="4" t="s">
        <v>20</v>
      </c>
      <c r="BF12" s="4">
        <f t="shared" si="25"/>
        <v>0.997676240381589</v>
      </c>
      <c r="BG12" s="4">
        <f t="shared" si="26"/>
        <v>2.71892109876115</v>
      </c>
      <c r="BH12" s="4">
        <f t="shared" si="27"/>
        <v>8.3222058827541</v>
      </c>
      <c r="BI12" s="5">
        <f t="shared" si="28"/>
        <v>26.1801925216448</v>
      </c>
      <c r="BJ12" s="9">
        <f t="shared" si="29"/>
        <v>0.191782797656103</v>
      </c>
      <c r="BK12" s="9">
        <f t="shared" si="30"/>
        <v>0.181452612946325</v>
      </c>
      <c r="BL12" s="9">
        <f t="shared" si="31"/>
        <v>1.36976492580054</v>
      </c>
      <c r="BM12" s="9">
        <f t="shared" si="32"/>
        <v>2.46060974805031</v>
      </c>
    </row>
    <row r="13" spans="1:65">
      <c r="A13" s="4"/>
      <c r="B13" s="11" t="s">
        <v>6</v>
      </c>
      <c r="C13" s="11"/>
      <c r="D13" s="11"/>
      <c r="E13" s="11" t="s">
        <v>7</v>
      </c>
      <c r="F13" s="11"/>
      <c r="G13" s="11"/>
      <c r="H13" s="11" t="s">
        <v>8</v>
      </c>
      <c r="I13" s="11"/>
      <c r="J13" s="11"/>
      <c r="K13" s="11" t="s">
        <v>9</v>
      </c>
      <c r="L13" s="11"/>
      <c r="M13" s="11"/>
      <c r="O13" s="4"/>
      <c r="P13" s="10" t="s">
        <v>6</v>
      </c>
      <c r="Q13" s="11"/>
      <c r="R13" s="11"/>
      <c r="S13" s="11" t="s">
        <v>7</v>
      </c>
      <c r="T13" s="11"/>
      <c r="U13" s="11"/>
      <c r="V13" s="11" t="s">
        <v>8</v>
      </c>
      <c r="W13" s="11"/>
      <c r="X13" s="11"/>
      <c r="Y13" s="11" t="s">
        <v>9</v>
      </c>
      <c r="Z13" s="11"/>
      <c r="AA13" s="11"/>
      <c r="AC13" s="4"/>
      <c r="AD13" s="10" t="s">
        <v>6</v>
      </c>
      <c r="AE13" s="11"/>
      <c r="AF13" s="11"/>
      <c r="AG13" s="11" t="s">
        <v>7</v>
      </c>
      <c r="AH13" s="11"/>
      <c r="AI13" s="11"/>
      <c r="AJ13" s="11" t="s">
        <v>8</v>
      </c>
      <c r="AK13" s="11"/>
      <c r="AL13" s="11"/>
      <c r="AM13" s="11" t="s">
        <v>9</v>
      </c>
      <c r="AN13" s="11"/>
      <c r="AO13" s="11"/>
      <c r="AQ13" s="4"/>
      <c r="AR13" s="10" t="s">
        <v>6</v>
      </c>
      <c r="AS13" s="11"/>
      <c r="AT13" s="11"/>
      <c r="AU13" s="11" t="s">
        <v>7</v>
      </c>
      <c r="AV13" s="11"/>
      <c r="AW13" s="11"/>
      <c r="AX13" s="11" t="s">
        <v>8</v>
      </c>
      <c r="AY13" s="11"/>
      <c r="AZ13" s="11"/>
      <c r="BA13" s="11" t="s">
        <v>9</v>
      </c>
      <c r="BB13" s="11"/>
      <c r="BC13" s="11"/>
      <c r="BE13" s="4" t="s">
        <v>21</v>
      </c>
      <c r="BF13" s="4">
        <f t="shared" si="25"/>
        <v>0.984825486275651</v>
      </c>
      <c r="BG13" s="4">
        <f t="shared" si="26"/>
        <v>5.58784580264344</v>
      </c>
      <c r="BH13" s="4">
        <f t="shared" si="27"/>
        <v>22.8599739956401</v>
      </c>
      <c r="BI13" s="5">
        <f t="shared" si="28"/>
        <v>104.790591527478</v>
      </c>
      <c r="BJ13" s="9">
        <f t="shared" si="29"/>
        <v>0.0551047780797749</v>
      </c>
      <c r="BK13" s="9">
        <f t="shared" si="30"/>
        <v>0.350556898170441</v>
      </c>
      <c r="BL13" s="9">
        <f t="shared" si="31"/>
        <v>2.62715849928284</v>
      </c>
      <c r="BM13" s="9">
        <f t="shared" si="32"/>
        <v>10.1736435034765</v>
      </c>
    </row>
    <row r="14" spans="1:65">
      <c r="A14" s="4" t="s">
        <v>10</v>
      </c>
      <c r="B14" s="11">
        <v>20.09</v>
      </c>
      <c r="C14" s="11">
        <v>19.85</v>
      </c>
      <c r="D14" s="11">
        <v>20.22</v>
      </c>
      <c r="E14" s="11">
        <v>20.12</v>
      </c>
      <c r="F14" s="11">
        <v>19.97</v>
      </c>
      <c r="G14" s="11">
        <v>20.31</v>
      </c>
      <c r="H14" s="11">
        <v>19.94</v>
      </c>
      <c r="I14" s="11">
        <v>20.18</v>
      </c>
      <c r="J14" s="11">
        <v>20.05</v>
      </c>
      <c r="K14" s="11">
        <v>20.21</v>
      </c>
      <c r="L14" s="11">
        <v>19.88</v>
      </c>
      <c r="M14" s="11">
        <v>20.1</v>
      </c>
      <c r="O14" s="4" t="s">
        <v>10</v>
      </c>
      <c r="P14" s="11">
        <f>B14-B$14</f>
        <v>0</v>
      </c>
      <c r="Q14" s="11">
        <f t="shared" ref="Q14:AA14" si="33">C14-C$14</f>
        <v>0</v>
      </c>
      <c r="R14" s="11">
        <f t="shared" si="33"/>
        <v>0</v>
      </c>
      <c r="S14" s="11">
        <f t="shared" si="33"/>
        <v>0</v>
      </c>
      <c r="T14" s="11">
        <f t="shared" si="33"/>
        <v>0</v>
      </c>
      <c r="U14" s="11">
        <f t="shared" si="33"/>
        <v>0</v>
      </c>
      <c r="V14" s="11">
        <f t="shared" si="33"/>
        <v>0</v>
      </c>
      <c r="W14" s="11">
        <f t="shared" si="33"/>
        <v>0</v>
      </c>
      <c r="X14" s="11">
        <f t="shared" si="33"/>
        <v>0</v>
      </c>
      <c r="Y14" s="11">
        <f t="shared" si="33"/>
        <v>0</v>
      </c>
      <c r="Z14" s="11">
        <f t="shared" si="33"/>
        <v>0</v>
      </c>
      <c r="AA14" s="11">
        <f t="shared" si="33"/>
        <v>0</v>
      </c>
      <c r="AC14" s="4" t="s">
        <v>10</v>
      </c>
      <c r="AD14" s="11">
        <f>P14-$P14</f>
        <v>0</v>
      </c>
      <c r="AE14" s="11">
        <f t="shared" ref="AE14:AO21" si="34">Q14-$P14</f>
        <v>0</v>
      </c>
      <c r="AF14" s="11">
        <f t="shared" si="34"/>
        <v>0</v>
      </c>
      <c r="AG14" s="11">
        <f t="shared" si="34"/>
        <v>0</v>
      </c>
      <c r="AH14" s="11">
        <f t="shared" si="34"/>
        <v>0</v>
      </c>
      <c r="AI14" s="11">
        <f t="shared" si="34"/>
        <v>0</v>
      </c>
      <c r="AJ14" s="11">
        <f t="shared" si="34"/>
        <v>0</v>
      </c>
      <c r="AK14" s="11">
        <f t="shared" si="34"/>
        <v>0</v>
      </c>
      <c r="AL14" s="11">
        <f t="shared" si="34"/>
        <v>0</v>
      </c>
      <c r="AM14" s="11">
        <f t="shared" si="34"/>
        <v>0</v>
      </c>
      <c r="AN14" s="11">
        <f t="shared" si="34"/>
        <v>0</v>
      </c>
      <c r="AO14" s="11">
        <f t="shared" si="34"/>
        <v>0</v>
      </c>
      <c r="AQ14" s="4" t="s">
        <v>10</v>
      </c>
      <c r="AR14" s="11">
        <f>POWER(2,-AD14)</f>
        <v>1</v>
      </c>
      <c r="AS14" s="11">
        <f t="shared" ref="AS14:BC14" si="35">POWER(2,-AE14)</f>
        <v>1</v>
      </c>
      <c r="AT14" s="11">
        <f t="shared" si="35"/>
        <v>1</v>
      </c>
      <c r="AU14" s="11">
        <f t="shared" si="35"/>
        <v>1</v>
      </c>
      <c r="AV14" s="11">
        <f t="shared" si="35"/>
        <v>1</v>
      </c>
      <c r="AW14" s="11">
        <f t="shared" si="35"/>
        <v>1</v>
      </c>
      <c r="AX14" s="11">
        <f t="shared" si="35"/>
        <v>1</v>
      </c>
      <c r="AY14" s="11">
        <f t="shared" si="35"/>
        <v>1</v>
      </c>
      <c r="AZ14" s="11">
        <f t="shared" si="35"/>
        <v>1</v>
      </c>
      <c r="BA14" s="11">
        <f t="shared" si="35"/>
        <v>1</v>
      </c>
      <c r="BB14" s="11">
        <f t="shared" si="35"/>
        <v>1</v>
      </c>
      <c r="BC14" s="11">
        <f t="shared" si="35"/>
        <v>1</v>
      </c>
      <c r="BE14" s="4" t="s">
        <v>22</v>
      </c>
      <c r="BF14" s="4">
        <f t="shared" si="25"/>
        <v>0.980774675277472</v>
      </c>
      <c r="BG14" s="4">
        <f t="shared" si="26"/>
        <v>3.95120365927395</v>
      </c>
      <c r="BH14" s="4">
        <f t="shared" si="27"/>
        <v>10.4880051784551</v>
      </c>
      <c r="BI14" s="5">
        <f t="shared" si="28"/>
        <v>9.13508110540434</v>
      </c>
      <c r="BJ14" s="9">
        <f t="shared" si="29"/>
        <v>0.0588780480532149</v>
      </c>
      <c r="BK14" s="9">
        <f t="shared" si="30"/>
        <v>0.247881159888037</v>
      </c>
      <c r="BL14" s="9">
        <f t="shared" si="31"/>
        <v>1.80985028858131</v>
      </c>
      <c r="BM14" s="9">
        <f t="shared" si="32"/>
        <v>1.22790572393221</v>
      </c>
    </row>
    <row r="15" spans="1:65">
      <c r="A15" s="4" t="s">
        <v>18</v>
      </c>
      <c r="B15" s="11">
        <v>28.33</v>
      </c>
      <c r="C15" s="11">
        <v>28.61</v>
      </c>
      <c r="D15" s="11">
        <v>28.08</v>
      </c>
      <c r="E15" s="11">
        <v>31.45</v>
      </c>
      <c r="F15" s="11">
        <v>31.11</v>
      </c>
      <c r="G15" s="11">
        <v>31.79</v>
      </c>
      <c r="H15" s="11">
        <v>29.22</v>
      </c>
      <c r="I15" s="11">
        <v>28.89</v>
      </c>
      <c r="J15" s="11">
        <v>29.54</v>
      </c>
      <c r="K15" s="11">
        <v>27.87</v>
      </c>
      <c r="L15" s="11">
        <v>28.23</v>
      </c>
      <c r="M15" s="11">
        <v>27.95</v>
      </c>
      <c r="O15" s="4" t="s">
        <v>18</v>
      </c>
      <c r="P15" s="11">
        <f t="shared" ref="P15:P21" si="36">B15-B$14</f>
        <v>8.24</v>
      </c>
      <c r="Q15" s="11">
        <f t="shared" ref="Q15:Q21" si="37">C15-C$14</f>
        <v>8.76</v>
      </c>
      <c r="R15" s="11">
        <f t="shared" ref="R15:R21" si="38">D15-D$14</f>
        <v>7.86</v>
      </c>
      <c r="S15" s="11">
        <f t="shared" ref="S15:S21" si="39">E15-E$14</f>
        <v>11.33</v>
      </c>
      <c r="T15" s="11">
        <f t="shared" ref="T15:T21" si="40">F15-F$14</f>
        <v>11.14</v>
      </c>
      <c r="U15" s="11">
        <f t="shared" ref="U15:U21" si="41">G15-G$14</f>
        <v>11.48</v>
      </c>
      <c r="V15" s="11">
        <f t="shared" ref="V15:V21" si="42">H15-H$14</f>
        <v>9.28</v>
      </c>
      <c r="W15" s="11">
        <f t="shared" ref="W15:W21" si="43">I15-I$14</f>
        <v>8.71</v>
      </c>
      <c r="X15" s="11">
        <f t="shared" ref="X15:X21" si="44">J15-J$14</f>
        <v>9.49</v>
      </c>
      <c r="Y15" s="11">
        <f t="shared" ref="Y15:Y21" si="45">K15-K$14</f>
        <v>7.66</v>
      </c>
      <c r="Z15" s="11">
        <f t="shared" ref="Z15:Z21" si="46">L15-L$14</f>
        <v>8.35</v>
      </c>
      <c r="AA15" s="11">
        <f t="shared" ref="AA15:AA21" si="47">M15-M$14</f>
        <v>7.85</v>
      </c>
      <c r="AC15" s="4" t="s">
        <v>18</v>
      </c>
      <c r="AD15" s="11">
        <f t="shared" ref="AD15:AD21" si="48">P15-$P15</f>
        <v>0</v>
      </c>
      <c r="AE15" s="11">
        <f t="shared" si="34"/>
        <v>0.52</v>
      </c>
      <c r="AF15" s="11">
        <f t="shared" si="34"/>
        <v>-0.379999999999999</v>
      </c>
      <c r="AG15" s="11">
        <f t="shared" si="34"/>
        <v>3.09</v>
      </c>
      <c r="AH15" s="11">
        <f t="shared" si="34"/>
        <v>2.9</v>
      </c>
      <c r="AI15" s="11">
        <f t="shared" si="34"/>
        <v>3.24</v>
      </c>
      <c r="AJ15" s="11">
        <f t="shared" si="34"/>
        <v>1.04</v>
      </c>
      <c r="AK15" s="11">
        <f t="shared" si="34"/>
        <v>0.470000000000002</v>
      </c>
      <c r="AL15" s="11">
        <f t="shared" si="34"/>
        <v>1.25</v>
      </c>
      <c r="AM15" s="11">
        <f t="shared" si="34"/>
        <v>-0.579999999999998</v>
      </c>
      <c r="AN15" s="11">
        <f t="shared" si="34"/>
        <v>0.110000000000003</v>
      </c>
      <c r="AO15" s="11">
        <f t="shared" si="34"/>
        <v>-0.390000000000001</v>
      </c>
      <c r="AQ15" s="4" t="s">
        <v>18</v>
      </c>
      <c r="AR15" s="11">
        <f t="shared" ref="AR15:AR21" si="49">POWER(2,-AD15)</f>
        <v>1</v>
      </c>
      <c r="AS15" s="11">
        <f t="shared" ref="AS15:AS21" si="50">POWER(2,-AE15)</f>
        <v>0.697371833175203</v>
      </c>
      <c r="AT15" s="11">
        <f t="shared" ref="AT15:AT21" si="51">POWER(2,-AF15)</f>
        <v>1.30134185544193</v>
      </c>
      <c r="AU15" s="11">
        <f t="shared" ref="AU15:AU21" si="52">POWER(2,-AG15)</f>
        <v>0.117440343651751</v>
      </c>
      <c r="AV15" s="11">
        <f t="shared" ref="AV15:AV21" si="53">POWER(2,-AH15)</f>
        <v>0.133971682817036</v>
      </c>
      <c r="AW15" s="11">
        <f t="shared" ref="AW15:AW21" si="54">POWER(2,-AI15)</f>
        <v>0.105843164045316</v>
      </c>
      <c r="AX15" s="11">
        <f t="shared" ref="AX15:AX21" si="55">POWER(2,-AJ15)</f>
        <v>0.486327473706143</v>
      </c>
      <c r="AY15" s="11">
        <f t="shared" ref="AY15:AY21" si="56">POWER(2,-AK15)</f>
        <v>0.721964597761247</v>
      </c>
      <c r="AZ15" s="11">
        <f t="shared" ref="AZ15:AZ21" si="57">POWER(2,-AL15)</f>
        <v>0.420448207626857</v>
      </c>
      <c r="BA15" s="11">
        <f t="shared" ref="BA15:BA21" si="58">POWER(2,-AM15)</f>
        <v>1.49484924863494</v>
      </c>
      <c r="BB15" s="11">
        <f t="shared" ref="BB15:BB21" si="59">POWER(2,-AN15)</f>
        <v>0.926588061890369</v>
      </c>
      <c r="BC15" s="11">
        <f t="shared" ref="BC15:BC21" si="60">POWER(2,-AO15)</f>
        <v>1.31039340385836</v>
      </c>
      <c r="BE15" s="4" t="s">
        <v>23</v>
      </c>
      <c r="BF15" s="4">
        <f t="shared" si="25"/>
        <v>1.00852270161357</v>
      </c>
      <c r="BG15" s="4">
        <f t="shared" si="26"/>
        <v>3.92592955482332</v>
      </c>
      <c r="BH15" s="4">
        <f t="shared" si="27"/>
        <v>10.9333862980638</v>
      </c>
      <c r="BI15" s="5">
        <f t="shared" si="28"/>
        <v>29.2702950261575</v>
      </c>
      <c r="BJ15" s="9">
        <f t="shared" si="29"/>
        <v>0.198550462814829</v>
      </c>
      <c r="BK15" s="9">
        <f t="shared" si="30"/>
        <v>0.262004725437038</v>
      </c>
      <c r="BL15" s="9">
        <f t="shared" si="31"/>
        <v>1.88670695809443</v>
      </c>
      <c r="BM15" s="9">
        <f t="shared" si="32"/>
        <v>2.84172025844156</v>
      </c>
    </row>
    <row r="16" spans="1:65">
      <c r="A16" s="4" t="s">
        <v>19</v>
      </c>
      <c r="B16" s="11">
        <v>29.89</v>
      </c>
      <c r="C16" s="11">
        <v>30.25</v>
      </c>
      <c r="D16" s="11">
        <v>29.74</v>
      </c>
      <c r="E16" s="11">
        <v>22.55</v>
      </c>
      <c r="F16" s="11">
        <v>22.21</v>
      </c>
      <c r="G16" s="11">
        <v>22.88</v>
      </c>
      <c r="H16" s="11">
        <v>21.33</v>
      </c>
      <c r="I16" s="11">
        <v>21.65</v>
      </c>
      <c r="J16" s="11">
        <v>21.02</v>
      </c>
      <c r="K16" s="11">
        <v>20.89</v>
      </c>
      <c r="L16" s="11">
        <v>20.54</v>
      </c>
      <c r="M16" s="11">
        <v>21.23</v>
      </c>
      <c r="O16" s="4" t="s">
        <v>19</v>
      </c>
      <c r="P16" s="11">
        <f t="shared" si="36"/>
        <v>9.8</v>
      </c>
      <c r="Q16" s="11">
        <f t="shared" si="37"/>
        <v>10.4</v>
      </c>
      <c r="R16" s="11">
        <f t="shared" si="38"/>
        <v>9.52</v>
      </c>
      <c r="S16" s="11">
        <f t="shared" si="39"/>
        <v>2.43</v>
      </c>
      <c r="T16" s="11">
        <f t="shared" si="40"/>
        <v>2.24</v>
      </c>
      <c r="U16" s="11">
        <f t="shared" si="41"/>
        <v>2.57</v>
      </c>
      <c r="V16" s="11">
        <f t="shared" si="42"/>
        <v>1.39</v>
      </c>
      <c r="W16" s="11">
        <f t="shared" si="43"/>
        <v>1.47</v>
      </c>
      <c r="X16" s="11">
        <f t="shared" si="44"/>
        <v>0.969999999999999</v>
      </c>
      <c r="Y16" s="11">
        <f t="shared" si="45"/>
        <v>0.68</v>
      </c>
      <c r="Z16" s="11">
        <f t="shared" si="46"/>
        <v>0.66</v>
      </c>
      <c r="AA16" s="11">
        <f t="shared" si="47"/>
        <v>1.13</v>
      </c>
      <c r="AC16" s="4" t="s">
        <v>19</v>
      </c>
      <c r="AD16" s="11">
        <f t="shared" si="48"/>
        <v>0</v>
      </c>
      <c r="AE16" s="11">
        <f t="shared" si="34"/>
        <v>0.599999999999998</v>
      </c>
      <c r="AF16" s="11">
        <f t="shared" si="34"/>
        <v>-0.280000000000001</v>
      </c>
      <c r="AG16" s="11">
        <f t="shared" si="34"/>
        <v>-7.37</v>
      </c>
      <c r="AH16" s="11">
        <f t="shared" si="34"/>
        <v>-7.56</v>
      </c>
      <c r="AI16" s="11">
        <f t="shared" si="34"/>
        <v>-7.23</v>
      </c>
      <c r="AJ16" s="11">
        <f t="shared" si="34"/>
        <v>-8.41</v>
      </c>
      <c r="AK16" s="11">
        <f t="shared" si="34"/>
        <v>-8.33</v>
      </c>
      <c r="AL16" s="11">
        <f t="shared" si="34"/>
        <v>-8.83</v>
      </c>
      <c r="AM16" s="11">
        <f t="shared" si="34"/>
        <v>-9.12</v>
      </c>
      <c r="AN16" s="11">
        <f t="shared" si="34"/>
        <v>-9.14</v>
      </c>
      <c r="AO16" s="11">
        <f t="shared" si="34"/>
        <v>-8.67</v>
      </c>
      <c r="AQ16" s="4" t="s">
        <v>19</v>
      </c>
      <c r="AR16" s="11">
        <f t="shared" si="49"/>
        <v>1</v>
      </c>
      <c r="AS16" s="11">
        <f t="shared" si="50"/>
        <v>0.659753955386448</v>
      </c>
      <c r="AT16" s="11">
        <f t="shared" si="51"/>
        <v>1.21419488439505</v>
      </c>
      <c r="AU16" s="11">
        <f t="shared" si="52"/>
        <v>165.421162321599</v>
      </c>
      <c r="AV16" s="11">
        <f t="shared" si="53"/>
        <v>188.706459813261</v>
      </c>
      <c r="AW16" s="11">
        <f t="shared" si="54"/>
        <v>150.122873501681</v>
      </c>
      <c r="AX16" s="11">
        <f t="shared" si="55"/>
        <v>340.143568408708</v>
      </c>
      <c r="AY16" s="11">
        <f t="shared" si="56"/>
        <v>321.795423877588</v>
      </c>
      <c r="AZ16" s="11">
        <f t="shared" si="57"/>
        <v>455.087452757284</v>
      </c>
      <c r="BA16" s="11">
        <f t="shared" si="58"/>
        <v>556.408249613342</v>
      </c>
      <c r="BB16" s="11">
        <f t="shared" si="59"/>
        <v>564.175419328825</v>
      </c>
      <c r="BC16" s="11">
        <f t="shared" si="60"/>
        <v>407.314679682519</v>
      </c>
      <c r="BE16" s="4" t="s">
        <v>24</v>
      </c>
      <c r="BF16" s="4">
        <f t="shared" si="25"/>
        <v>0.980325301256466</v>
      </c>
      <c r="BG16" s="4">
        <f t="shared" si="26"/>
        <v>3.68850012856815</v>
      </c>
      <c r="BH16" s="4">
        <f t="shared" si="27"/>
        <v>12.8230575638222</v>
      </c>
      <c r="BI16" s="5">
        <f t="shared" si="28"/>
        <v>34.3292249810056</v>
      </c>
      <c r="BJ16" s="9">
        <f t="shared" si="29"/>
        <v>0.0550883942542481</v>
      </c>
      <c r="BK16" s="9">
        <f t="shared" si="30"/>
        <v>0.246159399949671</v>
      </c>
      <c r="BL16" s="9">
        <f t="shared" si="31"/>
        <v>2.21279585941213</v>
      </c>
      <c r="BM16" s="9">
        <f t="shared" si="32"/>
        <v>3.3328688350405</v>
      </c>
    </row>
    <row r="17" spans="1:65">
      <c r="A17" s="4" t="s">
        <v>20</v>
      </c>
      <c r="B17" s="11">
        <v>34.5</v>
      </c>
      <c r="C17" s="11">
        <v>34.85</v>
      </c>
      <c r="D17" s="11">
        <v>34.22</v>
      </c>
      <c r="E17" s="11">
        <v>33.11</v>
      </c>
      <c r="F17" s="11">
        <v>32.77</v>
      </c>
      <c r="G17" s="11">
        <v>33.44</v>
      </c>
      <c r="H17" s="11">
        <v>31.45</v>
      </c>
      <c r="I17" s="11">
        <v>31.13</v>
      </c>
      <c r="J17" s="11">
        <v>31.76</v>
      </c>
      <c r="K17" s="11">
        <v>29.78</v>
      </c>
      <c r="L17" s="11">
        <v>29.45</v>
      </c>
      <c r="M17" s="11">
        <v>30.1</v>
      </c>
      <c r="O17" s="4" t="s">
        <v>20</v>
      </c>
      <c r="P17" s="11">
        <f t="shared" si="36"/>
        <v>14.41</v>
      </c>
      <c r="Q17" s="11">
        <f t="shared" si="37"/>
        <v>15</v>
      </c>
      <c r="R17" s="11">
        <f t="shared" si="38"/>
        <v>14</v>
      </c>
      <c r="S17" s="11">
        <f t="shared" si="39"/>
        <v>12.99</v>
      </c>
      <c r="T17" s="11">
        <f t="shared" si="40"/>
        <v>12.8</v>
      </c>
      <c r="U17" s="11">
        <f t="shared" si="41"/>
        <v>13.13</v>
      </c>
      <c r="V17" s="11">
        <f t="shared" si="42"/>
        <v>11.51</v>
      </c>
      <c r="W17" s="11">
        <f t="shared" si="43"/>
        <v>10.95</v>
      </c>
      <c r="X17" s="11">
        <f t="shared" si="44"/>
        <v>11.71</v>
      </c>
      <c r="Y17" s="11">
        <f t="shared" si="45"/>
        <v>9.57</v>
      </c>
      <c r="Z17" s="11">
        <f t="shared" si="46"/>
        <v>9.57</v>
      </c>
      <c r="AA17" s="11">
        <f t="shared" si="47"/>
        <v>10</v>
      </c>
      <c r="AC17" s="4" t="s">
        <v>20</v>
      </c>
      <c r="AD17" s="11">
        <f t="shared" si="48"/>
        <v>0</v>
      </c>
      <c r="AE17" s="11">
        <f t="shared" si="34"/>
        <v>0.59</v>
      </c>
      <c r="AF17" s="11">
        <f t="shared" si="34"/>
        <v>-0.41</v>
      </c>
      <c r="AG17" s="11">
        <f t="shared" si="34"/>
        <v>-1.42</v>
      </c>
      <c r="AH17" s="11">
        <f t="shared" si="34"/>
        <v>-1.61</v>
      </c>
      <c r="AI17" s="11">
        <f t="shared" si="34"/>
        <v>-1.28</v>
      </c>
      <c r="AJ17" s="11">
        <f t="shared" si="34"/>
        <v>-2.9</v>
      </c>
      <c r="AK17" s="11">
        <f t="shared" si="34"/>
        <v>-3.46</v>
      </c>
      <c r="AL17" s="11">
        <f t="shared" si="34"/>
        <v>-2.7</v>
      </c>
      <c r="AM17" s="11">
        <f t="shared" si="34"/>
        <v>-4.84</v>
      </c>
      <c r="AN17" s="11">
        <f t="shared" si="34"/>
        <v>-4.84</v>
      </c>
      <c r="AO17" s="11">
        <f t="shared" si="34"/>
        <v>-4.41</v>
      </c>
      <c r="AQ17" s="4" t="s">
        <v>20</v>
      </c>
      <c r="AR17" s="11">
        <f t="shared" si="49"/>
        <v>1</v>
      </c>
      <c r="AS17" s="11">
        <f t="shared" si="50"/>
        <v>0.664342907048256</v>
      </c>
      <c r="AT17" s="11">
        <f t="shared" si="51"/>
        <v>1.32868581409651</v>
      </c>
      <c r="AU17" s="11">
        <f t="shared" si="52"/>
        <v>2.67585510957223</v>
      </c>
      <c r="AV17" s="11">
        <f t="shared" si="53"/>
        <v>3.05251841792112</v>
      </c>
      <c r="AW17" s="11">
        <f t="shared" si="54"/>
        <v>2.4283897687901</v>
      </c>
      <c r="AX17" s="11">
        <f t="shared" si="55"/>
        <v>7.46426393229447</v>
      </c>
      <c r="AY17" s="11">
        <f t="shared" si="56"/>
        <v>11.004334545118</v>
      </c>
      <c r="AZ17" s="11">
        <f t="shared" si="57"/>
        <v>6.49801917084988</v>
      </c>
      <c r="BA17" s="11">
        <f t="shared" si="58"/>
        <v>28.6408022696951</v>
      </c>
      <c r="BB17" s="11">
        <f t="shared" si="59"/>
        <v>28.6408022696951</v>
      </c>
      <c r="BC17" s="11">
        <f t="shared" si="60"/>
        <v>21.2589730255442</v>
      </c>
      <c r="BE17" s="4" t="s">
        <v>25</v>
      </c>
      <c r="BF17" s="4">
        <f>AVERAGE(AR26:AT26)</f>
        <v>1.09092633293695</v>
      </c>
      <c r="BG17" s="4">
        <f>AVERAGE(AU26:AW26)</f>
        <v>7.93704909032916</v>
      </c>
      <c r="BH17" s="4">
        <f>AVERAGE(AX26:AZ26)</f>
        <v>58.0719903070995</v>
      </c>
      <c r="BI17" s="5">
        <f>AVERAGE(BA26:BC26)</f>
        <v>163.389229045685</v>
      </c>
      <c r="BJ17" s="9">
        <f>STDEV(AR26:AT26)/SQRT(3)</f>
        <v>0.166720233205095</v>
      </c>
      <c r="BK17" s="9">
        <f>STDEV(AU26:AW26)/SQRT(3)</f>
        <v>0.474907947122278</v>
      </c>
      <c r="BL17" s="9">
        <f>STDEV(AX26:AZ26)/SQRT(3)</f>
        <v>3.82721302901113</v>
      </c>
      <c r="BM17" s="9">
        <f>STDEV(BA26:BC26)/SQRT(3)</f>
        <v>28.7662025198002</v>
      </c>
    </row>
    <row r="18" spans="1:65">
      <c r="A18" s="4" t="s">
        <v>21</v>
      </c>
      <c r="B18" s="11">
        <v>32.87</v>
      </c>
      <c r="C18" s="11">
        <v>32.53</v>
      </c>
      <c r="D18" s="11">
        <v>33.18</v>
      </c>
      <c r="E18" s="11">
        <v>30.44</v>
      </c>
      <c r="F18" s="11">
        <v>30.11</v>
      </c>
      <c r="G18" s="11">
        <v>30.76</v>
      </c>
      <c r="H18" s="11">
        <v>28.33</v>
      </c>
      <c r="I18" s="11">
        <v>28.67</v>
      </c>
      <c r="J18" s="11">
        <v>28.02</v>
      </c>
      <c r="K18" s="11">
        <v>26.15</v>
      </c>
      <c r="L18" s="11">
        <v>25.81</v>
      </c>
      <c r="M18" s="11">
        <v>26.48</v>
      </c>
      <c r="O18" s="4" t="s">
        <v>21</v>
      </c>
      <c r="P18" s="11">
        <f t="shared" si="36"/>
        <v>12.78</v>
      </c>
      <c r="Q18" s="11">
        <f t="shared" si="37"/>
        <v>12.68</v>
      </c>
      <c r="R18" s="11">
        <f t="shared" si="38"/>
        <v>12.96</v>
      </c>
      <c r="S18" s="11">
        <f t="shared" si="39"/>
        <v>10.32</v>
      </c>
      <c r="T18" s="11">
        <f t="shared" si="40"/>
        <v>10.14</v>
      </c>
      <c r="U18" s="11">
        <f t="shared" si="41"/>
        <v>10.45</v>
      </c>
      <c r="V18" s="11">
        <f t="shared" si="42"/>
        <v>8.39</v>
      </c>
      <c r="W18" s="11">
        <f t="shared" si="43"/>
        <v>8.49</v>
      </c>
      <c r="X18" s="11">
        <f t="shared" si="44"/>
        <v>7.97</v>
      </c>
      <c r="Y18" s="11">
        <f t="shared" si="45"/>
        <v>5.94</v>
      </c>
      <c r="Z18" s="11">
        <f t="shared" si="46"/>
        <v>5.93</v>
      </c>
      <c r="AA18" s="11">
        <f t="shared" si="47"/>
        <v>6.38</v>
      </c>
      <c r="AC18" s="4" t="s">
        <v>21</v>
      </c>
      <c r="AD18" s="11">
        <f t="shared" si="48"/>
        <v>0</v>
      </c>
      <c r="AE18" s="11">
        <f t="shared" si="34"/>
        <v>-0.100000000000005</v>
      </c>
      <c r="AF18" s="11">
        <f t="shared" si="34"/>
        <v>0.179999999999996</v>
      </c>
      <c r="AG18" s="11">
        <f t="shared" si="34"/>
        <v>-2.46</v>
      </c>
      <c r="AH18" s="11">
        <f t="shared" si="34"/>
        <v>-2.64</v>
      </c>
      <c r="AI18" s="11">
        <f t="shared" si="34"/>
        <v>-2.33</v>
      </c>
      <c r="AJ18" s="11">
        <f t="shared" si="34"/>
        <v>-4.39000000000001</v>
      </c>
      <c r="AK18" s="11">
        <f t="shared" si="34"/>
        <v>-4.29</v>
      </c>
      <c r="AL18" s="11">
        <f t="shared" si="34"/>
        <v>-4.81000000000001</v>
      </c>
      <c r="AM18" s="11">
        <f t="shared" si="34"/>
        <v>-6.84000000000001</v>
      </c>
      <c r="AN18" s="11">
        <f t="shared" si="34"/>
        <v>-6.85</v>
      </c>
      <c r="AO18" s="11">
        <f t="shared" si="34"/>
        <v>-6.40000000000001</v>
      </c>
      <c r="AQ18" s="4" t="s">
        <v>21</v>
      </c>
      <c r="AR18" s="11">
        <f t="shared" si="49"/>
        <v>1</v>
      </c>
      <c r="AS18" s="11">
        <f t="shared" si="50"/>
        <v>1.0717734625363</v>
      </c>
      <c r="AT18" s="11">
        <f t="shared" si="51"/>
        <v>0.882702996290657</v>
      </c>
      <c r="AU18" s="11">
        <f t="shared" si="52"/>
        <v>5.50216727255899</v>
      </c>
      <c r="AV18" s="11">
        <f t="shared" si="53"/>
        <v>6.23331663728402</v>
      </c>
      <c r="AW18" s="11">
        <f t="shared" si="54"/>
        <v>5.02805349808732</v>
      </c>
      <c r="AX18" s="11">
        <f t="shared" si="55"/>
        <v>20.9662944617339</v>
      </c>
      <c r="AY18" s="11">
        <f t="shared" si="56"/>
        <v>19.5622444430731</v>
      </c>
      <c r="AZ18" s="11">
        <f t="shared" si="57"/>
        <v>28.0513830821132</v>
      </c>
      <c r="BA18" s="11">
        <f t="shared" si="58"/>
        <v>114.563209078781</v>
      </c>
      <c r="BB18" s="11">
        <f t="shared" si="59"/>
        <v>115.360059214187</v>
      </c>
      <c r="BC18" s="11">
        <f t="shared" si="60"/>
        <v>84.4485062894656</v>
      </c>
    </row>
    <row r="19" spans="1:65">
      <c r="A19" s="4" t="s">
        <v>22</v>
      </c>
      <c r="B19" s="11">
        <v>31.15</v>
      </c>
      <c r="C19" s="11">
        <v>30.81</v>
      </c>
      <c r="D19" s="11">
        <v>31.48</v>
      </c>
      <c r="E19" s="11">
        <v>29.22</v>
      </c>
      <c r="F19" s="11">
        <v>28.89</v>
      </c>
      <c r="G19" s="11">
        <v>29.54</v>
      </c>
      <c r="H19" s="11">
        <v>27.77</v>
      </c>
      <c r="I19" s="11">
        <v>27.43</v>
      </c>
      <c r="J19" s="11">
        <v>28.1</v>
      </c>
      <c r="K19" s="11">
        <v>27.81</v>
      </c>
      <c r="L19" s="11">
        <v>28.17</v>
      </c>
      <c r="M19" s="11">
        <v>27.9</v>
      </c>
      <c r="O19" s="4" t="s">
        <v>22</v>
      </c>
      <c r="P19" s="11">
        <f t="shared" si="36"/>
        <v>11.06</v>
      </c>
      <c r="Q19" s="11">
        <f t="shared" si="37"/>
        <v>10.96</v>
      </c>
      <c r="R19" s="11">
        <f t="shared" si="38"/>
        <v>11.26</v>
      </c>
      <c r="S19" s="11">
        <f t="shared" si="39"/>
        <v>9.1</v>
      </c>
      <c r="T19" s="11">
        <f t="shared" si="40"/>
        <v>8.92</v>
      </c>
      <c r="U19" s="11">
        <f t="shared" si="41"/>
        <v>9.23</v>
      </c>
      <c r="V19" s="11">
        <f t="shared" si="42"/>
        <v>7.83</v>
      </c>
      <c r="W19" s="11">
        <f t="shared" si="43"/>
        <v>7.25</v>
      </c>
      <c r="X19" s="11">
        <f t="shared" si="44"/>
        <v>8.05</v>
      </c>
      <c r="Y19" s="11">
        <f t="shared" si="45"/>
        <v>7.6</v>
      </c>
      <c r="Z19" s="11">
        <f t="shared" si="46"/>
        <v>8.29</v>
      </c>
      <c r="AA19" s="11">
        <f t="shared" si="47"/>
        <v>7.8</v>
      </c>
      <c r="AC19" s="4" t="s">
        <v>22</v>
      </c>
      <c r="AD19" s="11">
        <f t="shared" si="48"/>
        <v>0</v>
      </c>
      <c r="AE19" s="11">
        <f t="shared" si="34"/>
        <v>-0.100000000000001</v>
      </c>
      <c r="AF19" s="11">
        <f t="shared" si="34"/>
        <v>0.200000000000003</v>
      </c>
      <c r="AG19" s="11">
        <f t="shared" si="34"/>
        <v>-1.96</v>
      </c>
      <c r="AH19" s="11">
        <f t="shared" si="34"/>
        <v>-2.14</v>
      </c>
      <c r="AI19" s="11">
        <f t="shared" si="34"/>
        <v>-1.83</v>
      </c>
      <c r="AJ19" s="11">
        <f t="shared" si="34"/>
        <v>-3.23</v>
      </c>
      <c r="AK19" s="11">
        <f t="shared" si="34"/>
        <v>-3.81</v>
      </c>
      <c r="AL19" s="11">
        <f t="shared" si="34"/>
        <v>-3.01</v>
      </c>
      <c r="AM19" s="11">
        <f t="shared" si="34"/>
        <v>-3.46</v>
      </c>
      <c r="AN19" s="11">
        <f t="shared" si="34"/>
        <v>-2.77</v>
      </c>
      <c r="AO19" s="11">
        <f t="shared" si="34"/>
        <v>-3.26</v>
      </c>
      <c r="AQ19" s="4" t="s">
        <v>22</v>
      </c>
      <c r="AR19" s="11">
        <f t="shared" si="49"/>
        <v>1</v>
      </c>
      <c r="AS19" s="11">
        <f t="shared" si="50"/>
        <v>1.07177346253629</v>
      </c>
      <c r="AT19" s="11">
        <f t="shared" si="51"/>
        <v>0.870550563296122</v>
      </c>
      <c r="AU19" s="11">
        <f t="shared" si="52"/>
        <v>3.89061978964914</v>
      </c>
      <c r="AV19" s="11">
        <f t="shared" si="53"/>
        <v>4.40762046350643</v>
      </c>
      <c r="AW19" s="11">
        <f t="shared" si="54"/>
        <v>3.55537072466628</v>
      </c>
      <c r="AX19" s="11">
        <f t="shared" si="55"/>
        <v>9.38267959385503</v>
      </c>
      <c r="AY19" s="11">
        <f t="shared" si="56"/>
        <v>14.0256915410565</v>
      </c>
      <c r="AZ19" s="11">
        <f t="shared" si="57"/>
        <v>8.05564440045374</v>
      </c>
      <c r="BA19" s="11">
        <f t="shared" si="58"/>
        <v>11.004334545118</v>
      </c>
      <c r="BB19" s="11">
        <f t="shared" si="59"/>
        <v>6.82107913414363</v>
      </c>
      <c r="BC19" s="11">
        <f t="shared" si="60"/>
        <v>9.57982963695144</v>
      </c>
    </row>
    <row r="20" spans="1:65">
      <c r="A20" s="4" t="s">
        <v>23</v>
      </c>
      <c r="B20" s="11">
        <v>30.33</v>
      </c>
      <c r="C20" s="11">
        <v>30.67</v>
      </c>
      <c r="D20" s="11">
        <v>30.02</v>
      </c>
      <c r="E20" s="11">
        <v>28.41</v>
      </c>
      <c r="F20" s="11">
        <v>28.07</v>
      </c>
      <c r="G20" s="11">
        <v>28.74</v>
      </c>
      <c r="H20" s="11">
        <v>26.89</v>
      </c>
      <c r="I20" s="11">
        <v>26.55</v>
      </c>
      <c r="J20" s="11">
        <v>27.22</v>
      </c>
      <c r="K20" s="11">
        <v>25.45</v>
      </c>
      <c r="L20" s="11">
        <v>25.11</v>
      </c>
      <c r="M20" s="11">
        <v>25.78</v>
      </c>
      <c r="O20" s="4" t="s">
        <v>23</v>
      </c>
      <c r="P20" s="11">
        <f t="shared" si="36"/>
        <v>10.24</v>
      </c>
      <c r="Q20" s="11">
        <f t="shared" si="37"/>
        <v>10.82</v>
      </c>
      <c r="R20" s="11">
        <f t="shared" si="38"/>
        <v>9.8</v>
      </c>
      <c r="S20" s="11">
        <f t="shared" si="39"/>
        <v>8.29</v>
      </c>
      <c r="T20" s="11">
        <f t="shared" si="40"/>
        <v>8.1</v>
      </c>
      <c r="U20" s="11">
        <f t="shared" si="41"/>
        <v>8.43</v>
      </c>
      <c r="V20" s="11">
        <f t="shared" si="42"/>
        <v>6.95</v>
      </c>
      <c r="W20" s="11">
        <f t="shared" si="43"/>
        <v>6.37</v>
      </c>
      <c r="X20" s="11">
        <f t="shared" si="44"/>
        <v>7.17</v>
      </c>
      <c r="Y20" s="11">
        <f t="shared" si="45"/>
        <v>5.24</v>
      </c>
      <c r="Z20" s="11">
        <f t="shared" si="46"/>
        <v>5.23</v>
      </c>
      <c r="AA20" s="11">
        <f t="shared" si="47"/>
        <v>5.68</v>
      </c>
      <c r="AC20" s="4" t="s">
        <v>23</v>
      </c>
      <c r="AD20" s="11">
        <f t="shared" si="48"/>
        <v>0</v>
      </c>
      <c r="AE20" s="11">
        <f t="shared" si="34"/>
        <v>0.580000000000002</v>
      </c>
      <c r="AF20" s="11">
        <f t="shared" si="34"/>
        <v>-0.439999999999998</v>
      </c>
      <c r="AG20" s="11">
        <f t="shared" si="34"/>
        <v>-1.95</v>
      </c>
      <c r="AH20" s="11">
        <f t="shared" si="34"/>
        <v>-2.14</v>
      </c>
      <c r="AI20" s="11">
        <f t="shared" si="34"/>
        <v>-1.81</v>
      </c>
      <c r="AJ20" s="11">
        <f t="shared" si="34"/>
        <v>-3.29</v>
      </c>
      <c r="AK20" s="11">
        <f t="shared" si="34"/>
        <v>-3.87</v>
      </c>
      <c r="AL20" s="11">
        <f t="shared" si="34"/>
        <v>-3.07</v>
      </c>
      <c r="AM20" s="11">
        <f t="shared" si="34"/>
        <v>-5</v>
      </c>
      <c r="AN20" s="11">
        <f t="shared" si="34"/>
        <v>-5.01</v>
      </c>
      <c r="AO20" s="11">
        <f t="shared" si="34"/>
        <v>-4.56</v>
      </c>
      <c r="AQ20" s="4" t="s">
        <v>23</v>
      </c>
      <c r="AR20" s="11">
        <f t="shared" si="49"/>
        <v>1</v>
      </c>
      <c r="AS20" s="11">
        <f t="shared" si="50"/>
        <v>0.668963777393055</v>
      </c>
      <c r="AT20" s="11">
        <f t="shared" si="51"/>
        <v>1.35660432744767</v>
      </c>
      <c r="AU20" s="11">
        <f t="shared" si="52"/>
        <v>3.86374531569938</v>
      </c>
      <c r="AV20" s="11">
        <f t="shared" si="53"/>
        <v>4.40762046350643</v>
      </c>
      <c r="AW20" s="11">
        <f t="shared" si="54"/>
        <v>3.50642288526414</v>
      </c>
      <c r="AX20" s="11">
        <f t="shared" si="55"/>
        <v>9.78112222153654</v>
      </c>
      <c r="AY20" s="11">
        <f t="shared" si="56"/>
        <v>14.6213032036704</v>
      </c>
      <c r="AZ20" s="11">
        <f t="shared" si="57"/>
        <v>8.39773346898454</v>
      </c>
      <c r="BA20" s="11">
        <f t="shared" si="58"/>
        <v>32</v>
      </c>
      <c r="BB20" s="11">
        <f t="shared" si="59"/>
        <v>32.222577601815</v>
      </c>
      <c r="BC20" s="11">
        <f t="shared" si="60"/>
        <v>23.5883074766576</v>
      </c>
    </row>
    <row r="21" spans="1:65">
      <c r="A21" s="4" t="s">
        <v>24</v>
      </c>
      <c r="B21" s="11">
        <v>29.78</v>
      </c>
      <c r="C21" s="11">
        <v>29.45</v>
      </c>
      <c r="D21" s="11">
        <v>30.1</v>
      </c>
      <c r="E21" s="11">
        <v>27.95</v>
      </c>
      <c r="F21" s="11">
        <v>27.61</v>
      </c>
      <c r="G21" s="11">
        <v>28.28</v>
      </c>
      <c r="H21" s="11">
        <v>26.11</v>
      </c>
      <c r="I21" s="11">
        <v>25.77</v>
      </c>
      <c r="J21" s="11">
        <v>26.44</v>
      </c>
      <c r="K21" s="11">
        <v>24.67</v>
      </c>
      <c r="L21" s="11">
        <v>24.33</v>
      </c>
      <c r="M21" s="11">
        <v>25</v>
      </c>
      <c r="O21" s="4" t="s">
        <v>24</v>
      </c>
      <c r="P21" s="11">
        <f t="shared" si="36"/>
        <v>9.69</v>
      </c>
      <c r="Q21" s="11">
        <f t="shared" si="37"/>
        <v>9.6</v>
      </c>
      <c r="R21" s="11">
        <f t="shared" si="38"/>
        <v>9.88</v>
      </c>
      <c r="S21" s="11">
        <f t="shared" si="39"/>
        <v>7.83</v>
      </c>
      <c r="T21" s="11">
        <f t="shared" si="40"/>
        <v>7.64</v>
      </c>
      <c r="U21" s="11">
        <f t="shared" si="41"/>
        <v>7.97</v>
      </c>
      <c r="V21" s="11">
        <f t="shared" si="42"/>
        <v>6.17</v>
      </c>
      <c r="W21" s="11">
        <f t="shared" si="43"/>
        <v>5.59</v>
      </c>
      <c r="X21" s="11">
        <f t="shared" si="44"/>
        <v>6.39</v>
      </c>
      <c r="Y21" s="11">
        <f t="shared" si="45"/>
        <v>4.46</v>
      </c>
      <c r="Z21" s="11">
        <f t="shared" si="46"/>
        <v>4.45</v>
      </c>
      <c r="AA21" s="11">
        <f t="shared" si="47"/>
        <v>4.9</v>
      </c>
      <c r="AC21" s="4" t="s">
        <v>24</v>
      </c>
      <c r="AD21" s="11">
        <f t="shared" si="48"/>
        <v>0</v>
      </c>
      <c r="AE21" s="11">
        <f t="shared" si="34"/>
        <v>-0.0900000000000034</v>
      </c>
      <c r="AF21" s="11">
        <f t="shared" si="34"/>
        <v>0.190000000000001</v>
      </c>
      <c r="AG21" s="11">
        <f t="shared" si="34"/>
        <v>-1.86</v>
      </c>
      <c r="AH21" s="11">
        <f t="shared" si="34"/>
        <v>-2.05</v>
      </c>
      <c r="AI21" s="11">
        <f t="shared" si="34"/>
        <v>-1.72</v>
      </c>
      <c r="AJ21" s="11">
        <f t="shared" si="34"/>
        <v>-3.52</v>
      </c>
      <c r="AK21" s="11">
        <f t="shared" si="34"/>
        <v>-4.1</v>
      </c>
      <c r="AL21" s="11">
        <f t="shared" si="34"/>
        <v>-3.3</v>
      </c>
      <c r="AM21" s="11">
        <f t="shared" si="34"/>
        <v>-5.23</v>
      </c>
      <c r="AN21" s="11">
        <f t="shared" si="34"/>
        <v>-5.24</v>
      </c>
      <c r="AO21" s="11">
        <f t="shared" si="34"/>
        <v>-4.79</v>
      </c>
      <c r="AQ21" s="4" t="s">
        <v>24</v>
      </c>
      <c r="AR21" s="11">
        <f t="shared" si="49"/>
        <v>1</v>
      </c>
      <c r="AS21" s="11">
        <f t="shared" si="50"/>
        <v>1.06437018245336</v>
      </c>
      <c r="AT21" s="11">
        <f t="shared" si="51"/>
        <v>0.876605721316034</v>
      </c>
      <c r="AU21" s="11">
        <f t="shared" si="52"/>
        <v>3.63007662126865</v>
      </c>
      <c r="AV21" s="11">
        <f t="shared" si="53"/>
        <v>4.14105969536551</v>
      </c>
      <c r="AW21" s="11">
        <f t="shared" si="54"/>
        <v>3.29436406907029</v>
      </c>
      <c r="AX21" s="11">
        <f t="shared" si="55"/>
        <v>11.4716419841266</v>
      </c>
      <c r="AY21" s="11">
        <f t="shared" si="56"/>
        <v>17.1483754005807</v>
      </c>
      <c r="AZ21" s="11">
        <f t="shared" si="57"/>
        <v>9.84915530675934</v>
      </c>
      <c r="BA21" s="11">
        <f t="shared" si="58"/>
        <v>37.5307183754201</v>
      </c>
      <c r="BB21" s="11">
        <f t="shared" si="59"/>
        <v>37.791765165745</v>
      </c>
      <c r="BC21" s="11">
        <f t="shared" si="60"/>
        <v>27.6651914018517</v>
      </c>
    </row>
    <row r="22" spans="1:6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6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65">
      <c r="A24" s="4"/>
      <c r="B24" s="11" t="s">
        <v>6</v>
      </c>
      <c r="C24" s="11"/>
      <c r="D24" s="11"/>
      <c r="E24" s="11" t="s">
        <v>7</v>
      </c>
      <c r="F24" s="11"/>
      <c r="G24" s="11"/>
      <c r="H24" s="11" t="s">
        <v>8</v>
      </c>
      <c r="I24" s="11"/>
      <c r="J24" s="11"/>
      <c r="K24" s="11" t="s">
        <v>9</v>
      </c>
      <c r="L24" s="11"/>
      <c r="M24" s="11"/>
      <c r="O24" s="4"/>
      <c r="P24" s="11" t="s">
        <v>6</v>
      </c>
      <c r="Q24" s="11"/>
      <c r="R24" s="11"/>
      <c r="S24" s="11" t="s">
        <v>7</v>
      </c>
      <c r="T24" s="11"/>
      <c r="U24" s="11"/>
      <c r="V24" s="11" t="s">
        <v>8</v>
      </c>
      <c r="W24" s="11"/>
      <c r="X24" s="11"/>
      <c r="Y24" s="11" t="s">
        <v>9</v>
      </c>
      <c r="Z24" s="11"/>
      <c r="AA24" s="11"/>
      <c r="AC24" s="4"/>
      <c r="AD24" s="11" t="s">
        <v>6</v>
      </c>
      <c r="AE24" s="11"/>
      <c r="AF24" s="11"/>
      <c r="AG24" s="11" t="s">
        <v>7</v>
      </c>
      <c r="AH24" s="11"/>
      <c r="AI24" s="11"/>
      <c r="AJ24" s="11" t="s">
        <v>8</v>
      </c>
      <c r="AK24" s="11"/>
      <c r="AL24" s="11"/>
      <c r="AM24" s="11" t="s">
        <v>9</v>
      </c>
      <c r="AN24" s="11"/>
      <c r="AO24" s="11"/>
      <c r="AQ24" s="4"/>
      <c r="AR24" s="11" t="s">
        <v>6</v>
      </c>
      <c r="AS24" s="11"/>
      <c r="AT24" s="11"/>
      <c r="AU24" s="11" t="s">
        <v>7</v>
      </c>
      <c r="AV24" s="11"/>
      <c r="AW24" s="11"/>
      <c r="AX24" s="11" t="s">
        <v>8</v>
      </c>
      <c r="AY24" s="11"/>
      <c r="AZ24" s="11"/>
      <c r="BA24" s="11" t="s">
        <v>9</v>
      </c>
      <c r="BB24" s="11"/>
      <c r="BC24" s="11"/>
    </row>
    <row r="25" spans="1:65">
      <c r="A25" s="4" t="s">
        <v>10</v>
      </c>
      <c r="B25" s="11">
        <v>19.97</v>
      </c>
      <c r="C25" s="11">
        <v>20.13</v>
      </c>
      <c r="D25" s="11">
        <v>20.08</v>
      </c>
      <c r="E25" s="11">
        <v>20.05</v>
      </c>
      <c r="F25" s="11">
        <v>19.82</v>
      </c>
      <c r="G25" s="11">
        <v>20.19</v>
      </c>
      <c r="H25" s="11">
        <v>20.16</v>
      </c>
      <c r="I25" s="11">
        <v>19.93</v>
      </c>
      <c r="J25" s="11">
        <v>20.27</v>
      </c>
      <c r="K25" s="11">
        <v>19.89</v>
      </c>
      <c r="L25" s="11">
        <v>20.15</v>
      </c>
      <c r="M25" s="11">
        <v>20.01</v>
      </c>
      <c r="O25" s="4" t="s">
        <v>10</v>
      </c>
      <c r="P25" s="11">
        <f>B25-B$25</f>
        <v>0</v>
      </c>
      <c r="Q25" s="11">
        <f t="shared" ref="Q25:AA25" si="61">C25-C$25</f>
        <v>0</v>
      </c>
      <c r="R25" s="11">
        <f t="shared" si="61"/>
        <v>0</v>
      </c>
      <c r="S25" s="11">
        <f t="shared" si="61"/>
        <v>0</v>
      </c>
      <c r="T25" s="11">
        <f t="shared" si="61"/>
        <v>0</v>
      </c>
      <c r="U25" s="11">
        <f t="shared" si="61"/>
        <v>0</v>
      </c>
      <c r="V25" s="11">
        <f t="shared" si="61"/>
        <v>0</v>
      </c>
      <c r="W25" s="11">
        <f t="shared" si="61"/>
        <v>0</v>
      </c>
      <c r="X25" s="11">
        <f t="shared" si="61"/>
        <v>0</v>
      </c>
      <c r="Y25" s="11">
        <f t="shared" si="61"/>
        <v>0</v>
      </c>
      <c r="Z25" s="11">
        <f t="shared" si="61"/>
        <v>0</v>
      </c>
      <c r="AA25" s="11">
        <f t="shared" si="61"/>
        <v>0</v>
      </c>
      <c r="AC25" s="4" t="s">
        <v>10</v>
      </c>
      <c r="AD25" s="11">
        <f>P25-P25</f>
        <v>0</v>
      </c>
      <c r="AE25" s="11">
        <f t="shared" ref="AE25:AO25" si="62">Q25-Q25</f>
        <v>0</v>
      </c>
      <c r="AF25" s="11">
        <f t="shared" si="62"/>
        <v>0</v>
      </c>
      <c r="AG25" s="11">
        <f t="shared" si="62"/>
        <v>0</v>
      </c>
      <c r="AH25" s="11">
        <f t="shared" si="62"/>
        <v>0</v>
      </c>
      <c r="AI25" s="11">
        <f t="shared" si="62"/>
        <v>0</v>
      </c>
      <c r="AJ25" s="11">
        <f t="shared" si="62"/>
        <v>0</v>
      </c>
      <c r="AK25" s="11">
        <f t="shared" si="62"/>
        <v>0</v>
      </c>
      <c r="AL25" s="11">
        <f t="shared" si="62"/>
        <v>0</v>
      </c>
      <c r="AM25" s="11">
        <f t="shared" si="62"/>
        <v>0</v>
      </c>
      <c r="AN25" s="11">
        <f t="shared" si="62"/>
        <v>0</v>
      </c>
      <c r="AO25" s="11">
        <f t="shared" si="62"/>
        <v>0</v>
      </c>
      <c r="AQ25" s="4" t="s">
        <v>10</v>
      </c>
      <c r="AR25" s="11">
        <f>POWER(2,-AD25)</f>
        <v>1</v>
      </c>
      <c r="AS25" s="11">
        <f t="shared" ref="AS25:BC26" si="63">POWER(2,-AE25)</f>
        <v>1</v>
      </c>
      <c r="AT25" s="11">
        <f t="shared" si="63"/>
        <v>1</v>
      </c>
      <c r="AU25" s="11">
        <f t="shared" si="63"/>
        <v>1</v>
      </c>
      <c r="AV25" s="11">
        <f t="shared" si="63"/>
        <v>1</v>
      </c>
      <c r="AW25" s="11">
        <f t="shared" si="63"/>
        <v>1</v>
      </c>
      <c r="AX25" s="11">
        <f t="shared" si="63"/>
        <v>1</v>
      </c>
      <c r="AY25" s="11">
        <f t="shared" si="63"/>
        <v>1</v>
      </c>
      <c r="AZ25" s="11">
        <f t="shared" si="63"/>
        <v>1</v>
      </c>
      <c r="BA25" s="11">
        <f t="shared" si="63"/>
        <v>1</v>
      </c>
      <c r="BB25" s="11">
        <f t="shared" si="63"/>
        <v>1</v>
      </c>
      <c r="BC25" s="11">
        <f t="shared" si="63"/>
        <v>1</v>
      </c>
    </row>
    <row r="26" spans="1:65">
      <c r="A26" s="4" t="s">
        <v>25</v>
      </c>
      <c r="B26" s="9">
        <v>33.15</v>
      </c>
      <c r="C26" s="9">
        <v>32.81</v>
      </c>
      <c r="D26" s="9">
        <v>33.48</v>
      </c>
      <c r="E26" s="9">
        <v>30.22</v>
      </c>
      <c r="F26" s="9">
        <v>29.88</v>
      </c>
      <c r="G26" s="9">
        <v>30.55</v>
      </c>
      <c r="H26" s="9">
        <v>27.45</v>
      </c>
      <c r="I26" s="9">
        <v>27.11</v>
      </c>
      <c r="J26" s="9">
        <v>27.78</v>
      </c>
      <c r="K26" s="9">
        <v>25.89</v>
      </c>
      <c r="L26" s="9">
        <v>25.55</v>
      </c>
      <c r="M26" s="9">
        <v>26.22</v>
      </c>
      <c r="O26" s="4" t="s">
        <v>25</v>
      </c>
      <c r="P26" s="11">
        <f>B26-B$25</f>
        <v>13.18</v>
      </c>
      <c r="Q26" s="11">
        <f t="shared" ref="Q26" si="64">C26-C$25</f>
        <v>12.68</v>
      </c>
      <c r="R26" s="11">
        <f t="shared" ref="R26" si="65">D26-D$25</f>
        <v>13.4</v>
      </c>
      <c r="S26" s="11">
        <f t="shared" ref="S26" si="66">E26-E$25</f>
        <v>10.17</v>
      </c>
      <c r="T26" s="11">
        <f t="shared" ref="T26" si="67">F26-F$25</f>
        <v>10.06</v>
      </c>
      <c r="U26" s="11">
        <f t="shared" ref="U26" si="68">G26-G$25</f>
        <v>10.36</v>
      </c>
      <c r="V26" s="11">
        <f t="shared" ref="V26" si="69">H26-H$25</f>
        <v>7.29</v>
      </c>
      <c r="W26" s="11">
        <f t="shared" ref="W26" si="70">I26-I$25</f>
        <v>7.18</v>
      </c>
      <c r="X26" s="11">
        <f t="shared" ref="X26" si="71">J26-J$25</f>
        <v>7.51</v>
      </c>
      <c r="Y26" s="11">
        <f t="shared" ref="Y26" si="72">K26-K$25</f>
        <v>6</v>
      </c>
      <c r="Z26" s="11">
        <f t="shared" ref="Z26" si="73">L26-L$25</f>
        <v>5.4</v>
      </c>
      <c r="AA26" s="11">
        <f t="shared" ref="AA26" si="74">M26-M$25</f>
        <v>6.21</v>
      </c>
      <c r="AC26" s="4" t="s">
        <v>25</v>
      </c>
      <c r="AD26" s="11">
        <f>P26-$P26</f>
        <v>0</v>
      </c>
      <c r="AE26" s="11">
        <f t="shared" ref="AE26:AO26" si="75">Q26-$P26</f>
        <v>-0.499999999999996</v>
      </c>
      <c r="AF26" s="11">
        <f t="shared" si="75"/>
        <v>0.219999999999999</v>
      </c>
      <c r="AG26" s="11">
        <f t="shared" si="75"/>
        <v>-3.01</v>
      </c>
      <c r="AH26" s="11">
        <f t="shared" si="75"/>
        <v>-3.12</v>
      </c>
      <c r="AI26" s="11">
        <f t="shared" si="75"/>
        <v>-2.82</v>
      </c>
      <c r="AJ26" s="11">
        <f t="shared" si="75"/>
        <v>-5.89</v>
      </c>
      <c r="AK26" s="11">
        <f t="shared" si="75"/>
        <v>-6</v>
      </c>
      <c r="AL26" s="11">
        <f t="shared" si="75"/>
        <v>-5.67</v>
      </c>
      <c r="AM26" s="11">
        <f t="shared" si="75"/>
        <v>-7.18</v>
      </c>
      <c r="AN26" s="11">
        <f t="shared" si="75"/>
        <v>-7.78</v>
      </c>
      <c r="AO26" s="11">
        <f t="shared" si="75"/>
        <v>-6.97</v>
      </c>
      <c r="AQ26" s="4" t="s">
        <v>25</v>
      </c>
      <c r="AR26" s="11">
        <f>POWER(2,-AD26)</f>
        <v>1</v>
      </c>
      <c r="AS26" s="11">
        <f t="shared" si="63"/>
        <v>1.41421356237309</v>
      </c>
      <c r="AT26" s="11">
        <f t="shared" si="63"/>
        <v>0.858565436437754</v>
      </c>
      <c r="AU26" s="11">
        <f t="shared" si="63"/>
        <v>8.05564440045376</v>
      </c>
      <c r="AV26" s="11">
        <f t="shared" si="63"/>
        <v>8.69387890020847</v>
      </c>
      <c r="AW26" s="11">
        <f t="shared" si="63"/>
        <v>7.06162397032524</v>
      </c>
      <c r="AX26" s="11">
        <f t="shared" si="63"/>
        <v>59.3016359609838</v>
      </c>
      <c r="AY26" s="11">
        <f t="shared" si="63"/>
        <v>64</v>
      </c>
      <c r="AZ26" s="11">
        <f t="shared" si="63"/>
        <v>50.9143349603147</v>
      </c>
      <c r="BA26" s="11">
        <f t="shared" si="63"/>
        <v>145.009137317862</v>
      </c>
      <c r="BB26" s="11">
        <f t="shared" si="63"/>
        <v>219.792751728065</v>
      </c>
      <c r="BC26" s="11">
        <f t="shared" si="63"/>
        <v>125.365798091127</v>
      </c>
    </row>
  </sheetData>
  <mergeCells count="48">
    <mergeCell ref="B2:D2"/>
    <mergeCell ref="E2:G2"/>
    <mergeCell ref="H2:J2"/>
    <mergeCell ref="K2:M2"/>
    <mergeCell ref="P2:R2"/>
    <mergeCell ref="S2:U2"/>
    <mergeCell ref="V2:X2"/>
    <mergeCell ref="Y2:AA2"/>
    <mergeCell ref="AD2:AF2"/>
    <mergeCell ref="AG2:AI2"/>
    <mergeCell ref="AJ2:AL2"/>
    <mergeCell ref="AM2:AO2"/>
    <mergeCell ref="AR2:AT2"/>
    <mergeCell ref="AU2:AW2"/>
    <mergeCell ref="AX2:AZ2"/>
    <mergeCell ref="BA2:BC2"/>
    <mergeCell ref="B13:D13"/>
    <mergeCell ref="E13:G13"/>
    <mergeCell ref="H13:J13"/>
    <mergeCell ref="K13:M13"/>
    <mergeCell ref="P13:R13"/>
    <mergeCell ref="S13:U13"/>
    <mergeCell ref="V13:X13"/>
    <mergeCell ref="Y13:AA13"/>
    <mergeCell ref="AD13:AF13"/>
    <mergeCell ref="AG13:AI13"/>
    <mergeCell ref="AJ13:AL13"/>
    <mergeCell ref="AM13:AO13"/>
    <mergeCell ref="AR13:AT13"/>
    <mergeCell ref="AU13:AW13"/>
    <mergeCell ref="AX13:AZ13"/>
    <mergeCell ref="BA13:BC13"/>
    <mergeCell ref="B24:D24"/>
    <mergeCell ref="E24:G24"/>
    <mergeCell ref="H24:J24"/>
    <mergeCell ref="K24:M24"/>
    <mergeCell ref="P24:R24"/>
    <mergeCell ref="S24:U24"/>
    <mergeCell ref="V24:X24"/>
    <mergeCell ref="Y24:AA24"/>
    <mergeCell ref="AD24:AF24"/>
    <mergeCell ref="AG24:AI24"/>
    <mergeCell ref="AJ24:AL24"/>
    <mergeCell ref="AM24:AO24"/>
    <mergeCell ref="AR24:AT24"/>
    <mergeCell ref="AU24:AW24"/>
    <mergeCell ref="AX24:AZ24"/>
    <mergeCell ref="BA24:BC2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26"/>
  <sheetViews>
    <sheetView topLeftCell="AS1" workbookViewId="0">
      <selection activeCell="BG19" sqref="BG19"/>
    </sheetView>
  </sheetViews>
  <sheetFormatPr defaultColWidth="9" defaultRowHeight="14"/>
  <cols>
    <col min="1" max="1" width="12.25" customWidth="1"/>
    <col min="57" max="57" width="12.4166666666667" customWidth="1"/>
  </cols>
  <sheetData>
    <row r="1" ht="20" spans="1:65">
      <c r="A1" s="8" t="s">
        <v>0</v>
      </c>
      <c r="O1" s="8" t="s">
        <v>1</v>
      </c>
      <c r="AC1" s="8" t="s">
        <v>2</v>
      </c>
      <c r="AQ1" s="8" t="s">
        <v>3</v>
      </c>
      <c r="BE1" s="3" t="s">
        <v>4</v>
      </c>
      <c r="BJ1" s="9" t="s">
        <v>5</v>
      </c>
      <c r="BK1" s="9"/>
      <c r="BL1" s="9"/>
      <c r="BM1" s="9"/>
    </row>
    <row r="2" spans="1:65">
      <c r="A2" s="4"/>
      <c r="B2" s="10" t="s">
        <v>6</v>
      </c>
      <c r="C2" s="11"/>
      <c r="D2" s="11"/>
      <c r="E2" s="11" t="s">
        <v>7</v>
      </c>
      <c r="F2" s="11"/>
      <c r="G2" s="11"/>
      <c r="H2" s="11" t="s">
        <v>8</v>
      </c>
      <c r="I2" s="11"/>
      <c r="J2" s="11"/>
      <c r="K2" s="11" t="s">
        <v>9</v>
      </c>
      <c r="L2" s="11"/>
      <c r="M2" s="11"/>
      <c r="O2" s="4"/>
      <c r="P2" s="10" t="s">
        <v>6</v>
      </c>
      <c r="Q2" s="11"/>
      <c r="R2" s="11"/>
      <c r="S2" s="11" t="s">
        <v>7</v>
      </c>
      <c r="T2" s="11"/>
      <c r="U2" s="11"/>
      <c r="V2" s="11" t="s">
        <v>8</v>
      </c>
      <c r="W2" s="11"/>
      <c r="X2" s="11"/>
      <c r="Y2" s="11" t="s">
        <v>9</v>
      </c>
      <c r="Z2" s="11"/>
      <c r="AA2" s="11"/>
      <c r="AC2" s="4"/>
      <c r="AD2" s="10" t="s">
        <v>6</v>
      </c>
      <c r="AE2" s="11"/>
      <c r="AF2" s="11"/>
      <c r="AG2" s="11" t="s">
        <v>7</v>
      </c>
      <c r="AH2" s="11"/>
      <c r="AI2" s="11"/>
      <c r="AJ2" s="11" t="s">
        <v>8</v>
      </c>
      <c r="AK2" s="11"/>
      <c r="AL2" s="11"/>
      <c r="AM2" s="11" t="s">
        <v>9</v>
      </c>
      <c r="AN2" s="11"/>
      <c r="AO2" s="11"/>
      <c r="AQ2" s="4"/>
      <c r="AR2" s="10" t="s">
        <v>6</v>
      </c>
      <c r="AS2" s="11"/>
      <c r="AT2" s="11"/>
      <c r="AU2" s="11" t="s">
        <v>7</v>
      </c>
      <c r="AV2" s="11"/>
      <c r="AW2" s="11"/>
      <c r="AX2" s="11" t="s">
        <v>8</v>
      </c>
      <c r="AY2" s="11"/>
      <c r="AZ2" s="11"/>
      <c r="BA2" s="11" t="s">
        <v>9</v>
      </c>
      <c r="BB2" s="11"/>
      <c r="BC2" s="11"/>
      <c r="BE2" s="4"/>
      <c r="BF2" s="4" t="s">
        <v>6</v>
      </c>
      <c r="BG2" s="4" t="s">
        <v>7</v>
      </c>
      <c r="BH2" s="4" t="s">
        <v>8</v>
      </c>
      <c r="BI2" s="5" t="s">
        <v>9</v>
      </c>
      <c r="BJ2" s="9" t="s">
        <v>6</v>
      </c>
      <c r="BK2" s="9" t="s">
        <v>7</v>
      </c>
      <c r="BL2" s="9" t="s">
        <v>8</v>
      </c>
      <c r="BM2" s="9" t="s">
        <v>9</v>
      </c>
    </row>
    <row r="3" spans="1:65">
      <c r="A3" s="4" t="s">
        <v>10</v>
      </c>
      <c r="B3" s="11">
        <v>18.7</v>
      </c>
      <c r="C3" s="11">
        <v>18.16</v>
      </c>
      <c r="D3" s="11">
        <v>17.97</v>
      </c>
      <c r="E3" s="11">
        <v>18.53</v>
      </c>
      <c r="F3" s="11">
        <v>18.58</v>
      </c>
      <c r="G3" s="11">
        <v>18.36</v>
      </c>
      <c r="H3" s="11">
        <v>18.07</v>
      </c>
      <c r="I3" s="11">
        <v>17.84</v>
      </c>
      <c r="J3" s="11">
        <v>18.4</v>
      </c>
      <c r="K3" s="11">
        <v>18.64</v>
      </c>
      <c r="L3" s="11">
        <v>17.8</v>
      </c>
      <c r="M3" s="11">
        <v>18.29</v>
      </c>
      <c r="O3" s="4" t="s">
        <v>10</v>
      </c>
      <c r="P3" s="11">
        <f>B3-B$3</f>
        <v>0</v>
      </c>
      <c r="Q3" s="11">
        <f t="shared" ref="Q3:AA10" si="0">C3-C$3</f>
        <v>0</v>
      </c>
      <c r="R3" s="11">
        <f t="shared" si="0"/>
        <v>0</v>
      </c>
      <c r="S3" s="11">
        <f t="shared" si="0"/>
        <v>0</v>
      </c>
      <c r="T3" s="11">
        <f t="shared" si="0"/>
        <v>0</v>
      </c>
      <c r="U3" s="11">
        <f t="shared" si="0"/>
        <v>0</v>
      </c>
      <c r="V3" s="11">
        <f t="shared" si="0"/>
        <v>0</v>
      </c>
      <c r="W3" s="11">
        <f t="shared" si="0"/>
        <v>0</v>
      </c>
      <c r="X3" s="11">
        <f t="shared" si="0"/>
        <v>0</v>
      </c>
      <c r="Y3" s="11">
        <f t="shared" si="0"/>
        <v>0</v>
      </c>
      <c r="Z3" s="11">
        <f t="shared" si="0"/>
        <v>0</v>
      </c>
      <c r="AA3" s="11">
        <f t="shared" si="0"/>
        <v>0</v>
      </c>
      <c r="AC3" s="4" t="s">
        <v>10</v>
      </c>
      <c r="AD3" s="11">
        <f>P3-$P3</f>
        <v>0</v>
      </c>
      <c r="AE3" s="11">
        <f t="shared" ref="AE3:AO10" si="1">Q3-$P3</f>
        <v>0</v>
      </c>
      <c r="AF3" s="11">
        <f t="shared" si="1"/>
        <v>0</v>
      </c>
      <c r="AG3" s="11">
        <f t="shared" si="1"/>
        <v>0</v>
      </c>
      <c r="AH3" s="11">
        <f t="shared" si="1"/>
        <v>0</v>
      </c>
      <c r="AI3" s="11">
        <f t="shared" si="1"/>
        <v>0</v>
      </c>
      <c r="AJ3" s="11">
        <f t="shared" si="1"/>
        <v>0</v>
      </c>
      <c r="AK3" s="11">
        <f t="shared" si="1"/>
        <v>0</v>
      </c>
      <c r="AL3" s="11">
        <f t="shared" si="1"/>
        <v>0</v>
      </c>
      <c r="AM3" s="11">
        <f t="shared" si="1"/>
        <v>0</v>
      </c>
      <c r="AN3" s="11">
        <f t="shared" si="1"/>
        <v>0</v>
      </c>
      <c r="AO3" s="11">
        <f t="shared" si="1"/>
        <v>0</v>
      </c>
      <c r="AQ3" s="4" t="s">
        <v>10</v>
      </c>
      <c r="AR3" s="11">
        <f>POWER(2,-AD3)</f>
        <v>1</v>
      </c>
      <c r="AS3" s="11">
        <f t="shared" ref="AS3:BC10" si="2">POWER(2,-AE3)</f>
        <v>1</v>
      </c>
      <c r="AT3" s="11">
        <f t="shared" si="2"/>
        <v>1</v>
      </c>
      <c r="AU3" s="11">
        <f t="shared" si="2"/>
        <v>1</v>
      </c>
      <c r="AV3" s="11">
        <f t="shared" si="2"/>
        <v>1</v>
      </c>
      <c r="AW3" s="11">
        <f t="shared" si="2"/>
        <v>1</v>
      </c>
      <c r="AX3" s="11">
        <f t="shared" si="2"/>
        <v>1</v>
      </c>
      <c r="AY3" s="11">
        <f t="shared" si="2"/>
        <v>1</v>
      </c>
      <c r="AZ3" s="11">
        <f t="shared" si="2"/>
        <v>1</v>
      </c>
      <c r="BA3" s="11">
        <f t="shared" si="2"/>
        <v>1</v>
      </c>
      <c r="BB3" s="11">
        <f t="shared" si="2"/>
        <v>1</v>
      </c>
      <c r="BC3" s="11">
        <f t="shared" si="2"/>
        <v>1</v>
      </c>
      <c r="BE3" s="4" t="s">
        <v>11</v>
      </c>
      <c r="BF3" s="4">
        <f>AVERAGE(AR4:AT4)</f>
        <v>0.8767442588299</v>
      </c>
      <c r="BG3" s="4">
        <f>AVERAGE(AU4:AW4)</f>
        <v>63.3260651306412</v>
      </c>
      <c r="BH3" s="4">
        <f>AVERAGE(AX4:AZ4)</f>
        <v>6.32654366552839</v>
      </c>
      <c r="BI3" s="5">
        <f>AVERAGE(BA4:BC4)</f>
        <v>1.91091732459697</v>
      </c>
      <c r="BJ3" s="9">
        <f>STDEV(AR4:AT4)/SQRT(3)</f>
        <v>0.0618217939878158</v>
      </c>
      <c r="BK3" s="9">
        <f>STDEV(AU4:AW4)/SQRT(3)</f>
        <v>9.63264213030104</v>
      </c>
      <c r="BL3" s="9">
        <f>STDEV(AX4:AZ4)/SQRT(3)</f>
        <v>0.850391922083049</v>
      </c>
      <c r="BM3" s="9">
        <f>STDEV(BA4:BC4)/SQRT(3)</f>
        <v>0.479022608344444</v>
      </c>
    </row>
    <row r="4" spans="1:65">
      <c r="A4" s="4" t="s">
        <v>11</v>
      </c>
      <c r="B4" s="11">
        <v>31.07</v>
      </c>
      <c r="C4" s="11">
        <v>30.81</v>
      </c>
      <c r="D4" s="11">
        <v>30.65</v>
      </c>
      <c r="E4" s="11">
        <v>24.91</v>
      </c>
      <c r="F4" s="11">
        <v>24.63</v>
      </c>
      <c r="G4" s="11">
        <v>25.19</v>
      </c>
      <c r="H4" s="11">
        <v>27.71</v>
      </c>
      <c r="I4" s="11">
        <v>27.97</v>
      </c>
      <c r="J4" s="11">
        <v>27.84</v>
      </c>
      <c r="K4" s="11">
        <v>29.53</v>
      </c>
      <c r="L4" s="11">
        <v>29.98</v>
      </c>
      <c r="M4" s="11">
        <v>29.81</v>
      </c>
      <c r="O4" s="4" t="s">
        <v>11</v>
      </c>
      <c r="P4" s="11">
        <f t="shared" ref="P4:P10" si="3">B4-B$3</f>
        <v>12.37</v>
      </c>
      <c r="Q4" s="11">
        <f t="shared" si="0"/>
        <v>12.65</v>
      </c>
      <c r="R4" s="11">
        <f t="shared" si="0"/>
        <v>12.68</v>
      </c>
      <c r="S4" s="11">
        <f t="shared" si="0"/>
        <v>6.38</v>
      </c>
      <c r="T4" s="11">
        <f t="shared" si="0"/>
        <v>6.05</v>
      </c>
      <c r="U4" s="11">
        <f t="shared" si="0"/>
        <v>6.83</v>
      </c>
      <c r="V4" s="11">
        <f t="shared" si="0"/>
        <v>9.64</v>
      </c>
      <c r="W4" s="11">
        <f t="shared" si="0"/>
        <v>10.13</v>
      </c>
      <c r="X4" s="11">
        <f t="shared" si="0"/>
        <v>9.44</v>
      </c>
      <c r="Y4" s="11">
        <f t="shared" si="0"/>
        <v>10.89</v>
      </c>
      <c r="Z4" s="11">
        <f t="shared" si="0"/>
        <v>12.18</v>
      </c>
      <c r="AA4" s="11">
        <f t="shared" si="0"/>
        <v>11.52</v>
      </c>
      <c r="AC4" s="4" t="s">
        <v>11</v>
      </c>
      <c r="AD4" s="11">
        <f t="shared" ref="AD4:AD10" si="4">P4-$P4</f>
        <v>0</v>
      </c>
      <c r="AE4" s="11">
        <f t="shared" si="1"/>
        <v>0.280000000000001</v>
      </c>
      <c r="AF4" s="11">
        <f t="shared" si="1"/>
        <v>0.309999999999999</v>
      </c>
      <c r="AG4" s="11">
        <f t="shared" si="1"/>
        <v>-5.99000000000001</v>
      </c>
      <c r="AH4" s="11">
        <f t="shared" si="1"/>
        <v>-6.32</v>
      </c>
      <c r="AI4" s="11">
        <f t="shared" si="1"/>
        <v>-5.54</v>
      </c>
      <c r="AJ4" s="11">
        <f t="shared" si="1"/>
        <v>-2.73</v>
      </c>
      <c r="AK4" s="11">
        <f t="shared" si="1"/>
        <v>-2.24</v>
      </c>
      <c r="AL4" s="11">
        <f t="shared" si="1"/>
        <v>-2.93</v>
      </c>
      <c r="AM4" s="11">
        <f t="shared" si="1"/>
        <v>-1.48</v>
      </c>
      <c r="AN4" s="11">
        <f t="shared" si="1"/>
        <v>-0.190000000000005</v>
      </c>
      <c r="AO4" s="11">
        <f t="shared" si="1"/>
        <v>-0.849999999999998</v>
      </c>
      <c r="AQ4" s="4" t="s">
        <v>11</v>
      </c>
      <c r="AR4" s="11">
        <f t="shared" ref="AR4:AR10" si="5">POWER(2,-AD4)</f>
        <v>1</v>
      </c>
      <c r="AS4" s="11">
        <f t="shared" si="2"/>
        <v>0.823591017267572</v>
      </c>
      <c r="AT4" s="11">
        <f t="shared" si="2"/>
        <v>0.806641759222127</v>
      </c>
      <c r="AU4" s="11">
        <f t="shared" si="2"/>
        <v>63.5579197079705</v>
      </c>
      <c r="AV4" s="11">
        <f t="shared" si="2"/>
        <v>79.893155129703</v>
      </c>
      <c r="AW4" s="11">
        <f t="shared" si="2"/>
        <v>46.52712055425</v>
      </c>
      <c r="AX4" s="11">
        <f t="shared" si="2"/>
        <v>6.63455636651554</v>
      </c>
      <c r="AY4" s="11">
        <f t="shared" si="2"/>
        <v>4.72397064571813</v>
      </c>
      <c r="AZ4" s="11">
        <f t="shared" si="2"/>
        <v>7.62110398435152</v>
      </c>
      <c r="BA4" s="11">
        <f t="shared" si="2"/>
        <v>2.78948733270081</v>
      </c>
      <c r="BB4" s="11">
        <f t="shared" si="2"/>
        <v>1.14076371586843</v>
      </c>
      <c r="BC4" s="11">
        <f t="shared" si="2"/>
        <v>1.80250092522166</v>
      </c>
      <c r="BE4" s="4" t="s">
        <v>12</v>
      </c>
      <c r="BF4" s="4">
        <f t="shared" ref="BF4:BF9" si="6">AVERAGE(AR5:AT5)</f>
        <v>0.867735926334023</v>
      </c>
      <c r="BG4" s="4">
        <f t="shared" ref="BG4:BG9" si="7">AVERAGE(AU5:AW5)</f>
        <v>3.9663104864813</v>
      </c>
      <c r="BH4" s="4">
        <f t="shared" ref="BH4:BH9" si="8">AVERAGE(AX5:AZ5)</f>
        <v>203.243508445002</v>
      </c>
      <c r="BI4" s="5">
        <f t="shared" ref="BI4:BI9" si="9">AVERAGE(BA5:BC5)</f>
        <v>28.3973177969147</v>
      </c>
      <c r="BJ4" s="9">
        <f t="shared" ref="BJ4:BJ9" si="10">STDEV(AR5:AT5)/SQRT(3)</f>
        <v>0.0951883173667065</v>
      </c>
      <c r="BK4" s="9">
        <f t="shared" ref="BK4:BK9" si="11">STDEV(AU5:AW5)/SQRT(3)</f>
        <v>0.639953909451805</v>
      </c>
      <c r="BL4" s="9">
        <f t="shared" ref="BL4:BL9" si="12">STDEV(AX5:AZ5)/SQRT(3)</f>
        <v>3.36480277207671</v>
      </c>
      <c r="BM4" s="9">
        <f t="shared" ref="BM4:BM9" si="13">STDEV(BA5:BC5)/SQRT(3)</f>
        <v>6.51775892398426</v>
      </c>
    </row>
    <row r="5" spans="1:65">
      <c r="A5" s="4" t="s">
        <v>12</v>
      </c>
      <c r="B5" s="11">
        <v>32.09</v>
      </c>
      <c r="C5" s="11">
        <v>31.67</v>
      </c>
      <c r="D5" s="11">
        <v>31.91</v>
      </c>
      <c r="E5" s="11">
        <v>29.98</v>
      </c>
      <c r="F5" s="11">
        <v>29.61</v>
      </c>
      <c r="G5" s="11">
        <v>30.2</v>
      </c>
      <c r="H5" s="11">
        <v>23.84</v>
      </c>
      <c r="I5" s="11">
        <v>23.55</v>
      </c>
      <c r="J5" s="11">
        <v>24.09</v>
      </c>
      <c r="K5" s="11">
        <v>26.71</v>
      </c>
      <c r="L5" s="11">
        <v>27.07</v>
      </c>
      <c r="M5" s="11">
        <v>26.88</v>
      </c>
      <c r="O5" s="4" t="s">
        <v>12</v>
      </c>
      <c r="P5" s="11">
        <f t="shared" si="3"/>
        <v>13.39</v>
      </c>
      <c r="Q5" s="11">
        <f t="shared" si="0"/>
        <v>13.51</v>
      </c>
      <c r="R5" s="11">
        <f t="shared" si="0"/>
        <v>13.94</v>
      </c>
      <c r="S5" s="11">
        <f t="shared" si="0"/>
        <v>11.45</v>
      </c>
      <c r="T5" s="11">
        <f t="shared" si="0"/>
        <v>11.03</v>
      </c>
      <c r="U5" s="11">
        <f t="shared" si="0"/>
        <v>11.84</v>
      </c>
      <c r="V5" s="11">
        <f t="shared" si="0"/>
        <v>5.77</v>
      </c>
      <c r="W5" s="11">
        <f t="shared" si="0"/>
        <v>5.71</v>
      </c>
      <c r="X5" s="11">
        <f t="shared" si="0"/>
        <v>5.69</v>
      </c>
      <c r="Y5" s="11">
        <f t="shared" si="0"/>
        <v>8.07</v>
      </c>
      <c r="Z5" s="11">
        <f t="shared" si="0"/>
        <v>9.27</v>
      </c>
      <c r="AA5" s="11">
        <f t="shared" si="0"/>
        <v>8.59</v>
      </c>
      <c r="AC5" s="4" t="s">
        <v>12</v>
      </c>
      <c r="AD5" s="11">
        <f t="shared" si="4"/>
        <v>0</v>
      </c>
      <c r="AE5" s="11">
        <f t="shared" si="1"/>
        <v>0.120000000000005</v>
      </c>
      <c r="AF5" s="11">
        <f t="shared" si="1"/>
        <v>0.550000000000001</v>
      </c>
      <c r="AG5" s="11">
        <f t="shared" si="1"/>
        <v>-1.94</v>
      </c>
      <c r="AH5" s="11">
        <f t="shared" si="1"/>
        <v>-2.36</v>
      </c>
      <c r="AI5" s="11">
        <f t="shared" si="1"/>
        <v>-1.54999999999999</v>
      </c>
      <c r="AJ5" s="11">
        <f t="shared" si="1"/>
        <v>-7.62</v>
      </c>
      <c r="AK5" s="11">
        <f t="shared" si="1"/>
        <v>-7.68</v>
      </c>
      <c r="AL5" s="11">
        <f t="shared" si="1"/>
        <v>-7.7</v>
      </c>
      <c r="AM5" s="11">
        <f t="shared" si="1"/>
        <v>-5.32</v>
      </c>
      <c r="AN5" s="11">
        <f t="shared" si="1"/>
        <v>-4.12</v>
      </c>
      <c r="AO5" s="11">
        <f t="shared" si="1"/>
        <v>-4.79999999999999</v>
      </c>
      <c r="AQ5" s="4" t="s">
        <v>12</v>
      </c>
      <c r="AR5" s="11">
        <f t="shared" si="5"/>
        <v>1</v>
      </c>
      <c r="AS5" s="11">
        <f t="shared" si="2"/>
        <v>0.920187650624872</v>
      </c>
      <c r="AT5" s="11">
        <f t="shared" si="2"/>
        <v>0.683020128377197</v>
      </c>
      <c r="AU5" s="11">
        <f t="shared" si="2"/>
        <v>3.83705647730106</v>
      </c>
      <c r="AV5" s="11">
        <f t="shared" si="2"/>
        <v>5.1337035902516</v>
      </c>
      <c r="AW5" s="11">
        <f t="shared" si="2"/>
        <v>2.92817139189124</v>
      </c>
      <c r="AX5" s="11">
        <f t="shared" si="2"/>
        <v>196.720023204866</v>
      </c>
      <c r="AY5" s="11">
        <f t="shared" si="2"/>
        <v>205.073888662943</v>
      </c>
      <c r="AZ5" s="11">
        <f t="shared" si="2"/>
        <v>207.936613467196</v>
      </c>
      <c r="BA5" s="11">
        <f t="shared" si="2"/>
        <v>39.9465775648515</v>
      </c>
      <c r="BB5" s="11">
        <f t="shared" si="2"/>
        <v>17.3877578004169</v>
      </c>
      <c r="BC5" s="11">
        <f t="shared" si="2"/>
        <v>27.8576180254758</v>
      </c>
      <c r="BE5" s="4" t="s">
        <v>13</v>
      </c>
      <c r="BF5" s="4">
        <f t="shared" si="6"/>
        <v>0.851061862738275</v>
      </c>
      <c r="BG5" s="4">
        <f t="shared" si="7"/>
        <v>13.9380280280273</v>
      </c>
      <c r="BH5" s="4">
        <f t="shared" si="8"/>
        <v>88.6850760286442</v>
      </c>
      <c r="BI5" s="5">
        <f t="shared" si="9"/>
        <v>827.172321540699</v>
      </c>
      <c r="BJ5" s="9">
        <f t="shared" si="10"/>
        <v>0.0987200818696273</v>
      </c>
      <c r="BK5" s="9">
        <f t="shared" si="11"/>
        <v>2.14796246228757</v>
      </c>
      <c r="BL5" s="9">
        <f t="shared" si="12"/>
        <v>1.82459196323374</v>
      </c>
      <c r="BM5" s="9">
        <f t="shared" si="13"/>
        <v>105.649925177185</v>
      </c>
    </row>
    <row r="6" spans="1:65">
      <c r="A6" s="4" t="s">
        <v>13</v>
      </c>
      <c r="B6" s="11">
        <v>33.01</v>
      </c>
      <c r="C6" s="11">
        <v>32.64</v>
      </c>
      <c r="D6" s="11">
        <v>32.87</v>
      </c>
      <c r="E6" s="11">
        <v>29.09</v>
      </c>
      <c r="F6" s="11">
        <v>28.73</v>
      </c>
      <c r="G6" s="11">
        <v>29.28</v>
      </c>
      <c r="H6" s="11">
        <v>25.97</v>
      </c>
      <c r="I6" s="11">
        <v>25.65</v>
      </c>
      <c r="J6" s="11">
        <v>26.21</v>
      </c>
      <c r="K6" s="11">
        <v>22.93</v>
      </c>
      <c r="L6" s="11">
        <v>22.6</v>
      </c>
      <c r="M6" s="11">
        <v>23.12</v>
      </c>
      <c r="O6" s="4" t="s">
        <v>13</v>
      </c>
      <c r="P6" s="11">
        <f t="shared" si="3"/>
        <v>14.31</v>
      </c>
      <c r="Q6" s="11">
        <f t="shared" si="0"/>
        <v>14.48</v>
      </c>
      <c r="R6" s="11">
        <f t="shared" si="0"/>
        <v>14.9</v>
      </c>
      <c r="S6" s="11">
        <f t="shared" si="0"/>
        <v>10.56</v>
      </c>
      <c r="T6" s="11">
        <f t="shared" si="0"/>
        <v>10.15</v>
      </c>
      <c r="U6" s="11">
        <f t="shared" si="0"/>
        <v>10.92</v>
      </c>
      <c r="V6" s="11">
        <f t="shared" si="0"/>
        <v>7.9</v>
      </c>
      <c r="W6" s="11">
        <f t="shared" si="0"/>
        <v>7.81</v>
      </c>
      <c r="X6" s="11">
        <f t="shared" si="0"/>
        <v>7.81</v>
      </c>
      <c r="Y6" s="11">
        <f t="shared" si="0"/>
        <v>4.29</v>
      </c>
      <c r="Z6" s="11">
        <f t="shared" si="0"/>
        <v>4.8</v>
      </c>
      <c r="AA6" s="11">
        <f t="shared" si="0"/>
        <v>4.83</v>
      </c>
      <c r="AC6" s="4" t="s">
        <v>13</v>
      </c>
      <c r="AD6" s="11">
        <f t="shared" si="4"/>
        <v>0</v>
      </c>
      <c r="AE6" s="11">
        <f t="shared" si="1"/>
        <v>0.170000000000002</v>
      </c>
      <c r="AF6" s="11">
        <f t="shared" si="1"/>
        <v>0.59</v>
      </c>
      <c r="AG6" s="11">
        <f t="shared" si="1"/>
        <v>-3.75</v>
      </c>
      <c r="AH6" s="11">
        <f t="shared" si="1"/>
        <v>-4.16</v>
      </c>
      <c r="AI6" s="11">
        <f t="shared" si="1"/>
        <v>-3.39</v>
      </c>
      <c r="AJ6" s="11">
        <f t="shared" si="1"/>
        <v>-6.41</v>
      </c>
      <c r="AK6" s="11">
        <f t="shared" si="1"/>
        <v>-6.5</v>
      </c>
      <c r="AL6" s="11">
        <f t="shared" si="1"/>
        <v>-6.5</v>
      </c>
      <c r="AM6" s="11">
        <f t="shared" si="1"/>
        <v>-10.02</v>
      </c>
      <c r="AN6" s="11">
        <f t="shared" si="1"/>
        <v>-9.51</v>
      </c>
      <c r="AO6" s="11">
        <f t="shared" si="1"/>
        <v>-9.48</v>
      </c>
      <c r="AQ6" s="4" t="s">
        <v>13</v>
      </c>
      <c r="AR6" s="11">
        <f t="shared" si="5"/>
        <v>1</v>
      </c>
      <c r="AS6" s="11">
        <f t="shared" si="2"/>
        <v>0.888842681166569</v>
      </c>
      <c r="AT6" s="11">
        <f t="shared" si="2"/>
        <v>0.664342907048256</v>
      </c>
      <c r="AU6" s="11">
        <f t="shared" si="2"/>
        <v>13.4543426440595</v>
      </c>
      <c r="AV6" s="11">
        <f t="shared" si="2"/>
        <v>17.8765942091555</v>
      </c>
      <c r="AW6" s="11">
        <f t="shared" si="2"/>
        <v>10.4831472308669</v>
      </c>
      <c r="AX6" s="11">
        <f t="shared" si="2"/>
        <v>85.0358921021767</v>
      </c>
      <c r="AY6" s="11">
        <f t="shared" si="2"/>
        <v>90.5096679918781</v>
      </c>
      <c r="AZ6" s="11">
        <f t="shared" si="2"/>
        <v>90.5096679918779</v>
      </c>
      <c r="BA6" s="11">
        <f t="shared" si="2"/>
        <v>1038.29450730499</v>
      </c>
      <c r="BB6" s="11">
        <f t="shared" si="2"/>
        <v>729.1137001457</v>
      </c>
      <c r="BC6" s="11">
        <f t="shared" si="2"/>
        <v>714.108757171408</v>
      </c>
      <c r="BE6" s="4" t="s">
        <v>14</v>
      </c>
      <c r="BF6" s="4">
        <f t="shared" si="6"/>
        <v>0.781607965896044</v>
      </c>
      <c r="BG6" s="4">
        <f t="shared" si="7"/>
        <v>0.968587457742346</v>
      </c>
      <c r="BH6" s="4">
        <f t="shared" si="8"/>
        <v>0.61875054673394</v>
      </c>
      <c r="BI6" s="5">
        <f t="shared" si="9"/>
        <v>0.77559444433746</v>
      </c>
      <c r="BJ6" s="9">
        <f t="shared" si="10"/>
        <v>0.139793205783217</v>
      </c>
      <c r="BK6" s="9">
        <f t="shared" si="11"/>
        <v>0.0677653436371772</v>
      </c>
      <c r="BL6" s="9">
        <f t="shared" si="12"/>
        <v>0.0324041570569432</v>
      </c>
      <c r="BM6" s="9">
        <f t="shared" si="13"/>
        <v>0.102055448145927</v>
      </c>
    </row>
    <row r="7" spans="1:65">
      <c r="A7" s="4" t="s">
        <v>14</v>
      </c>
      <c r="B7" s="11">
        <v>30.87</v>
      </c>
      <c r="C7" s="11">
        <v>30.61</v>
      </c>
      <c r="D7" s="11">
        <v>31.08</v>
      </c>
      <c r="E7" s="11">
        <v>30.71</v>
      </c>
      <c r="F7" s="11">
        <v>31</v>
      </c>
      <c r="G7" s="11">
        <v>30.43</v>
      </c>
      <c r="H7" s="11">
        <v>31.09</v>
      </c>
      <c r="I7" s="11">
        <v>30.65</v>
      </c>
      <c r="J7" s="11">
        <v>31.17</v>
      </c>
      <c r="K7" s="11">
        <v>30.84</v>
      </c>
      <c r="L7" s="11">
        <v>30.52</v>
      </c>
      <c r="M7" s="11">
        <v>31.05</v>
      </c>
      <c r="O7" s="4" t="s">
        <v>14</v>
      </c>
      <c r="P7" s="11">
        <f t="shared" si="3"/>
        <v>12.17</v>
      </c>
      <c r="Q7" s="11">
        <f t="shared" si="0"/>
        <v>12.45</v>
      </c>
      <c r="R7" s="11">
        <f t="shared" si="0"/>
        <v>13.11</v>
      </c>
      <c r="S7" s="11">
        <f t="shared" si="0"/>
        <v>12.18</v>
      </c>
      <c r="T7" s="11">
        <f t="shared" si="0"/>
        <v>12.42</v>
      </c>
      <c r="U7" s="11">
        <f t="shared" si="0"/>
        <v>12.07</v>
      </c>
      <c r="V7" s="11">
        <f t="shared" si="0"/>
        <v>13.02</v>
      </c>
      <c r="W7" s="11">
        <f t="shared" si="0"/>
        <v>12.81</v>
      </c>
      <c r="X7" s="11">
        <f t="shared" si="0"/>
        <v>12.77</v>
      </c>
      <c r="Y7" s="11">
        <f t="shared" si="0"/>
        <v>12.2</v>
      </c>
      <c r="Z7" s="11">
        <f t="shared" si="0"/>
        <v>12.72</v>
      </c>
      <c r="AA7" s="11">
        <f t="shared" si="0"/>
        <v>12.76</v>
      </c>
      <c r="AC7" s="4" t="s">
        <v>14</v>
      </c>
      <c r="AD7" s="11">
        <f t="shared" si="4"/>
        <v>0</v>
      </c>
      <c r="AE7" s="11">
        <f t="shared" si="1"/>
        <v>0.280000000000001</v>
      </c>
      <c r="AF7" s="11">
        <f t="shared" si="1"/>
        <v>0.940000000000001</v>
      </c>
      <c r="AG7" s="11">
        <f t="shared" si="1"/>
        <v>0.0100000000000016</v>
      </c>
      <c r="AH7" s="11">
        <f t="shared" si="1"/>
        <v>0.250000000000004</v>
      </c>
      <c r="AI7" s="11">
        <f t="shared" si="1"/>
        <v>-0.0999999999999979</v>
      </c>
      <c r="AJ7" s="11">
        <f t="shared" si="1"/>
        <v>0.849999999999998</v>
      </c>
      <c r="AK7" s="11">
        <f t="shared" si="1"/>
        <v>0.640000000000001</v>
      </c>
      <c r="AL7" s="11">
        <f t="shared" si="1"/>
        <v>0.600000000000005</v>
      </c>
      <c r="AM7" s="11">
        <f t="shared" si="1"/>
        <v>0.0299999999999976</v>
      </c>
      <c r="AN7" s="11">
        <f t="shared" si="1"/>
        <v>0.550000000000004</v>
      </c>
      <c r="AO7" s="11">
        <f t="shared" si="1"/>
        <v>0.59</v>
      </c>
      <c r="AQ7" s="4" t="s">
        <v>14</v>
      </c>
      <c r="AR7" s="11">
        <f t="shared" si="5"/>
        <v>1</v>
      </c>
      <c r="AS7" s="11">
        <f t="shared" si="2"/>
        <v>0.823591017267572</v>
      </c>
      <c r="AT7" s="11">
        <f t="shared" si="2"/>
        <v>0.52123288042056</v>
      </c>
      <c r="AU7" s="11">
        <f t="shared" si="2"/>
        <v>0.993092495437035</v>
      </c>
      <c r="AV7" s="11">
        <f t="shared" si="2"/>
        <v>0.840896415253713</v>
      </c>
      <c r="AW7" s="11">
        <f t="shared" si="2"/>
        <v>1.07177346253629</v>
      </c>
      <c r="AX7" s="11">
        <f t="shared" si="2"/>
        <v>0.554784736033923</v>
      </c>
      <c r="AY7" s="11">
        <f t="shared" si="2"/>
        <v>0.641712948781452</v>
      </c>
      <c r="AZ7" s="11">
        <f t="shared" si="2"/>
        <v>0.659753955386445</v>
      </c>
      <c r="BA7" s="11">
        <f t="shared" si="2"/>
        <v>0.979420297586929</v>
      </c>
      <c r="BB7" s="11">
        <f t="shared" si="2"/>
        <v>0.683020128377196</v>
      </c>
      <c r="BC7" s="11">
        <f t="shared" si="2"/>
        <v>0.664342907048256</v>
      </c>
      <c r="BE7" s="4" t="s">
        <v>15</v>
      </c>
      <c r="BF7" s="4">
        <f t="shared" si="6"/>
        <v>0.78025380554564</v>
      </c>
      <c r="BG7" s="4">
        <f t="shared" si="7"/>
        <v>24.3929334395774</v>
      </c>
      <c r="BH7" s="4">
        <f t="shared" si="8"/>
        <v>2.58012429794311</v>
      </c>
      <c r="BI7" s="5">
        <f t="shared" si="9"/>
        <v>0.92679428437512</v>
      </c>
      <c r="BJ7" s="9">
        <f t="shared" si="10"/>
        <v>0.137044844667195</v>
      </c>
      <c r="BK7" s="9">
        <f t="shared" si="11"/>
        <v>4.22407821652571</v>
      </c>
      <c r="BL7" s="9">
        <f t="shared" si="12"/>
        <v>0.61862610371368</v>
      </c>
      <c r="BM7" s="9">
        <f t="shared" si="13"/>
        <v>0.205957509984826</v>
      </c>
    </row>
    <row r="8" spans="1:65">
      <c r="A8" s="4" t="s">
        <v>15</v>
      </c>
      <c r="B8" s="11">
        <v>29.98</v>
      </c>
      <c r="C8" s="11">
        <v>29.74</v>
      </c>
      <c r="D8" s="11">
        <v>30.17</v>
      </c>
      <c r="E8" s="11">
        <v>25.21</v>
      </c>
      <c r="F8" s="11">
        <v>24.87</v>
      </c>
      <c r="G8" s="11">
        <v>25.54</v>
      </c>
      <c r="H8" s="11">
        <v>28.09</v>
      </c>
      <c r="I8" s="11">
        <v>28.43</v>
      </c>
      <c r="J8" s="11">
        <v>27.78</v>
      </c>
      <c r="K8" s="11">
        <v>29.65</v>
      </c>
      <c r="L8" s="11">
        <v>30.01</v>
      </c>
      <c r="M8" s="11">
        <v>29.5</v>
      </c>
      <c r="O8" s="4" t="s">
        <v>15</v>
      </c>
      <c r="P8" s="11">
        <f t="shared" si="3"/>
        <v>11.28</v>
      </c>
      <c r="Q8" s="11">
        <f t="shared" si="0"/>
        <v>11.58</v>
      </c>
      <c r="R8" s="11">
        <f t="shared" si="0"/>
        <v>12.2</v>
      </c>
      <c r="S8" s="11">
        <f t="shared" si="0"/>
        <v>6.68</v>
      </c>
      <c r="T8" s="11">
        <f t="shared" si="0"/>
        <v>6.29</v>
      </c>
      <c r="U8" s="11">
        <f t="shared" si="0"/>
        <v>7.18</v>
      </c>
      <c r="V8" s="11">
        <f t="shared" si="0"/>
        <v>10.02</v>
      </c>
      <c r="W8" s="11">
        <f t="shared" si="0"/>
        <v>10.59</v>
      </c>
      <c r="X8" s="11">
        <f t="shared" si="0"/>
        <v>9.38</v>
      </c>
      <c r="Y8" s="11">
        <f t="shared" si="0"/>
        <v>11.01</v>
      </c>
      <c r="Z8" s="11">
        <f t="shared" si="0"/>
        <v>12.21</v>
      </c>
      <c r="AA8" s="11">
        <f t="shared" si="0"/>
        <v>11.21</v>
      </c>
      <c r="AC8" s="4" t="s">
        <v>15</v>
      </c>
      <c r="AD8" s="11">
        <f t="shared" si="4"/>
        <v>0</v>
      </c>
      <c r="AE8" s="11">
        <f t="shared" si="1"/>
        <v>0.300000000000004</v>
      </c>
      <c r="AF8" s="11">
        <f t="shared" si="1"/>
        <v>0.920000000000005</v>
      </c>
      <c r="AG8" s="11">
        <f t="shared" si="1"/>
        <v>-4.6</v>
      </c>
      <c r="AH8" s="11">
        <f t="shared" si="1"/>
        <v>-4.99</v>
      </c>
      <c r="AI8" s="11">
        <f t="shared" si="1"/>
        <v>-4.1</v>
      </c>
      <c r="AJ8" s="11">
        <f t="shared" si="1"/>
        <v>-1.26</v>
      </c>
      <c r="AK8" s="11">
        <f t="shared" si="1"/>
        <v>-0.689999999999998</v>
      </c>
      <c r="AL8" s="11">
        <f t="shared" si="1"/>
        <v>-1.9</v>
      </c>
      <c r="AM8" s="11">
        <f t="shared" si="1"/>
        <v>-0.27</v>
      </c>
      <c r="AN8" s="11">
        <f t="shared" si="1"/>
        <v>0.93</v>
      </c>
      <c r="AO8" s="11">
        <f t="shared" si="1"/>
        <v>-0.0699999999999967</v>
      </c>
      <c r="AQ8" s="4" t="s">
        <v>15</v>
      </c>
      <c r="AR8" s="11">
        <f t="shared" si="5"/>
        <v>1</v>
      </c>
      <c r="AS8" s="11">
        <f t="shared" si="2"/>
        <v>0.812252396356233</v>
      </c>
      <c r="AT8" s="11">
        <f t="shared" si="2"/>
        <v>0.528509020280688</v>
      </c>
      <c r="AU8" s="11">
        <f t="shared" si="2"/>
        <v>24.2514650641663</v>
      </c>
      <c r="AV8" s="11">
        <f t="shared" si="2"/>
        <v>31.7789598539851</v>
      </c>
      <c r="AW8" s="11">
        <f t="shared" si="2"/>
        <v>17.1483754005807</v>
      </c>
      <c r="AX8" s="11">
        <f t="shared" si="2"/>
        <v>2.39495740923786</v>
      </c>
      <c r="AY8" s="11">
        <f t="shared" si="2"/>
        <v>1.61328351844425</v>
      </c>
      <c r="AZ8" s="11">
        <f t="shared" si="2"/>
        <v>3.73213196614722</v>
      </c>
      <c r="BA8" s="11">
        <f t="shared" si="2"/>
        <v>1.20580782769076</v>
      </c>
      <c r="BB8" s="11">
        <f t="shared" si="2"/>
        <v>0.524858341811534</v>
      </c>
      <c r="BC8" s="11">
        <f t="shared" si="2"/>
        <v>1.04971668362306</v>
      </c>
      <c r="BE8" s="4" t="s">
        <v>16</v>
      </c>
      <c r="BF8" s="4">
        <f t="shared" si="6"/>
        <v>0.810303934065372</v>
      </c>
      <c r="BG8" s="4">
        <f t="shared" si="7"/>
        <v>43.5335940197786</v>
      </c>
      <c r="BH8" s="4">
        <f t="shared" si="8"/>
        <v>4.86054829389595</v>
      </c>
      <c r="BI8" s="5">
        <f t="shared" si="9"/>
        <v>1.6962142919306</v>
      </c>
      <c r="BJ8" s="9">
        <f t="shared" si="10"/>
        <v>0.140515165049554</v>
      </c>
      <c r="BK8" s="9">
        <f t="shared" si="11"/>
        <v>7.44707052216181</v>
      </c>
      <c r="BL8" s="9">
        <f t="shared" si="12"/>
        <v>0.136577648177833</v>
      </c>
      <c r="BM8" s="9">
        <f t="shared" si="13"/>
        <v>0.385634617292139</v>
      </c>
    </row>
    <row r="9" spans="1:65">
      <c r="A9" s="4" t="s">
        <v>16</v>
      </c>
      <c r="B9" s="11">
        <v>31.91</v>
      </c>
      <c r="C9" s="11">
        <v>31.53</v>
      </c>
      <c r="D9" s="11">
        <v>32.08</v>
      </c>
      <c r="E9" s="11">
        <v>26.3</v>
      </c>
      <c r="F9" s="11">
        <v>25.97</v>
      </c>
      <c r="G9" s="11">
        <v>26.63</v>
      </c>
      <c r="H9" s="11">
        <v>29.04</v>
      </c>
      <c r="I9" s="11">
        <v>28.69</v>
      </c>
      <c r="J9" s="11">
        <v>29.37</v>
      </c>
      <c r="K9" s="11">
        <v>30.71</v>
      </c>
      <c r="L9" s="11">
        <v>31.1</v>
      </c>
      <c r="M9" s="11">
        <v>30.54</v>
      </c>
      <c r="O9" s="4" t="s">
        <v>16</v>
      </c>
      <c r="P9" s="11">
        <f t="shared" si="3"/>
        <v>13.21</v>
      </c>
      <c r="Q9" s="11">
        <f t="shared" si="0"/>
        <v>13.37</v>
      </c>
      <c r="R9" s="11">
        <f t="shared" si="0"/>
        <v>14.11</v>
      </c>
      <c r="S9" s="11">
        <f t="shared" si="0"/>
        <v>7.77</v>
      </c>
      <c r="T9" s="11">
        <f t="shared" si="0"/>
        <v>7.39</v>
      </c>
      <c r="U9" s="11">
        <f t="shared" si="0"/>
        <v>8.27</v>
      </c>
      <c r="V9" s="11">
        <f t="shared" si="0"/>
        <v>10.97</v>
      </c>
      <c r="W9" s="11">
        <f t="shared" si="0"/>
        <v>10.85</v>
      </c>
      <c r="X9" s="11">
        <f t="shared" si="0"/>
        <v>10.97</v>
      </c>
      <c r="Y9" s="11">
        <f t="shared" si="0"/>
        <v>12.07</v>
      </c>
      <c r="Z9" s="11">
        <f t="shared" si="0"/>
        <v>13.3</v>
      </c>
      <c r="AA9" s="11">
        <f t="shared" si="0"/>
        <v>12.25</v>
      </c>
      <c r="AC9" s="4" t="s">
        <v>16</v>
      </c>
      <c r="AD9" s="11">
        <f t="shared" si="4"/>
        <v>0</v>
      </c>
      <c r="AE9" s="11">
        <f t="shared" si="1"/>
        <v>0.160000000000004</v>
      </c>
      <c r="AF9" s="11">
        <f t="shared" si="1"/>
        <v>0.900000000000002</v>
      </c>
      <c r="AG9" s="11">
        <f t="shared" si="1"/>
        <v>-5.44</v>
      </c>
      <c r="AH9" s="11">
        <f t="shared" si="1"/>
        <v>-5.82</v>
      </c>
      <c r="AI9" s="11">
        <f t="shared" si="1"/>
        <v>-4.93999999999999</v>
      </c>
      <c r="AJ9" s="11">
        <f t="shared" si="1"/>
        <v>-2.24</v>
      </c>
      <c r="AK9" s="11">
        <f t="shared" si="1"/>
        <v>-2.36</v>
      </c>
      <c r="AL9" s="11">
        <f t="shared" si="1"/>
        <v>-2.24</v>
      </c>
      <c r="AM9" s="11">
        <f t="shared" si="1"/>
        <v>-1.14</v>
      </c>
      <c r="AN9" s="11">
        <f t="shared" si="1"/>
        <v>0.0900000000000034</v>
      </c>
      <c r="AO9" s="11">
        <f t="shared" si="1"/>
        <v>-0.959999999999997</v>
      </c>
      <c r="AQ9" s="4" t="s">
        <v>16</v>
      </c>
      <c r="AR9" s="11">
        <f t="shared" si="5"/>
        <v>1</v>
      </c>
      <c r="AS9" s="11">
        <f t="shared" si="2"/>
        <v>0.89502507092797</v>
      </c>
      <c r="AT9" s="11">
        <f t="shared" si="2"/>
        <v>0.535886731268146</v>
      </c>
      <c r="AU9" s="11">
        <f t="shared" si="2"/>
        <v>43.4113384783255</v>
      </c>
      <c r="AV9" s="11">
        <f t="shared" si="2"/>
        <v>56.4929917626018</v>
      </c>
      <c r="AW9" s="11">
        <f t="shared" si="2"/>
        <v>30.6964518184083</v>
      </c>
      <c r="AX9" s="11">
        <f t="shared" si="2"/>
        <v>4.72397064571812</v>
      </c>
      <c r="AY9" s="11">
        <f t="shared" si="2"/>
        <v>5.13370359025161</v>
      </c>
      <c r="AZ9" s="11">
        <f t="shared" si="2"/>
        <v>4.72397064571812</v>
      </c>
      <c r="BA9" s="11">
        <f t="shared" si="2"/>
        <v>2.20381023175322</v>
      </c>
      <c r="BB9" s="11">
        <f t="shared" si="2"/>
        <v>0.93952274921401</v>
      </c>
      <c r="BC9" s="11">
        <f t="shared" si="2"/>
        <v>1.94530989482457</v>
      </c>
      <c r="BE9" s="4" t="s">
        <v>17</v>
      </c>
      <c r="BF9" s="4">
        <f t="shared" si="6"/>
        <v>0.816381646312851</v>
      </c>
      <c r="BG9" s="4">
        <f t="shared" si="7"/>
        <v>4.43603358541775</v>
      </c>
      <c r="BH9" s="4">
        <f t="shared" si="8"/>
        <v>4.49284351977627</v>
      </c>
      <c r="BI9" s="5">
        <f t="shared" si="9"/>
        <v>2.17124464015199</v>
      </c>
      <c r="BJ9" s="9">
        <f t="shared" si="10"/>
        <v>0.129475915869698</v>
      </c>
      <c r="BK9" s="9">
        <f t="shared" si="11"/>
        <v>0.719495977663348</v>
      </c>
      <c r="BL9" s="9">
        <f t="shared" si="12"/>
        <v>0.116883642434814</v>
      </c>
      <c r="BM9" s="9">
        <f t="shared" si="13"/>
        <v>0.314124315379303</v>
      </c>
    </row>
    <row r="10" spans="1:65">
      <c r="A10" s="4" t="s">
        <v>17</v>
      </c>
      <c r="B10" s="11">
        <v>31.18</v>
      </c>
      <c r="C10" s="11">
        <v>30.82</v>
      </c>
      <c r="D10" s="11">
        <v>31.27</v>
      </c>
      <c r="E10" s="11">
        <v>28.87</v>
      </c>
      <c r="F10" s="11">
        <v>28.55</v>
      </c>
      <c r="G10" s="11">
        <v>29.16</v>
      </c>
      <c r="H10" s="11">
        <v>28.43</v>
      </c>
      <c r="I10" s="11">
        <v>28.08</v>
      </c>
      <c r="J10" s="11">
        <v>28.74</v>
      </c>
      <c r="K10" s="11">
        <v>29.64</v>
      </c>
      <c r="L10" s="11">
        <v>29.31</v>
      </c>
      <c r="M10" s="11">
        <v>29.95</v>
      </c>
      <c r="O10" s="4" t="s">
        <v>17</v>
      </c>
      <c r="P10" s="11">
        <f t="shared" si="3"/>
        <v>12.48</v>
      </c>
      <c r="Q10" s="11">
        <f t="shared" si="0"/>
        <v>12.66</v>
      </c>
      <c r="R10" s="11">
        <f t="shared" si="0"/>
        <v>13.3</v>
      </c>
      <c r="S10" s="11">
        <f t="shared" si="0"/>
        <v>10.34</v>
      </c>
      <c r="T10" s="11">
        <f t="shared" si="0"/>
        <v>9.97</v>
      </c>
      <c r="U10" s="11">
        <f t="shared" si="0"/>
        <v>10.8</v>
      </c>
      <c r="V10" s="11">
        <f t="shared" si="0"/>
        <v>10.36</v>
      </c>
      <c r="W10" s="11">
        <f t="shared" si="0"/>
        <v>10.24</v>
      </c>
      <c r="X10" s="11">
        <f t="shared" si="0"/>
        <v>10.34</v>
      </c>
      <c r="Y10" s="11">
        <f t="shared" si="0"/>
        <v>11</v>
      </c>
      <c r="Z10" s="11">
        <f t="shared" si="0"/>
        <v>11.51</v>
      </c>
      <c r="AA10" s="11">
        <f t="shared" si="0"/>
        <v>11.66</v>
      </c>
      <c r="AC10" s="4" t="s">
        <v>17</v>
      </c>
      <c r="AD10" s="11">
        <f t="shared" si="4"/>
        <v>0</v>
      </c>
      <c r="AE10" s="11">
        <f t="shared" si="1"/>
        <v>0.18</v>
      </c>
      <c r="AF10" s="11">
        <f t="shared" si="1"/>
        <v>0.820000000000004</v>
      </c>
      <c r="AG10" s="11">
        <f t="shared" si="1"/>
        <v>-2.14</v>
      </c>
      <c r="AH10" s="11">
        <f t="shared" si="1"/>
        <v>-2.51</v>
      </c>
      <c r="AI10" s="11">
        <f t="shared" si="1"/>
        <v>-1.68</v>
      </c>
      <c r="AJ10" s="11">
        <f t="shared" si="1"/>
        <v>-2.12</v>
      </c>
      <c r="AK10" s="11">
        <f t="shared" si="1"/>
        <v>-2.24</v>
      </c>
      <c r="AL10" s="11">
        <f t="shared" si="1"/>
        <v>-2.14</v>
      </c>
      <c r="AM10" s="11">
        <f t="shared" si="1"/>
        <v>-1.48</v>
      </c>
      <c r="AN10" s="11">
        <f t="shared" si="1"/>
        <v>-0.969999999999999</v>
      </c>
      <c r="AO10" s="11">
        <f t="shared" si="1"/>
        <v>-0.819999999999997</v>
      </c>
      <c r="AQ10" s="4" t="s">
        <v>17</v>
      </c>
      <c r="AR10" s="11">
        <f t="shared" si="5"/>
        <v>1</v>
      </c>
      <c r="AS10" s="11">
        <f t="shared" si="2"/>
        <v>0.882702996290655</v>
      </c>
      <c r="AT10" s="11">
        <f t="shared" si="2"/>
        <v>0.566441942647898</v>
      </c>
      <c r="AU10" s="11">
        <f t="shared" si="2"/>
        <v>4.40762046350646</v>
      </c>
      <c r="AV10" s="11">
        <f t="shared" si="2"/>
        <v>5.69620078238829</v>
      </c>
      <c r="AW10" s="11">
        <f t="shared" si="2"/>
        <v>3.2042795103585</v>
      </c>
      <c r="AX10" s="11">
        <f t="shared" si="2"/>
        <v>4.34693945010424</v>
      </c>
      <c r="AY10" s="11">
        <f t="shared" si="2"/>
        <v>4.72397064571813</v>
      </c>
      <c r="AZ10" s="11">
        <f t="shared" si="2"/>
        <v>4.40762046350643</v>
      </c>
      <c r="BA10" s="11">
        <f t="shared" si="2"/>
        <v>2.78948733270081</v>
      </c>
      <c r="BB10" s="11">
        <f t="shared" si="2"/>
        <v>1.95884059517385</v>
      </c>
      <c r="BC10" s="11">
        <f t="shared" si="2"/>
        <v>1.76540599258131</v>
      </c>
      <c r="BE10" s="4" t="s">
        <v>18</v>
      </c>
      <c r="BF10" s="4">
        <f>AVERAGE(AR15:AT15)</f>
        <v>0.961870147979924</v>
      </c>
      <c r="BG10" s="4">
        <f>AVERAGE(AU15:AW15)</f>
        <v>0.139337913223469</v>
      </c>
      <c r="BH10" s="4">
        <f>AVERAGE(AX15:AZ15)</f>
        <v>0.600026301161375</v>
      </c>
      <c r="BI10" s="5">
        <f>AVERAGE(BA15:BC15)</f>
        <v>1.18333451186427</v>
      </c>
      <c r="BJ10" s="9">
        <f>STDEV(AR15:AT15)/SQRT(3)</f>
        <v>0.187428211046471</v>
      </c>
      <c r="BK10" s="9">
        <f>STDEV(AU15:AW15)/SQRT(3)</f>
        <v>0.0240105843474772</v>
      </c>
      <c r="BL10" s="9">
        <f>STDEV(AX15:AZ15)/SQRT(3)</f>
        <v>0.0731739714985682</v>
      </c>
      <c r="BM10" s="9">
        <f>STDEV(BA15:BC15)/SQRT(3)</f>
        <v>0.0970443674096689</v>
      </c>
    </row>
    <row r="11" spans="1:6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BE11" s="4" t="s">
        <v>19</v>
      </c>
      <c r="BF11" s="4">
        <f t="shared" ref="BF11:BF16" si="14">AVERAGE(AR16:AT16)</f>
        <v>0.922470045348491</v>
      </c>
      <c r="BG11" s="4">
        <f t="shared" ref="BG11:BG16" si="15">AVERAGE(AU16:AW16)</f>
        <v>196.622937279714</v>
      </c>
      <c r="BH11" s="4">
        <f t="shared" ref="BH11:BH16" si="16">AVERAGE(AX16:AZ16)</f>
        <v>418.605121773673</v>
      </c>
      <c r="BI11" s="5">
        <f t="shared" ref="BI11:BI16" si="17">AVERAGE(BA16:BC16)</f>
        <v>503.12246208416</v>
      </c>
      <c r="BJ11" s="9">
        <f t="shared" ref="BJ11:BJ16" si="18">STDEV(AR16:AT16)/SQRT(3)</f>
        <v>0.175962196313871</v>
      </c>
      <c r="BK11" s="9">
        <f t="shared" ref="BK11:BK16" si="19">STDEV(AU16:AW16)/SQRT(3)</f>
        <v>33.5996138196783</v>
      </c>
      <c r="BL11" s="9">
        <f t="shared" ref="BL11:BL16" si="20">STDEV(AX16:AZ16)/SQRT(3)</f>
        <v>54.128663752345</v>
      </c>
      <c r="BM11" s="9">
        <f t="shared" ref="BM11:BM16" si="21">STDEV(BA16:BC16)/SQRT(3)</f>
        <v>98.7975533660245</v>
      </c>
    </row>
    <row r="12" spans="1:65">
      <c r="BE12" s="4" t="s">
        <v>20</v>
      </c>
      <c r="BF12" s="4">
        <f t="shared" si="14"/>
        <v>0.960949720450753</v>
      </c>
      <c r="BG12" s="4">
        <f t="shared" si="15"/>
        <v>3.18057547169299</v>
      </c>
      <c r="BH12" s="4">
        <f t="shared" si="16"/>
        <v>9.20072304647283</v>
      </c>
      <c r="BI12" s="5">
        <f t="shared" si="17"/>
        <v>3.23321586281545</v>
      </c>
      <c r="BJ12" s="9">
        <f t="shared" si="18"/>
        <v>0.203547152498384</v>
      </c>
      <c r="BK12" s="9">
        <f t="shared" si="19"/>
        <v>0.543507838158266</v>
      </c>
      <c r="BL12" s="9">
        <f t="shared" si="20"/>
        <v>1.08922082340199</v>
      </c>
      <c r="BM12" s="9">
        <f t="shared" si="21"/>
        <v>0.622922712527847</v>
      </c>
    </row>
    <row r="13" spans="1:65">
      <c r="A13" s="4"/>
      <c r="B13" s="11" t="s">
        <v>6</v>
      </c>
      <c r="C13" s="11"/>
      <c r="D13" s="11"/>
      <c r="E13" s="11" t="s">
        <v>7</v>
      </c>
      <c r="F13" s="11"/>
      <c r="G13" s="11"/>
      <c r="H13" s="11" t="s">
        <v>8</v>
      </c>
      <c r="I13" s="11"/>
      <c r="J13" s="11"/>
      <c r="K13" s="11" t="s">
        <v>9</v>
      </c>
      <c r="L13" s="11"/>
      <c r="M13" s="11"/>
      <c r="O13" s="4"/>
      <c r="P13" s="10" t="s">
        <v>6</v>
      </c>
      <c r="Q13" s="11"/>
      <c r="R13" s="11"/>
      <c r="S13" s="11" t="s">
        <v>7</v>
      </c>
      <c r="T13" s="11"/>
      <c r="U13" s="11"/>
      <c r="V13" s="11" t="s">
        <v>8</v>
      </c>
      <c r="W13" s="11"/>
      <c r="X13" s="11"/>
      <c r="Y13" s="11" t="s">
        <v>9</v>
      </c>
      <c r="Z13" s="11"/>
      <c r="AA13" s="11"/>
      <c r="AC13" s="4"/>
      <c r="AD13" s="10" t="s">
        <v>6</v>
      </c>
      <c r="AE13" s="11"/>
      <c r="AF13" s="11"/>
      <c r="AG13" s="11" t="s">
        <v>7</v>
      </c>
      <c r="AH13" s="11"/>
      <c r="AI13" s="11"/>
      <c r="AJ13" s="11" t="s">
        <v>8</v>
      </c>
      <c r="AK13" s="11"/>
      <c r="AL13" s="11"/>
      <c r="AM13" s="11" t="s">
        <v>9</v>
      </c>
      <c r="AN13" s="11"/>
      <c r="AO13" s="11"/>
      <c r="AQ13" s="4"/>
      <c r="AR13" s="10" t="s">
        <v>6</v>
      </c>
      <c r="AS13" s="11"/>
      <c r="AT13" s="11"/>
      <c r="AU13" s="11" t="s">
        <v>7</v>
      </c>
      <c r="AV13" s="11"/>
      <c r="AW13" s="11"/>
      <c r="AX13" s="11" t="s">
        <v>8</v>
      </c>
      <c r="AY13" s="11"/>
      <c r="AZ13" s="11"/>
      <c r="BA13" s="11" t="s">
        <v>9</v>
      </c>
      <c r="BB13" s="11"/>
      <c r="BC13" s="11"/>
      <c r="BE13" s="4" t="s">
        <v>21</v>
      </c>
      <c r="BF13" s="4">
        <f t="shared" si="14"/>
        <v>0.937067811493897</v>
      </c>
      <c r="BG13" s="4">
        <f t="shared" si="15"/>
        <v>6.53181570145484</v>
      </c>
      <c r="BH13" s="4">
        <f t="shared" si="16"/>
        <v>25.7134758762953</v>
      </c>
      <c r="BI13" s="5">
        <f t="shared" si="17"/>
        <v>7.79727399199361</v>
      </c>
      <c r="BJ13" s="9">
        <f t="shared" si="18"/>
        <v>0.0415642353248279</v>
      </c>
      <c r="BK13" s="9">
        <f t="shared" si="19"/>
        <v>1.0902778397467</v>
      </c>
      <c r="BL13" s="9">
        <f t="shared" si="20"/>
        <v>3.42174667086515</v>
      </c>
      <c r="BM13" s="9">
        <f t="shared" si="21"/>
        <v>1.50225016562489</v>
      </c>
    </row>
    <row r="14" spans="1:65">
      <c r="A14" s="4" t="s">
        <v>10</v>
      </c>
      <c r="B14" s="11">
        <v>18.31</v>
      </c>
      <c r="C14" s="11">
        <v>17.9</v>
      </c>
      <c r="D14" s="11">
        <v>18.4</v>
      </c>
      <c r="E14" s="11">
        <v>18.39</v>
      </c>
      <c r="F14" s="11">
        <v>18.67</v>
      </c>
      <c r="G14" s="11">
        <v>18.58</v>
      </c>
      <c r="H14" s="11">
        <v>18.54</v>
      </c>
      <c r="I14" s="11">
        <v>18.37</v>
      </c>
      <c r="J14" s="11">
        <v>18.4</v>
      </c>
      <c r="K14" s="11">
        <v>17.9</v>
      </c>
      <c r="L14" s="11">
        <v>18.41</v>
      </c>
      <c r="M14" s="11">
        <v>18.38</v>
      </c>
      <c r="O14" s="4" t="s">
        <v>10</v>
      </c>
      <c r="P14" s="11">
        <f>B14-B$14</f>
        <v>0</v>
      </c>
      <c r="Q14" s="11">
        <f t="shared" ref="Q14:AA21" si="22">C14-C$14</f>
        <v>0</v>
      </c>
      <c r="R14" s="11">
        <f t="shared" si="22"/>
        <v>0</v>
      </c>
      <c r="S14" s="11">
        <f t="shared" si="22"/>
        <v>0</v>
      </c>
      <c r="T14" s="11">
        <f t="shared" si="22"/>
        <v>0</v>
      </c>
      <c r="U14" s="11">
        <f t="shared" si="22"/>
        <v>0</v>
      </c>
      <c r="V14" s="11">
        <f t="shared" si="22"/>
        <v>0</v>
      </c>
      <c r="W14" s="11">
        <f t="shared" si="22"/>
        <v>0</v>
      </c>
      <c r="X14" s="11">
        <f t="shared" si="22"/>
        <v>0</v>
      </c>
      <c r="Y14" s="11">
        <f t="shared" si="22"/>
        <v>0</v>
      </c>
      <c r="Z14" s="11">
        <f t="shared" si="22"/>
        <v>0</v>
      </c>
      <c r="AA14" s="11">
        <f t="shared" si="22"/>
        <v>0</v>
      </c>
      <c r="AC14" s="4" t="s">
        <v>10</v>
      </c>
      <c r="AD14" s="11">
        <f>P14-$P14</f>
        <v>0</v>
      </c>
      <c r="AE14" s="11">
        <f t="shared" ref="AE14:AO21" si="23">Q14-$P14</f>
        <v>0</v>
      </c>
      <c r="AF14" s="11">
        <f t="shared" si="23"/>
        <v>0</v>
      </c>
      <c r="AG14" s="11">
        <f t="shared" si="23"/>
        <v>0</v>
      </c>
      <c r="AH14" s="11">
        <f t="shared" si="23"/>
        <v>0</v>
      </c>
      <c r="AI14" s="11">
        <f t="shared" si="23"/>
        <v>0</v>
      </c>
      <c r="AJ14" s="11">
        <f t="shared" si="23"/>
        <v>0</v>
      </c>
      <c r="AK14" s="11">
        <f t="shared" si="23"/>
        <v>0</v>
      </c>
      <c r="AL14" s="11">
        <f t="shared" si="23"/>
        <v>0</v>
      </c>
      <c r="AM14" s="11">
        <f t="shared" si="23"/>
        <v>0</v>
      </c>
      <c r="AN14" s="11">
        <f t="shared" si="23"/>
        <v>0</v>
      </c>
      <c r="AO14" s="11">
        <f t="shared" si="23"/>
        <v>0</v>
      </c>
      <c r="AQ14" s="4" t="s">
        <v>10</v>
      </c>
      <c r="AR14" s="11">
        <f>POWER(2,-AD14)</f>
        <v>1</v>
      </c>
      <c r="AS14" s="11">
        <f t="shared" ref="AS14:BC21" si="24">POWER(2,-AE14)</f>
        <v>1</v>
      </c>
      <c r="AT14" s="11">
        <f t="shared" si="24"/>
        <v>1</v>
      </c>
      <c r="AU14" s="11">
        <f t="shared" si="24"/>
        <v>1</v>
      </c>
      <c r="AV14" s="11">
        <f t="shared" si="24"/>
        <v>1</v>
      </c>
      <c r="AW14" s="11">
        <f t="shared" si="24"/>
        <v>1</v>
      </c>
      <c r="AX14" s="11">
        <f t="shared" si="24"/>
        <v>1</v>
      </c>
      <c r="AY14" s="11">
        <f t="shared" si="24"/>
        <v>1</v>
      </c>
      <c r="AZ14" s="11">
        <f t="shared" si="24"/>
        <v>1</v>
      </c>
      <c r="BA14" s="11">
        <f t="shared" si="24"/>
        <v>1</v>
      </c>
      <c r="BB14" s="11">
        <f t="shared" si="24"/>
        <v>1</v>
      </c>
      <c r="BC14" s="11">
        <f t="shared" si="24"/>
        <v>1</v>
      </c>
      <c r="BE14" s="4" t="s">
        <v>22</v>
      </c>
      <c r="BF14" s="4">
        <f t="shared" si="14"/>
        <v>0.933127770135488</v>
      </c>
      <c r="BG14" s="4">
        <f t="shared" si="15"/>
        <v>4.61869117595948</v>
      </c>
      <c r="BH14" s="4">
        <f t="shared" si="16"/>
        <v>1.80812157976673</v>
      </c>
      <c r="BI14" s="5">
        <f t="shared" si="17"/>
        <v>1.01604889556879</v>
      </c>
      <c r="BJ14" s="9">
        <f t="shared" si="18"/>
        <v>0.0453035560248665</v>
      </c>
      <c r="BK14" s="9">
        <f t="shared" si="19"/>
        <v>0.770942853862305</v>
      </c>
      <c r="BL14" s="9">
        <f t="shared" si="20"/>
        <v>0.226963430627608</v>
      </c>
      <c r="BM14" s="9">
        <f t="shared" si="21"/>
        <v>0.19575554523523</v>
      </c>
    </row>
    <row r="15" spans="1:65">
      <c r="A15" s="4" t="s">
        <v>18</v>
      </c>
      <c r="B15" s="11">
        <v>25.33</v>
      </c>
      <c r="C15" s="11">
        <v>25.61</v>
      </c>
      <c r="D15" s="11">
        <v>25.08</v>
      </c>
      <c r="E15" s="11">
        <v>28.45</v>
      </c>
      <c r="F15" s="11">
        <v>28.11</v>
      </c>
      <c r="G15" s="11">
        <v>28.79</v>
      </c>
      <c r="H15" s="11">
        <v>26.22</v>
      </c>
      <c r="I15" s="11">
        <v>25.89</v>
      </c>
      <c r="J15" s="11">
        <v>26.54</v>
      </c>
      <c r="K15" s="11">
        <v>24.87</v>
      </c>
      <c r="L15" s="11">
        <v>25.23</v>
      </c>
      <c r="M15" s="11">
        <v>24.95</v>
      </c>
      <c r="O15" s="4" t="s">
        <v>18</v>
      </c>
      <c r="P15" s="11">
        <f t="shared" ref="P15:P21" si="25">B15-B$14</f>
        <v>7.02</v>
      </c>
      <c r="Q15" s="11">
        <f t="shared" si="22"/>
        <v>7.71</v>
      </c>
      <c r="R15" s="11">
        <f t="shared" si="22"/>
        <v>6.68</v>
      </c>
      <c r="S15" s="11">
        <f t="shared" si="22"/>
        <v>10.06</v>
      </c>
      <c r="T15" s="11">
        <f t="shared" si="22"/>
        <v>9.44</v>
      </c>
      <c r="U15" s="11">
        <f t="shared" si="22"/>
        <v>10.21</v>
      </c>
      <c r="V15" s="11">
        <f t="shared" si="22"/>
        <v>7.68</v>
      </c>
      <c r="W15" s="11">
        <f t="shared" si="22"/>
        <v>7.52</v>
      </c>
      <c r="X15" s="11">
        <f t="shared" si="22"/>
        <v>8.14</v>
      </c>
      <c r="Y15" s="11">
        <f t="shared" si="22"/>
        <v>6.97</v>
      </c>
      <c r="Z15" s="11">
        <f t="shared" si="22"/>
        <v>6.82</v>
      </c>
      <c r="AA15" s="11">
        <f t="shared" si="22"/>
        <v>6.57</v>
      </c>
      <c r="AC15" s="4" t="s">
        <v>18</v>
      </c>
      <c r="AD15" s="11">
        <f t="shared" ref="AD15:AD21" si="26">P15-$P15</f>
        <v>0</v>
      </c>
      <c r="AE15" s="11">
        <f t="shared" si="23"/>
        <v>0.690000000000001</v>
      </c>
      <c r="AF15" s="11">
        <f t="shared" si="23"/>
        <v>-0.34</v>
      </c>
      <c r="AG15" s="11">
        <f t="shared" si="23"/>
        <v>3.04</v>
      </c>
      <c r="AH15" s="11">
        <f t="shared" si="23"/>
        <v>2.42</v>
      </c>
      <c r="AI15" s="11">
        <f t="shared" si="23"/>
        <v>3.19</v>
      </c>
      <c r="AJ15" s="11">
        <f t="shared" si="23"/>
        <v>0.66</v>
      </c>
      <c r="AK15" s="11">
        <f t="shared" si="23"/>
        <v>0.5</v>
      </c>
      <c r="AL15" s="11">
        <f t="shared" si="23"/>
        <v>1.12</v>
      </c>
      <c r="AM15" s="11">
        <f t="shared" si="23"/>
        <v>-0.0499999999999972</v>
      </c>
      <c r="AN15" s="11">
        <f t="shared" si="23"/>
        <v>-0.199999999999999</v>
      </c>
      <c r="AO15" s="11">
        <f t="shared" si="23"/>
        <v>-0.449999999999999</v>
      </c>
      <c r="AQ15" s="4" t="s">
        <v>18</v>
      </c>
      <c r="AR15" s="11">
        <f t="shared" ref="AR15:AR21" si="27">POWER(2,-AD15)</f>
        <v>1</v>
      </c>
      <c r="AS15" s="11">
        <f t="shared" si="24"/>
        <v>0.619853849969493</v>
      </c>
      <c r="AT15" s="11">
        <f t="shared" si="24"/>
        <v>1.26575659397028</v>
      </c>
      <c r="AU15" s="11">
        <f t="shared" si="24"/>
        <v>0.121581868426536</v>
      </c>
      <c r="AV15" s="11">
        <f t="shared" si="24"/>
        <v>0.186856156079368</v>
      </c>
      <c r="AW15" s="11">
        <f t="shared" si="24"/>
        <v>0.109575715164504</v>
      </c>
      <c r="AX15" s="11">
        <f t="shared" si="24"/>
        <v>0.63287829698514</v>
      </c>
      <c r="AY15" s="11">
        <f t="shared" si="24"/>
        <v>0.707106781186548</v>
      </c>
      <c r="AZ15" s="11">
        <f t="shared" si="24"/>
        <v>0.460093825312437</v>
      </c>
      <c r="BA15" s="11">
        <f t="shared" si="24"/>
        <v>1.03526492384138</v>
      </c>
      <c r="BB15" s="11">
        <f t="shared" si="24"/>
        <v>1.14869835499703</v>
      </c>
      <c r="BC15" s="11">
        <f t="shared" si="24"/>
        <v>1.36604025675439</v>
      </c>
      <c r="BE15" s="4" t="s">
        <v>23</v>
      </c>
      <c r="BF15" s="4">
        <f t="shared" si="14"/>
        <v>0.971370489424751</v>
      </c>
      <c r="BG15" s="4">
        <f t="shared" si="15"/>
        <v>4.59252578214023</v>
      </c>
      <c r="BH15" s="4">
        <f t="shared" si="16"/>
        <v>0.377485122030235</v>
      </c>
      <c r="BI15" s="5">
        <f t="shared" si="17"/>
        <v>0.138981988324232</v>
      </c>
      <c r="BJ15" s="9">
        <f t="shared" si="18"/>
        <v>0.209750897498945</v>
      </c>
      <c r="BK15" s="9">
        <f t="shared" si="19"/>
        <v>0.784786835512033</v>
      </c>
      <c r="BL15" s="9">
        <f t="shared" si="20"/>
        <v>0.0473836047672834</v>
      </c>
      <c r="BM15" s="9">
        <f t="shared" si="21"/>
        <v>0.0267767575172218</v>
      </c>
    </row>
    <row r="16" spans="1:65">
      <c r="A16" s="4" t="s">
        <v>19</v>
      </c>
      <c r="B16" s="11">
        <v>26.89</v>
      </c>
      <c r="C16" s="11">
        <v>27.25</v>
      </c>
      <c r="D16" s="11">
        <v>26.74</v>
      </c>
      <c r="E16" s="11">
        <v>19.55</v>
      </c>
      <c r="F16" s="11">
        <v>19.21</v>
      </c>
      <c r="G16" s="11">
        <v>19.88</v>
      </c>
      <c r="H16" s="11">
        <v>18.33</v>
      </c>
      <c r="I16" s="11">
        <v>18.65</v>
      </c>
      <c r="J16" s="11">
        <v>18.02</v>
      </c>
      <c r="K16" s="11">
        <v>17.89</v>
      </c>
      <c r="L16" s="11">
        <v>17.54</v>
      </c>
      <c r="M16" s="11">
        <v>18.23</v>
      </c>
      <c r="O16" s="4" t="s">
        <v>19</v>
      </c>
      <c r="P16" s="11">
        <f t="shared" si="25"/>
        <v>8.58</v>
      </c>
      <c r="Q16" s="11">
        <f t="shared" si="22"/>
        <v>9.35</v>
      </c>
      <c r="R16" s="11">
        <f t="shared" si="22"/>
        <v>8.34</v>
      </c>
      <c r="S16" s="11">
        <f t="shared" si="22"/>
        <v>1.16</v>
      </c>
      <c r="T16" s="11">
        <f t="shared" si="22"/>
        <v>0.539999999999999</v>
      </c>
      <c r="U16" s="11">
        <f t="shared" si="22"/>
        <v>1.3</v>
      </c>
      <c r="V16" s="11">
        <f t="shared" si="22"/>
        <v>-0.210000000000001</v>
      </c>
      <c r="W16" s="11">
        <f t="shared" si="22"/>
        <v>0.279999999999998</v>
      </c>
      <c r="X16" s="11">
        <f t="shared" si="22"/>
        <v>-0.379999999999999</v>
      </c>
      <c r="Y16" s="11">
        <f t="shared" si="22"/>
        <v>-0.00999999999999801</v>
      </c>
      <c r="Z16" s="11">
        <f t="shared" si="22"/>
        <v>-0.870000000000001</v>
      </c>
      <c r="AA16" s="11">
        <f t="shared" si="22"/>
        <v>-0.149999999999999</v>
      </c>
      <c r="AC16" s="4" t="s">
        <v>19</v>
      </c>
      <c r="AD16" s="11">
        <f t="shared" si="26"/>
        <v>0</v>
      </c>
      <c r="AE16" s="11">
        <f t="shared" si="23"/>
        <v>0.77</v>
      </c>
      <c r="AF16" s="11">
        <f t="shared" si="23"/>
        <v>-0.240000000000002</v>
      </c>
      <c r="AG16" s="11">
        <f t="shared" si="23"/>
        <v>-7.42</v>
      </c>
      <c r="AH16" s="11">
        <f t="shared" si="23"/>
        <v>-8.04</v>
      </c>
      <c r="AI16" s="11">
        <f t="shared" si="23"/>
        <v>-7.28</v>
      </c>
      <c r="AJ16" s="11">
        <f t="shared" si="23"/>
        <v>-8.79</v>
      </c>
      <c r="AK16" s="11">
        <f t="shared" si="23"/>
        <v>-8.3</v>
      </c>
      <c r="AL16" s="11">
        <f t="shared" si="23"/>
        <v>-8.96</v>
      </c>
      <c r="AM16" s="11">
        <f t="shared" si="23"/>
        <v>-8.59</v>
      </c>
      <c r="AN16" s="11">
        <f t="shared" si="23"/>
        <v>-9.45</v>
      </c>
      <c r="AO16" s="11">
        <f t="shared" si="23"/>
        <v>-8.73</v>
      </c>
      <c r="AQ16" s="4" t="s">
        <v>19</v>
      </c>
      <c r="AR16" s="11">
        <f t="shared" si="27"/>
        <v>1</v>
      </c>
      <c r="AS16" s="11">
        <f t="shared" si="24"/>
        <v>0.58641747461594</v>
      </c>
      <c r="AT16" s="11">
        <f t="shared" si="24"/>
        <v>1.18099266142953</v>
      </c>
      <c r="AU16" s="11">
        <f t="shared" si="24"/>
        <v>171.254727012623</v>
      </c>
      <c r="AV16" s="11">
        <f t="shared" si="24"/>
        <v>263.197139623954</v>
      </c>
      <c r="AW16" s="11">
        <f t="shared" si="24"/>
        <v>155.416945202566</v>
      </c>
      <c r="AX16" s="11">
        <f t="shared" si="24"/>
        <v>442.643062429628</v>
      </c>
      <c r="AY16" s="11">
        <f t="shared" si="24"/>
        <v>315.172969816299</v>
      </c>
      <c r="AZ16" s="11">
        <f t="shared" si="24"/>
        <v>497.99933307509</v>
      </c>
      <c r="BA16" s="11">
        <f t="shared" si="24"/>
        <v>385.343167337233</v>
      </c>
      <c r="BB16" s="11">
        <f t="shared" si="24"/>
        <v>699.412611458252</v>
      </c>
      <c r="BC16" s="11">
        <f t="shared" si="24"/>
        <v>424.611607456994</v>
      </c>
      <c r="BE16" s="4" t="s">
        <v>24</v>
      </c>
      <c r="BF16" s="4">
        <f t="shared" si="14"/>
        <v>0.932897512831185</v>
      </c>
      <c r="BG16" s="4">
        <f t="shared" si="15"/>
        <v>4.31478244867263</v>
      </c>
      <c r="BH16" s="4">
        <f t="shared" si="16"/>
        <v>14.1672878058279</v>
      </c>
      <c r="BI16" s="5">
        <f t="shared" si="17"/>
        <v>26.0456372607475</v>
      </c>
      <c r="BJ16" s="9">
        <f t="shared" si="18"/>
        <v>0.043046527634447</v>
      </c>
      <c r="BK16" s="9">
        <f t="shared" si="19"/>
        <v>0.737325085247233</v>
      </c>
      <c r="BL16" s="9">
        <f t="shared" si="20"/>
        <v>1.77834072613314</v>
      </c>
      <c r="BM16" s="9">
        <f t="shared" si="21"/>
        <v>5.01804386109042</v>
      </c>
    </row>
    <row r="17" spans="1:65">
      <c r="A17" s="4" t="s">
        <v>20</v>
      </c>
      <c r="B17" s="11">
        <v>31.5</v>
      </c>
      <c r="C17" s="11">
        <v>31.85</v>
      </c>
      <c r="D17" s="11">
        <v>31.22</v>
      </c>
      <c r="E17" s="11">
        <v>30.11</v>
      </c>
      <c r="F17" s="11">
        <v>29.77</v>
      </c>
      <c r="G17" s="11">
        <v>30.44</v>
      </c>
      <c r="H17" s="11">
        <v>28.45</v>
      </c>
      <c r="I17" s="11">
        <v>28.13</v>
      </c>
      <c r="J17" s="11">
        <v>28.76</v>
      </c>
      <c r="K17" s="11">
        <v>29.78</v>
      </c>
      <c r="L17" s="11">
        <v>29.44</v>
      </c>
      <c r="M17" s="11">
        <v>30.11</v>
      </c>
      <c r="O17" s="4" t="s">
        <v>20</v>
      </c>
      <c r="P17" s="11">
        <f t="shared" si="25"/>
        <v>13.19</v>
      </c>
      <c r="Q17" s="11">
        <f t="shared" si="22"/>
        <v>13.95</v>
      </c>
      <c r="R17" s="11">
        <f t="shared" si="22"/>
        <v>12.82</v>
      </c>
      <c r="S17" s="11">
        <f t="shared" si="22"/>
        <v>11.72</v>
      </c>
      <c r="T17" s="11">
        <f t="shared" si="22"/>
        <v>11.1</v>
      </c>
      <c r="U17" s="11">
        <f t="shared" si="22"/>
        <v>11.86</v>
      </c>
      <c r="V17" s="11">
        <f t="shared" si="22"/>
        <v>9.91</v>
      </c>
      <c r="W17" s="11">
        <f t="shared" si="22"/>
        <v>9.76</v>
      </c>
      <c r="X17" s="11">
        <f t="shared" si="22"/>
        <v>10.36</v>
      </c>
      <c r="Y17" s="11">
        <f t="shared" si="22"/>
        <v>11.88</v>
      </c>
      <c r="Z17" s="11">
        <f t="shared" si="22"/>
        <v>11.03</v>
      </c>
      <c r="AA17" s="11">
        <f t="shared" si="22"/>
        <v>11.73</v>
      </c>
      <c r="AC17" s="4" t="s">
        <v>20</v>
      </c>
      <c r="AD17" s="11">
        <f t="shared" si="26"/>
        <v>0</v>
      </c>
      <c r="AE17" s="11">
        <f t="shared" si="23"/>
        <v>0.760000000000002</v>
      </c>
      <c r="AF17" s="11">
        <f t="shared" si="23"/>
        <v>-0.370000000000001</v>
      </c>
      <c r="AG17" s="11">
        <f t="shared" si="23"/>
        <v>-1.47</v>
      </c>
      <c r="AH17" s="11">
        <f t="shared" si="23"/>
        <v>-2.09</v>
      </c>
      <c r="AI17" s="11">
        <f t="shared" si="23"/>
        <v>-1.33</v>
      </c>
      <c r="AJ17" s="11">
        <f t="shared" si="23"/>
        <v>-3.28</v>
      </c>
      <c r="AK17" s="11">
        <f t="shared" si="23"/>
        <v>-3.43</v>
      </c>
      <c r="AL17" s="11">
        <f t="shared" si="23"/>
        <v>-2.83</v>
      </c>
      <c r="AM17" s="11">
        <f t="shared" si="23"/>
        <v>-1.31</v>
      </c>
      <c r="AN17" s="11">
        <f t="shared" si="23"/>
        <v>-2.16</v>
      </c>
      <c r="AO17" s="11">
        <f t="shared" si="23"/>
        <v>-1.46</v>
      </c>
      <c r="AQ17" s="4" t="s">
        <v>20</v>
      </c>
      <c r="AR17" s="11">
        <f t="shared" si="27"/>
        <v>1</v>
      </c>
      <c r="AS17" s="11">
        <f t="shared" si="24"/>
        <v>0.590496330714765</v>
      </c>
      <c r="AT17" s="11">
        <f t="shared" si="24"/>
        <v>1.29235283063749</v>
      </c>
      <c r="AU17" s="11">
        <f t="shared" si="24"/>
        <v>2.77021893622185</v>
      </c>
      <c r="AV17" s="11">
        <f t="shared" si="24"/>
        <v>4.25748072981345</v>
      </c>
      <c r="AW17" s="11">
        <f t="shared" si="24"/>
        <v>2.51402674904365</v>
      </c>
      <c r="AX17" s="11">
        <f t="shared" si="24"/>
        <v>9.71355907516038</v>
      </c>
      <c r="AY17" s="11">
        <f t="shared" si="24"/>
        <v>10.7778686149255</v>
      </c>
      <c r="AZ17" s="11">
        <f t="shared" si="24"/>
        <v>7.11074144933255</v>
      </c>
      <c r="BA17" s="11">
        <f t="shared" si="24"/>
        <v>2.47941539987797</v>
      </c>
      <c r="BB17" s="11">
        <f t="shared" si="24"/>
        <v>4.46914855228888</v>
      </c>
      <c r="BC17" s="11">
        <f t="shared" si="24"/>
        <v>2.75108363627949</v>
      </c>
      <c r="BE17" s="4" t="s">
        <v>25</v>
      </c>
      <c r="BF17" s="4">
        <f>AVERAGE(AR26:AT26)</f>
        <v>0.831208203881694</v>
      </c>
      <c r="BG17" s="4">
        <f>AVERAGE(AU26:AW26)</f>
        <v>1.06134838069359</v>
      </c>
      <c r="BH17" s="4">
        <f>AVERAGE(AX26:AZ26)</f>
        <v>6.8691292645263</v>
      </c>
      <c r="BI17" s="5">
        <f>AVERAGE(BA26:BC26)</f>
        <v>1.09576971064258</v>
      </c>
      <c r="BJ17" s="9">
        <f>STDEV(AR26:AT26)/SQRT(3)</f>
        <v>0.0900220101265843</v>
      </c>
      <c r="BK17" s="9">
        <f>STDEV(AU26:AW26)/SQRT(3)</f>
        <v>0.134873147381174</v>
      </c>
      <c r="BL17" s="9">
        <f>STDEV(AX26:AZ26)/SQRT(3)</f>
        <v>1.46278015983429</v>
      </c>
      <c r="BM17" s="9">
        <f>STDEV(BA26:BC26)/SQRT(3)</f>
        <v>0.159761172675564</v>
      </c>
    </row>
    <row r="18" spans="1:65">
      <c r="A18" s="4" t="s">
        <v>21</v>
      </c>
      <c r="B18" s="11">
        <v>29.87</v>
      </c>
      <c r="C18" s="11">
        <v>29.53</v>
      </c>
      <c r="D18" s="11">
        <v>30.18</v>
      </c>
      <c r="E18" s="11">
        <v>27.44</v>
      </c>
      <c r="F18" s="11">
        <v>27.11</v>
      </c>
      <c r="G18" s="11">
        <v>27.76</v>
      </c>
      <c r="H18" s="11">
        <v>25.33</v>
      </c>
      <c r="I18" s="11">
        <v>25.67</v>
      </c>
      <c r="J18" s="11">
        <v>25.02</v>
      </c>
      <c r="K18" s="11">
        <v>26.88</v>
      </c>
      <c r="L18" s="11">
        <v>26.54</v>
      </c>
      <c r="M18" s="11">
        <v>27.21</v>
      </c>
      <c r="O18" s="4" t="s">
        <v>21</v>
      </c>
      <c r="P18" s="11">
        <f t="shared" si="25"/>
        <v>11.56</v>
      </c>
      <c r="Q18" s="11">
        <f t="shared" si="22"/>
        <v>11.63</v>
      </c>
      <c r="R18" s="11">
        <f t="shared" si="22"/>
        <v>11.78</v>
      </c>
      <c r="S18" s="11">
        <f t="shared" si="22"/>
        <v>9.05</v>
      </c>
      <c r="T18" s="11">
        <f t="shared" si="22"/>
        <v>8.44</v>
      </c>
      <c r="U18" s="11">
        <f t="shared" si="22"/>
        <v>9.18</v>
      </c>
      <c r="V18" s="11">
        <f t="shared" si="22"/>
        <v>6.79</v>
      </c>
      <c r="W18" s="11">
        <f t="shared" si="22"/>
        <v>7.3</v>
      </c>
      <c r="X18" s="11">
        <f t="shared" si="22"/>
        <v>6.62</v>
      </c>
      <c r="Y18" s="11">
        <f t="shared" si="22"/>
        <v>8.98</v>
      </c>
      <c r="Z18" s="11">
        <f t="shared" si="22"/>
        <v>8.13</v>
      </c>
      <c r="AA18" s="11">
        <f t="shared" si="22"/>
        <v>8.83</v>
      </c>
      <c r="AC18" s="4" t="s">
        <v>21</v>
      </c>
      <c r="AD18" s="11">
        <f t="shared" si="26"/>
        <v>0</v>
      </c>
      <c r="AE18" s="11">
        <f t="shared" si="23"/>
        <v>0.0700000000000003</v>
      </c>
      <c r="AF18" s="11">
        <f t="shared" si="23"/>
        <v>0.219999999999999</v>
      </c>
      <c r="AG18" s="11">
        <f t="shared" si="23"/>
        <v>-2.51</v>
      </c>
      <c r="AH18" s="11">
        <f t="shared" si="23"/>
        <v>-3.12</v>
      </c>
      <c r="AI18" s="11">
        <f t="shared" si="23"/>
        <v>-2.38</v>
      </c>
      <c r="AJ18" s="11">
        <f t="shared" si="23"/>
        <v>-4.77</v>
      </c>
      <c r="AK18" s="11">
        <f t="shared" si="23"/>
        <v>-4.26</v>
      </c>
      <c r="AL18" s="11">
        <f t="shared" si="23"/>
        <v>-4.94</v>
      </c>
      <c r="AM18" s="11">
        <f t="shared" si="23"/>
        <v>-2.58</v>
      </c>
      <c r="AN18" s="11">
        <f t="shared" si="23"/>
        <v>-3.43</v>
      </c>
      <c r="AO18" s="11">
        <f t="shared" si="23"/>
        <v>-2.73</v>
      </c>
      <c r="AQ18" s="4" t="s">
        <v>21</v>
      </c>
      <c r="AR18" s="11">
        <f t="shared" si="27"/>
        <v>1</v>
      </c>
      <c r="AS18" s="11">
        <f t="shared" si="24"/>
        <v>0.952637998043937</v>
      </c>
      <c r="AT18" s="11">
        <f t="shared" si="24"/>
        <v>0.858565436437754</v>
      </c>
      <c r="AU18" s="11">
        <f t="shared" si="24"/>
        <v>5.69620078238829</v>
      </c>
      <c r="AV18" s="11">
        <f t="shared" si="24"/>
        <v>8.69387890020849</v>
      </c>
      <c r="AW18" s="11">
        <f t="shared" si="24"/>
        <v>5.20536742176773</v>
      </c>
      <c r="AX18" s="11">
        <f t="shared" si="24"/>
        <v>27.2843165365747</v>
      </c>
      <c r="AY18" s="11">
        <f t="shared" si="24"/>
        <v>19.1596592739029</v>
      </c>
      <c r="AZ18" s="11">
        <f t="shared" si="24"/>
        <v>30.6964518184085</v>
      </c>
      <c r="BA18" s="11">
        <f t="shared" si="24"/>
        <v>5.97939699453976</v>
      </c>
      <c r="BB18" s="11">
        <f t="shared" si="24"/>
        <v>10.7778686149255</v>
      </c>
      <c r="BC18" s="11">
        <f t="shared" si="24"/>
        <v>6.63455636651554</v>
      </c>
    </row>
    <row r="19" spans="1:65">
      <c r="A19" s="4" t="s">
        <v>22</v>
      </c>
      <c r="B19" s="11">
        <v>28.15</v>
      </c>
      <c r="C19" s="11">
        <v>27.81</v>
      </c>
      <c r="D19" s="11">
        <v>28.48</v>
      </c>
      <c r="E19" s="11">
        <v>26.22</v>
      </c>
      <c r="F19" s="11">
        <v>25.89</v>
      </c>
      <c r="G19" s="11">
        <v>26.54</v>
      </c>
      <c r="H19" s="11">
        <v>27.45</v>
      </c>
      <c r="I19" s="11">
        <v>27.11</v>
      </c>
      <c r="J19" s="11">
        <v>27.78</v>
      </c>
      <c r="K19" s="11">
        <v>28.1</v>
      </c>
      <c r="L19" s="11">
        <v>27.76</v>
      </c>
      <c r="M19" s="11">
        <v>28.43</v>
      </c>
      <c r="O19" s="4" t="s">
        <v>22</v>
      </c>
      <c r="P19" s="11">
        <f t="shared" si="25"/>
        <v>9.84</v>
      </c>
      <c r="Q19" s="11">
        <f t="shared" si="22"/>
        <v>9.91</v>
      </c>
      <c r="R19" s="11">
        <f t="shared" si="22"/>
        <v>10.08</v>
      </c>
      <c r="S19" s="11">
        <f t="shared" si="22"/>
        <v>7.83</v>
      </c>
      <c r="T19" s="11">
        <f t="shared" si="22"/>
        <v>7.22</v>
      </c>
      <c r="U19" s="11">
        <f t="shared" si="22"/>
        <v>7.96</v>
      </c>
      <c r="V19" s="11">
        <f t="shared" si="22"/>
        <v>8.91</v>
      </c>
      <c r="W19" s="11">
        <f t="shared" si="22"/>
        <v>8.74</v>
      </c>
      <c r="X19" s="11">
        <f t="shared" si="22"/>
        <v>9.38</v>
      </c>
      <c r="Y19" s="11">
        <f t="shared" si="22"/>
        <v>10.2</v>
      </c>
      <c r="Z19" s="11">
        <f t="shared" si="22"/>
        <v>9.35</v>
      </c>
      <c r="AA19" s="11">
        <f t="shared" si="22"/>
        <v>10.05</v>
      </c>
      <c r="AC19" s="4" t="s">
        <v>22</v>
      </c>
      <c r="AD19" s="11">
        <f t="shared" si="26"/>
        <v>0</v>
      </c>
      <c r="AE19" s="11">
        <f t="shared" si="23"/>
        <v>0.0700000000000003</v>
      </c>
      <c r="AF19" s="11">
        <f t="shared" si="23"/>
        <v>0.240000000000002</v>
      </c>
      <c r="AG19" s="11">
        <f t="shared" si="23"/>
        <v>-2.01</v>
      </c>
      <c r="AH19" s="11">
        <f t="shared" si="23"/>
        <v>-2.62</v>
      </c>
      <c r="AI19" s="11">
        <f t="shared" si="23"/>
        <v>-1.88</v>
      </c>
      <c r="AJ19" s="11">
        <f t="shared" si="23"/>
        <v>-0.93</v>
      </c>
      <c r="AK19" s="11">
        <f t="shared" si="23"/>
        <v>-1.1</v>
      </c>
      <c r="AL19" s="11">
        <f t="shared" si="23"/>
        <v>-0.459999999999997</v>
      </c>
      <c r="AM19" s="11">
        <f t="shared" si="23"/>
        <v>0.360000000000003</v>
      </c>
      <c r="AN19" s="11">
        <f t="shared" si="23"/>
        <v>-0.489999999999998</v>
      </c>
      <c r="AO19" s="11">
        <f t="shared" si="23"/>
        <v>0.210000000000001</v>
      </c>
      <c r="AQ19" s="4" t="s">
        <v>22</v>
      </c>
      <c r="AR19" s="11">
        <f t="shared" si="27"/>
        <v>1</v>
      </c>
      <c r="AS19" s="11">
        <f t="shared" si="24"/>
        <v>0.952637998043937</v>
      </c>
      <c r="AT19" s="11">
        <f t="shared" si="24"/>
        <v>0.846745312362526</v>
      </c>
      <c r="AU19" s="11">
        <f t="shared" si="24"/>
        <v>4.02782220022688</v>
      </c>
      <c r="AV19" s="11">
        <f t="shared" si="24"/>
        <v>6.14750072515205</v>
      </c>
      <c r="AW19" s="11">
        <f t="shared" si="24"/>
        <v>3.6807506024995</v>
      </c>
      <c r="AX19" s="11">
        <f t="shared" si="24"/>
        <v>1.90527599608787</v>
      </c>
      <c r="AY19" s="11">
        <f t="shared" si="24"/>
        <v>2.14354692507259</v>
      </c>
      <c r="AZ19" s="11">
        <f t="shared" si="24"/>
        <v>1.37554181813974</v>
      </c>
      <c r="BA19" s="11">
        <f t="shared" si="24"/>
        <v>0.779164579660498</v>
      </c>
      <c r="BB19" s="11">
        <f t="shared" si="24"/>
        <v>1.404444875738</v>
      </c>
      <c r="BC19" s="11">
        <f t="shared" si="24"/>
        <v>0.864537231307865</v>
      </c>
    </row>
    <row r="20" spans="1:65">
      <c r="A20" s="4" t="s">
        <v>23</v>
      </c>
      <c r="B20" s="11">
        <v>27.33</v>
      </c>
      <c r="C20" s="11">
        <v>27.67</v>
      </c>
      <c r="D20" s="11">
        <v>27.02</v>
      </c>
      <c r="E20" s="11">
        <v>25.41</v>
      </c>
      <c r="F20" s="11">
        <v>25.07</v>
      </c>
      <c r="G20" s="11">
        <v>25.74</v>
      </c>
      <c r="H20" s="11">
        <v>28.89</v>
      </c>
      <c r="I20" s="11">
        <v>28.55</v>
      </c>
      <c r="J20" s="11">
        <v>29.22</v>
      </c>
      <c r="K20" s="11">
        <v>30.15</v>
      </c>
      <c r="L20" s="11">
        <v>29.81</v>
      </c>
      <c r="M20" s="11">
        <v>30.48</v>
      </c>
      <c r="O20" s="4" t="s">
        <v>23</v>
      </c>
      <c r="P20" s="11">
        <f t="shared" si="25"/>
        <v>9.02</v>
      </c>
      <c r="Q20" s="11">
        <f t="shared" si="22"/>
        <v>9.77</v>
      </c>
      <c r="R20" s="11">
        <f t="shared" si="22"/>
        <v>8.62</v>
      </c>
      <c r="S20" s="11">
        <f t="shared" si="22"/>
        <v>7.02</v>
      </c>
      <c r="T20" s="11">
        <f t="shared" si="22"/>
        <v>6.4</v>
      </c>
      <c r="U20" s="11">
        <f t="shared" si="22"/>
        <v>7.16</v>
      </c>
      <c r="V20" s="11">
        <f t="shared" si="22"/>
        <v>10.35</v>
      </c>
      <c r="W20" s="11">
        <f t="shared" si="22"/>
        <v>10.18</v>
      </c>
      <c r="X20" s="11">
        <f t="shared" si="22"/>
        <v>10.82</v>
      </c>
      <c r="Y20" s="11">
        <f t="shared" si="22"/>
        <v>12.25</v>
      </c>
      <c r="Z20" s="11">
        <f t="shared" si="22"/>
        <v>11.4</v>
      </c>
      <c r="AA20" s="11">
        <f t="shared" si="22"/>
        <v>12.1</v>
      </c>
      <c r="AC20" s="4" t="s">
        <v>23</v>
      </c>
      <c r="AD20" s="11">
        <f t="shared" si="26"/>
        <v>0</v>
      </c>
      <c r="AE20" s="11">
        <f t="shared" si="23"/>
        <v>0.750000000000004</v>
      </c>
      <c r="AF20" s="11">
        <f t="shared" si="23"/>
        <v>-0.399999999999999</v>
      </c>
      <c r="AG20" s="11">
        <f t="shared" si="23"/>
        <v>-2</v>
      </c>
      <c r="AH20" s="11">
        <f t="shared" si="23"/>
        <v>-2.62</v>
      </c>
      <c r="AI20" s="11">
        <f t="shared" si="23"/>
        <v>-1.86</v>
      </c>
      <c r="AJ20" s="11">
        <f t="shared" si="23"/>
        <v>1.33</v>
      </c>
      <c r="AK20" s="11">
        <f t="shared" si="23"/>
        <v>1.16</v>
      </c>
      <c r="AL20" s="11">
        <f t="shared" si="23"/>
        <v>1.8</v>
      </c>
      <c r="AM20" s="11">
        <f t="shared" si="23"/>
        <v>3.23</v>
      </c>
      <c r="AN20" s="11">
        <f t="shared" si="23"/>
        <v>2.38</v>
      </c>
      <c r="AO20" s="11">
        <f t="shared" si="23"/>
        <v>3.08</v>
      </c>
      <c r="AQ20" s="4" t="s">
        <v>23</v>
      </c>
      <c r="AR20" s="11">
        <f t="shared" si="27"/>
        <v>1</v>
      </c>
      <c r="AS20" s="11">
        <f t="shared" si="24"/>
        <v>0.594603557501359</v>
      </c>
      <c r="AT20" s="11">
        <f t="shared" si="24"/>
        <v>1.31950791077289</v>
      </c>
      <c r="AU20" s="11">
        <f t="shared" si="24"/>
        <v>4</v>
      </c>
      <c r="AV20" s="11">
        <f t="shared" si="24"/>
        <v>6.14750072515205</v>
      </c>
      <c r="AW20" s="11">
        <f t="shared" si="24"/>
        <v>3.63007662126864</v>
      </c>
      <c r="AX20" s="11">
        <f t="shared" si="24"/>
        <v>0.397768241877459</v>
      </c>
      <c r="AY20" s="11">
        <f t="shared" si="24"/>
        <v>0.447512535463986</v>
      </c>
      <c r="AZ20" s="11">
        <f t="shared" si="24"/>
        <v>0.287174588749259</v>
      </c>
      <c r="BA20" s="11">
        <f t="shared" si="24"/>
        <v>0.106579361470995</v>
      </c>
      <c r="BB20" s="11">
        <f t="shared" si="24"/>
        <v>0.192109397661002</v>
      </c>
      <c r="BC20" s="11">
        <f t="shared" si="24"/>
        <v>0.118257205840699</v>
      </c>
    </row>
    <row r="21" spans="1:65">
      <c r="A21" s="4" t="s">
        <v>24</v>
      </c>
      <c r="B21" s="11">
        <v>26.78</v>
      </c>
      <c r="C21" s="11">
        <v>26.45</v>
      </c>
      <c r="D21" s="11">
        <v>27.1</v>
      </c>
      <c r="E21" s="11">
        <v>24.95</v>
      </c>
      <c r="F21" s="11">
        <v>24.61</v>
      </c>
      <c r="G21" s="11">
        <v>25.28</v>
      </c>
      <c r="H21" s="11">
        <v>23.11</v>
      </c>
      <c r="I21" s="11">
        <v>22.77</v>
      </c>
      <c r="J21" s="11">
        <v>23.44</v>
      </c>
      <c r="K21" s="11">
        <v>22.05</v>
      </c>
      <c r="L21" s="11">
        <v>21.71</v>
      </c>
      <c r="M21" s="11">
        <v>22.38</v>
      </c>
      <c r="O21" s="4" t="s">
        <v>24</v>
      </c>
      <c r="P21" s="11">
        <f t="shared" si="25"/>
        <v>8.47</v>
      </c>
      <c r="Q21" s="11">
        <f t="shared" si="22"/>
        <v>8.55</v>
      </c>
      <c r="R21" s="11">
        <f t="shared" si="22"/>
        <v>8.7</v>
      </c>
      <c r="S21" s="11">
        <f t="shared" si="22"/>
        <v>6.56</v>
      </c>
      <c r="T21" s="11">
        <f t="shared" si="22"/>
        <v>5.94</v>
      </c>
      <c r="U21" s="11">
        <f t="shared" si="22"/>
        <v>6.7</v>
      </c>
      <c r="V21" s="11">
        <f t="shared" si="22"/>
        <v>4.57</v>
      </c>
      <c r="W21" s="11">
        <f t="shared" si="22"/>
        <v>4.4</v>
      </c>
      <c r="X21" s="11">
        <f t="shared" si="22"/>
        <v>5.04</v>
      </c>
      <c r="Y21" s="11">
        <f t="shared" si="22"/>
        <v>4.15</v>
      </c>
      <c r="Z21" s="11">
        <f t="shared" si="22"/>
        <v>3.3</v>
      </c>
      <c r="AA21" s="11">
        <f t="shared" si="22"/>
        <v>4</v>
      </c>
      <c r="AC21" s="4" t="s">
        <v>24</v>
      </c>
      <c r="AD21" s="11">
        <f t="shared" si="26"/>
        <v>0</v>
      </c>
      <c r="AE21" s="11">
        <f t="shared" si="23"/>
        <v>0.0799999999999983</v>
      </c>
      <c r="AF21" s="11">
        <f t="shared" si="23"/>
        <v>0.23</v>
      </c>
      <c r="AG21" s="11">
        <f t="shared" si="23"/>
        <v>-1.91</v>
      </c>
      <c r="AH21" s="11">
        <f t="shared" si="23"/>
        <v>-2.53</v>
      </c>
      <c r="AI21" s="11">
        <f t="shared" si="23"/>
        <v>-1.77</v>
      </c>
      <c r="AJ21" s="11">
        <f t="shared" si="23"/>
        <v>-3.9</v>
      </c>
      <c r="AK21" s="11">
        <f t="shared" si="23"/>
        <v>-4.07</v>
      </c>
      <c r="AL21" s="11">
        <f t="shared" si="23"/>
        <v>-3.43</v>
      </c>
      <c r="AM21" s="11">
        <f t="shared" si="23"/>
        <v>-4.32</v>
      </c>
      <c r="AN21" s="11">
        <f t="shared" si="23"/>
        <v>-5.17</v>
      </c>
      <c r="AO21" s="11">
        <f t="shared" si="23"/>
        <v>-4.47</v>
      </c>
      <c r="AQ21" s="4" t="s">
        <v>24</v>
      </c>
      <c r="AR21" s="11">
        <f t="shared" si="27"/>
        <v>1</v>
      </c>
      <c r="AS21" s="11">
        <f t="shared" si="24"/>
        <v>0.946057646725597</v>
      </c>
      <c r="AT21" s="11">
        <f t="shared" si="24"/>
        <v>0.852634891767956</v>
      </c>
      <c r="AU21" s="11">
        <f t="shared" si="24"/>
        <v>3.75809099685606</v>
      </c>
      <c r="AV21" s="11">
        <f t="shared" si="24"/>
        <v>5.77571678209</v>
      </c>
      <c r="AW21" s="11">
        <f t="shared" si="24"/>
        <v>3.41053956707183</v>
      </c>
      <c r="AX21" s="11">
        <f t="shared" si="24"/>
        <v>14.9285278645889</v>
      </c>
      <c r="AY21" s="11">
        <f t="shared" si="24"/>
        <v>16.7954669379691</v>
      </c>
      <c r="AZ21" s="11">
        <f t="shared" si="24"/>
        <v>10.7778686149255</v>
      </c>
      <c r="BA21" s="11">
        <f t="shared" si="24"/>
        <v>19.9732887824258</v>
      </c>
      <c r="BB21" s="11">
        <f t="shared" si="24"/>
        <v>36.0018715100419</v>
      </c>
      <c r="BC21" s="11">
        <f t="shared" si="24"/>
        <v>22.1617514897748</v>
      </c>
    </row>
    <row r="22" spans="1:6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6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65">
      <c r="A24" s="4"/>
      <c r="B24" s="11" t="s">
        <v>6</v>
      </c>
      <c r="C24" s="11"/>
      <c r="D24" s="11"/>
      <c r="E24" s="11" t="s">
        <v>7</v>
      </c>
      <c r="F24" s="11"/>
      <c r="G24" s="11"/>
      <c r="H24" s="11" t="s">
        <v>8</v>
      </c>
      <c r="I24" s="11"/>
      <c r="J24" s="11"/>
      <c r="K24" s="11" t="s">
        <v>9</v>
      </c>
      <c r="L24" s="11"/>
      <c r="M24" s="11"/>
      <c r="O24" s="4"/>
      <c r="P24" s="11" t="s">
        <v>6</v>
      </c>
      <c r="Q24" s="11"/>
      <c r="R24" s="11"/>
      <c r="S24" s="11" t="s">
        <v>7</v>
      </c>
      <c r="T24" s="11"/>
      <c r="U24" s="11"/>
      <c r="V24" s="11" t="s">
        <v>8</v>
      </c>
      <c r="W24" s="11"/>
      <c r="X24" s="11"/>
      <c r="Y24" s="11" t="s">
        <v>9</v>
      </c>
      <c r="Z24" s="11"/>
      <c r="AA24" s="11"/>
      <c r="AC24" s="4"/>
      <c r="AD24" s="11" t="s">
        <v>6</v>
      </c>
      <c r="AE24" s="11"/>
      <c r="AF24" s="11"/>
      <c r="AG24" s="11" t="s">
        <v>7</v>
      </c>
      <c r="AH24" s="11"/>
      <c r="AI24" s="11"/>
      <c r="AJ24" s="11" t="s">
        <v>8</v>
      </c>
      <c r="AK24" s="11"/>
      <c r="AL24" s="11"/>
      <c r="AM24" s="11" t="s">
        <v>9</v>
      </c>
      <c r="AN24" s="11"/>
      <c r="AO24" s="11"/>
      <c r="AQ24" s="4"/>
      <c r="AR24" s="11" t="s">
        <v>6</v>
      </c>
      <c r="AS24" s="11"/>
      <c r="AT24" s="11"/>
      <c r="AU24" s="11" t="s">
        <v>7</v>
      </c>
      <c r="AV24" s="11"/>
      <c r="AW24" s="11"/>
      <c r="AX24" s="11" t="s">
        <v>8</v>
      </c>
      <c r="AY24" s="11"/>
      <c r="AZ24" s="11"/>
      <c r="BA24" s="11" t="s">
        <v>9</v>
      </c>
      <c r="BB24" s="11"/>
      <c r="BC24" s="11"/>
    </row>
    <row r="25" spans="1:65">
      <c r="A25" s="4" t="s">
        <v>10</v>
      </c>
      <c r="B25" s="11">
        <v>18.26</v>
      </c>
      <c r="C25" s="11">
        <v>17.85</v>
      </c>
      <c r="D25" s="11">
        <v>18.3</v>
      </c>
      <c r="E25" s="11">
        <v>17.81</v>
      </c>
      <c r="F25" s="11">
        <v>17.9</v>
      </c>
      <c r="G25" s="11">
        <v>18.34</v>
      </c>
      <c r="H25" s="11">
        <v>18.48</v>
      </c>
      <c r="I25" s="11">
        <v>18.1</v>
      </c>
      <c r="J25" s="11">
        <v>18.05</v>
      </c>
      <c r="K25" s="11">
        <v>17.91</v>
      </c>
      <c r="L25" s="11">
        <v>18.7</v>
      </c>
      <c r="M25" s="11">
        <v>18.2</v>
      </c>
      <c r="O25" s="4" t="s">
        <v>10</v>
      </c>
      <c r="P25" s="11">
        <f>B25-B$25</f>
        <v>0</v>
      </c>
      <c r="Q25" s="11">
        <f t="shared" ref="Q25:AA26" si="28">C25-C$25</f>
        <v>0</v>
      </c>
      <c r="R25" s="11">
        <f t="shared" si="28"/>
        <v>0</v>
      </c>
      <c r="S25" s="11">
        <f t="shared" si="28"/>
        <v>0</v>
      </c>
      <c r="T25" s="11">
        <f t="shared" si="28"/>
        <v>0</v>
      </c>
      <c r="U25" s="11">
        <f t="shared" si="28"/>
        <v>0</v>
      </c>
      <c r="V25" s="11">
        <f t="shared" si="28"/>
        <v>0</v>
      </c>
      <c r="W25" s="11">
        <f t="shared" si="28"/>
        <v>0</v>
      </c>
      <c r="X25" s="11">
        <f t="shared" si="28"/>
        <v>0</v>
      </c>
      <c r="Y25" s="11">
        <f t="shared" si="28"/>
        <v>0</v>
      </c>
      <c r="Z25" s="11">
        <f t="shared" si="28"/>
        <v>0</v>
      </c>
      <c r="AA25" s="11">
        <f t="shared" si="28"/>
        <v>0</v>
      </c>
      <c r="AC25" s="4" t="s">
        <v>10</v>
      </c>
      <c r="AD25" s="11">
        <f>P25-P25</f>
        <v>0</v>
      </c>
      <c r="AE25" s="11">
        <f t="shared" ref="AE25:AO25" si="29">Q25-Q25</f>
        <v>0</v>
      </c>
      <c r="AF25" s="11">
        <f t="shared" si="29"/>
        <v>0</v>
      </c>
      <c r="AG25" s="11">
        <f t="shared" si="29"/>
        <v>0</v>
      </c>
      <c r="AH25" s="11">
        <f t="shared" si="29"/>
        <v>0</v>
      </c>
      <c r="AI25" s="11">
        <f t="shared" si="29"/>
        <v>0</v>
      </c>
      <c r="AJ25" s="11">
        <f t="shared" si="29"/>
        <v>0</v>
      </c>
      <c r="AK25" s="11">
        <f t="shared" si="29"/>
        <v>0</v>
      </c>
      <c r="AL25" s="11">
        <f t="shared" si="29"/>
        <v>0</v>
      </c>
      <c r="AM25" s="11">
        <f t="shared" si="29"/>
        <v>0</v>
      </c>
      <c r="AN25" s="11">
        <f t="shared" si="29"/>
        <v>0</v>
      </c>
      <c r="AO25" s="11">
        <f t="shared" si="29"/>
        <v>0</v>
      </c>
      <c r="AQ25" s="4" t="s">
        <v>10</v>
      </c>
      <c r="AR25" s="11">
        <f>POWER(2,-AD25)</f>
        <v>1</v>
      </c>
      <c r="AS25" s="11">
        <f t="shared" ref="AS25:BC26" si="30">POWER(2,-AE25)</f>
        <v>1</v>
      </c>
      <c r="AT25" s="11">
        <f t="shared" si="30"/>
        <v>1</v>
      </c>
      <c r="AU25" s="11">
        <f t="shared" si="30"/>
        <v>1</v>
      </c>
      <c r="AV25" s="11">
        <f t="shared" si="30"/>
        <v>1</v>
      </c>
      <c r="AW25" s="11">
        <f t="shared" si="30"/>
        <v>1</v>
      </c>
      <c r="AX25" s="11">
        <f t="shared" si="30"/>
        <v>1</v>
      </c>
      <c r="AY25" s="11">
        <f t="shared" si="30"/>
        <v>1</v>
      </c>
      <c r="AZ25" s="11">
        <f t="shared" si="30"/>
        <v>1</v>
      </c>
      <c r="BA25" s="11">
        <f t="shared" si="30"/>
        <v>1</v>
      </c>
      <c r="BB25" s="11">
        <f t="shared" si="30"/>
        <v>1</v>
      </c>
      <c r="BC25" s="11">
        <f t="shared" si="30"/>
        <v>1</v>
      </c>
    </row>
    <row r="26" spans="1:65">
      <c r="A26" s="4" t="s">
        <v>25</v>
      </c>
      <c r="B26" s="9">
        <v>28.25</v>
      </c>
      <c r="C26" s="9">
        <v>28.16</v>
      </c>
      <c r="D26" s="9">
        <v>28.82</v>
      </c>
      <c r="E26" s="9">
        <v>28.01</v>
      </c>
      <c r="F26" s="9">
        <v>27.89</v>
      </c>
      <c r="G26" s="9">
        <v>27.93</v>
      </c>
      <c r="H26" s="9">
        <v>25.18</v>
      </c>
      <c r="I26" s="9">
        <v>25.72</v>
      </c>
      <c r="J26" s="9">
        <v>25.54</v>
      </c>
      <c r="K26" s="9">
        <v>27.96</v>
      </c>
      <c r="L26" s="9">
        <v>28.19</v>
      </c>
      <c r="M26" s="9">
        <v>28.32</v>
      </c>
      <c r="O26" s="4" t="s">
        <v>25</v>
      </c>
      <c r="P26" s="11">
        <f>B26-B$25</f>
        <v>9.99</v>
      </c>
      <c r="Q26" s="11">
        <f t="shared" si="28"/>
        <v>10.31</v>
      </c>
      <c r="R26" s="11">
        <f t="shared" si="28"/>
        <v>10.52</v>
      </c>
      <c r="S26" s="11">
        <f t="shared" si="28"/>
        <v>10.2</v>
      </c>
      <c r="T26" s="11">
        <f t="shared" si="28"/>
        <v>9.99</v>
      </c>
      <c r="U26" s="11">
        <f t="shared" si="28"/>
        <v>9.59</v>
      </c>
      <c r="V26" s="11">
        <f t="shared" si="28"/>
        <v>6.7</v>
      </c>
      <c r="W26" s="11">
        <f t="shared" si="28"/>
        <v>7.62</v>
      </c>
      <c r="X26" s="11">
        <f t="shared" si="28"/>
        <v>7.49</v>
      </c>
      <c r="Y26" s="11">
        <f t="shared" si="28"/>
        <v>10.05</v>
      </c>
      <c r="Z26" s="11">
        <f t="shared" si="28"/>
        <v>9.49</v>
      </c>
      <c r="AA26" s="11">
        <f t="shared" si="28"/>
        <v>10.12</v>
      </c>
      <c r="AC26" s="4" t="s">
        <v>25</v>
      </c>
      <c r="AD26" s="11">
        <f>P26-$P26</f>
        <v>0</v>
      </c>
      <c r="AE26" s="11">
        <f t="shared" ref="AE26:AO26" si="31">Q26-$P26</f>
        <v>0.32</v>
      </c>
      <c r="AF26" s="11">
        <f t="shared" si="31"/>
        <v>0.530000000000001</v>
      </c>
      <c r="AG26" s="11">
        <f t="shared" si="31"/>
        <v>0.210000000000004</v>
      </c>
      <c r="AH26" s="11">
        <f t="shared" si="31"/>
        <v>0</v>
      </c>
      <c r="AI26" s="11">
        <f t="shared" si="31"/>
        <v>-0.399999999999999</v>
      </c>
      <c r="AJ26" s="11">
        <f t="shared" si="31"/>
        <v>-3.29</v>
      </c>
      <c r="AK26" s="11">
        <f t="shared" si="31"/>
        <v>-2.37</v>
      </c>
      <c r="AL26" s="11">
        <f t="shared" si="31"/>
        <v>-2.5</v>
      </c>
      <c r="AM26" s="11">
        <f t="shared" si="31"/>
        <v>0.0600000000000023</v>
      </c>
      <c r="AN26" s="11">
        <f t="shared" si="31"/>
        <v>-0.499999999999996</v>
      </c>
      <c r="AO26" s="11">
        <f t="shared" si="31"/>
        <v>0.130000000000003</v>
      </c>
      <c r="AQ26" s="4" t="s">
        <v>25</v>
      </c>
      <c r="AR26" s="11">
        <f>POWER(2,-AD26)</f>
        <v>1</v>
      </c>
      <c r="AS26" s="11">
        <f t="shared" si="30"/>
        <v>0.801069877589622</v>
      </c>
      <c r="AT26" s="11">
        <f t="shared" si="30"/>
        <v>0.692554734055462</v>
      </c>
      <c r="AU26" s="11">
        <f t="shared" si="30"/>
        <v>0.864537231307863</v>
      </c>
      <c r="AV26" s="11">
        <f t="shared" si="30"/>
        <v>1</v>
      </c>
      <c r="AW26" s="11">
        <f t="shared" si="30"/>
        <v>1.31950791077289</v>
      </c>
      <c r="AX26" s="11">
        <f t="shared" si="30"/>
        <v>9.78112222153654</v>
      </c>
      <c r="AY26" s="11">
        <f t="shared" si="30"/>
        <v>5.16941132254997</v>
      </c>
      <c r="AZ26" s="11">
        <f t="shared" si="30"/>
        <v>5.65685424949238</v>
      </c>
      <c r="BA26" s="11">
        <f t="shared" si="30"/>
        <v>0.959264119325263</v>
      </c>
      <c r="BB26" s="11">
        <f t="shared" si="30"/>
        <v>1.41421356237309</v>
      </c>
      <c r="BC26" s="11">
        <f t="shared" si="30"/>
        <v>0.913831450229399</v>
      </c>
    </row>
  </sheetData>
  <mergeCells count="48">
    <mergeCell ref="B2:D2"/>
    <mergeCell ref="E2:G2"/>
    <mergeCell ref="H2:J2"/>
    <mergeCell ref="K2:M2"/>
    <mergeCell ref="P2:R2"/>
    <mergeCell ref="S2:U2"/>
    <mergeCell ref="V2:X2"/>
    <mergeCell ref="Y2:AA2"/>
    <mergeCell ref="AD2:AF2"/>
    <mergeCell ref="AG2:AI2"/>
    <mergeCell ref="AJ2:AL2"/>
    <mergeCell ref="AM2:AO2"/>
    <mergeCell ref="AR2:AT2"/>
    <mergeCell ref="AU2:AW2"/>
    <mergeCell ref="AX2:AZ2"/>
    <mergeCell ref="BA2:BC2"/>
    <mergeCell ref="B13:D13"/>
    <mergeCell ref="E13:G13"/>
    <mergeCell ref="H13:J13"/>
    <mergeCell ref="K13:M13"/>
    <mergeCell ref="P13:R13"/>
    <mergeCell ref="S13:U13"/>
    <mergeCell ref="V13:X13"/>
    <mergeCell ref="Y13:AA13"/>
    <mergeCell ref="AD13:AF13"/>
    <mergeCell ref="AG13:AI13"/>
    <mergeCell ref="AJ13:AL13"/>
    <mergeCell ref="AM13:AO13"/>
    <mergeCell ref="AR13:AT13"/>
    <mergeCell ref="AU13:AW13"/>
    <mergeCell ref="AX13:AZ13"/>
    <mergeCell ref="BA13:BC13"/>
    <mergeCell ref="B24:D24"/>
    <mergeCell ref="E24:G24"/>
    <mergeCell ref="H24:J24"/>
    <mergeCell ref="K24:M24"/>
    <mergeCell ref="P24:R24"/>
    <mergeCell ref="S24:U24"/>
    <mergeCell ref="V24:X24"/>
    <mergeCell ref="Y24:AA24"/>
    <mergeCell ref="AD24:AF24"/>
    <mergeCell ref="AG24:AI24"/>
    <mergeCell ref="AJ24:AL24"/>
    <mergeCell ref="AM24:AO24"/>
    <mergeCell ref="AR24:AT24"/>
    <mergeCell ref="AU24:AW24"/>
    <mergeCell ref="AX24:AZ24"/>
    <mergeCell ref="BA24:BC2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E23" sqref="E23"/>
    </sheetView>
  </sheetViews>
  <sheetFormatPr defaultColWidth="9" defaultRowHeight="14"/>
  <cols>
    <col min="1" max="1" width="12.25" customWidth="1"/>
    <col min="2" max="9" width="12.6666666666667"/>
    <col min="57" max="57" width="12.4166666666667" customWidth="1"/>
  </cols>
  <sheetData>
    <row r="1" ht="15" spans="1:13">
      <c r="A1" s="1" t="s">
        <v>26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ht="20" spans="1:13">
      <c r="A2" s="3"/>
      <c r="B2" s="4"/>
      <c r="C2" s="4"/>
      <c r="D2" s="4"/>
      <c r="E2" s="4"/>
      <c r="F2" s="4" t="s">
        <v>5</v>
      </c>
      <c r="G2" s="4"/>
      <c r="H2" s="4"/>
      <c r="I2" s="4"/>
    </row>
    <row r="3" spans="1:13">
      <c r="A3" s="5"/>
      <c r="B3" s="4" t="s">
        <v>6</v>
      </c>
      <c r="C3" s="4" t="s">
        <v>7</v>
      </c>
      <c r="D3" s="4" t="s">
        <v>8</v>
      </c>
      <c r="E3" s="4" t="s">
        <v>9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3">
      <c r="A4" s="5" t="s">
        <v>11</v>
      </c>
      <c r="B4" s="4">
        <v>1.07215296303324</v>
      </c>
      <c r="C4" s="4">
        <v>23.9044877859218</v>
      </c>
      <c r="D4" s="4">
        <v>3.57858332144357</v>
      </c>
      <c r="E4" s="4">
        <v>1.3991554779589</v>
      </c>
      <c r="F4" s="4">
        <v>0.107390773508419</v>
      </c>
      <c r="G4" s="4">
        <v>2.63651511562022</v>
      </c>
      <c r="H4" s="4">
        <v>0.157365050796637</v>
      </c>
      <c r="I4" s="4">
        <v>0.279733432558797</v>
      </c>
    </row>
    <row r="5" spans="1:13">
      <c r="A5" s="5" t="s">
        <v>12</v>
      </c>
      <c r="B5" s="4">
        <v>1.19791200612007</v>
      </c>
      <c r="C5" s="4">
        <v>5.24832329504511</v>
      </c>
      <c r="D5" s="4">
        <v>93.7011763989054</v>
      </c>
      <c r="E5" s="4">
        <v>19.7083559443362</v>
      </c>
      <c r="F5" s="4">
        <v>0.274906004681945</v>
      </c>
      <c r="G5" s="4">
        <v>0.979725546531079</v>
      </c>
      <c r="H5" s="4">
        <v>6.34533416832295</v>
      </c>
      <c r="I5" s="4">
        <v>4.58394450201479</v>
      </c>
    </row>
    <row r="6" spans="1:13">
      <c r="A6" s="5" t="s">
        <v>13</v>
      </c>
      <c r="B6" s="4">
        <v>1.20392562635661</v>
      </c>
      <c r="C6" s="4">
        <v>21.3061903246628</v>
      </c>
      <c r="D6" s="4">
        <v>172.987623474637</v>
      </c>
      <c r="E6" s="4">
        <v>1540.4313483233</v>
      </c>
      <c r="F6" s="4">
        <v>0.277661133346364</v>
      </c>
      <c r="G6" s="4">
        <v>2.39404801073291</v>
      </c>
      <c r="H6" s="4">
        <v>9.68048709091189</v>
      </c>
      <c r="I6" s="4">
        <v>145.345456833918</v>
      </c>
    </row>
    <row r="7" spans="1:13">
      <c r="A7" s="5" t="s">
        <v>14</v>
      </c>
      <c r="B7" s="4">
        <v>1.11038903827884</v>
      </c>
      <c r="C7" s="4">
        <v>1.1511687885819</v>
      </c>
      <c r="D7" s="4">
        <v>1.25517119204079</v>
      </c>
      <c r="E7" s="4">
        <v>1.26517809700208</v>
      </c>
      <c r="F7" s="4">
        <v>0.138240045204635</v>
      </c>
      <c r="G7" s="4">
        <v>0.148154556017753</v>
      </c>
      <c r="H7" s="4">
        <v>0.317239857288516</v>
      </c>
      <c r="I7" s="4">
        <v>0.149882521120279</v>
      </c>
    </row>
    <row r="8" spans="1:13">
      <c r="A8" s="6" t="s">
        <v>15</v>
      </c>
      <c r="B8" s="4">
        <v>1.11142213852147</v>
      </c>
      <c r="C8" s="4">
        <v>30.6278094440308</v>
      </c>
      <c r="D8" s="4">
        <v>5.64755397747498</v>
      </c>
      <c r="E8" s="4">
        <v>1.24776001627212</v>
      </c>
      <c r="F8" s="4">
        <v>0.142732489368688</v>
      </c>
      <c r="G8" s="4">
        <v>3.72283860324914</v>
      </c>
      <c r="H8" s="4">
        <v>1.45217866355354</v>
      </c>
      <c r="I8" s="4">
        <v>0.147819044160737</v>
      </c>
    </row>
    <row r="9" spans="1:13">
      <c r="A9" s="6" t="s">
        <v>16</v>
      </c>
      <c r="B9" s="4">
        <v>1.11142213852147</v>
      </c>
      <c r="C9" s="4">
        <v>24.0300922431985</v>
      </c>
      <c r="D9" s="4">
        <v>4.36201634150838</v>
      </c>
      <c r="E9" s="4">
        <v>1.21363995301032</v>
      </c>
      <c r="F9" s="4">
        <v>0.14273248936869</v>
      </c>
      <c r="G9" s="4">
        <v>2.92087996714543</v>
      </c>
      <c r="H9" s="4">
        <v>1.08660233957812</v>
      </c>
      <c r="I9" s="4">
        <v>0.143776924624695</v>
      </c>
    </row>
    <row r="10" spans="1:13">
      <c r="A10" s="6" t="s">
        <v>17</v>
      </c>
      <c r="B10" s="4">
        <v>1.18011923432143</v>
      </c>
      <c r="C10" s="4">
        <v>4.15683664540458</v>
      </c>
      <c r="D10" s="4">
        <v>3.64148023011298</v>
      </c>
      <c r="E10" s="4">
        <v>1.417385289454</v>
      </c>
      <c r="F10" s="4">
        <v>0.266855968070684</v>
      </c>
      <c r="G10" s="4">
        <v>0.491665777570312</v>
      </c>
      <c r="H10" s="4">
        <v>0.203779332020177</v>
      </c>
      <c r="I10" s="4">
        <v>0.312906109812032</v>
      </c>
    </row>
    <row r="11" spans="1:13">
      <c r="A11" s="6" t="s">
        <v>18</v>
      </c>
      <c r="B11" s="4">
        <v>0.929514687297856</v>
      </c>
      <c r="C11" s="4">
        <v>0.130278539948551</v>
      </c>
      <c r="D11" s="4">
        <v>0.657238696183619</v>
      </c>
      <c r="E11" s="4">
        <v>1.62985144958612</v>
      </c>
      <c r="F11" s="4">
        <v>0.188039682548232</v>
      </c>
      <c r="G11" s="4">
        <v>0.0315580769204174</v>
      </c>
      <c r="H11" s="4">
        <v>0.159960947335795</v>
      </c>
      <c r="I11" s="4">
        <v>0.0921362119469897</v>
      </c>
    </row>
    <row r="12" spans="1:13">
      <c r="A12" s="6" t="s">
        <v>19</v>
      </c>
      <c r="B12" s="4">
        <v>0.929514687297856</v>
      </c>
      <c r="C12" s="4">
        <v>139.070379283186</v>
      </c>
      <c r="D12" s="4">
        <v>355.693137316416</v>
      </c>
      <c r="E12" s="4">
        <v>405.832467452678</v>
      </c>
      <c r="F12" s="4">
        <v>0.188039682548232</v>
      </c>
      <c r="G12" s="4">
        <v>33.6877718195461</v>
      </c>
      <c r="H12" s="4">
        <v>86.5697828450426</v>
      </c>
      <c r="I12" s="4">
        <v>22.941886050833</v>
      </c>
    </row>
    <row r="13" spans="1:13">
      <c r="A13" s="6" t="s">
        <v>20</v>
      </c>
      <c r="B13" s="4">
        <v>0.929514687297856</v>
      </c>
      <c r="C13" s="4">
        <v>2.2340653096773</v>
      </c>
      <c r="D13" s="4">
        <v>6.65523370805475</v>
      </c>
      <c r="E13" s="4">
        <v>2.48757578416853</v>
      </c>
      <c r="F13" s="4">
        <v>0.188039682548232</v>
      </c>
      <c r="G13" s="4">
        <v>0.541169749951719</v>
      </c>
      <c r="H13" s="4">
        <v>1.61977299094412</v>
      </c>
      <c r="I13" s="4">
        <v>0.140623741962835</v>
      </c>
    </row>
    <row r="14" spans="1:13">
      <c r="A14" s="6" t="s">
        <v>21</v>
      </c>
      <c r="B14" s="4">
        <v>0.923150673167093</v>
      </c>
      <c r="C14" s="4">
        <v>4.88944719316998</v>
      </c>
      <c r="D14" s="4">
        <v>16.9649976997891</v>
      </c>
      <c r="E14" s="4">
        <v>6.12513005890238</v>
      </c>
      <c r="F14" s="4">
        <v>0.0988453225163619</v>
      </c>
      <c r="G14" s="4">
        <v>1.18439729737003</v>
      </c>
      <c r="H14" s="4">
        <v>4.12899775890507</v>
      </c>
      <c r="I14" s="4">
        <v>0.346256268602403</v>
      </c>
    </row>
    <row r="15" spans="1:13">
      <c r="A15" s="6" t="s">
        <v>22</v>
      </c>
      <c r="B15" s="4">
        <v>0.929514687297856</v>
      </c>
      <c r="C15" s="4">
        <v>3.57928484830083</v>
      </c>
      <c r="D15" s="4">
        <v>1.38099979368194</v>
      </c>
      <c r="E15" s="4">
        <v>0.891768087636389</v>
      </c>
      <c r="F15" s="4">
        <v>0.188039682548232</v>
      </c>
      <c r="G15" s="4">
        <v>0.867029570698058</v>
      </c>
      <c r="H15" s="4">
        <v>0.0852348288543785</v>
      </c>
      <c r="I15" s="4">
        <v>0.0504120381958076</v>
      </c>
    </row>
    <row r="16" spans="1:13">
      <c r="A16" s="6" t="s">
        <v>23</v>
      </c>
      <c r="B16" s="4">
        <v>0.929514687297856</v>
      </c>
      <c r="C16" s="4">
        <v>3.53000777609182</v>
      </c>
      <c r="D16" s="4">
        <v>0.372603492987084</v>
      </c>
      <c r="E16" s="4">
        <v>0.128046566913346</v>
      </c>
      <c r="F16" s="4">
        <v>0.188039682548232</v>
      </c>
      <c r="G16" s="4">
        <v>0.855092918385264</v>
      </c>
      <c r="H16" s="4">
        <v>0.0229969585083169</v>
      </c>
      <c r="I16" s="4">
        <v>0.00723852816844649</v>
      </c>
    </row>
    <row r="17" spans="1:9">
      <c r="A17" s="6" t="s">
        <v>24</v>
      </c>
      <c r="B17" s="4">
        <v>0.929514687297856</v>
      </c>
      <c r="C17" s="4">
        <v>3.27086306370687</v>
      </c>
      <c r="D17" s="4">
        <v>11.3489689447155</v>
      </c>
      <c r="E17" s="4">
        <v>19.0899375508423</v>
      </c>
      <c r="F17" s="4">
        <v>0.188039682548232</v>
      </c>
      <c r="G17" s="4">
        <v>0.792318889982782</v>
      </c>
      <c r="H17" s="4">
        <v>2.7621499376446</v>
      </c>
      <c r="I17" s="4">
        <v>1.07916247992162</v>
      </c>
    </row>
    <row r="18" spans="1:9">
      <c r="A18" s="6" t="s">
        <v>25</v>
      </c>
      <c r="B18" s="4">
        <v>0.959184560089832</v>
      </c>
      <c r="C18" s="4">
        <v>7.25849960560689</v>
      </c>
      <c r="D18" s="4">
        <v>51.264220072527</v>
      </c>
      <c r="E18" s="4">
        <v>157.304474337702</v>
      </c>
      <c r="F18" s="4">
        <v>0.0632477071482921</v>
      </c>
      <c r="G18" s="4">
        <v>1.75826570493515</v>
      </c>
      <c r="H18" s="4">
        <v>3.38031335494929</v>
      </c>
      <c r="I18" s="4">
        <v>38.3281239855136</v>
      </c>
    </row>
    <row r="19" ht="17.5" spans="1:9">
      <c r="A19" s="7" t="s">
        <v>27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GA</vt:lpstr>
      <vt:lpstr>IAA</vt:lpstr>
      <vt:lpstr>MeJA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panrui</dc:creator>
  <cp:lastModifiedBy>喵了个咪</cp:lastModifiedBy>
  <dcterms:created xsi:type="dcterms:W3CDTF">2015-06-05T18:19:00Z</dcterms:created>
  <dcterms:modified xsi:type="dcterms:W3CDTF">2025-12-28T07:13:10Z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0DDA19D4849E44519C1413F2970B2F16_13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