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ofiarouot/Documents/Projects/ProbeST_Manuscript_Snakemake/Manuscript/REVIEW/Additional_files_and_tables_review/"/>
    </mc:Choice>
  </mc:AlternateContent>
  <xr:revisionPtr revIDLastSave="0" documentId="13_ncr:1_{BC5ADB31-CBF4-9F4A-9DAC-622B5AE7A15A}" xr6:coauthVersionLast="47" xr6:coauthVersionMax="47" xr10:uidLastSave="{00000000-0000-0000-0000-000000000000}"/>
  <bookViews>
    <workbookView xWindow="4280" yWindow="3780" windowWidth="23760" windowHeight="13460" activeTab="2" xr2:uid="{00000000-000D-0000-FFFF-FFFF00000000}"/>
  </bookViews>
  <sheets>
    <sheet name="TableS4" sheetId="8" r:id="rId1"/>
    <sheet name="TableS7" sheetId="9" r:id="rId2"/>
    <sheet name="TableS8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9" i="10" l="1"/>
  <c r="AI8" i="10"/>
  <c r="AI7" i="10"/>
  <c r="AI6" i="10"/>
  <c r="AI5" i="10"/>
  <c r="AI4" i="10"/>
  <c r="AI3" i="10"/>
  <c r="AH21" i="9"/>
  <c r="AH20" i="9"/>
  <c r="AH19" i="9"/>
  <c r="AH18" i="9"/>
  <c r="AH17" i="9"/>
  <c r="AH16" i="9"/>
  <c r="AH15" i="9"/>
  <c r="AH14" i="9"/>
  <c r="AH13" i="9"/>
  <c r="AH12" i="9"/>
  <c r="AH11" i="9"/>
  <c r="AH10" i="9"/>
  <c r="AH9" i="9"/>
  <c r="AH8" i="9"/>
  <c r="AH7" i="9"/>
  <c r="AH6" i="9"/>
  <c r="AH3" i="9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3" i="8"/>
  <c r="J21" i="8"/>
  <c r="L21" i="8" s="1"/>
  <c r="J20" i="8"/>
  <c r="L20" i="8" s="1"/>
  <c r="J19" i="8"/>
  <c r="L19" i="8" s="1"/>
  <c r="J18" i="8"/>
  <c r="L18" i="8" s="1"/>
  <c r="J17" i="8"/>
  <c r="L17" i="8" s="1"/>
  <c r="J16" i="8"/>
  <c r="L16" i="8" s="1"/>
  <c r="J15" i="8"/>
  <c r="L15" i="8" s="1"/>
  <c r="J14" i="8"/>
  <c r="L14" i="8" s="1"/>
  <c r="J13" i="8"/>
  <c r="L13" i="8" s="1"/>
  <c r="J12" i="8"/>
  <c r="L12" i="8" s="1"/>
  <c r="J11" i="8"/>
  <c r="L11" i="8" s="1"/>
  <c r="J10" i="8"/>
  <c r="L10" i="8" s="1"/>
  <c r="J9" i="8"/>
  <c r="L9" i="8" s="1"/>
  <c r="J8" i="8"/>
  <c r="L8" i="8" s="1"/>
  <c r="J7" i="8"/>
  <c r="L7" i="8" s="1"/>
  <c r="J6" i="8"/>
  <c r="L6" i="8" s="1"/>
  <c r="J5" i="8"/>
  <c r="L5" i="8" s="1"/>
  <c r="J4" i="8"/>
  <c r="L4" i="8" s="1"/>
  <c r="J3" i="8"/>
  <c r="L3" i="8" s="1"/>
  <c r="L25" i="8" l="1"/>
</calcChain>
</file>

<file path=xl/sharedStrings.xml><?xml version="1.0" encoding="utf-8"?>
<sst xmlns="http://schemas.openxmlformats.org/spreadsheetml/2006/main" count="290" uniqueCount="157">
  <si>
    <t>Locus_tag</t>
  </si>
  <si>
    <t>Gene_name</t>
  </si>
  <si>
    <t>Gene_type</t>
  </si>
  <si>
    <t>Location</t>
  </si>
  <si>
    <t>EBSS_rep1</t>
  </si>
  <si>
    <t>EBSS_rep2</t>
  </si>
  <si>
    <t>WTM_rep1</t>
  </si>
  <si>
    <t>WTM_rep2</t>
  </si>
  <si>
    <t>CDS</t>
  </si>
  <si>
    <t>chromosome</t>
  </si>
  <si>
    <t>SL1344_0848</t>
  </si>
  <si>
    <t>grxA</t>
  </si>
  <si>
    <t>SL1344_1027</t>
  </si>
  <si>
    <t>pipB</t>
  </si>
  <si>
    <t>SL1344_1161</t>
  </si>
  <si>
    <t>sifA</t>
  </si>
  <si>
    <t>SL1344_1198</t>
  </si>
  <si>
    <t>SL1344_1268</t>
  </si>
  <si>
    <t>infC</t>
  </si>
  <si>
    <t>SL1344_1311</t>
  </si>
  <si>
    <t>lpp</t>
  </si>
  <si>
    <t>SL1344_1334</t>
  </si>
  <si>
    <t>sseC</t>
  </si>
  <si>
    <t>SL1344_1340</t>
  </si>
  <si>
    <t>ssaG</t>
  </si>
  <si>
    <t>SL1344_1825</t>
  </si>
  <si>
    <t>znuA</t>
  </si>
  <si>
    <t>SL1344_2183</t>
  </si>
  <si>
    <t>fruB</t>
  </si>
  <si>
    <t>SL1344_2762</t>
  </si>
  <si>
    <t>iroN</t>
  </si>
  <si>
    <t>SL1344_2841</t>
  </si>
  <si>
    <t>sitA</t>
  </si>
  <si>
    <t>SL1344_2852</t>
  </si>
  <si>
    <t>prgJ</t>
  </si>
  <si>
    <t>SL1344_2863</t>
  </si>
  <si>
    <t>sipC</t>
  </si>
  <si>
    <t>SL1344_3729</t>
  </si>
  <si>
    <t>mgtC</t>
  </si>
  <si>
    <t>SL1344_3753</t>
  </si>
  <si>
    <t>uhpT</t>
  </si>
  <si>
    <t>SL1344_4255</t>
  </si>
  <si>
    <t>phoN</t>
  </si>
  <si>
    <t>SL1344_4266</t>
  </si>
  <si>
    <t>groES</t>
  </si>
  <si>
    <t>SL1344_4483</t>
  </si>
  <si>
    <t xml:space="preserve">Gene category </t>
  </si>
  <si>
    <t>yjjZ/STM4552</t>
  </si>
  <si>
    <t>zinT/STM1263</t>
  </si>
  <si>
    <t>Cytosol</t>
  </si>
  <si>
    <t>Vacuole</t>
  </si>
  <si>
    <t>Housekeeping</t>
  </si>
  <si>
    <t>Log(sums)</t>
  </si>
  <si>
    <t>log(UMIs)</t>
  </si>
  <si>
    <t>Correlation</t>
  </si>
  <si>
    <t>Spearman</t>
  </si>
  <si>
    <t>0.683</t>
  </si>
  <si>
    <t>0.676</t>
  </si>
  <si>
    <t>Pearson</t>
  </si>
  <si>
    <t>Average TPM</t>
  </si>
  <si>
    <t>Sum TPM</t>
  </si>
  <si>
    <t>Sum UMI</t>
  </si>
  <si>
    <t>gene/sRNA</t>
  </si>
  <si>
    <t>EEP</t>
  </si>
  <si>
    <t>MEP</t>
  </si>
  <si>
    <t>LEP</t>
  </si>
  <si>
    <t>ESP</t>
  </si>
  <si>
    <t>LSP</t>
  </si>
  <si>
    <t>NaCl shock</t>
  </si>
  <si>
    <t>Bile shock</t>
  </si>
  <si>
    <t>Low Fe2+ shock</t>
  </si>
  <si>
    <t>Anaerobic shock</t>
  </si>
  <si>
    <t>Anaerobic growth</t>
  </si>
  <si>
    <t>Oxygen shock</t>
  </si>
  <si>
    <t>InSPI2</t>
  </si>
  <si>
    <t>Peroxide shock</t>
  </si>
  <si>
    <t>Nitric oxide shock</t>
  </si>
  <si>
    <t>NonSPI2</t>
  </si>
  <si>
    <t xml:space="preserve">Macrophage </t>
  </si>
  <si>
    <t>Common gene name</t>
  </si>
  <si>
    <t>SL1344 Locus ID</t>
  </si>
  <si>
    <t>4-74 ID</t>
  </si>
  <si>
    <t>LT2 ID</t>
  </si>
  <si>
    <t>Type</t>
  </si>
  <si>
    <t>Product (EMBL DB)</t>
  </si>
  <si>
    <t>PEARSON CORR</t>
  </si>
  <si>
    <t>Notes</t>
  </si>
  <si>
    <t>STM474_2912</t>
  </si>
  <si>
    <t>STM2777</t>
  </si>
  <si>
    <t>TonB-dependent outer membrane siderophore receptor protein</t>
  </si>
  <si>
    <t>iroN-sitA</t>
  </si>
  <si>
    <r>
      <t>sitA</t>
    </r>
    <r>
      <rPr>
        <sz val="11"/>
        <color rgb="FF303030"/>
        <rFont val="Arial"/>
        <family val="2"/>
      </rPr>
      <t xml:space="preserve"> and </t>
    </r>
    <r>
      <rPr>
        <i/>
        <sz val="11"/>
        <color rgb="FF303030"/>
        <rFont val="KaTeX_Math"/>
      </rPr>
      <t>iroN</t>
    </r>
    <r>
      <rPr>
        <sz val="11"/>
        <color rgb="FF303030"/>
        <rFont val="Arial"/>
        <family val="2"/>
      </rPr>
      <t xml:space="preserve"> were among the genes shown to be up-regulated by </t>
    </r>
    <r>
      <rPr>
        <b/>
        <sz val="11"/>
        <color rgb="FF303030"/>
        <rFont val="Arial"/>
        <family val="2"/>
      </rPr>
      <t>"low Fe</t>
    </r>
    <r>
      <rPr>
        <sz val="11"/>
        <color rgb="FF303030"/>
        <rFont val="Times New Roman"/>
        <family val="1"/>
      </rPr>
      <t>2+</t>
    </r>
    <r>
      <rPr>
        <b/>
        <sz val="11"/>
        <color rgb="FF303030"/>
        <rFont val="Arial"/>
        <family val="2"/>
      </rPr>
      <t xml:space="preserve"> shock"</t>
    </r>
    <r>
      <rPr>
        <sz val="11"/>
        <color rgb="FF303030"/>
        <rFont val="Arial"/>
        <family val="2"/>
      </rPr>
      <t xml:space="preserve"> </t>
    </r>
    <r>
      <rPr>
        <i/>
        <sz val="11"/>
        <color rgb="FF303030"/>
        <rFont val="Arial"/>
        <family val="2"/>
      </rPr>
      <t>in vitro</t>
    </r>
  </si>
  <si>
    <t>STM474_3000</t>
  </si>
  <si>
    <t>STM2861</t>
  </si>
  <si>
    <t>Iron transport protein, periplasmic-binding protein</t>
  </si>
  <si>
    <t>STM474_3023</t>
  </si>
  <si>
    <t>STM2884</t>
  </si>
  <si>
    <t>pathogenicity island 1 Type III secretion system effector protein-involved in bacterial entry by actin bundling and part of the Translocon</t>
  </si>
  <si>
    <t>sitA-sipC</t>
  </si>
  <si>
    <t>sipC-iroN</t>
  </si>
  <si>
    <t>sipC-prgJ</t>
  </si>
  <si>
    <t>SL1344_4483 </t>
  </si>
  <si>
    <t>yjjZ</t>
  </si>
  <si>
    <t>STM474_4756</t>
  </si>
  <si>
    <t>STM4552</t>
  </si>
  <si>
    <t>conserved hypothetical protein</t>
  </si>
  <si>
    <t>sitA-prgJ</t>
  </si>
  <si>
    <t>STM474_3011</t>
  </si>
  <si>
    <t>STM2872</t>
  </si>
  <si>
    <t>type III secretion system apparatus</t>
  </si>
  <si>
    <t>iroN-prgJ</t>
  </si>
  <si>
    <t>STM474_0898</t>
  </si>
  <si>
    <t>STM0872</t>
  </si>
  <si>
    <t>glutaredoxin 1</t>
  </si>
  <si>
    <t>sipC-yjjZ</t>
  </si>
  <si>
    <t>iroN-fruB</t>
  </si>
  <si>
    <t>sipC-grxA</t>
  </si>
  <si>
    <t>fruB-prgJ</t>
  </si>
  <si>
    <t>sitA-yjjZ</t>
  </si>
  <si>
    <t>grxA-yjjZ</t>
  </si>
  <si>
    <t>yjjZ-prgJ</t>
  </si>
  <si>
    <t>iroN-grxA</t>
  </si>
  <si>
    <t>grxA-prgJ</t>
  </si>
  <si>
    <t>sitA-fruB</t>
  </si>
  <si>
    <t>sipC-uhpT</t>
  </si>
  <si>
    <t>STM474_2297</t>
  </si>
  <si>
    <t>STM2206</t>
  </si>
  <si>
    <t>pts system, fructose-specific IIA/FPR component</t>
  </si>
  <si>
    <t>STM474_3961</t>
  </si>
  <si>
    <t>STM3787</t>
  </si>
  <si>
    <t>hexosephosphate transport protein</t>
  </si>
  <si>
    <t>STM474_1406</t>
  </si>
  <si>
    <t>STM1400</t>
  </si>
  <si>
    <t>Type III secretion system apparatus protein</t>
  </si>
  <si>
    <t>sseC-znuA</t>
  </si>
  <si>
    <t>STM474_1923</t>
  </si>
  <si>
    <t>STM1891</t>
  </si>
  <si>
    <t>high-affinity zinc uptake system periplasmic binding protein</t>
  </si>
  <si>
    <t>pipB-znuA</t>
  </si>
  <si>
    <t>STM474_1080</t>
  </si>
  <si>
    <t>STM1088</t>
  </si>
  <si>
    <t>Type III secretion system effector protein, homologous to pipB2, required for colonisation in chicks and for inducing the inflammatory response in the bovine ligated ileal loop model of infection</t>
  </si>
  <si>
    <t>sseC-sifA</t>
  </si>
  <si>
    <t>STM474_1221</t>
  </si>
  <si>
    <t>STM1224</t>
  </si>
  <si>
    <t>Type III secretion system effector protein-necessary for Sif formation and maintaining the SCV. Has GAP activity</t>
  </si>
  <si>
    <t>znuA-phoN</t>
  </si>
  <si>
    <t>STM474_4514</t>
  </si>
  <si>
    <t>STM4319</t>
  </si>
  <si>
    <t>nonspecific acid phosphatase precursor</t>
  </si>
  <si>
    <t>pipB-phoN</t>
  </si>
  <si>
    <t>sseC-pipB</t>
  </si>
  <si>
    <t>ssec_phoN</t>
  </si>
  <si>
    <t>GENE PAIR 
with significant colocalization</t>
  </si>
  <si>
    <r>
      <rPr>
        <b/>
        <sz val="14"/>
        <color rgb="FF000000"/>
        <rFont val="Times New Roman"/>
        <family val="1"/>
      </rPr>
      <t xml:space="preserve">Additional File 7, Table S4: </t>
    </r>
    <r>
      <rPr>
        <i/>
        <sz val="14"/>
        <color rgb="FF000000"/>
        <rFont val="Times New Roman"/>
        <family val="1"/>
      </rPr>
      <t>S</t>
    </r>
    <r>
      <rPr>
        <sz val="14"/>
        <color rgb="FF000000"/>
        <rFont val="Times New Roman"/>
        <family val="1"/>
      </rPr>
      <t>. Tm UMI count correlation to RNA-seq TPM data. RNA-seq data from https://doi.org/10.1371/journal.ppat.1009280</t>
    </r>
  </si>
  <si>
    <r>
      <rPr>
        <b/>
        <sz val="14"/>
        <color rgb="FF000000"/>
        <rFont val="Times New Roman"/>
        <family val="1"/>
      </rPr>
      <t>Additional File 7, Table S7:</t>
    </r>
    <r>
      <rPr>
        <sz val="14"/>
        <color rgb="FF000000"/>
        <rFont val="Times New Roman"/>
        <family val="1"/>
      </rPr>
      <t xml:space="preserve"> Pearson correlation in the RNA-seq data of the significantly colocalizing S. Tm cytosolic gene pairs identified in the DualST data. RNA-seq data from https://doi.org/10.1371/journal.ppat.1009280</t>
    </r>
  </si>
  <si>
    <r>
      <rPr>
        <b/>
        <sz val="14"/>
        <color rgb="FF000000"/>
        <rFont val="Times New Roman"/>
        <family val="1"/>
      </rPr>
      <t>Additional File 7, Table S8:</t>
    </r>
    <r>
      <rPr>
        <sz val="14"/>
        <color rgb="FF000000"/>
        <rFont val="Times New Roman"/>
        <family val="1"/>
      </rPr>
      <t xml:space="preserve"> Pearson correlation in the RNA-seq data of the significantly colocalizing S. Tm vacuolar gene pairs identified in the DualST data. RNA-seq data from https://doi.org/10.1371/journal.ppat.1009280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</si>
</sst>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0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0"/>
      <color rgb="FF000000"/>
      <name val="Arial"/>
      <family val="2"/>
      <scheme val="minor"/>
    </font>
    <font>
      <b/>
      <sz val="10"/>
      <color rgb="FF000000"/>
      <name val="Arial"/>
      <family val="2"/>
    </font>
    <font>
      <i/>
      <sz val="10"/>
      <color rgb="FF000000"/>
      <name val="Arial"/>
      <family val="2"/>
      <scheme val="minor"/>
    </font>
    <font>
      <i/>
      <sz val="10"/>
      <color rgb="FF000000"/>
      <name val="Arial"/>
      <family val="2"/>
    </font>
    <font>
      <b/>
      <sz val="14"/>
      <color rgb="FF000000"/>
      <name val="Arial"/>
      <family val="2"/>
    </font>
    <font>
      <i/>
      <sz val="11"/>
      <color rgb="FF303030"/>
      <name val="KaTeX_Math"/>
    </font>
    <font>
      <sz val="11"/>
      <color rgb="FF303030"/>
      <name val="Arial"/>
      <family val="2"/>
    </font>
    <font>
      <b/>
      <sz val="11"/>
      <color rgb="FF303030"/>
      <name val="Arial"/>
      <family val="2"/>
    </font>
    <font>
      <sz val="11"/>
      <color rgb="FF303030"/>
      <name val="Times New Roman"/>
      <family val="1"/>
    </font>
    <font>
      <i/>
      <sz val="11"/>
      <color rgb="FF303030"/>
      <name val="Arial"/>
      <family val="2"/>
    </font>
    <font>
      <sz val="10"/>
      <color theme="1"/>
      <name val="Arial"/>
      <family val="2"/>
      <scheme val="minor"/>
    </font>
    <font>
      <i/>
      <sz val="14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right" textRotation="90"/>
    </xf>
    <xf numFmtId="0" fontId="9" fillId="0" borderId="0" xfId="0" applyFont="1" applyAlignment="1">
      <alignment textRotation="90"/>
    </xf>
    <xf numFmtId="0" fontId="9" fillId="0" borderId="0" xfId="0" applyFont="1" applyAlignment="1">
      <alignment horizontal="left" textRotation="90" wrapText="1"/>
    </xf>
    <xf numFmtId="0" fontId="9" fillId="0" borderId="0" xfId="0" applyFont="1" applyAlignment="1">
      <alignment horizontal="left" textRotation="90"/>
    </xf>
    <xf numFmtId="0" fontId="9" fillId="0" borderId="0" xfId="0" applyFont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/>
    </xf>
    <xf numFmtId="0" fontId="9" fillId="0" borderId="0" xfId="0" applyFont="1" applyAlignment="1">
      <alignment horizontal="center" textRotation="90"/>
    </xf>
    <xf numFmtId="0" fontId="10" fillId="5" borderId="0" xfId="0" applyFont="1" applyFill="1" applyAlignment="1">
      <alignment horizontal="right"/>
    </xf>
    <xf numFmtId="164" fontId="0" fillId="5" borderId="2" xfId="0" applyNumberFormat="1" applyFill="1" applyBorder="1"/>
    <xf numFmtId="164" fontId="0" fillId="5" borderId="3" xfId="0" applyNumberFormat="1" applyFill="1" applyBorder="1"/>
    <xf numFmtId="164" fontId="0" fillId="5" borderId="4" xfId="0" applyNumberFormat="1" applyFill="1" applyBorder="1"/>
    <xf numFmtId="164" fontId="0" fillId="5" borderId="0" xfId="0" applyNumberFormat="1" applyFill="1"/>
    <xf numFmtId="0" fontId="0" fillId="5" borderId="0" xfId="0" applyFill="1"/>
    <xf numFmtId="0" fontId="11" fillId="5" borderId="0" xfId="0" applyFont="1" applyFill="1"/>
    <xf numFmtId="0" fontId="0" fillId="5" borderId="0" xfId="0" applyFill="1" applyAlignment="1">
      <alignment wrapText="1"/>
    </xf>
    <xf numFmtId="0" fontId="5" fillId="0" borderId="0" xfId="0" applyFont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10" fillId="0" borderId="0" xfId="0" applyFont="1" applyAlignment="1">
      <alignment horizontal="right"/>
    </xf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0" xfId="0" applyNumberFormat="1"/>
    <xf numFmtId="0" fontId="11" fillId="0" borderId="0" xfId="0" applyFont="1"/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3" fillId="0" borderId="0" xfId="0" applyFont="1" applyAlignment="1">
      <alignment wrapText="1"/>
    </xf>
    <xf numFmtId="0" fontId="11" fillId="0" borderId="0" xfId="0" applyFont="1" applyAlignment="1">
      <alignment horizontal="right"/>
    </xf>
    <xf numFmtId="0" fontId="12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log(sum(TPM)) vs </a:t>
            </a:r>
          </a:p>
          <a:p>
            <a:pPr>
              <a:defRPr/>
            </a:pPr>
            <a:r>
              <a:rPr lang="en-US"/>
              <a:t>log(UMIS)</a:t>
            </a:r>
          </a:p>
        </c:rich>
      </c:tx>
      <c:layout>
        <c:manualLayout>
          <c:xMode val="edge"/>
          <c:yMode val="edge"/>
          <c:x val="0.33552509567588967"/>
          <c:y val="2.32183143138165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title>
    <c:autoTitleDeleted val="0"/>
    <c:plotArea>
      <c:layout>
        <c:manualLayout>
          <c:layoutTarget val="inner"/>
          <c:xMode val="edge"/>
          <c:yMode val="edge"/>
          <c:x val="5.3679082118443931E-2"/>
          <c:y val="0.13218975029896354"/>
          <c:w val="0.91922556350822282"/>
          <c:h val="0.81319754994248661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TableS4!$M$2</c:f>
              <c:strCache>
                <c:ptCount val="1"/>
                <c:pt idx="0">
                  <c:v>log(UMIs)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TableS4!$L$3:$L$21</c:f>
              <c:numCache>
                <c:formatCode>General</c:formatCode>
                <c:ptCount val="19"/>
                <c:pt idx="0">
                  <c:v>3.7143225493908911</c:v>
                </c:pt>
                <c:pt idx="1">
                  <c:v>3.3824199745857615</c:v>
                </c:pt>
                <c:pt idx="2">
                  <c:v>2.7389604205910336</c:v>
                </c:pt>
                <c:pt idx="3">
                  <c:v>4.2300042572798988</c:v>
                </c:pt>
                <c:pt idx="4">
                  <c:v>5.0700881124966202</c:v>
                </c:pt>
                <c:pt idx="5">
                  <c:v>3.6313314264487428</c:v>
                </c:pt>
                <c:pt idx="6">
                  <c:v>3.2591254100374671</c:v>
                </c:pt>
                <c:pt idx="7">
                  <c:v>2.8038993791000419</c:v>
                </c:pt>
                <c:pt idx="8">
                  <c:v>3.3555953671244634</c:v>
                </c:pt>
                <c:pt idx="9">
                  <c:v>3.463711472676767</c:v>
                </c:pt>
                <c:pt idx="10">
                  <c:v>2.6803228198621585</c:v>
                </c:pt>
                <c:pt idx="11">
                  <c:v>2.7954754139099172</c:v>
                </c:pt>
                <c:pt idx="12">
                  <c:v>3.7154618920299538</c:v>
                </c:pt>
                <c:pt idx="13">
                  <c:v>4.1083033196783481</c:v>
                </c:pt>
                <c:pt idx="14">
                  <c:v>3.7706199333379167</c:v>
                </c:pt>
                <c:pt idx="15">
                  <c:v>3.8397704534763881</c:v>
                </c:pt>
                <c:pt idx="16">
                  <c:v>3.8201253691577084</c:v>
                </c:pt>
                <c:pt idx="17">
                  <c:v>3.9967520436557269</c:v>
                </c:pt>
                <c:pt idx="18">
                  <c:v>2.9534397708724658</c:v>
                </c:pt>
              </c:numCache>
            </c:numRef>
          </c:xVal>
          <c:yVal>
            <c:numRef>
              <c:f>TableS4!$M$3:$M$21</c:f>
              <c:numCache>
                <c:formatCode>General</c:formatCode>
                <c:ptCount val="19"/>
                <c:pt idx="0">
                  <c:v>0.69897000433601886</c:v>
                </c:pt>
                <c:pt idx="1">
                  <c:v>1.505149978319906</c:v>
                </c:pt>
                <c:pt idx="2">
                  <c:v>0.6020599913279624</c:v>
                </c:pt>
                <c:pt idx="3">
                  <c:v>2.2504200023088941</c:v>
                </c:pt>
                <c:pt idx="4">
                  <c:v>2.5314789170422549</c:v>
                </c:pt>
                <c:pt idx="5">
                  <c:v>0.77815125038364363</c:v>
                </c:pt>
                <c:pt idx="6">
                  <c:v>1.0791812460476249</c:v>
                </c:pt>
                <c:pt idx="7">
                  <c:v>1</c:v>
                </c:pt>
                <c:pt idx="8">
                  <c:v>2.0644579892269186</c:v>
                </c:pt>
                <c:pt idx="9">
                  <c:v>2.8830933585756897</c:v>
                </c:pt>
                <c:pt idx="10">
                  <c:v>0.3010299956639812</c:v>
                </c:pt>
                <c:pt idx="11">
                  <c:v>0</c:v>
                </c:pt>
                <c:pt idx="12">
                  <c:v>2.1818435879447726</c:v>
                </c:pt>
                <c:pt idx="13">
                  <c:v>1.6720978579357175</c:v>
                </c:pt>
                <c:pt idx="14">
                  <c:v>1.9395192526186185</c:v>
                </c:pt>
                <c:pt idx="15">
                  <c:v>1.7558748556724915</c:v>
                </c:pt>
                <c:pt idx="16">
                  <c:v>1.5797835966168101</c:v>
                </c:pt>
                <c:pt idx="17">
                  <c:v>1.3222192947339193</c:v>
                </c:pt>
                <c:pt idx="1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61-8A4F-9F59-0D02BFDCF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0429408"/>
        <c:axId val="1732618384"/>
      </c:scatterChart>
      <c:valAx>
        <c:axId val="107042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1732618384"/>
        <c:crosses val="autoZero"/>
        <c:crossBetween val="midCat"/>
      </c:valAx>
      <c:valAx>
        <c:axId val="1732618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10704294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</xdr:colOff>
      <xdr:row>23</xdr:row>
      <xdr:rowOff>105835</xdr:rowOff>
    </xdr:from>
    <xdr:to>
      <xdr:col>8</xdr:col>
      <xdr:colOff>762000</xdr:colOff>
      <xdr:row>42</xdr:row>
      <xdr:rowOff>106892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1E734CF-DA26-C707-3CAE-A8E4ACF275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CD98-BAE3-7A46-9071-A5C811AAD5F9}">
  <dimension ref="A1:R27"/>
  <sheetViews>
    <sheetView zoomScaleNormal="100" workbookViewId="0"/>
  </sheetViews>
  <sheetFormatPr baseColWidth="10" defaultRowHeight="13"/>
  <cols>
    <col min="1" max="1" width="16.6640625" customWidth="1"/>
    <col min="2" max="2" width="13" customWidth="1"/>
    <col min="10" max="10" width="12.33203125" customWidth="1"/>
    <col min="12" max="12" width="13.1640625" customWidth="1"/>
    <col min="15" max="15" width="15.5" customWidth="1"/>
    <col min="17" max="17" width="12.33203125" customWidth="1"/>
  </cols>
  <sheetData>
    <row r="1" spans="1:18" ht="25" customHeight="1">
      <c r="A1" s="45" t="s">
        <v>154</v>
      </c>
    </row>
    <row r="2" spans="1:18" ht="33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59</v>
      </c>
      <c r="J2" s="1" t="s">
        <v>60</v>
      </c>
      <c r="K2" s="1" t="s">
        <v>61</v>
      </c>
      <c r="L2" s="1" t="s">
        <v>52</v>
      </c>
      <c r="M2" s="1" t="s">
        <v>53</v>
      </c>
      <c r="N2" s="1"/>
      <c r="O2" s="1" t="s">
        <v>46</v>
      </c>
      <c r="Q2" s="1"/>
      <c r="R2" s="1"/>
    </row>
    <row r="3" spans="1:18">
      <c r="A3" s="2" t="s">
        <v>10</v>
      </c>
      <c r="B3" s="2" t="s">
        <v>11</v>
      </c>
      <c r="C3" s="2" t="s">
        <v>8</v>
      </c>
      <c r="D3" s="2" t="s">
        <v>9</v>
      </c>
      <c r="E3" s="2">
        <v>1014.463</v>
      </c>
      <c r="F3" s="2">
        <v>960.28099999999995</v>
      </c>
      <c r="G3" s="2">
        <v>1508.66</v>
      </c>
      <c r="H3" s="2">
        <v>1696.51</v>
      </c>
      <c r="I3" s="4">
        <f t="shared" ref="I3:I21" si="0">AVERAGE(E3:H3)</f>
        <v>1294.9784999999999</v>
      </c>
      <c r="J3" s="4">
        <f t="shared" ref="J3:J21" si="1">SUM(E3:H3)</f>
        <v>5179.9139999999998</v>
      </c>
      <c r="K3">
        <v>5</v>
      </c>
      <c r="L3">
        <f>LOG10(J3)</f>
        <v>3.7143225493908911</v>
      </c>
      <c r="M3">
        <f>LOG10(K3)</f>
        <v>0.69897000433601886</v>
      </c>
      <c r="O3" s="5" t="s">
        <v>49</v>
      </c>
      <c r="Q3" s="4"/>
    </row>
    <row r="4" spans="1:18">
      <c r="A4" s="2" t="s">
        <v>12</v>
      </c>
      <c r="B4" s="2" t="s">
        <v>13</v>
      </c>
      <c r="C4" s="2" t="s">
        <v>8</v>
      </c>
      <c r="D4" s="2" t="s">
        <v>9</v>
      </c>
      <c r="E4" s="2">
        <v>805.35</v>
      </c>
      <c r="F4" s="2">
        <v>1152.057</v>
      </c>
      <c r="G4" s="2">
        <v>270.24299999999999</v>
      </c>
      <c r="H4" s="2">
        <v>184.58699999999999</v>
      </c>
      <c r="I4" s="4">
        <f t="shared" si="0"/>
        <v>603.05925000000002</v>
      </c>
      <c r="J4" s="4">
        <f t="shared" si="1"/>
        <v>2412.2370000000001</v>
      </c>
      <c r="K4">
        <v>32</v>
      </c>
      <c r="L4">
        <f t="shared" ref="L4:L21" si="2">LOG10(J4)</f>
        <v>3.3824199745857615</v>
      </c>
      <c r="M4">
        <f t="shared" ref="M4:M21" si="3">LOG10(K4)</f>
        <v>1.505149978319906</v>
      </c>
      <c r="O4" s="6" t="s">
        <v>50</v>
      </c>
      <c r="Q4" s="4"/>
    </row>
    <row r="5" spans="1:18">
      <c r="A5" s="2" t="s">
        <v>14</v>
      </c>
      <c r="B5" s="2" t="s">
        <v>15</v>
      </c>
      <c r="C5" s="2" t="s">
        <v>8</v>
      </c>
      <c r="D5" s="2" t="s">
        <v>9</v>
      </c>
      <c r="E5" s="2">
        <v>175.762</v>
      </c>
      <c r="F5" s="2">
        <v>256.36599999999999</v>
      </c>
      <c r="G5" s="2">
        <v>64.646000000000001</v>
      </c>
      <c r="H5" s="2">
        <v>51.453000000000003</v>
      </c>
      <c r="I5" s="4">
        <f t="shared" si="0"/>
        <v>137.05674999999999</v>
      </c>
      <c r="J5" s="4">
        <f t="shared" si="1"/>
        <v>548.22699999999998</v>
      </c>
      <c r="K5">
        <v>4</v>
      </c>
      <c r="L5">
        <f t="shared" si="2"/>
        <v>2.7389604205910336</v>
      </c>
      <c r="M5">
        <f t="shared" si="3"/>
        <v>0.6020599913279624</v>
      </c>
      <c r="O5" s="6" t="s">
        <v>50</v>
      </c>
      <c r="Q5" s="4"/>
    </row>
    <row r="6" spans="1:18">
      <c r="A6" s="2" t="s">
        <v>17</v>
      </c>
      <c r="B6" s="2" t="s">
        <v>18</v>
      </c>
      <c r="C6" s="2" t="s">
        <v>8</v>
      </c>
      <c r="D6" s="2" t="s">
        <v>9</v>
      </c>
      <c r="E6" s="2">
        <v>5110.3729999999996</v>
      </c>
      <c r="F6" s="2">
        <v>3631.5889999999999</v>
      </c>
      <c r="G6" s="2">
        <v>4143.076</v>
      </c>
      <c r="H6" s="2">
        <v>4097.5649999999996</v>
      </c>
      <c r="I6" s="4">
        <f t="shared" si="0"/>
        <v>4245.6507499999998</v>
      </c>
      <c r="J6" s="4">
        <f t="shared" si="1"/>
        <v>16982.602999999999</v>
      </c>
      <c r="K6">
        <v>178</v>
      </c>
      <c r="L6">
        <f t="shared" si="2"/>
        <v>4.2300042572798988</v>
      </c>
      <c r="M6">
        <f t="shared" si="3"/>
        <v>2.2504200023088941</v>
      </c>
      <c r="O6" s="7" t="s">
        <v>51</v>
      </c>
      <c r="Q6" s="4"/>
    </row>
    <row r="7" spans="1:18">
      <c r="A7" s="2" t="s">
        <v>19</v>
      </c>
      <c r="B7" s="2" t="s">
        <v>20</v>
      </c>
      <c r="C7" s="2" t="s">
        <v>8</v>
      </c>
      <c r="D7" s="2" t="s">
        <v>9</v>
      </c>
      <c r="E7" s="2">
        <v>25588.107</v>
      </c>
      <c r="F7" s="2">
        <v>23954.49</v>
      </c>
      <c r="G7" s="2">
        <v>32054.920999999998</v>
      </c>
      <c r="H7" s="2">
        <v>35916.076999999997</v>
      </c>
      <c r="I7" s="4">
        <f t="shared" si="0"/>
        <v>29378.39875</v>
      </c>
      <c r="J7" s="4">
        <f t="shared" si="1"/>
        <v>117513.595</v>
      </c>
      <c r="K7">
        <v>340</v>
      </c>
      <c r="L7">
        <f t="shared" si="2"/>
        <v>5.0700881124966202</v>
      </c>
      <c r="M7">
        <f t="shared" si="3"/>
        <v>2.5314789170422549</v>
      </c>
      <c r="O7" s="7" t="s">
        <v>51</v>
      </c>
      <c r="Q7" s="4"/>
    </row>
    <row r="8" spans="1:18">
      <c r="A8" s="2" t="s">
        <v>23</v>
      </c>
      <c r="B8" s="2" t="s">
        <v>24</v>
      </c>
      <c r="C8" s="2" t="s">
        <v>8</v>
      </c>
      <c r="D8" s="2" t="s">
        <v>9</v>
      </c>
      <c r="E8" s="2">
        <v>1448.875</v>
      </c>
      <c r="F8" s="2">
        <v>1726.0920000000001</v>
      </c>
      <c r="G8" s="2">
        <v>632.49099999999999</v>
      </c>
      <c r="H8" s="2">
        <v>471.435</v>
      </c>
      <c r="I8" s="4">
        <f t="shared" si="0"/>
        <v>1069.72325</v>
      </c>
      <c r="J8" s="4">
        <f t="shared" si="1"/>
        <v>4278.893</v>
      </c>
      <c r="K8">
        <v>6</v>
      </c>
      <c r="L8">
        <f t="shared" si="2"/>
        <v>3.6313314264487428</v>
      </c>
      <c r="M8">
        <f t="shared" si="3"/>
        <v>0.77815125038364363</v>
      </c>
      <c r="O8" s="6" t="s">
        <v>50</v>
      </c>
      <c r="Q8" s="4"/>
    </row>
    <row r="9" spans="1:18">
      <c r="A9" s="2" t="s">
        <v>25</v>
      </c>
      <c r="B9" s="2" t="s">
        <v>26</v>
      </c>
      <c r="C9" s="2" t="s">
        <v>8</v>
      </c>
      <c r="D9" s="2" t="s">
        <v>9</v>
      </c>
      <c r="E9" s="2">
        <v>569.72299999999996</v>
      </c>
      <c r="F9" s="2">
        <v>870.07600000000002</v>
      </c>
      <c r="G9" s="2">
        <v>196.429</v>
      </c>
      <c r="H9" s="2">
        <v>179.81200000000001</v>
      </c>
      <c r="I9" s="4">
        <f t="shared" si="0"/>
        <v>454.01</v>
      </c>
      <c r="J9" s="4">
        <f t="shared" si="1"/>
        <v>1816.04</v>
      </c>
      <c r="K9">
        <v>12</v>
      </c>
      <c r="L9">
        <f t="shared" si="2"/>
        <v>3.2591254100374671</v>
      </c>
      <c r="M9">
        <f t="shared" si="3"/>
        <v>1.0791812460476249</v>
      </c>
      <c r="O9" s="6" t="s">
        <v>50</v>
      </c>
      <c r="Q9" s="4"/>
    </row>
    <row r="10" spans="1:18">
      <c r="A10" s="2" t="s">
        <v>27</v>
      </c>
      <c r="B10" s="2" t="s">
        <v>28</v>
      </c>
      <c r="C10" s="2" t="s">
        <v>8</v>
      </c>
      <c r="D10" s="2" t="s">
        <v>9</v>
      </c>
      <c r="E10" s="2">
        <v>132.44300000000001</v>
      </c>
      <c r="F10" s="2">
        <v>122.399</v>
      </c>
      <c r="G10" s="2">
        <v>186.958</v>
      </c>
      <c r="H10" s="2">
        <v>194.84800000000001</v>
      </c>
      <c r="I10" s="4">
        <f t="shared" si="0"/>
        <v>159.16200000000001</v>
      </c>
      <c r="J10" s="4">
        <f t="shared" si="1"/>
        <v>636.64800000000002</v>
      </c>
      <c r="K10">
        <v>10</v>
      </c>
      <c r="L10">
        <f t="shared" si="2"/>
        <v>2.8038993791000419</v>
      </c>
      <c r="M10">
        <f t="shared" si="3"/>
        <v>1</v>
      </c>
      <c r="O10" s="5" t="s">
        <v>49</v>
      </c>
      <c r="Q10" s="4"/>
    </row>
    <row r="11" spans="1:18">
      <c r="A11" s="2" t="s">
        <v>33</v>
      </c>
      <c r="B11" s="2" t="s">
        <v>34</v>
      </c>
      <c r="C11" s="2" t="s">
        <v>8</v>
      </c>
      <c r="D11" s="2" t="s">
        <v>9</v>
      </c>
      <c r="E11" s="2">
        <v>550.39300000000003</v>
      </c>
      <c r="F11" s="2">
        <v>317.46300000000002</v>
      </c>
      <c r="G11" s="2">
        <v>749.60400000000004</v>
      </c>
      <c r="H11" s="2">
        <v>650.29100000000005</v>
      </c>
      <c r="I11" s="4">
        <f t="shared" si="0"/>
        <v>566.93775000000005</v>
      </c>
      <c r="J11" s="4">
        <f t="shared" si="1"/>
        <v>2267.7510000000002</v>
      </c>
      <c r="K11">
        <v>116</v>
      </c>
      <c r="L11">
        <f t="shared" si="2"/>
        <v>3.3555953671244634</v>
      </c>
      <c r="M11">
        <f t="shared" si="3"/>
        <v>2.0644579892269186</v>
      </c>
      <c r="O11" s="5" t="s">
        <v>49</v>
      </c>
      <c r="Q11" s="4"/>
    </row>
    <row r="12" spans="1:18">
      <c r="A12" s="2" t="s">
        <v>35</v>
      </c>
      <c r="B12" s="2" t="s">
        <v>36</v>
      </c>
      <c r="C12" s="2" t="s">
        <v>8</v>
      </c>
      <c r="D12" s="2" t="s">
        <v>9</v>
      </c>
      <c r="E12" s="2">
        <v>721.06600000000003</v>
      </c>
      <c r="F12" s="2">
        <v>316.45499999999998</v>
      </c>
      <c r="G12" s="2">
        <v>1056.905</v>
      </c>
      <c r="H12" s="2">
        <v>814.35799999999995</v>
      </c>
      <c r="I12" s="4">
        <f t="shared" si="0"/>
        <v>727.19599999999991</v>
      </c>
      <c r="J12" s="4">
        <f t="shared" si="1"/>
        <v>2908.7839999999997</v>
      </c>
      <c r="K12">
        <v>764</v>
      </c>
      <c r="L12">
        <f t="shared" si="2"/>
        <v>3.463711472676767</v>
      </c>
      <c r="M12">
        <f t="shared" si="3"/>
        <v>2.8830933585756897</v>
      </c>
      <c r="O12" s="5" t="s">
        <v>49</v>
      </c>
      <c r="Q12" s="4"/>
    </row>
    <row r="13" spans="1:18">
      <c r="A13" s="2" t="s">
        <v>37</v>
      </c>
      <c r="B13" s="2" t="s">
        <v>38</v>
      </c>
      <c r="C13" s="2" t="s">
        <v>8</v>
      </c>
      <c r="D13" s="2" t="s">
        <v>9</v>
      </c>
      <c r="E13" s="2">
        <v>132.81899999999999</v>
      </c>
      <c r="F13" s="2">
        <v>163.583</v>
      </c>
      <c r="G13" s="2">
        <v>81.986999999999995</v>
      </c>
      <c r="H13" s="2">
        <v>100.59699999999999</v>
      </c>
      <c r="I13" s="4">
        <f t="shared" si="0"/>
        <v>119.7465</v>
      </c>
      <c r="J13" s="4">
        <f t="shared" si="1"/>
        <v>478.98599999999999</v>
      </c>
      <c r="K13">
        <v>2</v>
      </c>
      <c r="L13">
        <f t="shared" si="2"/>
        <v>2.6803228198621585</v>
      </c>
      <c r="M13">
        <f t="shared" si="3"/>
        <v>0.3010299956639812</v>
      </c>
      <c r="O13" s="6" t="s">
        <v>50</v>
      </c>
      <c r="Q13" s="4"/>
    </row>
    <row r="14" spans="1:18">
      <c r="A14" s="2" t="s">
        <v>39</v>
      </c>
      <c r="B14" s="2" t="s">
        <v>40</v>
      </c>
      <c r="C14" s="2" t="s">
        <v>8</v>
      </c>
      <c r="D14" s="2" t="s">
        <v>9</v>
      </c>
      <c r="E14" s="2">
        <v>151.614</v>
      </c>
      <c r="F14" s="2">
        <v>103.56100000000001</v>
      </c>
      <c r="G14" s="2">
        <v>200.35900000000001</v>
      </c>
      <c r="H14" s="2">
        <v>168.88399999999999</v>
      </c>
      <c r="I14" s="4">
        <f t="shared" si="0"/>
        <v>156.1045</v>
      </c>
      <c r="J14" s="4">
        <f t="shared" si="1"/>
        <v>624.41800000000001</v>
      </c>
      <c r="K14">
        <v>1</v>
      </c>
      <c r="L14">
        <f t="shared" si="2"/>
        <v>2.7954754139099172</v>
      </c>
      <c r="M14">
        <f t="shared" si="3"/>
        <v>0</v>
      </c>
      <c r="O14" s="5" t="s">
        <v>49</v>
      </c>
      <c r="Q14" s="4"/>
    </row>
    <row r="15" spans="1:18">
      <c r="A15" s="2" t="s">
        <v>41</v>
      </c>
      <c r="B15" s="2" t="s">
        <v>42</v>
      </c>
      <c r="C15" s="2" t="s">
        <v>8</v>
      </c>
      <c r="D15" s="2" t="s">
        <v>9</v>
      </c>
      <c r="E15" s="2">
        <v>1449.3869999999999</v>
      </c>
      <c r="F15" s="2">
        <v>2350.0540000000001</v>
      </c>
      <c r="G15" s="2">
        <v>738.84500000000003</v>
      </c>
      <c r="H15" s="2">
        <v>655.23500000000001</v>
      </c>
      <c r="I15" s="4">
        <f t="shared" si="0"/>
        <v>1298.3802499999999</v>
      </c>
      <c r="J15" s="4">
        <f t="shared" si="1"/>
        <v>5193.5209999999997</v>
      </c>
      <c r="K15">
        <v>152</v>
      </c>
      <c r="L15">
        <f t="shared" si="2"/>
        <v>3.7154618920299538</v>
      </c>
      <c r="M15">
        <f t="shared" si="3"/>
        <v>2.1818435879447726</v>
      </c>
      <c r="O15" s="6" t="s">
        <v>50</v>
      </c>
      <c r="Q15" s="4"/>
    </row>
    <row r="16" spans="1:18">
      <c r="A16" s="2" t="s">
        <v>43</v>
      </c>
      <c r="B16" s="2" t="s">
        <v>44</v>
      </c>
      <c r="C16" s="2" t="s">
        <v>8</v>
      </c>
      <c r="D16" s="2" t="s">
        <v>9</v>
      </c>
      <c r="E16" s="2">
        <v>3483.1529999999998</v>
      </c>
      <c r="F16" s="2">
        <v>2425.6660000000002</v>
      </c>
      <c r="G16" s="2">
        <v>3325.1869999999999</v>
      </c>
      <c r="H16" s="2">
        <v>3598.259</v>
      </c>
      <c r="I16" s="4">
        <f t="shared" si="0"/>
        <v>3208.0662499999999</v>
      </c>
      <c r="J16" s="4">
        <f t="shared" si="1"/>
        <v>12832.264999999999</v>
      </c>
      <c r="K16">
        <v>47</v>
      </c>
      <c r="L16">
        <f t="shared" si="2"/>
        <v>4.1083033196783481</v>
      </c>
      <c r="M16">
        <f t="shared" si="3"/>
        <v>1.6720978579357175</v>
      </c>
      <c r="O16" s="7" t="s">
        <v>51</v>
      </c>
      <c r="Q16" s="4"/>
    </row>
    <row r="17" spans="1:17">
      <c r="A17" s="2" t="s">
        <v>29</v>
      </c>
      <c r="B17" s="2" t="s">
        <v>30</v>
      </c>
      <c r="C17" s="2" t="s">
        <v>8</v>
      </c>
      <c r="D17" s="2" t="s">
        <v>9</v>
      </c>
      <c r="E17" s="2">
        <v>1326.481</v>
      </c>
      <c r="F17" s="2">
        <v>973.94899999999996</v>
      </c>
      <c r="G17" s="2">
        <v>1841.509</v>
      </c>
      <c r="H17" s="2">
        <v>1754.9090000000001</v>
      </c>
      <c r="I17" s="4">
        <f t="shared" si="0"/>
        <v>1474.212</v>
      </c>
      <c r="J17" s="4">
        <f t="shared" si="1"/>
        <v>5896.848</v>
      </c>
      <c r="K17">
        <v>87</v>
      </c>
      <c r="L17">
        <f t="shared" si="2"/>
        <v>3.7706199333379167</v>
      </c>
      <c r="M17">
        <f t="shared" si="3"/>
        <v>1.9395192526186185</v>
      </c>
      <c r="O17" s="5" t="s">
        <v>49</v>
      </c>
      <c r="Q17" s="4"/>
    </row>
    <row r="18" spans="1:17">
      <c r="A18" s="2" t="s">
        <v>31</v>
      </c>
      <c r="B18" s="2" t="s">
        <v>32</v>
      </c>
      <c r="C18" s="2" t="s">
        <v>8</v>
      </c>
      <c r="D18" s="2" t="s">
        <v>9</v>
      </c>
      <c r="E18" s="2">
        <v>1690.856</v>
      </c>
      <c r="F18" s="2">
        <v>1204.6959999999999</v>
      </c>
      <c r="G18" s="2">
        <v>2063.8389999999999</v>
      </c>
      <c r="H18" s="2">
        <v>1955.2629999999999</v>
      </c>
      <c r="I18" s="4">
        <f t="shared" si="0"/>
        <v>1728.6634999999999</v>
      </c>
      <c r="J18" s="4">
        <f t="shared" si="1"/>
        <v>6914.6539999999995</v>
      </c>
      <c r="K18">
        <v>57</v>
      </c>
      <c r="L18">
        <f t="shared" si="2"/>
        <v>3.8397704534763881</v>
      </c>
      <c r="M18">
        <f t="shared" si="3"/>
        <v>1.7558748556724915</v>
      </c>
      <c r="O18" s="5" t="s">
        <v>49</v>
      </c>
      <c r="Q18" s="4"/>
    </row>
    <row r="19" spans="1:17">
      <c r="A19" s="2" t="s">
        <v>21</v>
      </c>
      <c r="B19" s="2" t="s">
        <v>22</v>
      </c>
      <c r="C19" s="2" t="s">
        <v>8</v>
      </c>
      <c r="D19" s="2" t="s">
        <v>9</v>
      </c>
      <c r="E19" s="2">
        <v>2196.9899999999998</v>
      </c>
      <c r="F19" s="2">
        <v>3016.9859999999999</v>
      </c>
      <c r="G19" s="2">
        <v>786.63</v>
      </c>
      <c r="H19" s="2">
        <v>608.23599999999999</v>
      </c>
      <c r="I19" s="4">
        <f t="shared" si="0"/>
        <v>1652.2104999999999</v>
      </c>
      <c r="J19" s="4">
        <f t="shared" si="1"/>
        <v>6608.8419999999996</v>
      </c>
      <c r="K19">
        <v>38</v>
      </c>
      <c r="L19">
        <f t="shared" si="2"/>
        <v>3.8201253691577084</v>
      </c>
      <c r="M19">
        <f t="shared" si="3"/>
        <v>1.5797835966168101</v>
      </c>
      <c r="O19" s="6" t="s">
        <v>50</v>
      </c>
      <c r="Q19" s="4"/>
    </row>
    <row r="20" spans="1:17">
      <c r="A20" s="2" t="s">
        <v>45</v>
      </c>
      <c r="B20" s="2" t="s">
        <v>47</v>
      </c>
      <c r="C20" s="2" t="s">
        <v>8</v>
      </c>
      <c r="D20" s="2" t="s">
        <v>9</v>
      </c>
      <c r="E20" s="2">
        <v>2086.4059999999999</v>
      </c>
      <c r="F20" s="2">
        <v>1595.787</v>
      </c>
      <c r="G20" s="2">
        <v>3022.2179999999998</v>
      </c>
      <c r="H20" s="2">
        <v>3221.0810000000001</v>
      </c>
      <c r="I20" s="4">
        <f t="shared" si="0"/>
        <v>2481.373</v>
      </c>
      <c r="J20" s="4">
        <f t="shared" si="1"/>
        <v>9925.4920000000002</v>
      </c>
      <c r="K20">
        <v>21</v>
      </c>
      <c r="L20">
        <f t="shared" si="2"/>
        <v>3.9967520436557269</v>
      </c>
      <c r="M20">
        <f t="shared" si="3"/>
        <v>1.3222192947339193</v>
      </c>
      <c r="O20" s="5" t="s">
        <v>49</v>
      </c>
      <c r="Q20" s="4"/>
    </row>
    <row r="21" spans="1:17">
      <c r="A21" s="2" t="s">
        <v>16</v>
      </c>
      <c r="B21" s="2" t="s">
        <v>48</v>
      </c>
      <c r="C21" s="2" t="s">
        <v>8</v>
      </c>
      <c r="D21" s="2" t="s">
        <v>9</v>
      </c>
      <c r="E21" s="2">
        <v>290.77100000000002</v>
      </c>
      <c r="F21" s="2">
        <v>444.06200000000001</v>
      </c>
      <c r="G21" s="2">
        <v>90.897000000000006</v>
      </c>
      <c r="H21" s="2">
        <v>72.608000000000004</v>
      </c>
      <c r="I21" s="4">
        <f t="shared" si="0"/>
        <v>224.58450000000005</v>
      </c>
      <c r="J21" s="4">
        <f t="shared" si="1"/>
        <v>898.33800000000019</v>
      </c>
      <c r="K21">
        <v>1</v>
      </c>
      <c r="L21">
        <f t="shared" si="2"/>
        <v>2.9534397708724658</v>
      </c>
      <c r="M21">
        <f t="shared" si="3"/>
        <v>0</v>
      </c>
      <c r="O21" s="6" t="s">
        <v>50</v>
      </c>
      <c r="Q21" s="4"/>
    </row>
    <row r="24" spans="1:17" ht="16">
      <c r="L24" s="8" t="s">
        <v>54</v>
      </c>
    </row>
    <row r="25" spans="1:17" ht="16">
      <c r="L25" s="9">
        <f>CORREL(L3:L21,M3:M21)</f>
        <v>0.68357623516144572</v>
      </c>
    </row>
    <row r="26" spans="1:17">
      <c r="L26" s="3" t="s">
        <v>55</v>
      </c>
      <c r="M26" s="3" t="s">
        <v>56</v>
      </c>
      <c r="N26" s="3"/>
    </row>
    <row r="27" spans="1:17">
      <c r="L27" s="3" t="s">
        <v>58</v>
      </c>
      <c r="M27" s="3" t="s">
        <v>57</v>
      </c>
      <c r="N27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D561-A70A-A744-93A5-C8229990F7B8}">
  <dimension ref="A1:AI24"/>
  <sheetViews>
    <sheetView workbookViewId="0">
      <selection activeCell="G1" sqref="G1"/>
    </sheetView>
  </sheetViews>
  <sheetFormatPr baseColWidth="10" defaultRowHeight="13"/>
  <cols>
    <col min="2" max="2" width="6" customWidth="1"/>
    <col min="3" max="3" width="5.5" customWidth="1"/>
    <col min="4" max="5" width="4.5" customWidth="1"/>
    <col min="6" max="6" width="5.33203125" customWidth="1"/>
    <col min="7" max="7" width="5.5" customWidth="1"/>
    <col min="8" max="8" width="5.6640625" customWidth="1"/>
    <col min="9" max="9" width="4.5" customWidth="1"/>
    <col min="10" max="10" width="4.83203125" customWidth="1"/>
    <col min="11" max="11" width="3.6640625" customWidth="1"/>
    <col min="12" max="12" width="4.83203125" customWidth="1"/>
    <col min="13" max="13" width="7" customWidth="1"/>
    <col min="14" max="15" width="4.83203125" customWidth="1"/>
    <col min="16" max="16" width="7.6640625" customWidth="1"/>
    <col min="17" max="17" width="4" customWidth="1"/>
    <col min="18" max="18" width="5.83203125" customWidth="1"/>
    <col min="19" max="19" width="5.1640625" customWidth="1"/>
    <col min="20" max="20" width="6.1640625" customWidth="1"/>
    <col min="21" max="21" width="3.83203125" customWidth="1"/>
    <col min="22" max="22" width="5.6640625" customWidth="1"/>
    <col min="23" max="23" width="6.6640625" customWidth="1"/>
    <col min="24" max="24" width="4.1640625" customWidth="1"/>
    <col min="25" max="25" width="5.5" customWidth="1"/>
    <col min="26" max="26" width="2.83203125" customWidth="1"/>
    <col min="32" max="32" width="26.5" customWidth="1"/>
    <col min="33" max="33" width="22.5" customWidth="1"/>
    <col min="34" max="34" width="24.5" style="29" customWidth="1"/>
    <col min="35" max="35" width="32.83203125" customWidth="1"/>
  </cols>
  <sheetData>
    <row r="1" spans="1:35" ht="42" customHeight="1">
      <c r="A1" s="45" t="s">
        <v>155</v>
      </c>
    </row>
    <row r="2" spans="1:35" ht="100">
      <c r="A2" s="10" t="s">
        <v>62</v>
      </c>
      <c r="B2" s="11" t="s">
        <v>63</v>
      </c>
      <c r="C2" s="11" t="s">
        <v>64</v>
      </c>
      <c r="D2" s="11" t="s">
        <v>65</v>
      </c>
      <c r="E2" s="11" t="s">
        <v>66</v>
      </c>
      <c r="F2" s="11" t="s">
        <v>67</v>
      </c>
      <c r="G2" s="11"/>
      <c r="H2" s="11" t="s">
        <v>64</v>
      </c>
      <c r="I2" s="11" t="s">
        <v>68</v>
      </c>
      <c r="J2" s="11" t="s">
        <v>69</v>
      </c>
      <c r="K2" s="11" t="s">
        <v>70</v>
      </c>
      <c r="L2" s="11" t="s">
        <v>71</v>
      </c>
      <c r="M2" s="11"/>
      <c r="N2" s="11" t="s">
        <v>72</v>
      </c>
      <c r="O2" s="11" t="s">
        <v>73</v>
      </c>
      <c r="P2" s="11"/>
      <c r="Q2" s="11" t="s">
        <v>74</v>
      </c>
      <c r="R2" s="11" t="s">
        <v>75</v>
      </c>
      <c r="S2" s="11" t="s">
        <v>76</v>
      </c>
      <c r="T2" s="11"/>
      <c r="U2" s="11" t="s">
        <v>77</v>
      </c>
      <c r="V2" s="11" t="s">
        <v>74</v>
      </c>
      <c r="W2" s="11"/>
      <c r="X2" s="11" t="s">
        <v>66</v>
      </c>
      <c r="Y2" s="11" t="s">
        <v>78</v>
      </c>
      <c r="Z2" s="11"/>
      <c r="AA2" s="12" t="s">
        <v>79</v>
      </c>
      <c r="AB2" s="13" t="s">
        <v>80</v>
      </c>
      <c r="AC2" s="13" t="s">
        <v>81</v>
      </c>
      <c r="AD2" s="13" t="s">
        <v>82</v>
      </c>
      <c r="AE2" s="13" t="s">
        <v>83</v>
      </c>
      <c r="AF2" s="13" t="s">
        <v>84</v>
      </c>
      <c r="AG2" s="44" t="s">
        <v>153</v>
      </c>
      <c r="AH2" s="15" t="s">
        <v>85</v>
      </c>
      <c r="AI2" s="16" t="s">
        <v>86</v>
      </c>
    </row>
    <row r="3" spans="1:35" ht="45">
      <c r="A3" s="17" t="s">
        <v>30</v>
      </c>
      <c r="B3" s="18">
        <v>1</v>
      </c>
      <c r="C3" s="19">
        <v>1</v>
      </c>
      <c r="D3" s="19">
        <v>1</v>
      </c>
      <c r="E3" s="19">
        <v>1</v>
      </c>
      <c r="F3" s="20">
        <v>2.38</v>
      </c>
      <c r="G3" s="21"/>
      <c r="H3" s="18">
        <v>1</v>
      </c>
      <c r="I3" s="19">
        <v>1</v>
      </c>
      <c r="J3" s="19">
        <v>3.83</v>
      </c>
      <c r="K3" s="19">
        <v>72.760000000000005</v>
      </c>
      <c r="L3" s="20">
        <v>1</v>
      </c>
      <c r="M3" s="21"/>
      <c r="N3" s="18">
        <v>1</v>
      </c>
      <c r="O3" s="20">
        <v>1</v>
      </c>
      <c r="P3" s="21"/>
      <c r="Q3" s="18">
        <v>1</v>
      </c>
      <c r="R3" s="19">
        <v>6.2</v>
      </c>
      <c r="S3" s="20">
        <v>0.97</v>
      </c>
      <c r="T3" s="21"/>
      <c r="U3" s="18">
        <v>1</v>
      </c>
      <c r="V3" s="20">
        <v>1.04</v>
      </c>
      <c r="W3" s="21"/>
      <c r="X3" s="18">
        <v>1</v>
      </c>
      <c r="Y3" s="20">
        <v>29.67</v>
      </c>
      <c r="Z3" s="22"/>
      <c r="AA3" s="23" t="s">
        <v>30</v>
      </c>
      <c r="AB3" s="22" t="s">
        <v>29</v>
      </c>
      <c r="AC3" s="22" t="s">
        <v>87</v>
      </c>
      <c r="AD3" s="22" t="s">
        <v>88</v>
      </c>
      <c r="AE3" s="22" t="s">
        <v>8</v>
      </c>
      <c r="AF3" s="24" t="s">
        <v>89</v>
      </c>
      <c r="AG3" s="25" t="s">
        <v>90</v>
      </c>
      <c r="AH3" s="26">
        <f>CORREL(B3:Y3,B4:Y4)</f>
        <v>0.58322835840732656</v>
      </c>
      <c r="AI3" s="27" t="s">
        <v>91</v>
      </c>
    </row>
    <row r="4" spans="1:35" ht="28">
      <c r="A4" s="17" t="s">
        <v>32</v>
      </c>
      <c r="B4" s="18">
        <v>1</v>
      </c>
      <c r="C4" s="19">
        <v>0.72</v>
      </c>
      <c r="D4" s="19">
        <v>0.51</v>
      </c>
      <c r="E4" s="19">
        <v>0.51</v>
      </c>
      <c r="F4" s="20">
        <v>16.190000000000001</v>
      </c>
      <c r="G4" s="21"/>
      <c r="H4" s="18">
        <v>1</v>
      </c>
      <c r="I4" s="19">
        <v>3.63</v>
      </c>
      <c r="J4" s="19">
        <v>11.42</v>
      </c>
      <c r="K4" s="19">
        <v>44.76</v>
      </c>
      <c r="L4" s="20">
        <v>0.7</v>
      </c>
      <c r="M4" s="21"/>
      <c r="N4" s="18">
        <v>1</v>
      </c>
      <c r="O4" s="20">
        <v>1.97</v>
      </c>
      <c r="P4" s="21"/>
      <c r="Q4" s="18">
        <v>1</v>
      </c>
      <c r="R4" s="19">
        <v>61.01</v>
      </c>
      <c r="S4" s="20">
        <v>1.46</v>
      </c>
      <c r="T4" s="21"/>
      <c r="U4" s="18">
        <v>1</v>
      </c>
      <c r="V4" s="20">
        <v>0.61</v>
      </c>
      <c r="W4" s="21"/>
      <c r="X4" s="18">
        <v>1</v>
      </c>
      <c r="Y4" s="20">
        <v>114.73</v>
      </c>
      <c r="Z4" s="22"/>
      <c r="AA4" s="23" t="s">
        <v>32</v>
      </c>
      <c r="AB4" s="22" t="s">
        <v>31</v>
      </c>
      <c r="AC4" s="22" t="s">
        <v>92</v>
      </c>
      <c r="AD4" s="22" t="s">
        <v>93</v>
      </c>
      <c r="AE4" s="22" t="s">
        <v>8</v>
      </c>
      <c r="AF4" s="24" t="s">
        <v>94</v>
      </c>
      <c r="AG4" s="28"/>
    </row>
    <row r="5" spans="1:35">
      <c r="A5" s="30"/>
      <c r="B5" s="31"/>
      <c r="C5" s="32"/>
      <c r="D5" s="32"/>
      <c r="E5" s="32"/>
      <c r="F5" s="33"/>
      <c r="G5" s="34"/>
      <c r="H5" s="31"/>
      <c r="I5" s="32"/>
      <c r="J5" s="32"/>
      <c r="K5" s="32"/>
      <c r="L5" s="33"/>
      <c r="M5" s="34"/>
      <c r="N5" s="31"/>
      <c r="O5" s="33"/>
      <c r="P5" s="34"/>
      <c r="Q5" s="31"/>
      <c r="R5" s="32"/>
      <c r="S5" s="33"/>
      <c r="T5" s="34"/>
      <c r="U5" s="31"/>
      <c r="V5" s="33"/>
      <c r="W5" s="34"/>
      <c r="X5" s="31"/>
      <c r="Y5" s="33"/>
      <c r="AA5" s="35"/>
      <c r="AF5" s="28"/>
      <c r="AG5" s="28"/>
    </row>
    <row r="6" spans="1:35" ht="70">
      <c r="A6" s="17" t="s">
        <v>36</v>
      </c>
      <c r="B6" s="18">
        <v>1</v>
      </c>
      <c r="C6" s="19">
        <v>1.05</v>
      </c>
      <c r="D6" s="19">
        <v>24.23</v>
      </c>
      <c r="E6" s="19">
        <v>97.72</v>
      </c>
      <c r="F6" s="20">
        <v>0.83</v>
      </c>
      <c r="G6" s="21"/>
      <c r="H6" s="18">
        <v>1</v>
      </c>
      <c r="I6" s="19">
        <v>0.59</v>
      </c>
      <c r="J6" s="19">
        <v>1.04</v>
      </c>
      <c r="K6" s="19">
        <v>0.73</v>
      </c>
      <c r="L6" s="20">
        <v>0.59</v>
      </c>
      <c r="M6" s="21"/>
      <c r="N6" s="18">
        <v>1</v>
      </c>
      <c r="O6" s="20">
        <v>2.96</v>
      </c>
      <c r="P6" s="21"/>
      <c r="Q6" s="18">
        <v>1</v>
      </c>
      <c r="R6" s="19">
        <v>2.02</v>
      </c>
      <c r="S6" s="20">
        <v>3.71</v>
      </c>
      <c r="T6" s="21"/>
      <c r="U6" s="18">
        <v>1</v>
      </c>
      <c r="V6" s="20">
        <v>0.09</v>
      </c>
      <c r="W6" s="21"/>
      <c r="X6" s="18">
        <v>1</v>
      </c>
      <c r="Y6" s="20">
        <v>0.01</v>
      </c>
      <c r="Z6" s="22"/>
      <c r="AA6" s="23" t="s">
        <v>36</v>
      </c>
      <c r="AB6" s="22" t="s">
        <v>35</v>
      </c>
      <c r="AC6" s="22" t="s">
        <v>95</v>
      </c>
      <c r="AD6" s="22" t="s">
        <v>96</v>
      </c>
      <c r="AE6" s="22" t="s">
        <v>8</v>
      </c>
      <c r="AF6" s="24" t="s">
        <v>97</v>
      </c>
      <c r="AG6" s="25" t="s">
        <v>98</v>
      </c>
      <c r="AH6" s="36">
        <f>CORREL(B4:Y4,B6:Y6)</f>
        <v>-0.14267978246396421</v>
      </c>
    </row>
    <row r="7" spans="1:35" ht="18">
      <c r="AG7" s="37" t="s">
        <v>99</v>
      </c>
      <c r="AH7" s="36">
        <f>CORREL(B6:Y6,B3:Y3)</f>
        <v>-0.107340266758135</v>
      </c>
    </row>
    <row r="8" spans="1:35" ht="18">
      <c r="AG8" s="38" t="s">
        <v>100</v>
      </c>
      <c r="AH8" s="39">
        <f>CORREL(B6:Y6,B10:Y10)</f>
        <v>0.93845687034792091</v>
      </c>
    </row>
    <row r="9" spans="1:35" ht="18">
      <c r="A9" s="40" t="s">
        <v>101</v>
      </c>
      <c r="B9" s="31">
        <v>1</v>
      </c>
      <c r="C9" s="32">
        <v>0.56999999999999995</v>
      </c>
      <c r="D9" s="32">
        <v>0.31</v>
      </c>
      <c r="E9" s="32">
        <v>0.31</v>
      </c>
      <c r="F9" s="33">
        <v>21.29</v>
      </c>
      <c r="G9" s="34"/>
      <c r="H9" s="31">
        <v>1</v>
      </c>
      <c r="I9" s="32">
        <v>1.58</v>
      </c>
      <c r="J9" s="32">
        <v>3.21</v>
      </c>
      <c r="K9" s="32">
        <v>96.25</v>
      </c>
      <c r="L9" s="33">
        <v>0.54</v>
      </c>
      <c r="M9" s="34"/>
      <c r="N9" s="31">
        <v>1</v>
      </c>
      <c r="O9" s="33">
        <v>1</v>
      </c>
      <c r="P9" s="34"/>
      <c r="Q9" s="31">
        <v>1</v>
      </c>
      <c r="R9" s="32">
        <v>17.43</v>
      </c>
      <c r="S9" s="33">
        <v>1.19</v>
      </c>
      <c r="T9" s="34"/>
      <c r="U9" s="31">
        <v>1</v>
      </c>
      <c r="V9" s="33">
        <v>0.57999999999999996</v>
      </c>
      <c r="W9" s="34"/>
      <c r="X9" s="31">
        <v>1</v>
      </c>
      <c r="Y9" s="33">
        <v>33.78</v>
      </c>
      <c r="AA9" s="35" t="s">
        <v>102</v>
      </c>
      <c r="AB9" t="s">
        <v>45</v>
      </c>
      <c r="AC9" t="s">
        <v>103</v>
      </c>
      <c r="AD9" s="3" t="s">
        <v>104</v>
      </c>
      <c r="AE9" s="3" t="s">
        <v>8</v>
      </c>
      <c r="AF9" s="41" t="s">
        <v>105</v>
      </c>
      <c r="AG9" s="37" t="s">
        <v>106</v>
      </c>
      <c r="AH9" s="36">
        <f>CORREL(B4:Y4,B10:Y10)</f>
        <v>-0.18453805320447619</v>
      </c>
    </row>
    <row r="10" spans="1:35" ht="28">
      <c r="A10" s="30" t="s">
        <v>34</v>
      </c>
      <c r="B10" s="31">
        <v>1</v>
      </c>
      <c r="C10" s="32">
        <v>0.68</v>
      </c>
      <c r="D10" s="32">
        <v>23.36</v>
      </c>
      <c r="E10" s="32">
        <v>35.9</v>
      </c>
      <c r="F10" s="33">
        <v>0.39</v>
      </c>
      <c r="G10" s="34"/>
      <c r="H10" s="31">
        <v>1</v>
      </c>
      <c r="I10" s="32">
        <v>0.62</v>
      </c>
      <c r="J10" s="32">
        <v>1.28</v>
      </c>
      <c r="K10" s="32">
        <v>0.81</v>
      </c>
      <c r="L10" s="33">
        <v>0.97</v>
      </c>
      <c r="M10" s="34"/>
      <c r="N10" s="31">
        <v>1</v>
      </c>
      <c r="O10" s="33">
        <v>3.94</v>
      </c>
      <c r="P10" s="34"/>
      <c r="Q10" s="31">
        <v>1</v>
      </c>
      <c r="R10" s="32">
        <v>0.94</v>
      </c>
      <c r="S10" s="33">
        <v>2.39</v>
      </c>
      <c r="T10" s="34"/>
      <c r="U10" s="31">
        <v>1</v>
      </c>
      <c r="V10" s="33">
        <v>0.12</v>
      </c>
      <c r="W10" s="34"/>
      <c r="X10" s="31">
        <v>1</v>
      </c>
      <c r="Y10" s="33">
        <v>0.02</v>
      </c>
      <c r="AA10" s="35" t="s">
        <v>34</v>
      </c>
      <c r="AB10" t="s">
        <v>33</v>
      </c>
      <c r="AC10" t="s">
        <v>107</v>
      </c>
      <c r="AD10" t="s">
        <v>108</v>
      </c>
      <c r="AE10" t="s">
        <v>8</v>
      </c>
      <c r="AF10" s="28" t="s">
        <v>109</v>
      </c>
      <c r="AG10" s="38" t="s">
        <v>110</v>
      </c>
      <c r="AH10" s="36">
        <f>CORREL(B3:Y3,B10:Y10)</f>
        <v>-0.13158890294332715</v>
      </c>
    </row>
    <row r="11" spans="1:35" ht="18">
      <c r="A11" s="30" t="s">
        <v>11</v>
      </c>
      <c r="B11" s="31">
        <v>1</v>
      </c>
      <c r="C11" s="32">
        <v>1.2</v>
      </c>
      <c r="D11" s="32">
        <v>0.89</v>
      </c>
      <c r="E11" s="32">
        <v>0.69</v>
      </c>
      <c r="F11" s="33">
        <v>0.04</v>
      </c>
      <c r="G11" s="34"/>
      <c r="H11" s="31">
        <v>1</v>
      </c>
      <c r="I11" s="32">
        <v>0.93</v>
      </c>
      <c r="J11" s="32">
        <v>1.48</v>
      </c>
      <c r="K11" s="32">
        <v>1.39</v>
      </c>
      <c r="L11" s="33">
        <v>0.97</v>
      </c>
      <c r="M11" s="34"/>
      <c r="N11" s="31">
        <v>1</v>
      </c>
      <c r="O11" s="33">
        <v>0.55000000000000004</v>
      </c>
      <c r="P11" s="34"/>
      <c r="Q11" s="31">
        <v>1</v>
      </c>
      <c r="R11" s="32">
        <v>2.95</v>
      </c>
      <c r="S11" s="33">
        <v>1.39</v>
      </c>
      <c r="T11" s="34"/>
      <c r="U11" s="31">
        <v>1</v>
      </c>
      <c r="V11" s="33">
        <v>0.57999999999999996</v>
      </c>
      <c r="W11" s="34"/>
      <c r="X11" s="31">
        <v>1</v>
      </c>
      <c r="Y11" s="33">
        <v>0.66</v>
      </c>
      <c r="AA11" s="35" t="s">
        <v>11</v>
      </c>
      <c r="AB11" t="s">
        <v>10</v>
      </c>
      <c r="AC11" t="s">
        <v>111</v>
      </c>
      <c r="AD11" t="s">
        <v>112</v>
      </c>
      <c r="AE11" t="s">
        <v>8</v>
      </c>
      <c r="AF11" s="28" t="s">
        <v>113</v>
      </c>
      <c r="AG11" s="37" t="s">
        <v>114</v>
      </c>
      <c r="AH11" s="36">
        <f>CORREL(B6:Y6,B9:Y9)</f>
        <v>-0.12867472020886714</v>
      </c>
    </row>
    <row r="12" spans="1:35" ht="18">
      <c r="AG12" s="37" t="s">
        <v>115</v>
      </c>
      <c r="AH12" s="26">
        <f>CORREL(B3:Y3,B23:Y23)</f>
        <v>0.34761577778169644</v>
      </c>
    </row>
    <row r="13" spans="1:35" ht="18">
      <c r="AG13" s="37" t="s">
        <v>116</v>
      </c>
      <c r="AH13" s="36">
        <f>CORREL(B6:Y6,B11:Y11)</f>
        <v>-0.14758322885911532</v>
      </c>
    </row>
    <row r="14" spans="1:35" ht="18">
      <c r="AG14" s="37" t="s">
        <v>117</v>
      </c>
      <c r="AH14" s="36">
        <f>CORREL(B23:Y23,B10:Y10)</f>
        <v>-0.28202246019016275</v>
      </c>
    </row>
    <row r="15" spans="1:35" ht="18">
      <c r="AG15" s="37" t="s">
        <v>118</v>
      </c>
      <c r="AH15" s="26">
        <f>CORREL(B4:Y4,B9:Y9)</f>
        <v>0.58447025491039206</v>
      </c>
    </row>
    <row r="16" spans="1:35" ht="18">
      <c r="AG16" s="37" t="s">
        <v>119</v>
      </c>
      <c r="AH16" s="36">
        <f>CORREL(B11:Y11,B9:Y9)</f>
        <v>0.14374036981211494</v>
      </c>
    </row>
    <row r="17" spans="1:34" ht="18">
      <c r="AG17" s="37" t="s">
        <v>120</v>
      </c>
      <c r="AH17" s="36">
        <f>CORREL(B9:Y9,B10:Y10)</f>
        <v>-0.15955385698448993</v>
      </c>
    </row>
    <row r="18" spans="1:34" ht="18">
      <c r="AG18" s="37" t="s">
        <v>121</v>
      </c>
      <c r="AH18" s="36">
        <f>CORREL(B3:Y3,B11:Y11)</f>
        <v>0.13626510995429772</v>
      </c>
    </row>
    <row r="19" spans="1:34" ht="18">
      <c r="AG19" s="37" t="s">
        <v>122</v>
      </c>
      <c r="AH19" s="36">
        <f>CORREL(B11:Y11,B10:Y10)</f>
        <v>-0.15786985625356031</v>
      </c>
    </row>
    <row r="20" spans="1:34" ht="18">
      <c r="AG20" s="37" t="s">
        <v>123</v>
      </c>
      <c r="AH20" s="39">
        <f>CORREL(B4:Y4,B23:Y23)</f>
        <v>0.81462908520344846</v>
      </c>
    </row>
    <row r="21" spans="1:34" ht="18">
      <c r="AG21" s="37" t="s">
        <v>124</v>
      </c>
      <c r="AH21" s="36" t="e">
        <f>CORREL(B24:Y24,B6:Y6)</f>
        <v>#DIV/0!</v>
      </c>
    </row>
    <row r="23" spans="1:34" ht="28">
      <c r="A23" s="30" t="s">
        <v>28</v>
      </c>
      <c r="B23" s="31">
        <v>1</v>
      </c>
      <c r="C23" s="32">
        <v>0.16</v>
      </c>
      <c r="D23" s="32">
        <v>0.16</v>
      </c>
      <c r="E23" s="32">
        <v>0.16</v>
      </c>
      <c r="F23" s="33">
        <v>0.16</v>
      </c>
      <c r="G23" s="34"/>
      <c r="H23" s="31">
        <v>1</v>
      </c>
      <c r="I23" s="32">
        <v>1</v>
      </c>
      <c r="J23" s="32">
        <v>1</v>
      </c>
      <c r="K23" s="32">
        <v>1</v>
      </c>
      <c r="L23" s="33">
        <v>1</v>
      </c>
      <c r="M23" s="34"/>
      <c r="N23" s="31">
        <v>1</v>
      </c>
      <c r="O23" s="33">
        <v>1</v>
      </c>
      <c r="P23" s="34"/>
      <c r="Q23" s="31">
        <v>1</v>
      </c>
      <c r="R23" s="32">
        <v>1</v>
      </c>
      <c r="S23" s="33">
        <v>1</v>
      </c>
      <c r="T23" s="34"/>
      <c r="U23" s="31">
        <v>1</v>
      </c>
      <c r="V23" s="33">
        <v>0.78</v>
      </c>
      <c r="W23" s="34"/>
      <c r="X23" s="31">
        <v>1</v>
      </c>
      <c r="Y23" s="33">
        <v>5.66</v>
      </c>
      <c r="AA23" s="35" t="s">
        <v>28</v>
      </c>
      <c r="AB23" t="s">
        <v>27</v>
      </c>
      <c r="AC23" t="s">
        <v>125</v>
      </c>
      <c r="AD23" t="s">
        <v>126</v>
      </c>
      <c r="AE23" t="s">
        <v>8</v>
      </c>
      <c r="AF23" s="28" t="s">
        <v>127</v>
      </c>
      <c r="AH23"/>
    </row>
    <row r="24" spans="1:34" ht="28">
      <c r="A24" s="30" t="s">
        <v>40</v>
      </c>
      <c r="B24" s="31">
        <v>1</v>
      </c>
      <c r="C24" s="32">
        <v>1</v>
      </c>
      <c r="D24" s="32">
        <v>1</v>
      </c>
      <c r="E24" s="32">
        <v>1</v>
      </c>
      <c r="F24" s="33">
        <v>1</v>
      </c>
      <c r="G24" s="34"/>
      <c r="H24" s="31">
        <v>1</v>
      </c>
      <c r="I24" s="32">
        <v>1</v>
      </c>
      <c r="J24" s="32">
        <v>1</v>
      </c>
      <c r="K24" s="32">
        <v>1</v>
      </c>
      <c r="L24" s="33">
        <v>1</v>
      </c>
      <c r="M24" s="34"/>
      <c r="N24" s="31">
        <v>1</v>
      </c>
      <c r="O24" s="33">
        <v>1</v>
      </c>
      <c r="P24" s="34"/>
      <c r="Q24" s="31">
        <v>1</v>
      </c>
      <c r="R24" s="32">
        <v>1</v>
      </c>
      <c r="S24" s="33">
        <v>1</v>
      </c>
      <c r="T24" s="34"/>
      <c r="U24" s="31">
        <v>1</v>
      </c>
      <c r="V24" s="33">
        <v>1</v>
      </c>
      <c r="W24" s="34"/>
      <c r="X24" s="31">
        <v>1</v>
      </c>
      <c r="Y24" s="33">
        <v>1</v>
      </c>
      <c r="AA24" s="35" t="s">
        <v>40</v>
      </c>
      <c r="AB24" t="s">
        <v>39</v>
      </c>
      <c r="AC24" t="s">
        <v>128</v>
      </c>
      <c r="AD24" t="s">
        <v>129</v>
      </c>
      <c r="AE24" t="s">
        <v>8</v>
      </c>
      <c r="AF24" s="28" t="s">
        <v>130</v>
      </c>
      <c r="AH24"/>
    </row>
  </sheetData>
  <conditionalFormatting sqref="B3:F3 H3:L3 N3:O3 Q3:S3 U3:V3 X3:Y3">
    <cfRule type="colorScale" priority="8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4:F5 H4:L5 N4:O5 Q4:S5 U4:V5 X4:Y5">
    <cfRule type="colorScale" priority="7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6:F6 H6:L6 N6:O6 Q6:S6 U6:V6 X6:Y6">
    <cfRule type="colorScale" priority="6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9:F9 H9:L9 N9:O9 Q9:S9 U9:V9 X9:Y9">
    <cfRule type="colorScale" priority="5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10:F10 H10:L10 N10:O10 Q10:S10 U10:V10 X10:Y10">
    <cfRule type="colorScale" priority="3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11:F11 H11:L11 N11:O11 Q11:S11 U11:V11 X11:Y11">
    <cfRule type="colorScale" priority="4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23:F23 H23:L23 N23:O23 Q23:S23 U23:V23 X23:Y23">
    <cfRule type="colorScale" priority="2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24:F24 H24:L24 N24:O24 Q24:S24 U24:V24 X24:Y24">
    <cfRule type="colorScale" priority="1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53FFB-BB33-4F42-B280-A3C091E1FFC6}">
  <dimension ref="A1:AJ24"/>
  <sheetViews>
    <sheetView tabSelected="1" workbookViewId="0">
      <selection activeCell="F2" sqref="F2"/>
    </sheetView>
  </sheetViews>
  <sheetFormatPr baseColWidth="10" defaultRowHeight="13"/>
  <cols>
    <col min="32" max="32" width="24.5" style="28" customWidth="1"/>
    <col min="34" max="34" width="22.5" customWidth="1"/>
    <col min="35" max="35" width="24.5" style="29" customWidth="1"/>
    <col min="36" max="36" width="32.83203125" customWidth="1"/>
  </cols>
  <sheetData>
    <row r="1" spans="1:36" ht="28" customHeight="1">
      <c r="A1" s="45" t="s">
        <v>156</v>
      </c>
    </row>
    <row r="2" spans="1:36" ht="95" customHeight="1">
      <c r="A2" s="10" t="s">
        <v>62</v>
      </c>
      <c r="B2" s="11" t="s">
        <v>63</v>
      </c>
      <c r="C2" s="11" t="s">
        <v>64</v>
      </c>
      <c r="D2" s="11" t="s">
        <v>65</v>
      </c>
      <c r="E2" s="11" t="s">
        <v>66</v>
      </c>
      <c r="F2" s="11" t="s">
        <v>67</v>
      </c>
      <c r="G2" s="11"/>
      <c r="H2" s="11" t="s">
        <v>64</v>
      </c>
      <c r="I2" s="11" t="s">
        <v>68</v>
      </c>
      <c r="J2" s="11" t="s">
        <v>69</v>
      </c>
      <c r="K2" s="11" t="s">
        <v>70</v>
      </c>
      <c r="L2" s="11" t="s">
        <v>71</v>
      </c>
      <c r="M2" s="11"/>
      <c r="N2" s="11" t="s">
        <v>72</v>
      </c>
      <c r="O2" s="11" t="s">
        <v>73</v>
      </c>
      <c r="P2" s="11"/>
      <c r="Q2" s="11" t="s">
        <v>74</v>
      </c>
      <c r="R2" s="11" t="s">
        <v>75</v>
      </c>
      <c r="S2" s="11" t="s">
        <v>76</v>
      </c>
      <c r="T2" s="11"/>
      <c r="U2" s="11" t="s">
        <v>77</v>
      </c>
      <c r="V2" s="11" t="s">
        <v>74</v>
      </c>
      <c r="W2" s="11"/>
      <c r="X2" s="11" t="s">
        <v>66</v>
      </c>
      <c r="Y2" s="11" t="s">
        <v>78</v>
      </c>
      <c r="Z2" s="11"/>
      <c r="AA2" s="12" t="s">
        <v>79</v>
      </c>
      <c r="AB2" s="13" t="s">
        <v>80</v>
      </c>
      <c r="AC2" s="13" t="s">
        <v>81</v>
      </c>
      <c r="AD2" s="13" t="s">
        <v>82</v>
      </c>
      <c r="AE2" s="13" t="s">
        <v>83</v>
      </c>
      <c r="AF2" s="13" t="s">
        <v>84</v>
      </c>
      <c r="AH2" s="44" t="s">
        <v>153</v>
      </c>
      <c r="AI2" s="15" t="s">
        <v>85</v>
      </c>
      <c r="AJ2" s="14"/>
    </row>
    <row r="3" spans="1:36" ht="29" customHeight="1">
      <c r="A3" s="42" t="s">
        <v>22</v>
      </c>
      <c r="B3" s="31">
        <v>1</v>
      </c>
      <c r="C3" s="32">
        <v>1</v>
      </c>
      <c r="D3" s="32">
        <v>1</v>
      </c>
      <c r="E3" s="32">
        <v>3.47</v>
      </c>
      <c r="F3" s="33">
        <v>1</v>
      </c>
      <c r="H3" s="31">
        <v>1</v>
      </c>
      <c r="I3" s="32">
        <v>1.02</v>
      </c>
      <c r="J3" s="32">
        <v>1</v>
      </c>
      <c r="K3" s="32">
        <v>1</v>
      </c>
      <c r="L3" s="33">
        <v>1</v>
      </c>
      <c r="N3" s="31">
        <v>1</v>
      </c>
      <c r="O3" s="33">
        <v>1.24</v>
      </c>
      <c r="Q3" s="31">
        <v>1</v>
      </c>
      <c r="R3" s="32">
        <v>0.12</v>
      </c>
      <c r="S3" s="33">
        <v>0.14000000000000001</v>
      </c>
      <c r="U3" s="31">
        <v>1</v>
      </c>
      <c r="V3" s="33">
        <v>95.52</v>
      </c>
      <c r="X3" s="31">
        <v>1</v>
      </c>
      <c r="Y3" s="33">
        <v>61.31</v>
      </c>
      <c r="AA3" s="35" t="s">
        <v>22</v>
      </c>
      <c r="AB3" t="s">
        <v>21</v>
      </c>
      <c r="AC3" t="s">
        <v>131</v>
      </c>
      <c r="AD3" t="s">
        <v>132</v>
      </c>
      <c r="AE3" t="s">
        <v>8</v>
      </c>
      <c r="AF3" s="28" t="s">
        <v>133</v>
      </c>
      <c r="AH3" s="25" t="s">
        <v>134</v>
      </c>
      <c r="AI3" s="39">
        <f>CORREL(B3:Y3,B4:Y4)</f>
        <v>0.42117944697311421</v>
      </c>
      <c r="AJ3" s="27"/>
    </row>
    <row r="4" spans="1:36" ht="28" customHeight="1">
      <c r="A4" s="42" t="s">
        <v>26</v>
      </c>
      <c r="B4" s="31">
        <v>1</v>
      </c>
      <c r="C4" s="32">
        <v>0.82</v>
      </c>
      <c r="D4" s="32">
        <v>0.92</v>
      </c>
      <c r="E4" s="32">
        <v>0.56000000000000005</v>
      </c>
      <c r="F4" s="33">
        <v>0.2</v>
      </c>
      <c r="H4" s="31">
        <v>1</v>
      </c>
      <c r="I4" s="32">
        <v>0.83</v>
      </c>
      <c r="J4" s="32">
        <v>1.32</v>
      </c>
      <c r="K4" s="32">
        <v>0.89</v>
      </c>
      <c r="L4" s="33">
        <v>0.65</v>
      </c>
      <c r="N4" s="31">
        <v>1</v>
      </c>
      <c r="O4" s="33">
        <v>2</v>
      </c>
      <c r="Q4" s="31">
        <v>1</v>
      </c>
      <c r="R4" s="32">
        <v>0.31</v>
      </c>
      <c r="S4" s="33">
        <v>0.44</v>
      </c>
      <c r="U4" s="31">
        <v>1</v>
      </c>
      <c r="V4" s="33">
        <v>0.52</v>
      </c>
      <c r="X4" s="31">
        <v>1</v>
      </c>
      <c r="Y4" s="33">
        <v>6</v>
      </c>
      <c r="AA4" s="35" t="s">
        <v>26</v>
      </c>
      <c r="AB4" t="s">
        <v>25</v>
      </c>
      <c r="AC4" t="s">
        <v>135</v>
      </c>
      <c r="AD4" t="s">
        <v>136</v>
      </c>
      <c r="AE4" t="s">
        <v>8</v>
      </c>
      <c r="AF4" s="28" t="s">
        <v>137</v>
      </c>
      <c r="AH4" s="25" t="s">
        <v>138</v>
      </c>
      <c r="AI4" s="26">
        <f>CORREL(B4:Y4,B5:Y5)</f>
        <v>0.2543113421550352</v>
      </c>
    </row>
    <row r="5" spans="1:36" ht="30" customHeight="1">
      <c r="A5" s="42" t="s">
        <v>13</v>
      </c>
      <c r="B5" s="31">
        <v>1</v>
      </c>
      <c r="C5" s="32">
        <v>1</v>
      </c>
      <c r="D5" s="32">
        <v>1</v>
      </c>
      <c r="E5" s="32">
        <v>2.98</v>
      </c>
      <c r="F5" s="33">
        <v>1</v>
      </c>
      <c r="H5" s="31">
        <v>1</v>
      </c>
      <c r="I5" s="32">
        <v>1</v>
      </c>
      <c r="J5" s="32">
        <v>1</v>
      </c>
      <c r="K5" s="32">
        <v>1</v>
      </c>
      <c r="L5" s="33">
        <v>1</v>
      </c>
      <c r="N5" s="31">
        <v>1</v>
      </c>
      <c r="O5" s="33">
        <v>1</v>
      </c>
      <c r="Q5" s="31">
        <v>1</v>
      </c>
      <c r="R5" s="32">
        <v>0.06</v>
      </c>
      <c r="S5" s="33">
        <v>0.06</v>
      </c>
      <c r="U5" s="31">
        <v>1</v>
      </c>
      <c r="V5" s="33">
        <v>89.37</v>
      </c>
      <c r="X5" s="31">
        <v>1</v>
      </c>
      <c r="Y5" s="33">
        <v>37.1</v>
      </c>
      <c r="AA5" s="35" t="s">
        <v>13</v>
      </c>
      <c r="AB5" t="s">
        <v>12</v>
      </c>
      <c r="AC5" t="s">
        <v>139</v>
      </c>
      <c r="AD5" t="s">
        <v>140</v>
      </c>
      <c r="AE5" t="s">
        <v>8</v>
      </c>
      <c r="AF5" s="28" t="s">
        <v>141</v>
      </c>
      <c r="AH5" s="25" t="s">
        <v>142</v>
      </c>
      <c r="AI5" s="43">
        <f>CORREL(B3:Y3,B6:Y6)</f>
        <v>0.9364406260631648</v>
      </c>
    </row>
    <row r="6" spans="1:36" ht="30" customHeight="1">
      <c r="A6" s="42" t="s">
        <v>15</v>
      </c>
      <c r="B6" s="31">
        <v>1</v>
      </c>
      <c r="C6" s="32">
        <v>0.85</v>
      </c>
      <c r="D6" s="32">
        <v>0.71</v>
      </c>
      <c r="E6" s="32">
        <v>1.02</v>
      </c>
      <c r="F6" s="33">
        <v>12.61</v>
      </c>
      <c r="H6" s="31">
        <v>1</v>
      </c>
      <c r="I6" s="32">
        <v>4.78</v>
      </c>
      <c r="J6" s="32">
        <v>0.83</v>
      </c>
      <c r="K6" s="32">
        <v>1.7</v>
      </c>
      <c r="L6" s="33">
        <v>0.83</v>
      </c>
      <c r="N6" s="31">
        <v>1</v>
      </c>
      <c r="O6" s="33">
        <v>2.04</v>
      </c>
      <c r="Q6" s="31">
        <v>1</v>
      </c>
      <c r="R6" s="32">
        <v>0.03</v>
      </c>
      <c r="S6" s="33">
        <v>0.11</v>
      </c>
      <c r="U6" s="31">
        <v>1</v>
      </c>
      <c r="V6" s="33">
        <v>34.799999999999997</v>
      </c>
      <c r="X6" s="31">
        <v>1</v>
      </c>
      <c r="Y6" s="33">
        <v>17.04</v>
      </c>
      <c r="AA6" s="35" t="s">
        <v>15</v>
      </c>
      <c r="AB6" t="s">
        <v>14</v>
      </c>
      <c r="AC6" t="s">
        <v>143</v>
      </c>
      <c r="AD6" t="s">
        <v>144</v>
      </c>
      <c r="AE6" t="s">
        <v>8</v>
      </c>
      <c r="AF6" s="28" t="s">
        <v>145</v>
      </c>
      <c r="AH6" s="25" t="s">
        <v>146</v>
      </c>
      <c r="AI6" s="43">
        <f>CORREL(B4:Y4,B7:Y7)</f>
        <v>0.90480238748933506</v>
      </c>
    </row>
    <row r="7" spans="1:36" ht="28">
      <c r="A7" s="42" t="s">
        <v>42</v>
      </c>
      <c r="B7" s="31">
        <v>1</v>
      </c>
      <c r="C7" s="32">
        <v>0.98</v>
      </c>
      <c r="D7" s="32">
        <v>1.1399999999999999</v>
      </c>
      <c r="E7" s="32">
        <v>1.83</v>
      </c>
      <c r="F7" s="33">
        <v>0.31</v>
      </c>
      <c r="H7" s="31">
        <v>1</v>
      </c>
      <c r="I7" s="32">
        <v>5.75</v>
      </c>
      <c r="J7" s="32">
        <v>2.16</v>
      </c>
      <c r="K7" s="32">
        <v>1.18</v>
      </c>
      <c r="L7" s="33">
        <v>0.74</v>
      </c>
      <c r="N7" s="31">
        <v>1</v>
      </c>
      <c r="O7" s="33">
        <v>2.44</v>
      </c>
      <c r="Q7" s="31">
        <v>1</v>
      </c>
      <c r="R7" s="32">
        <v>7.0000000000000007E-2</v>
      </c>
      <c r="S7" s="33">
        <v>0.05</v>
      </c>
      <c r="U7" s="31">
        <v>1</v>
      </c>
      <c r="V7" s="33">
        <v>14.69</v>
      </c>
      <c r="X7" s="31">
        <v>1</v>
      </c>
      <c r="Y7" s="33">
        <v>51.17</v>
      </c>
      <c r="AA7" s="35" t="s">
        <v>42</v>
      </c>
      <c r="AB7" t="s">
        <v>41</v>
      </c>
      <c r="AC7" t="s">
        <v>147</v>
      </c>
      <c r="AD7" t="s">
        <v>148</v>
      </c>
      <c r="AE7" t="s">
        <v>8</v>
      </c>
      <c r="AF7" s="28" t="s">
        <v>149</v>
      </c>
      <c r="AH7" s="38" t="s">
        <v>150</v>
      </c>
      <c r="AI7" s="39">
        <f>CORREL(B5:Y5,B7:Y7)</f>
        <v>0.56619529757943665</v>
      </c>
    </row>
    <row r="8" spans="1:36" ht="18">
      <c r="AH8" s="38" t="s">
        <v>151</v>
      </c>
      <c r="AI8" s="43">
        <f>CORREL(B3:Y3,B5:Y5)</f>
        <v>0.98234615638360734</v>
      </c>
    </row>
    <row r="9" spans="1:36" ht="18">
      <c r="AH9" s="38" t="s">
        <v>152</v>
      </c>
      <c r="AI9" s="43">
        <f>CORREL(B3:Y3,B7:Y7)</f>
        <v>0.70918020778505486</v>
      </c>
    </row>
    <row r="10" spans="1:36" ht="18">
      <c r="AH10" s="38"/>
      <c r="AI10" s="36"/>
    </row>
    <row r="11" spans="1:36" ht="18">
      <c r="AH11" s="37"/>
      <c r="AI11" s="36"/>
    </row>
    <row r="12" spans="1:36" ht="18">
      <c r="AH12" s="37"/>
      <c r="AI12" s="36"/>
    </row>
    <row r="13" spans="1:36" ht="18">
      <c r="AH13" s="37"/>
      <c r="AI13" s="36"/>
    </row>
    <row r="14" spans="1:36" ht="18">
      <c r="AH14" s="37"/>
      <c r="AI14" s="36"/>
    </row>
    <row r="15" spans="1:36" ht="18">
      <c r="AH15" s="37"/>
      <c r="AI15" s="36"/>
    </row>
    <row r="16" spans="1:36" ht="18">
      <c r="AH16" s="37"/>
      <c r="AI16" s="36"/>
    </row>
    <row r="17" spans="34:35" ht="18">
      <c r="AH17" s="37"/>
      <c r="AI17" s="36"/>
    </row>
    <row r="18" spans="34:35" ht="18">
      <c r="AH18" s="37"/>
      <c r="AI18" s="36"/>
    </row>
    <row r="19" spans="34:35" ht="18">
      <c r="AH19" s="37"/>
      <c r="AI19" s="36"/>
    </row>
    <row r="20" spans="34:35" ht="18">
      <c r="AH20" s="37"/>
      <c r="AI20" s="36"/>
    </row>
    <row r="21" spans="34:35" ht="18">
      <c r="AH21" s="37"/>
      <c r="AI21" s="36"/>
    </row>
    <row r="23" spans="34:35">
      <c r="AI23"/>
    </row>
    <row r="24" spans="34:35">
      <c r="AI24"/>
    </row>
  </sheetData>
  <conditionalFormatting sqref="B3:F3">
    <cfRule type="colorScale" priority="30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4:F4">
    <cfRule type="colorScale" priority="24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5:F5">
    <cfRule type="colorScale" priority="18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6:F6">
    <cfRule type="colorScale" priority="12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B7:F7">
    <cfRule type="colorScale" priority="6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H3:L3">
    <cfRule type="colorScale" priority="29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H4:L4">
    <cfRule type="colorScale" priority="23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H5:L5">
    <cfRule type="colorScale" priority="17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H6:L6">
    <cfRule type="colorScale" priority="11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H7:L7">
    <cfRule type="colorScale" priority="5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N3:O3">
    <cfRule type="colorScale" priority="28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N4:O4">
    <cfRule type="colorScale" priority="22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N5:O5">
    <cfRule type="colorScale" priority="16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N6:O6">
    <cfRule type="colorScale" priority="10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N7:O7">
    <cfRule type="colorScale" priority="4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Q3:S3">
    <cfRule type="colorScale" priority="27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Q4:S4">
    <cfRule type="colorScale" priority="21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Q5:S5">
    <cfRule type="colorScale" priority="15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Q6:S6">
    <cfRule type="colorScale" priority="9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Q7:S7">
    <cfRule type="colorScale" priority="3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U3:V3">
    <cfRule type="colorScale" priority="26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U4:V4">
    <cfRule type="colorScale" priority="20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U5:V5">
    <cfRule type="colorScale" priority="14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U6:V6">
    <cfRule type="colorScale" priority="8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U7:V7">
    <cfRule type="colorScale" priority="2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X3:Y3">
    <cfRule type="colorScale" priority="25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X4:Y4">
    <cfRule type="colorScale" priority="19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X5:Y5">
    <cfRule type="colorScale" priority="13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X6:Y6">
    <cfRule type="colorScale" priority="7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conditionalFormatting sqref="X7:Y7">
    <cfRule type="colorScale" priority="1">
      <colorScale>
        <cfvo type="num" val="0"/>
        <cfvo type="num" val="1"/>
        <cfvo type="num" val="6"/>
        <color rgb="FF0000FF"/>
        <color rgb="FFFFFF00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TableS4</vt:lpstr>
      <vt:lpstr>TableS7</vt:lpstr>
      <vt:lpstr>TableS8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Sofia Rouot</cp:lastModifiedBy>
  <cp:revision/>
  <dcterms:created xsi:type="dcterms:W3CDTF">2021-07-05T22:41:51Z</dcterms:created>
  <dcterms:modified xsi:type="dcterms:W3CDTF">2026-01-08T10:38:52Z</dcterms:modified>
  <cp:category/>
  <cp:contentStatus/>
</cp:coreProperties>
</file>