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r187\Desktop\MR投稿\"/>
    </mc:Choice>
  </mc:AlternateContent>
  <xr:revisionPtr revIDLastSave="0" documentId="13_ncr:1_{377444AC-1A09-4172-B173-2185871588C7}" xr6:coauthVersionLast="47" xr6:coauthVersionMax="47" xr10:uidLastSave="{00000000-0000-0000-0000-000000000000}"/>
  <bookViews>
    <workbookView xWindow="1908" yWindow="2172" windowWidth="16728" windowHeight="8676" xr2:uid="{352C65E9-62FF-4C56-9372-299CED1801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70" i="1" l="1"/>
  <c r="K470" i="1"/>
  <c r="K469" i="1"/>
  <c r="L469" i="1" s="1"/>
  <c r="K468" i="1"/>
  <c r="L468" i="1" s="1"/>
  <c r="K467" i="1"/>
  <c r="L467" i="1" s="1"/>
  <c r="K466" i="1"/>
  <c r="L466" i="1" s="1"/>
  <c r="K465" i="1"/>
  <c r="L465" i="1" s="1"/>
  <c r="K464" i="1"/>
  <c r="L464" i="1" s="1"/>
  <c r="K463" i="1"/>
  <c r="L463" i="1" s="1"/>
  <c r="K462" i="1"/>
  <c r="L462" i="1" s="1"/>
  <c r="K461" i="1"/>
  <c r="L461" i="1" s="1"/>
  <c r="K460" i="1"/>
  <c r="L460" i="1" s="1"/>
  <c r="K459" i="1"/>
  <c r="L459" i="1" s="1"/>
  <c r="K458" i="1"/>
  <c r="L458" i="1" s="1"/>
  <c r="K457" i="1"/>
  <c r="L457" i="1" s="1"/>
  <c r="K456" i="1"/>
  <c r="L456" i="1" s="1"/>
  <c r="K455" i="1"/>
  <c r="L455" i="1" s="1"/>
  <c r="K454" i="1"/>
  <c r="L454" i="1" s="1"/>
  <c r="K453" i="1"/>
  <c r="L453" i="1" s="1"/>
  <c r="K452" i="1"/>
  <c r="L452" i="1" s="1"/>
  <c r="K451" i="1"/>
  <c r="L451" i="1" s="1"/>
  <c r="K450" i="1"/>
  <c r="L450" i="1" s="1"/>
  <c r="K449" i="1"/>
  <c r="L449" i="1" s="1"/>
  <c r="K448" i="1"/>
  <c r="L448" i="1" s="1"/>
  <c r="K447" i="1"/>
  <c r="L447" i="1" s="1"/>
  <c r="K446" i="1"/>
  <c r="L446" i="1" s="1"/>
  <c r="L445" i="1"/>
  <c r="K445" i="1"/>
  <c r="K444" i="1"/>
  <c r="L444" i="1" s="1"/>
  <c r="K443" i="1"/>
  <c r="L443" i="1" s="1"/>
  <c r="K442" i="1"/>
  <c r="L442" i="1" s="1"/>
  <c r="K441" i="1"/>
  <c r="L441" i="1" s="1"/>
  <c r="K440" i="1"/>
  <c r="L440" i="1" s="1"/>
  <c r="K439" i="1"/>
  <c r="L439" i="1" s="1"/>
  <c r="K438" i="1"/>
  <c r="L438" i="1" s="1"/>
  <c r="K437" i="1"/>
  <c r="L437" i="1" s="1"/>
  <c r="K436" i="1"/>
  <c r="L436" i="1" s="1"/>
  <c r="K435" i="1"/>
  <c r="L435" i="1" s="1"/>
  <c r="K434" i="1"/>
  <c r="L434" i="1" s="1"/>
  <c r="K433" i="1"/>
  <c r="L433" i="1" s="1"/>
  <c r="K432" i="1"/>
  <c r="L432" i="1" s="1"/>
  <c r="K431" i="1"/>
  <c r="L431" i="1" s="1"/>
  <c r="K430" i="1"/>
  <c r="L430" i="1" s="1"/>
  <c r="K429" i="1"/>
  <c r="L429" i="1" s="1"/>
  <c r="K428" i="1"/>
  <c r="L428" i="1" s="1"/>
  <c r="K427" i="1"/>
  <c r="L427" i="1" s="1"/>
  <c r="K426" i="1"/>
  <c r="L426" i="1" s="1"/>
  <c r="K425" i="1"/>
  <c r="L425" i="1" s="1"/>
  <c r="K424" i="1"/>
  <c r="L424" i="1" s="1"/>
  <c r="K423" i="1"/>
  <c r="L423" i="1" s="1"/>
  <c r="K422" i="1"/>
  <c r="L422" i="1" s="1"/>
  <c r="K421" i="1"/>
  <c r="L421" i="1" s="1"/>
  <c r="K420" i="1"/>
  <c r="L420" i="1" s="1"/>
  <c r="K419" i="1"/>
  <c r="L419" i="1" s="1"/>
  <c r="K418" i="1"/>
  <c r="L418" i="1" s="1"/>
  <c r="K417" i="1"/>
  <c r="L417" i="1" s="1"/>
  <c r="K416" i="1"/>
  <c r="L416" i="1" s="1"/>
  <c r="K415" i="1"/>
  <c r="L415" i="1" s="1"/>
  <c r="K414" i="1"/>
  <c r="L414" i="1" s="1"/>
  <c r="K413" i="1"/>
  <c r="L413" i="1" s="1"/>
  <c r="K412" i="1"/>
  <c r="L412" i="1" s="1"/>
  <c r="K411" i="1"/>
  <c r="L411" i="1" s="1"/>
  <c r="K410" i="1"/>
  <c r="L410" i="1" s="1"/>
  <c r="K409" i="1"/>
  <c r="L409" i="1" s="1"/>
  <c r="K408" i="1"/>
  <c r="L408" i="1" s="1"/>
  <c r="K407" i="1"/>
  <c r="L407" i="1" s="1"/>
  <c r="L406" i="1"/>
  <c r="K406" i="1"/>
  <c r="K405" i="1"/>
  <c r="L405" i="1" s="1"/>
  <c r="K404" i="1"/>
  <c r="L404" i="1" s="1"/>
  <c r="K403" i="1"/>
  <c r="L403" i="1" s="1"/>
  <c r="K402" i="1"/>
  <c r="L402" i="1" s="1"/>
  <c r="K401" i="1"/>
  <c r="L401" i="1" s="1"/>
  <c r="K400" i="1"/>
  <c r="L400" i="1" s="1"/>
  <c r="K399" i="1"/>
  <c r="L399" i="1" s="1"/>
  <c r="K398" i="1"/>
  <c r="L398" i="1" s="1"/>
  <c r="K397" i="1"/>
  <c r="L397" i="1" s="1"/>
  <c r="K396" i="1"/>
  <c r="L396" i="1" s="1"/>
  <c r="K395" i="1"/>
  <c r="L395" i="1" s="1"/>
  <c r="K394" i="1"/>
  <c r="L394" i="1" s="1"/>
  <c r="K393" i="1"/>
  <c r="L393" i="1" s="1"/>
  <c r="K392" i="1"/>
  <c r="L392" i="1" s="1"/>
  <c r="K391" i="1"/>
  <c r="L391" i="1" s="1"/>
  <c r="K390" i="1"/>
  <c r="L390" i="1" s="1"/>
  <c r="K389" i="1"/>
  <c r="L389" i="1" s="1"/>
  <c r="K388" i="1"/>
  <c r="L388" i="1" s="1"/>
  <c r="K387" i="1"/>
  <c r="L387" i="1" s="1"/>
  <c r="K386" i="1"/>
  <c r="L386" i="1" s="1"/>
  <c r="K385" i="1"/>
  <c r="L385" i="1" s="1"/>
  <c r="K384" i="1"/>
  <c r="L384" i="1" s="1"/>
  <c r="K383" i="1"/>
  <c r="L383" i="1" s="1"/>
  <c r="K382" i="1"/>
  <c r="L382" i="1" s="1"/>
  <c r="L381" i="1"/>
  <c r="K381" i="1"/>
  <c r="K380" i="1"/>
  <c r="L380" i="1" s="1"/>
  <c r="K379" i="1"/>
  <c r="L379" i="1" s="1"/>
  <c r="K378" i="1"/>
  <c r="L378" i="1" s="1"/>
  <c r="K377" i="1"/>
  <c r="L377" i="1" s="1"/>
  <c r="K376" i="1"/>
  <c r="L376" i="1" s="1"/>
  <c r="K375" i="1"/>
  <c r="L375" i="1" s="1"/>
  <c r="K374" i="1"/>
  <c r="L374" i="1" s="1"/>
  <c r="K373" i="1"/>
  <c r="L373" i="1" s="1"/>
  <c r="K372" i="1"/>
  <c r="L372" i="1" s="1"/>
  <c r="K371" i="1"/>
  <c r="L371" i="1" s="1"/>
  <c r="K370" i="1"/>
  <c r="L370" i="1" s="1"/>
  <c r="K369" i="1"/>
  <c r="L369" i="1" s="1"/>
  <c r="K368" i="1"/>
  <c r="L368" i="1" s="1"/>
  <c r="K367" i="1"/>
  <c r="L367" i="1" s="1"/>
  <c r="K366" i="1"/>
  <c r="L366" i="1" s="1"/>
  <c r="K365" i="1"/>
  <c r="L365" i="1" s="1"/>
  <c r="K364" i="1"/>
  <c r="L364" i="1" s="1"/>
  <c r="K363" i="1"/>
  <c r="L363" i="1" s="1"/>
  <c r="K362" i="1"/>
  <c r="L362" i="1" s="1"/>
  <c r="K361" i="1"/>
  <c r="L361" i="1" s="1"/>
  <c r="K360" i="1"/>
  <c r="L360" i="1" s="1"/>
  <c r="K359" i="1"/>
  <c r="L359" i="1" s="1"/>
  <c r="K358" i="1"/>
  <c r="L358" i="1" s="1"/>
  <c r="K357" i="1"/>
  <c r="L357" i="1" s="1"/>
  <c r="K356" i="1"/>
  <c r="L356" i="1" s="1"/>
  <c r="K355" i="1"/>
  <c r="L355" i="1" s="1"/>
  <c r="K354" i="1"/>
  <c r="L354" i="1" s="1"/>
  <c r="K353" i="1"/>
  <c r="L353" i="1" s="1"/>
  <c r="K352" i="1"/>
  <c r="L352" i="1" s="1"/>
  <c r="K351" i="1"/>
  <c r="L351" i="1" s="1"/>
  <c r="K350" i="1"/>
  <c r="L350" i="1" s="1"/>
  <c r="K349" i="1"/>
  <c r="L349" i="1" s="1"/>
  <c r="K348" i="1"/>
  <c r="L348" i="1" s="1"/>
  <c r="K347" i="1"/>
  <c r="L347" i="1" s="1"/>
  <c r="K346" i="1"/>
  <c r="L346" i="1" s="1"/>
  <c r="K345" i="1"/>
  <c r="L345" i="1" s="1"/>
  <c r="K344" i="1"/>
  <c r="L344" i="1" s="1"/>
  <c r="K343" i="1"/>
  <c r="L343" i="1" s="1"/>
  <c r="L342" i="1"/>
  <c r="K342" i="1"/>
  <c r="K341" i="1"/>
  <c r="L341" i="1" s="1"/>
  <c r="K340" i="1"/>
  <c r="L340" i="1" s="1"/>
  <c r="K339" i="1"/>
  <c r="L339" i="1" s="1"/>
  <c r="K338" i="1"/>
  <c r="L338" i="1" s="1"/>
  <c r="K337" i="1"/>
  <c r="L337" i="1" s="1"/>
  <c r="K336" i="1"/>
  <c r="L336" i="1" s="1"/>
  <c r="K335" i="1"/>
  <c r="L335" i="1" s="1"/>
  <c r="K334" i="1"/>
  <c r="L334" i="1" s="1"/>
  <c r="K333" i="1"/>
  <c r="L333" i="1" s="1"/>
  <c r="K332" i="1"/>
  <c r="L332" i="1" s="1"/>
  <c r="K331" i="1"/>
  <c r="L331" i="1" s="1"/>
  <c r="K330" i="1"/>
  <c r="L330" i="1" s="1"/>
  <c r="K329" i="1"/>
  <c r="L329" i="1" s="1"/>
  <c r="K328" i="1"/>
  <c r="L328" i="1" s="1"/>
  <c r="K327" i="1"/>
  <c r="L327" i="1" s="1"/>
  <c r="K326" i="1"/>
  <c r="L326" i="1" s="1"/>
  <c r="K325" i="1"/>
  <c r="L325" i="1" s="1"/>
  <c r="K324" i="1"/>
  <c r="L324" i="1" s="1"/>
  <c r="K323" i="1"/>
  <c r="L323" i="1" s="1"/>
  <c r="K322" i="1"/>
  <c r="L322" i="1" s="1"/>
  <c r="K321" i="1"/>
  <c r="L321" i="1" s="1"/>
  <c r="K320" i="1"/>
  <c r="L320" i="1" s="1"/>
  <c r="K319" i="1"/>
  <c r="L319" i="1" s="1"/>
  <c r="K318" i="1"/>
  <c r="L318" i="1" s="1"/>
  <c r="L317" i="1"/>
  <c r="K317" i="1"/>
  <c r="K316" i="1"/>
  <c r="L316" i="1" s="1"/>
  <c r="K315" i="1"/>
  <c r="L315" i="1" s="1"/>
  <c r="K314" i="1"/>
  <c r="L314" i="1" s="1"/>
  <c r="K313" i="1"/>
  <c r="L313" i="1" s="1"/>
  <c r="K312" i="1"/>
  <c r="L312" i="1" s="1"/>
  <c r="K311" i="1"/>
  <c r="L311" i="1" s="1"/>
  <c r="K310" i="1"/>
  <c r="L310" i="1" s="1"/>
  <c r="K309" i="1"/>
  <c r="L309" i="1" s="1"/>
  <c r="K308" i="1"/>
  <c r="L308" i="1" s="1"/>
  <c r="K307" i="1"/>
  <c r="L307" i="1" s="1"/>
  <c r="K306" i="1"/>
  <c r="L306" i="1" s="1"/>
  <c r="K305" i="1"/>
  <c r="L305" i="1" s="1"/>
  <c r="K304" i="1"/>
  <c r="L304" i="1" s="1"/>
  <c r="K303" i="1"/>
  <c r="L303" i="1" s="1"/>
  <c r="K302" i="1"/>
  <c r="L302" i="1" s="1"/>
  <c r="K301" i="1"/>
  <c r="L301" i="1" s="1"/>
  <c r="K300" i="1"/>
  <c r="L300" i="1" s="1"/>
  <c r="K299" i="1"/>
  <c r="L299" i="1" s="1"/>
  <c r="K298" i="1"/>
  <c r="L298" i="1" s="1"/>
  <c r="K297" i="1"/>
  <c r="L297" i="1" s="1"/>
  <c r="K296" i="1"/>
  <c r="L296" i="1" s="1"/>
  <c r="K295" i="1"/>
  <c r="L295" i="1" s="1"/>
  <c r="K294" i="1"/>
  <c r="L294" i="1" s="1"/>
  <c r="K293" i="1"/>
  <c r="L293" i="1" s="1"/>
  <c r="K292" i="1"/>
  <c r="L292" i="1" s="1"/>
  <c r="K291" i="1"/>
  <c r="L291" i="1" s="1"/>
  <c r="K290" i="1"/>
  <c r="L290" i="1" s="1"/>
  <c r="K289" i="1"/>
  <c r="L289" i="1" s="1"/>
  <c r="K288" i="1"/>
  <c r="L288" i="1" s="1"/>
  <c r="K287" i="1"/>
  <c r="L287" i="1" s="1"/>
  <c r="K286" i="1"/>
  <c r="L286" i="1" s="1"/>
  <c r="K285" i="1"/>
  <c r="L285" i="1" s="1"/>
  <c r="K284" i="1"/>
  <c r="L284" i="1" s="1"/>
  <c r="K283" i="1"/>
  <c r="L283" i="1" s="1"/>
  <c r="K282" i="1"/>
  <c r="L282" i="1" s="1"/>
  <c r="K281" i="1"/>
  <c r="L281" i="1" s="1"/>
  <c r="K280" i="1"/>
  <c r="L280" i="1" s="1"/>
  <c r="K279" i="1"/>
  <c r="L279" i="1" s="1"/>
  <c r="L278" i="1"/>
  <c r="K278" i="1"/>
  <c r="K277" i="1"/>
  <c r="L277" i="1" s="1"/>
  <c r="K276" i="1"/>
  <c r="L276" i="1" s="1"/>
  <c r="K275" i="1"/>
  <c r="L275" i="1" s="1"/>
  <c r="K274" i="1"/>
  <c r="L274" i="1" s="1"/>
  <c r="K273" i="1"/>
  <c r="L273" i="1" s="1"/>
  <c r="K272" i="1"/>
  <c r="L272" i="1" s="1"/>
  <c r="K271" i="1"/>
  <c r="L271" i="1" s="1"/>
  <c r="K270" i="1"/>
  <c r="L270" i="1" s="1"/>
  <c r="K269" i="1"/>
  <c r="L269" i="1" s="1"/>
  <c r="K268" i="1"/>
  <c r="L268" i="1" s="1"/>
  <c r="K267" i="1"/>
  <c r="L267" i="1" s="1"/>
  <c r="K266" i="1"/>
  <c r="L266" i="1" s="1"/>
  <c r="K265" i="1"/>
  <c r="L265" i="1" s="1"/>
  <c r="K264" i="1"/>
  <c r="L264" i="1" s="1"/>
  <c r="K263" i="1"/>
  <c r="L263" i="1" s="1"/>
  <c r="K262" i="1"/>
  <c r="L262" i="1" s="1"/>
  <c r="K261" i="1"/>
  <c r="L261" i="1" s="1"/>
  <c r="K260" i="1"/>
  <c r="L260" i="1" s="1"/>
  <c r="K259" i="1"/>
  <c r="L259" i="1" s="1"/>
  <c r="K258" i="1"/>
  <c r="L258" i="1" s="1"/>
  <c r="K257" i="1"/>
  <c r="L257" i="1" s="1"/>
  <c r="K256" i="1"/>
  <c r="L256" i="1" s="1"/>
  <c r="K255" i="1"/>
  <c r="L255" i="1" s="1"/>
  <c r="K254" i="1"/>
  <c r="L254" i="1" s="1"/>
  <c r="L253" i="1"/>
  <c r="K253" i="1"/>
  <c r="K252" i="1"/>
  <c r="L252" i="1" s="1"/>
  <c r="K251" i="1"/>
  <c r="L251" i="1" s="1"/>
  <c r="K250" i="1"/>
  <c r="L250" i="1" s="1"/>
  <c r="K249" i="1"/>
  <c r="L249" i="1" s="1"/>
  <c r="K248" i="1"/>
  <c r="L248" i="1" s="1"/>
  <c r="K247" i="1"/>
  <c r="L247" i="1" s="1"/>
  <c r="K246" i="1"/>
  <c r="L246" i="1" s="1"/>
  <c r="K245" i="1"/>
  <c r="L245" i="1" s="1"/>
  <c r="K244" i="1"/>
  <c r="L244" i="1" s="1"/>
  <c r="K243" i="1"/>
  <c r="L243" i="1" s="1"/>
  <c r="K242" i="1"/>
  <c r="L242" i="1" s="1"/>
  <c r="K241" i="1"/>
  <c r="L241" i="1" s="1"/>
  <c r="K240" i="1"/>
  <c r="L240" i="1" s="1"/>
  <c r="K239" i="1"/>
  <c r="L239" i="1" s="1"/>
  <c r="K238" i="1"/>
  <c r="L238" i="1" s="1"/>
  <c r="K237" i="1"/>
  <c r="L237" i="1" s="1"/>
  <c r="K236" i="1"/>
  <c r="L236" i="1" s="1"/>
  <c r="K235" i="1"/>
  <c r="L235" i="1" s="1"/>
  <c r="K234" i="1"/>
  <c r="L234" i="1" s="1"/>
  <c r="K233" i="1"/>
  <c r="L233" i="1" s="1"/>
  <c r="K232" i="1"/>
  <c r="L232" i="1" s="1"/>
  <c r="K231" i="1"/>
  <c r="L231" i="1" s="1"/>
  <c r="K230" i="1"/>
  <c r="L230" i="1" s="1"/>
  <c r="K229" i="1"/>
  <c r="L229" i="1" s="1"/>
  <c r="K228" i="1"/>
  <c r="L228" i="1" s="1"/>
  <c r="K227" i="1"/>
  <c r="L227" i="1" s="1"/>
  <c r="K226" i="1"/>
  <c r="L226" i="1" s="1"/>
  <c r="K225" i="1"/>
  <c r="L225" i="1" s="1"/>
  <c r="K224" i="1"/>
  <c r="L224" i="1" s="1"/>
  <c r="K223" i="1"/>
  <c r="L223" i="1" s="1"/>
  <c r="K222" i="1"/>
  <c r="L222" i="1" s="1"/>
  <c r="K221" i="1"/>
  <c r="L221" i="1" s="1"/>
  <c r="K220" i="1"/>
  <c r="L220" i="1" s="1"/>
  <c r="K219" i="1"/>
  <c r="L219" i="1" s="1"/>
  <c r="K218" i="1"/>
  <c r="L218" i="1" s="1"/>
  <c r="K217" i="1"/>
  <c r="L217" i="1" s="1"/>
  <c r="K216" i="1"/>
  <c r="L216" i="1" s="1"/>
  <c r="K215" i="1"/>
  <c r="L215" i="1" s="1"/>
  <c r="L214" i="1"/>
  <c r="K214" i="1"/>
  <c r="K213" i="1"/>
  <c r="L213" i="1" s="1"/>
  <c r="K212" i="1"/>
  <c r="L212" i="1" s="1"/>
  <c r="K211" i="1"/>
  <c r="L211" i="1" s="1"/>
  <c r="K210" i="1"/>
  <c r="L210" i="1" s="1"/>
  <c r="K209" i="1"/>
  <c r="L209" i="1" s="1"/>
  <c r="K208" i="1"/>
  <c r="L208" i="1" s="1"/>
  <c r="K207" i="1"/>
  <c r="L207" i="1" s="1"/>
  <c r="K206" i="1"/>
  <c r="L206" i="1" s="1"/>
  <c r="K205" i="1"/>
  <c r="L205" i="1" s="1"/>
  <c r="K204" i="1"/>
  <c r="L204" i="1" s="1"/>
  <c r="K203" i="1"/>
  <c r="L203" i="1" s="1"/>
  <c r="K202" i="1"/>
  <c r="L202" i="1" s="1"/>
  <c r="K201" i="1"/>
  <c r="L201" i="1" s="1"/>
  <c r="K200" i="1"/>
  <c r="L200" i="1" s="1"/>
  <c r="K199" i="1"/>
  <c r="L199" i="1" s="1"/>
  <c r="K198" i="1"/>
  <c r="L198" i="1" s="1"/>
  <c r="K197" i="1"/>
  <c r="L197" i="1" s="1"/>
  <c r="K196" i="1"/>
  <c r="L196" i="1" s="1"/>
  <c r="K195" i="1"/>
  <c r="L195" i="1" s="1"/>
  <c r="K194" i="1"/>
  <c r="L194" i="1" s="1"/>
  <c r="K193" i="1"/>
  <c r="L193" i="1" s="1"/>
  <c r="K192" i="1"/>
  <c r="L192" i="1" s="1"/>
  <c r="K191" i="1"/>
  <c r="L191" i="1" s="1"/>
  <c r="K190" i="1"/>
  <c r="L190" i="1" s="1"/>
  <c r="L189" i="1"/>
  <c r="K189" i="1"/>
  <c r="K188" i="1"/>
  <c r="L188" i="1" s="1"/>
  <c r="K187" i="1"/>
  <c r="L187" i="1" s="1"/>
  <c r="K186" i="1"/>
  <c r="L186" i="1" s="1"/>
  <c r="K185" i="1"/>
  <c r="L185" i="1" s="1"/>
  <c r="K184" i="1"/>
  <c r="L184" i="1" s="1"/>
  <c r="K183" i="1"/>
  <c r="L183" i="1" s="1"/>
  <c r="K182" i="1"/>
  <c r="L182" i="1" s="1"/>
  <c r="K181" i="1"/>
  <c r="L181" i="1" s="1"/>
  <c r="K180" i="1"/>
  <c r="L180" i="1" s="1"/>
  <c r="K179" i="1"/>
  <c r="L179" i="1" s="1"/>
  <c r="K178" i="1"/>
  <c r="L178" i="1" s="1"/>
  <c r="K177" i="1"/>
  <c r="L177" i="1" s="1"/>
  <c r="K176" i="1"/>
  <c r="L176" i="1" s="1"/>
  <c r="K175" i="1"/>
  <c r="L175" i="1" s="1"/>
  <c r="K174" i="1"/>
  <c r="L174" i="1" s="1"/>
  <c r="K173" i="1"/>
  <c r="L173" i="1" s="1"/>
  <c r="K172" i="1"/>
  <c r="L172" i="1" s="1"/>
  <c r="K171" i="1"/>
  <c r="L171" i="1" s="1"/>
  <c r="K170" i="1"/>
  <c r="L170" i="1" s="1"/>
  <c r="K169" i="1"/>
  <c r="L169" i="1" s="1"/>
  <c r="K168" i="1"/>
  <c r="L168" i="1" s="1"/>
  <c r="K167" i="1"/>
  <c r="L167" i="1" s="1"/>
  <c r="K166" i="1"/>
  <c r="L166" i="1" s="1"/>
  <c r="K165" i="1"/>
  <c r="L165" i="1" s="1"/>
  <c r="K164" i="1"/>
  <c r="L164" i="1" s="1"/>
  <c r="K163" i="1"/>
  <c r="L163" i="1" s="1"/>
  <c r="K162" i="1"/>
  <c r="L162" i="1" s="1"/>
  <c r="K161" i="1"/>
  <c r="L161" i="1" s="1"/>
  <c r="K160" i="1"/>
  <c r="L160" i="1" s="1"/>
  <c r="K159" i="1"/>
  <c r="L159" i="1" s="1"/>
  <c r="K158" i="1"/>
  <c r="L158" i="1" s="1"/>
  <c r="K157" i="1"/>
  <c r="L157" i="1" s="1"/>
  <c r="K156" i="1"/>
  <c r="L156" i="1" s="1"/>
  <c r="K155" i="1"/>
  <c r="L155" i="1" s="1"/>
  <c r="K154" i="1"/>
  <c r="L154" i="1" s="1"/>
  <c r="K153" i="1"/>
  <c r="L153" i="1" s="1"/>
  <c r="K152" i="1"/>
  <c r="L152" i="1" s="1"/>
  <c r="K151" i="1"/>
  <c r="L151" i="1" s="1"/>
  <c r="L150" i="1"/>
  <c r="K150" i="1"/>
  <c r="K149" i="1"/>
  <c r="L149" i="1" s="1"/>
  <c r="K148" i="1"/>
  <c r="L148" i="1" s="1"/>
  <c r="K147" i="1"/>
  <c r="L147" i="1" s="1"/>
  <c r="K146" i="1"/>
  <c r="L146" i="1" s="1"/>
  <c r="K145" i="1"/>
  <c r="L145" i="1" s="1"/>
  <c r="K144" i="1"/>
  <c r="L144" i="1" s="1"/>
  <c r="K143" i="1"/>
  <c r="L143" i="1" s="1"/>
  <c r="K142" i="1"/>
  <c r="L142" i="1" s="1"/>
  <c r="K141" i="1"/>
  <c r="L141" i="1" s="1"/>
  <c r="K140" i="1"/>
  <c r="L140" i="1" s="1"/>
  <c r="K139" i="1"/>
  <c r="L139" i="1" s="1"/>
  <c r="K138" i="1"/>
  <c r="L138" i="1" s="1"/>
  <c r="K137" i="1"/>
  <c r="L137" i="1" s="1"/>
  <c r="K136" i="1"/>
  <c r="L136" i="1" s="1"/>
  <c r="K135" i="1"/>
  <c r="L135" i="1" s="1"/>
  <c r="K134" i="1"/>
  <c r="L134" i="1" s="1"/>
  <c r="K133" i="1"/>
  <c r="L133" i="1" s="1"/>
  <c r="K132" i="1"/>
  <c r="L132" i="1" s="1"/>
  <c r="K131" i="1"/>
  <c r="L131" i="1" s="1"/>
  <c r="K130" i="1"/>
  <c r="L130" i="1" s="1"/>
  <c r="K129" i="1"/>
  <c r="L129" i="1" s="1"/>
  <c r="K128" i="1"/>
  <c r="L128" i="1" s="1"/>
  <c r="K127" i="1"/>
  <c r="L127" i="1" s="1"/>
  <c r="K126" i="1"/>
  <c r="L126" i="1" s="1"/>
  <c r="L125" i="1"/>
  <c r="K125" i="1"/>
  <c r="K124" i="1"/>
  <c r="L124" i="1" s="1"/>
  <c r="K123" i="1"/>
  <c r="L123" i="1" s="1"/>
  <c r="K122" i="1"/>
  <c r="L122" i="1" s="1"/>
  <c r="K121" i="1"/>
  <c r="L121" i="1" s="1"/>
  <c r="K120" i="1"/>
  <c r="L120" i="1" s="1"/>
  <c r="K119" i="1"/>
  <c r="L119" i="1" s="1"/>
  <c r="K118" i="1"/>
  <c r="L118" i="1" s="1"/>
  <c r="K117" i="1"/>
  <c r="L117" i="1" s="1"/>
  <c r="K116" i="1"/>
  <c r="L116" i="1" s="1"/>
  <c r="K115" i="1"/>
  <c r="L115" i="1" s="1"/>
  <c r="K114" i="1"/>
  <c r="L114" i="1" s="1"/>
  <c r="K113" i="1"/>
  <c r="L113" i="1" s="1"/>
  <c r="K112" i="1"/>
  <c r="L112" i="1" s="1"/>
  <c r="K111" i="1"/>
  <c r="L111" i="1" s="1"/>
  <c r="K110" i="1"/>
  <c r="L110" i="1" s="1"/>
  <c r="K109" i="1"/>
  <c r="L109" i="1" s="1"/>
  <c r="K108" i="1"/>
  <c r="L108" i="1" s="1"/>
  <c r="K107" i="1"/>
  <c r="L107" i="1" s="1"/>
  <c r="K106" i="1"/>
  <c r="L106" i="1" s="1"/>
  <c r="K105" i="1"/>
  <c r="L105" i="1" s="1"/>
  <c r="K104" i="1"/>
  <c r="L104" i="1" s="1"/>
  <c r="K103" i="1"/>
  <c r="L103" i="1" s="1"/>
  <c r="K102" i="1"/>
  <c r="L102" i="1" s="1"/>
  <c r="K101" i="1"/>
  <c r="L101" i="1" s="1"/>
  <c r="K100" i="1"/>
  <c r="L100" i="1" s="1"/>
  <c r="K99" i="1"/>
  <c r="L99" i="1" s="1"/>
  <c r="K98" i="1"/>
  <c r="L98" i="1" s="1"/>
  <c r="K97" i="1"/>
  <c r="L97" i="1" s="1"/>
  <c r="K96" i="1"/>
  <c r="L96" i="1" s="1"/>
  <c r="K95" i="1"/>
  <c r="L95" i="1" s="1"/>
  <c r="K94" i="1"/>
  <c r="L94" i="1" s="1"/>
  <c r="K93" i="1"/>
  <c r="L93" i="1" s="1"/>
  <c r="K92" i="1"/>
  <c r="L92" i="1" s="1"/>
  <c r="K91" i="1"/>
  <c r="L91" i="1" s="1"/>
  <c r="K90" i="1"/>
  <c r="L90" i="1" s="1"/>
  <c r="K89" i="1"/>
  <c r="L89" i="1" s="1"/>
  <c r="K88" i="1"/>
  <c r="L88" i="1" s="1"/>
  <c r="K87" i="1"/>
  <c r="L87" i="1" s="1"/>
  <c r="L86" i="1"/>
  <c r="K86" i="1"/>
  <c r="K85" i="1"/>
  <c r="L85" i="1" s="1"/>
  <c r="K84" i="1"/>
  <c r="L84" i="1" s="1"/>
  <c r="K83" i="1"/>
  <c r="L83" i="1" s="1"/>
  <c r="K82" i="1"/>
  <c r="L82" i="1" s="1"/>
  <c r="K81" i="1"/>
  <c r="L81" i="1" s="1"/>
  <c r="K80" i="1"/>
  <c r="L80" i="1" s="1"/>
  <c r="K79" i="1"/>
  <c r="L79" i="1" s="1"/>
  <c r="K78" i="1"/>
  <c r="L78" i="1" s="1"/>
  <c r="K77" i="1"/>
  <c r="L77" i="1" s="1"/>
  <c r="K76" i="1"/>
  <c r="L76" i="1" s="1"/>
  <c r="K75" i="1"/>
  <c r="L75" i="1" s="1"/>
  <c r="K74" i="1"/>
  <c r="L74" i="1" s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L61" i="1"/>
  <c r="K61" i="1"/>
  <c r="K60" i="1"/>
  <c r="L60" i="1" s="1"/>
  <c r="K59" i="1"/>
  <c r="L59" i="1" s="1"/>
  <c r="K58" i="1"/>
  <c r="L58" i="1" s="1"/>
  <c r="K57" i="1"/>
  <c r="L57" i="1" s="1"/>
  <c r="K56" i="1"/>
  <c r="L56" i="1" s="1"/>
  <c r="K55" i="1"/>
  <c r="L55" i="1" s="1"/>
  <c r="K54" i="1"/>
  <c r="L54" i="1" s="1"/>
  <c r="K53" i="1"/>
  <c r="L53" i="1" s="1"/>
  <c r="K52" i="1"/>
  <c r="L52" i="1" s="1"/>
  <c r="K51" i="1"/>
  <c r="L51" i="1" s="1"/>
  <c r="K50" i="1"/>
  <c r="L50" i="1" s="1"/>
  <c r="K49" i="1"/>
  <c r="L49" i="1" s="1"/>
  <c r="K48" i="1"/>
  <c r="L48" i="1" s="1"/>
  <c r="K47" i="1"/>
  <c r="L47" i="1" s="1"/>
  <c r="K46" i="1"/>
  <c r="L46" i="1" s="1"/>
  <c r="K45" i="1"/>
  <c r="L45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7" i="1"/>
  <c r="L37" i="1" s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L23" i="1"/>
  <c r="K23" i="1"/>
  <c r="K22" i="1"/>
  <c r="L22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  <c r="K11" i="1"/>
  <c r="L11" i="1" s="1"/>
  <c r="K10" i="1"/>
  <c r="L10" i="1" s="1"/>
  <c r="K9" i="1"/>
  <c r="L9" i="1" s="1"/>
  <c r="K8" i="1"/>
  <c r="L8" i="1" s="1"/>
  <c r="K7" i="1"/>
  <c r="L7" i="1" s="1"/>
  <c r="K6" i="1"/>
  <c r="L6" i="1" s="1"/>
  <c r="K5" i="1"/>
  <c r="L5" i="1" s="1"/>
  <c r="K4" i="1"/>
  <c r="L4" i="1" s="1"/>
  <c r="K3" i="1"/>
  <c r="L3" i="1" s="1"/>
</calcChain>
</file>

<file path=xl/sharedStrings.xml><?xml version="1.0" encoding="utf-8"?>
<sst xmlns="http://schemas.openxmlformats.org/spreadsheetml/2006/main" count="1888" uniqueCount="447">
  <si>
    <t>Database</t>
    <phoneticPr fontId="2" type="noConversion"/>
  </si>
  <si>
    <t>SNP</t>
  </si>
  <si>
    <t>chr.exposure</t>
  </si>
  <si>
    <t>pos.exposure</t>
  </si>
  <si>
    <t>other_allele.exposure</t>
  </si>
  <si>
    <t>effect_allele.exposure</t>
  </si>
  <si>
    <t>beta.exposure</t>
  </si>
  <si>
    <t>se.exposure</t>
  </si>
  <si>
    <t>pval.exposure</t>
  </si>
  <si>
    <t>exposure</t>
  </si>
  <si>
    <t>R2</t>
    <phoneticPr fontId="2" type="noConversion"/>
  </si>
  <si>
    <t>F</t>
    <phoneticPr fontId="2" type="noConversion"/>
  </si>
  <si>
    <t xml:space="preserve">UKB </t>
    <phoneticPr fontId="2" type="noConversion"/>
  </si>
  <si>
    <t>rs2160215</t>
  </si>
  <si>
    <t>T</t>
  </si>
  <si>
    <t>C</t>
  </si>
  <si>
    <t>Hyperthyroidism</t>
  </si>
  <si>
    <t>rs2476601</t>
  </si>
  <si>
    <t>A</t>
  </si>
  <si>
    <t>G</t>
  </si>
  <si>
    <t>rs3087243</t>
  </si>
  <si>
    <t>rs12660253</t>
  </si>
  <si>
    <t>rs9264823</t>
  </si>
  <si>
    <t>rs535777</t>
  </si>
  <si>
    <t>rs9272522</t>
  </si>
  <si>
    <t>rs10748781</t>
  </si>
  <si>
    <t>Hypothyroidism</t>
  </si>
  <si>
    <t>rs3850765</t>
  </si>
  <si>
    <t>rs706779</t>
  </si>
  <si>
    <t>rs71508903</t>
  </si>
  <si>
    <t>rs7088891</t>
  </si>
  <si>
    <t>rs11258303</t>
  </si>
  <si>
    <t>rs72816148</t>
  </si>
  <si>
    <t>rs61876259</t>
  </si>
  <si>
    <t>rs736374</t>
  </si>
  <si>
    <t>rs174574</t>
  </si>
  <si>
    <t>rs4409785</t>
  </si>
  <si>
    <t>rs12582330</t>
  </si>
  <si>
    <t>rs3184504</t>
  </si>
  <si>
    <t>rs772920</t>
  </si>
  <si>
    <t>rs7327973</t>
  </si>
  <si>
    <t>rs76428106</t>
  </si>
  <si>
    <t>rs66749983</t>
  </si>
  <si>
    <t>rs4271507</t>
  </si>
  <si>
    <t>rs8008961</t>
  </si>
  <si>
    <t>rs4900395</t>
  </si>
  <si>
    <t>rs8043085</t>
  </si>
  <si>
    <t>rs142997491</t>
  </si>
  <si>
    <t>rs13333582</t>
  </si>
  <si>
    <t>rs8054578</t>
  </si>
  <si>
    <t>rs147854423</t>
  </si>
  <si>
    <t>rs61653336</t>
  </si>
  <si>
    <t>rs543135444</t>
  </si>
  <si>
    <t>rs61759532</t>
  </si>
  <si>
    <t>rs28665408</t>
  </si>
  <si>
    <t>rs8093850</t>
  </si>
  <si>
    <t>rs1549142</t>
  </si>
  <si>
    <t>rs10424978</t>
  </si>
  <si>
    <t>rs12980063</t>
  </si>
  <si>
    <t>rs78458460</t>
  </si>
  <si>
    <t>rs7522243</t>
  </si>
  <si>
    <t>rs2649599</t>
  </si>
  <si>
    <t>rs926103</t>
  </si>
  <si>
    <t>rs1723022</t>
  </si>
  <si>
    <t>rs10917477</t>
  </si>
  <si>
    <t>rs12117927</t>
  </si>
  <si>
    <t>rs541819026</t>
  </si>
  <si>
    <t>rs2823272</t>
  </si>
  <si>
    <t>rs2412974</t>
  </si>
  <si>
    <t>rs229540</t>
  </si>
  <si>
    <t>rs1534430</t>
  </si>
  <si>
    <t>rs11675342</t>
  </si>
  <si>
    <t>rs2111485</t>
  </si>
  <si>
    <t>rs7582694</t>
  </si>
  <si>
    <t>rs11571297</t>
  </si>
  <si>
    <t>rs7596240</t>
  </si>
  <si>
    <t>rs13399762</t>
  </si>
  <si>
    <t>rs7583027</t>
  </si>
  <si>
    <t>rs71387227</t>
  </si>
  <si>
    <t>rs13090803</t>
  </si>
  <si>
    <t>rs4688011</t>
  </si>
  <si>
    <t>rs2254911</t>
  </si>
  <si>
    <t>rs1962093</t>
  </si>
  <si>
    <t>rs12634152</t>
  </si>
  <si>
    <t>rs11711810</t>
  </si>
  <si>
    <t>rs113473633</t>
  </si>
  <si>
    <t>rs7437047</t>
  </si>
  <si>
    <t>rs6833591</t>
  </si>
  <si>
    <t>rs28435578</t>
  </si>
  <si>
    <t>rs3775291</t>
  </si>
  <si>
    <t>rs34046593</t>
  </si>
  <si>
    <t>rs4444866</t>
  </si>
  <si>
    <t>rs28157</t>
  </si>
  <si>
    <t>rs244672</t>
  </si>
  <si>
    <t>rs6452444</t>
  </si>
  <si>
    <t>rs7727976</t>
  </si>
  <si>
    <t>rs7759326</t>
  </si>
  <si>
    <t>rs9497965</t>
  </si>
  <si>
    <t>rs753760</t>
  </si>
  <si>
    <t>rs933243</t>
  </si>
  <si>
    <t>rs76049329</t>
  </si>
  <si>
    <t>rs7768019</t>
  </si>
  <si>
    <t>rs76518703</t>
  </si>
  <si>
    <t>rs9272426</t>
  </si>
  <si>
    <t>rs28418426</t>
  </si>
  <si>
    <t>rs9277569</t>
  </si>
  <si>
    <t>rs1050976</t>
  </si>
  <si>
    <t>rs72928038</t>
  </si>
  <si>
    <t>rs221781</t>
  </si>
  <si>
    <t>rs60600003</t>
  </si>
  <si>
    <t>rs10956412</t>
  </si>
  <si>
    <t>rs16903097</t>
  </si>
  <si>
    <t>rs853303</t>
  </si>
  <si>
    <t>rs11783023</t>
  </si>
  <si>
    <t>rs6992869</t>
  </si>
  <si>
    <t>rs2921053</t>
  </si>
  <si>
    <t>rs7850258</t>
  </si>
  <si>
    <t>rs2123340</t>
  </si>
  <si>
    <t>rs911760</t>
  </si>
  <si>
    <t>rs114504539</t>
  </si>
  <si>
    <t>SLE</t>
  </si>
  <si>
    <t>rs569125705</t>
  </si>
  <si>
    <t>rs497309</t>
  </si>
  <si>
    <t>rs62411861</t>
  </si>
  <si>
    <t>rs10990424</t>
  </si>
  <si>
    <t>rs139513465</t>
  </si>
  <si>
    <t>Crohn’s disease (small intestine)</t>
  </si>
  <si>
    <t>rs143779855</t>
  </si>
  <si>
    <t>rs141976787</t>
  </si>
  <si>
    <t>rs58668790</t>
  </si>
  <si>
    <t>rs114829800</t>
  </si>
  <si>
    <t>rs150629978</t>
  </si>
  <si>
    <t>rs147001742</t>
  </si>
  <si>
    <t>rs55694125</t>
  </si>
  <si>
    <t>Crohn’s disease (large intestine)</t>
  </si>
  <si>
    <t>rs7970559</t>
  </si>
  <si>
    <t>rs79883610</t>
  </si>
  <si>
    <t>rs145568234</t>
  </si>
  <si>
    <t>rs3730464</t>
  </si>
  <si>
    <t>IBD</t>
  </si>
  <si>
    <t>rs74315881</t>
  </si>
  <si>
    <t>rs150536176</t>
  </si>
  <si>
    <t>rs115097688</t>
  </si>
  <si>
    <t>rs929282</t>
  </si>
  <si>
    <t>rs10200884</t>
  </si>
  <si>
    <t>rs72701403</t>
  </si>
  <si>
    <t>rs2273233</t>
  </si>
  <si>
    <t>rs140563650</t>
  </si>
  <si>
    <t>rs1801274</t>
  </si>
  <si>
    <t>UC</t>
  </si>
  <si>
    <t>rs10799837</t>
  </si>
  <si>
    <t>rs6697482</t>
  </si>
  <si>
    <t>rs3024493</t>
  </si>
  <si>
    <t>rs6017342</t>
  </si>
  <si>
    <t>rs2836882</t>
  </si>
  <si>
    <t>rs149717632</t>
  </si>
  <si>
    <t>rs7757696</t>
  </si>
  <si>
    <t>rs8181551</t>
  </si>
  <si>
    <t>Psoriasis</t>
  </si>
  <si>
    <t>rs7310615</t>
  </si>
  <si>
    <t>rs8016947</t>
  </si>
  <si>
    <t>rs34536443</t>
  </si>
  <si>
    <t>rs4112787</t>
  </si>
  <si>
    <t>rs7607527</t>
  </si>
  <si>
    <t>rs842636</t>
  </si>
  <si>
    <t>rs72956432</t>
  </si>
  <si>
    <t>rs11135059</t>
  </si>
  <si>
    <t>rs12188300</t>
  </si>
  <si>
    <t>rs9481169</t>
  </si>
  <si>
    <t>rs28894080</t>
  </si>
  <si>
    <t>rs17200067</t>
  </si>
  <si>
    <t>rs115607256</t>
  </si>
  <si>
    <t>rs76194925</t>
  </si>
  <si>
    <t>rs61268343</t>
  </si>
  <si>
    <t>rs28724235</t>
  </si>
  <si>
    <t>rs11795343</t>
  </si>
  <si>
    <t>rs6679677</t>
  </si>
  <si>
    <t>Rheumatoid arthritis</t>
  </si>
  <si>
    <t>rs7731626</t>
  </si>
  <si>
    <t>rs35511257</t>
  </si>
  <si>
    <t>rs28366293</t>
  </si>
  <si>
    <t>rs1129753</t>
  </si>
  <si>
    <t>rs467508</t>
  </si>
  <si>
    <t>rs149449770</t>
  </si>
  <si>
    <t>Sjogren syndrome</t>
  </si>
  <si>
    <t>rs7750641</t>
  </si>
  <si>
    <t xml:space="preserve">FinnGen </t>
    <phoneticPr fontId="2" type="noConversion"/>
  </si>
  <si>
    <t>rs11150188</t>
  </si>
  <si>
    <t>rs179252</t>
  </si>
  <si>
    <t>rs2281389</t>
  </si>
  <si>
    <t>rs2647004</t>
  </si>
  <si>
    <t>rs6074022</t>
  </si>
  <si>
    <t>rs72891915</t>
  </si>
  <si>
    <t>rs73744913</t>
  </si>
  <si>
    <t>rs80054410</t>
  </si>
  <si>
    <t>rs10116520</t>
  </si>
  <si>
    <t>rs10118880</t>
  </si>
  <si>
    <t>rs10166287</t>
  </si>
  <si>
    <t>rs10259879</t>
  </si>
  <si>
    <t>rs10416358</t>
  </si>
  <si>
    <t>rs10494077</t>
  </si>
  <si>
    <t>rs10514934</t>
  </si>
  <si>
    <t>rs10814915</t>
  </si>
  <si>
    <t>rs10817674</t>
  </si>
  <si>
    <t>rs10818050</t>
  </si>
  <si>
    <t>rs10858026</t>
  </si>
  <si>
    <t>rs11079035</t>
  </si>
  <si>
    <t>rs11086103</t>
  </si>
  <si>
    <t>rs111352680</t>
  </si>
  <si>
    <t>rs1131896</t>
  </si>
  <si>
    <t>rs116776245</t>
  </si>
  <si>
    <t>rs116909374</t>
  </si>
  <si>
    <t>rs11694732</t>
  </si>
  <si>
    <t>rs11830037</t>
  </si>
  <si>
    <t>rs11897732</t>
  </si>
  <si>
    <t>rs11935941</t>
  </si>
  <si>
    <t>rs11969311</t>
  </si>
  <si>
    <t>rs1203940</t>
  </si>
  <si>
    <t>rs12175489</t>
  </si>
  <si>
    <t>rs12206423</t>
  </si>
  <si>
    <t>rs1239704</t>
  </si>
  <si>
    <t>rs12407089</t>
  </si>
  <si>
    <t>rs12540388</t>
  </si>
  <si>
    <t>rs12697352</t>
  </si>
  <si>
    <t>rs12756019</t>
  </si>
  <si>
    <t>rs12897126</t>
  </si>
  <si>
    <t>rs12923006</t>
  </si>
  <si>
    <t>rs12967678</t>
  </si>
  <si>
    <t>rs13137589</t>
  </si>
  <si>
    <t>rs1317983</t>
  </si>
  <si>
    <t>rs1319091</t>
  </si>
  <si>
    <t>rs13447704</t>
  </si>
  <si>
    <t>rs141686764</t>
  </si>
  <si>
    <t>rs1441172</t>
  </si>
  <si>
    <t>rs144651842</t>
  </si>
  <si>
    <t>rs151234</t>
  </si>
  <si>
    <t>rs1534424</t>
  </si>
  <si>
    <t>rs17189980</t>
  </si>
  <si>
    <t>rs17364832</t>
  </si>
  <si>
    <t>rs17389938</t>
  </si>
  <si>
    <t>rs17447487</t>
  </si>
  <si>
    <t>rs1788232</t>
  </si>
  <si>
    <t>rs1808192</t>
  </si>
  <si>
    <t>rs1885013</t>
  </si>
  <si>
    <t>rs1990760</t>
  </si>
  <si>
    <t>rs200293726</t>
  </si>
  <si>
    <t>rs2046045</t>
  </si>
  <si>
    <t>rs2049218</t>
  </si>
  <si>
    <t>rs210192</t>
  </si>
  <si>
    <t>rs2124594</t>
  </si>
  <si>
    <t>rs2235544</t>
  </si>
  <si>
    <t>rs229528</t>
  </si>
  <si>
    <t>rs2345568</t>
  </si>
  <si>
    <t>rs244687</t>
  </si>
  <si>
    <t>rs2629649</t>
  </si>
  <si>
    <t>rs2702968</t>
  </si>
  <si>
    <t>rs2739043</t>
  </si>
  <si>
    <t>rs28391281</t>
  </si>
  <si>
    <t>rs28396553</t>
  </si>
  <si>
    <t>rs2972343</t>
  </si>
  <si>
    <t>rs2976908</t>
  </si>
  <si>
    <t>rs30233</t>
  </si>
  <si>
    <t>rs3103991</t>
  </si>
  <si>
    <t>rs3130186</t>
  </si>
  <si>
    <t>rs322901</t>
  </si>
  <si>
    <t>rs35717611</t>
  </si>
  <si>
    <t>rs3778752</t>
  </si>
  <si>
    <t>rs3946137</t>
  </si>
  <si>
    <t>rs41177</t>
  </si>
  <si>
    <t>rs4606850</t>
  </si>
  <si>
    <t>rs4704447</t>
  </si>
  <si>
    <t>rs4853459</t>
  </si>
  <si>
    <t>rs4912068</t>
  </si>
  <si>
    <t>rs56011703</t>
  </si>
  <si>
    <t>rs56159866</t>
  </si>
  <si>
    <t>rs568999</t>
  </si>
  <si>
    <t>rs56983610</t>
  </si>
  <si>
    <t>rs57652885</t>
  </si>
  <si>
    <t>rs61201527</t>
  </si>
  <si>
    <t>rs61916675</t>
  </si>
  <si>
    <t>rs61938962</t>
  </si>
  <si>
    <t>rs6448432</t>
  </si>
  <si>
    <t>rs6471875</t>
  </si>
  <si>
    <t>rs66760320</t>
  </si>
  <si>
    <t>rs6724363</t>
  </si>
  <si>
    <t>rs6831973</t>
  </si>
  <si>
    <t>rs7043516</t>
  </si>
  <si>
    <t>rs7127620</t>
  </si>
  <si>
    <t>rs713427</t>
  </si>
  <si>
    <t>rs71430783</t>
  </si>
  <si>
    <t>rs7144089</t>
  </si>
  <si>
    <t>rs71641308</t>
  </si>
  <si>
    <t>rs72616654</t>
  </si>
  <si>
    <t>rs72729322</t>
  </si>
  <si>
    <t>rs72751538</t>
  </si>
  <si>
    <t>rs72796365</t>
  </si>
  <si>
    <t>rs735000</t>
  </si>
  <si>
    <t>rs7444908</t>
  </si>
  <si>
    <t>rs76032549</t>
  </si>
  <si>
    <t>rs76169968</t>
  </si>
  <si>
    <t>rs7701443</t>
  </si>
  <si>
    <t>rs774121</t>
  </si>
  <si>
    <t>rs7754251</t>
  </si>
  <si>
    <t>rs78783493</t>
  </si>
  <si>
    <t>rs78953577</t>
  </si>
  <si>
    <t>rs7902146</t>
  </si>
  <si>
    <t>rs79051898</t>
  </si>
  <si>
    <t>rs79490353</t>
  </si>
  <si>
    <t>rs794999</t>
  </si>
  <si>
    <t>rs8006310</t>
  </si>
  <si>
    <t>rs8193</t>
  </si>
  <si>
    <t>rs914960</t>
  </si>
  <si>
    <t>rs9271365</t>
  </si>
  <si>
    <t>rs9292</t>
  </si>
  <si>
    <t>rs9378805</t>
  </si>
  <si>
    <t>rs938726</t>
  </si>
  <si>
    <t>rs9981704</t>
  </si>
  <si>
    <t>rs1270942</t>
  </si>
  <si>
    <t>rs150724213</t>
  </si>
  <si>
    <t>rs17849502</t>
  </si>
  <si>
    <t>rs185466530</t>
  </si>
  <si>
    <t>rs35000415</t>
  </si>
  <si>
    <t>rs4853458</t>
  </si>
  <si>
    <t>rs998683</t>
  </si>
  <si>
    <t>rs10807943</t>
  </si>
  <si>
    <t>rs111606016</t>
  </si>
  <si>
    <t>rs12141575</t>
  </si>
  <si>
    <t>rs181316459</t>
  </si>
  <si>
    <t>rs1842074</t>
  </si>
  <si>
    <t>rs4676410</t>
  </si>
  <si>
    <t>rs655949</t>
  </si>
  <si>
    <t>rs76176364</t>
  </si>
  <si>
    <t>rs7744001</t>
  </si>
  <si>
    <t>rs13300483</t>
  </si>
  <si>
    <t>rs1909129</t>
  </si>
  <si>
    <t>rs989979</t>
  </si>
  <si>
    <t>rs10737481</t>
  </si>
  <si>
    <t>rs10761659</t>
  </si>
  <si>
    <t>rs10931828</t>
  </si>
  <si>
    <t>rs111432088</t>
  </si>
  <si>
    <t>rs11590283</t>
  </si>
  <si>
    <t>rs117115824</t>
  </si>
  <si>
    <t>rs11771806</t>
  </si>
  <si>
    <t>rs12132298</t>
  </si>
  <si>
    <t>rs12536069</t>
  </si>
  <si>
    <t>rs12755372</t>
  </si>
  <si>
    <t>rs13165038</t>
  </si>
  <si>
    <t>rs142695953</t>
  </si>
  <si>
    <t>rs1882597</t>
  </si>
  <si>
    <t>rs191615076</t>
  </si>
  <si>
    <t>rs1986500</t>
  </si>
  <si>
    <t>rs2149560</t>
  </si>
  <si>
    <t>rs2229933</t>
  </si>
  <si>
    <t>rs2735075</t>
  </si>
  <si>
    <t>rs2836883</t>
  </si>
  <si>
    <t>rs3024505</t>
  </si>
  <si>
    <t>rs3197999</t>
  </si>
  <si>
    <t>rs3736162</t>
  </si>
  <si>
    <t>rs376365394</t>
  </si>
  <si>
    <t>rs3827023</t>
  </si>
  <si>
    <t>rs4372078</t>
  </si>
  <si>
    <t>rs4730275</t>
  </si>
  <si>
    <t>rs4731531</t>
  </si>
  <si>
    <t>rs4795395</t>
  </si>
  <si>
    <t>rs4807543</t>
  </si>
  <si>
    <t>rs56893428</t>
  </si>
  <si>
    <t>rs6556416</t>
  </si>
  <si>
    <t>rs6762648</t>
  </si>
  <si>
    <t>rs67927699</t>
  </si>
  <si>
    <t>rs7551957</t>
  </si>
  <si>
    <t>rs7936434</t>
  </si>
  <si>
    <t>rs895123</t>
  </si>
  <si>
    <t>rs9272353</t>
  </si>
  <si>
    <t>rs9607629</t>
  </si>
  <si>
    <t>rs9617090</t>
  </si>
  <si>
    <t>rs9988642</t>
  </si>
  <si>
    <t>rs11209026</t>
  </si>
  <si>
    <t>rs1156534</t>
  </si>
  <si>
    <t>rs11658993</t>
  </si>
  <si>
    <t>rs12736494</t>
  </si>
  <si>
    <t>rs13024106</t>
  </si>
  <si>
    <t>rs1570759</t>
  </si>
  <si>
    <t>rs1878668</t>
  </si>
  <si>
    <t>rs188302747</t>
  </si>
  <si>
    <t>rs3024495</t>
  </si>
  <si>
    <t>rs34236350</t>
  </si>
  <si>
    <t>rs4263839</t>
  </si>
  <si>
    <t>rs4587163</t>
  </si>
  <si>
    <t>rs4817986</t>
  </si>
  <si>
    <t>rs56086041</t>
  </si>
  <si>
    <t>rs6089926</t>
  </si>
  <si>
    <t>rs6967335</t>
  </si>
  <si>
    <t>rs7865719</t>
  </si>
  <si>
    <t>rs7930763</t>
  </si>
  <si>
    <t>rs10193310</t>
  </si>
  <si>
    <t>rs12206050</t>
  </si>
  <si>
    <t>rs1250566</t>
  </si>
  <si>
    <t>rs13153019</t>
  </si>
  <si>
    <t>rs139298380</t>
  </si>
  <si>
    <t>rs1611704</t>
  </si>
  <si>
    <t>rs16903065</t>
  </si>
  <si>
    <t>rs2021511</t>
  </si>
  <si>
    <t>rs2664280</t>
  </si>
  <si>
    <t>rs2769979</t>
  </si>
  <si>
    <t>rs28732090</t>
  </si>
  <si>
    <t>rs28998802</t>
  </si>
  <si>
    <t>rs33980500</t>
  </si>
  <si>
    <t>rs34955377</t>
  </si>
  <si>
    <t>rs4400255</t>
  </si>
  <si>
    <t>rs653169</t>
  </si>
  <si>
    <t>rs6556423</t>
  </si>
  <si>
    <t>rs674451</t>
  </si>
  <si>
    <t>rs74817271</t>
  </si>
  <si>
    <t>rs7542079</t>
  </si>
  <si>
    <t>rs76741620</t>
  </si>
  <si>
    <t>rs78456138</t>
  </si>
  <si>
    <t>rs80174646</t>
  </si>
  <si>
    <t>rs847</t>
  </si>
  <si>
    <t>rs8904</t>
  </si>
  <si>
    <t>rs9273060</t>
  </si>
  <si>
    <t>rs9346778</t>
  </si>
  <si>
    <t>rs10821948</t>
  </si>
  <si>
    <t>rs11513729</t>
  </si>
  <si>
    <t>rs117292830</t>
  </si>
  <si>
    <t>rs11758148</t>
  </si>
  <si>
    <t>rs2395153</t>
  </si>
  <si>
    <t>rs3118470</t>
  </si>
  <si>
    <t>rs35744187</t>
  </si>
  <si>
    <t>rs3757387</t>
  </si>
  <si>
    <t>rs4274624</t>
  </si>
  <si>
    <t>rs548877</t>
  </si>
  <si>
    <t>rs6065926</t>
  </si>
  <si>
    <t>rs62405652</t>
  </si>
  <si>
    <t>rs6456160</t>
  </si>
  <si>
    <t>rs74611185</t>
  </si>
  <si>
    <t>rs78248443</t>
  </si>
  <si>
    <t>rs78782944</t>
  </si>
  <si>
    <t>rs8002731</t>
  </si>
  <si>
    <t>rs9277508</t>
  </si>
  <si>
    <t>rs10174238</t>
  </si>
  <si>
    <t>rs113858286</t>
  </si>
  <si>
    <t>rs16869677</t>
  </si>
  <si>
    <t>rs2004640</t>
  </si>
  <si>
    <t>rs3117581</t>
  </si>
  <si>
    <t>rs9272305</t>
  </si>
  <si>
    <t>Note: UKB, UK Biobank; IMID, immune-mediated inflammatory disorders; SLE, Systemic lupus erythematosus; IBD, Inflammatory bowel disease; UC, Ulcerative colitis.</t>
    <phoneticPr fontId="2" type="noConversion"/>
  </si>
  <si>
    <t xml:space="preserve">Tabel S2 Instrumental variables of IMIDs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</si>
</sst>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EAB1-3D80-4887-A741-BCFC8F0630A8}">
  <dimension ref="A1:L472"/>
  <sheetViews>
    <sheetView tabSelected="1" workbookViewId="0">
      <selection sqref="A1:L1"/>
    </sheetView>
  </sheetViews>
  <sheetFormatPr defaultRowHeight="13.8" x14ac:dyDescent="0.25"/>
  <cols>
    <col min="1" max="1" width="17.5546875" style="2" customWidth="1"/>
    <col min="2" max="2" width="14.33203125" style="2" customWidth="1"/>
    <col min="3" max="3" width="15.88671875" style="2" customWidth="1"/>
    <col min="4" max="4" width="17.44140625" style="2" customWidth="1"/>
    <col min="5" max="5" width="10.88671875" style="2" customWidth="1"/>
    <col min="6" max="6" width="9.88671875" style="2" customWidth="1"/>
    <col min="7" max="8" width="8.88671875" style="2"/>
    <col min="9" max="9" width="13.88671875" style="2" customWidth="1"/>
    <col min="10" max="10" width="19.77734375" style="2" customWidth="1"/>
    <col min="11" max="11" width="12.77734375" style="2" customWidth="1"/>
    <col min="12" max="12" width="11.44140625" style="2" customWidth="1"/>
    <col min="13" max="16384" width="8.88671875" style="2"/>
  </cols>
  <sheetData>
    <row r="1" spans="1:12" s="1" customFormat="1" ht="38.4" customHeight="1" x14ac:dyDescent="0.25">
      <c r="A1" s="4" t="s">
        <v>446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s="1" t="s">
        <v>12</v>
      </c>
      <c r="B3" s="2" t="s">
        <v>13</v>
      </c>
      <c r="C3" s="2">
        <v>14</v>
      </c>
      <c r="D3" s="2">
        <v>81461472</v>
      </c>
      <c r="E3" s="2" t="s">
        <v>14</v>
      </c>
      <c r="F3" s="2" t="s">
        <v>15</v>
      </c>
      <c r="G3" s="2">
        <v>2.5508499999999999E-3</v>
      </c>
      <c r="H3" s="2">
        <v>2.1117600000000001E-4</v>
      </c>
      <c r="I3" s="3">
        <v>1.38E-33</v>
      </c>
      <c r="J3" s="2" t="s">
        <v>16</v>
      </c>
      <c r="K3" s="2">
        <f t="shared" ref="K3:K66" si="0">G3*G3/(G3*G3+H3*H3*361141)</f>
        <v>4.0385782174919292E-4</v>
      </c>
      <c r="L3" s="2">
        <f>(K3/(1-K3))*(361141-2)</f>
        <v>145.90773586906624</v>
      </c>
    </row>
    <row r="4" spans="1:12" x14ac:dyDescent="0.25">
      <c r="B4" s="2" t="s">
        <v>17</v>
      </c>
      <c r="C4" s="2">
        <v>1</v>
      </c>
      <c r="D4" s="2">
        <v>114377568</v>
      </c>
      <c r="E4" s="2" t="s">
        <v>18</v>
      </c>
      <c r="F4" s="2" t="s">
        <v>19</v>
      </c>
      <c r="G4" s="2">
        <v>-2.5317400000000002E-3</v>
      </c>
      <c r="H4" s="2">
        <v>3.35302E-4</v>
      </c>
      <c r="I4" s="3">
        <v>4.3400000000000003E-14</v>
      </c>
      <c r="J4" s="2" t="s">
        <v>16</v>
      </c>
      <c r="K4" s="2">
        <f t="shared" si="0"/>
        <v>1.5784127029465738E-4</v>
      </c>
      <c r="L4" s="2">
        <f t="shared" ref="L4:L67" si="1">(K4/(1-K4))*(361141-2)</f>
        <v>57.011637302195624</v>
      </c>
    </row>
    <row r="5" spans="1:12" x14ac:dyDescent="0.25">
      <c r="B5" s="2" t="s">
        <v>20</v>
      </c>
      <c r="C5" s="2">
        <v>2</v>
      </c>
      <c r="D5" s="2">
        <v>204738919</v>
      </c>
      <c r="E5" s="2" t="s">
        <v>19</v>
      </c>
      <c r="F5" s="2" t="s">
        <v>18</v>
      </c>
      <c r="G5" s="2">
        <v>-1.9889999999999999E-3</v>
      </c>
      <c r="H5" s="2">
        <v>2.0478799999999999E-4</v>
      </c>
      <c r="I5" s="3">
        <v>2.6799999999999999E-22</v>
      </c>
      <c r="J5" s="2" t="s">
        <v>16</v>
      </c>
      <c r="K5" s="2">
        <f t="shared" si="0"/>
        <v>2.6113815720941346E-4</v>
      </c>
      <c r="L5" s="2">
        <f t="shared" si="1"/>
        <v>94.331806590589679</v>
      </c>
    </row>
    <row r="6" spans="1:12" x14ac:dyDescent="0.25">
      <c r="B6" s="2" t="s">
        <v>21</v>
      </c>
      <c r="C6" s="2">
        <v>6</v>
      </c>
      <c r="D6" s="2">
        <v>30783704</v>
      </c>
      <c r="E6" s="2" t="s">
        <v>18</v>
      </c>
      <c r="F6" s="2" t="s">
        <v>19</v>
      </c>
      <c r="G6" s="2">
        <v>-2.4508099999999999E-3</v>
      </c>
      <c r="H6" s="2">
        <v>3.4962900000000001E-4</v>
      </c>
      <c r="I6" s="3">
        <v>2.3900000000000001E-12</v>
      </c>
      <c r="J6" s="2" t="s">
        <v>16</v>
      </c>
      <c r="K6" s="2">
        <f t="shared" si="0"/>
        <v>1.3604059081205366E-4</v>
      </c>
      <c r="L6" s="2">
        <f t="shared" si="1"/>
        <v>49.136247449407549</v>
      </c>
    </row>
    <row r="7" spans="1:12" x14ac:dyDescent="0.25">
      <c r="B7" s="2" t="s">
        <v>22</v>
      </c>
      <c r="C7" s="2">
        <v>6</v>
      </c>
      <c r="D7" s="2">
        <v>31270785</v>
      </c>
      <c r="E7" s="2" t="s">
        <v>15</v>
      </c>
      <c r="F7" s="2" t="s">
        <v>14</v>
      </c>
      <c r="G7" s="2">
        <v>-2.1632399999999999E-3</v>
      </c>
      <c r="H7" s="2">
        <v>3.39117E-4</v>
      </c>
      <c r="I7" s="3">
        <v>1.7800000000000001E-10</v>
      </c>
      <c r="J7" s="2" t="s">
        <v>16</v>
      </c>
      <c r="K7" s="2">
        <f t="shared" si="0"/>
        <v>1.1266384221974956E-4</v>
      </c>
      <c r="L7" s="2">
        <f t="shared" si="1"/>
        <v>40.691891820277803</v>
      </c>
    </row>
    <row r="8" spans="1:12" x14ac:dyDescent="0.25">
      <c r="B8" s="2" t="s">
        <v>23</v>
      </c>
      <c r="C8" s="2">
        <v>6</v>
      </c>
      <c r="D8" s="2">
        <v>32577633</v>
      </c>
      <c r="E8" s="2" t="s">
        <v>19</v>
      </c>
      <c r="F8" s="2" t="s">
        <v>15</v>
      </c>
      <c r="G8" s="2">
        <v>6.7237199999999999E-3</v>
      </c>
      <c r="H8" s="2">
        <v>2.9447799999999998E-4</v>
      </c>
      <c r="I8" s="3">
        <v>2.6299999999999998E-115</v>
      </c>
      <c r="J8" s="2" t="s">
        <v>16</v>
      </c>
      <c r="K8" s="2">
        <f t="shared" si="0"/>
        <v>1.441485414241572E-3</v>
      </c>
      <c r="L8" s="2">
        <f t="shared" si="1"/>
        <v>521.32808784845508</v>
      </c>
    </row>
    <row r="9" spans="1:12" x14ac:dyDescent="0.25">
      <c r="B9" s="2" t="s">
        <v>24</v>
      </c>
      <c r="C9" s="2">
        <v>6</v>
      </c>
      <c r="D9" s="2">
        <v>32606490</v>
      </c>
      <c r="E9" s="2" t="s">
        <v>19</v>
      </c>
      <c r="F9" s="2" t="s">
        <v>18</v>
      </c>
      <c r="G9" s="2">
        <v>-2.8187300000000002E-3</v>
      </c>
      <c r="H9" s="2">
        <v>2.2307499999999999E-4</v>
      </c>
      <c r="I9" s="3">
        <v>1.3600000000000001E-36</v>
      </c>
      <c r="J9" s="2" t="s">
        <v>16</v>
      </c>
      <c r="K9" s="2">
        <f t="shared" si="0"/>
        <v>4.4191260889627133E-4</v>
      </c>
      <c r="L9" s="2">
        <f t="shared" si="1"/>
        <v>159.66243450716632</v>
      </c>
    </row>
    <row r="10" spans="1:12" x14ac:dyDescent="0.25">
      <c r="B10" s="2" t="s">
        <v>25</v>
      </c>
      <c r="C10" s="2">
        <v>10</v>
      </c>
      <c r="D10" s="2">
        <v>101283330</v>
      </c>
      <c r="E10" s="2" t="s">
        <v>15</v>
      </c>
      <c r="F10" s="2" t="s">
        <v>18</v>
      </c>
      <c r="G10" s="2">
        <v>-3.2428299999999999E-3</v>
      </c>
      <c r="H10" s="2">
        <v>5.0835599999999996E-4</v>
      </c>
      <c r="I10" s="3">
        <v>1.7800000000000001E-10</v>
      </c>
      <c r="J10" s="2" t="s">
        <v>26</v>
      </c>
      <c r="K10" s="2">
        <f t="shared" si="0"/>
        <v>1.126644051545241E-4</v>
      </c>
      <c r="L10" s="2">
        <f t="shared" si="1"/>
        <v>40.692095163795798</v>
      </c>
    </row>
    <row r="11" spans="1:12" x14ac:dyDescent="0.25">
      <c r="B11" s="2" t="s">
        <v>27</v>
      </c>
      <c r="C11" s="2">
        <v>10</v>
      </c>
      <c r="D11" s="2">
        <v>124139910</v>
      </c>
      <c r="E11" s="2" t="s">
        <v>14</v>
      </c>
      <c r="F11" s="2" t="s">
        <v>15</v>
      </c>
      <c r="G11" s="2">
        <v>3.07603E-3</v>
      </c>
      <c r="H11" s="2">
        <v>5.0784699999999996E-4</v>
      </c>
      <c r="I11" s="3">
        <v>1.39E-9</v>
      </c>
      <c r="J11" s="2" t="s">
        <v>26</v>
      </c>
      <c r="K11" s="2">
        <f t="shared" si="0"/>
        <v>1.0157677921958002E-4</v>
      </c>
      <c r="L11" s="2">
        <f t="shared" si="1"/>
        <v>36.687063024280938</v>
      </c>
    </row>
    <row r="12" spans="1:12" x14ac:dyDescent="0.25">
      <c r="B12" s="2" t="s">
        <v>28</v>
      </c>
      <c r="C12" s="2">
        <v>10</v>
      </c>
      <c r="D12" s="2">
        <v>6098824</v>
      </c>
      <c r="E12" s="2" t="s">
        <v>14</v>
      </c>
      <c r="F12" s="2" t="s">
        <v>15</v>
      </c>
      <c r="G12" s="2">
        <v>-4.0129700000000003E-3</v>
      </c>
      <c r="H12" s="2">
        <v>5.0201499999999997E-4</v>
      </c>
      <c r="I12" s="3">
        <v>1.31E-15</v>
      </c>
      <c r="J12" s="2" t="s">
        <v>26</v>
      </c>
      <c r="K12" s="2">
        <f t="shared" si="0"/>
        <v>1.7690691357867869E-4</v>
      </c>
      <c r="L12" s="2">
        <f t="shared" si="1"/>
        <v>63.899290089079969</v>
      </c>
    </row>
    <row r="13" spans="1:12" x14ac:dyDescent="0.25">
      <c r="B13" s="2" t="s">
        <v>29</v>
      </c>
      <c r="C13" s="2">
        <v>10</v>
      </c>
      <c r="D13" s="2">
        <v>63779871</v>
      </c>
      <c r="E13" s="2" t="s">
        <v>15</v>
      </c>
      <c r="F13" s="2" t="s">
        <v>14</v>
      </c>
      <c r="G13" s="2">
        <v>6.0828599999999998E-3</v>
      </c>
      <c r="H13" s="2">
        <v>6.38909E-4</v>
      </c>
      <c r="I13" s="3">
        <v>1.73E-21</v>
      </c>
      <c r="J13" s="2" t="s">
        <v>26</v>
      </c>
      <c r="K13" s="2">
        <f t="shared" si="0"/>
        <v>2.5092957043514887E-4</v>
      </c>
      <c r="L13" s="2">
        <f t="shared" si="1"/>
        <v>90.643199196416447</v>
      </c>
    </row>
    <row r="14" spans="1:12" x14ac:dyDescent="0.25">
      <c r="B14" s="2" t="s">
        <v>30</v>
      </c>
      <c r="C14" s="2">
        <v>10</v>
      </c>
      <c r="D14" s="2">
        <v>64034019</v>
      </c>
      <c r="E14" s="2" t="s">
        <v>19</v>
      </c>
      <c r="F14" s="2" t="s">
        <v>14</v>
      </c>
      <c r="G14" s="2">
        <v>-3.1454600000000001E-3</v>
      </c>
      <c r="H14" s="2">
        <v>5.0975399999999996E-4</v>
      </c>
      <c r="I14" s="3">
        <v>6.8100000000000003E-10</v>
      </c>
      <c r="J14" s="2" t="s">
        <v>26</v>
      </c>
      <c r="K14" s="2">
        <f t="shared" si="0"/>
        <v>1.0542035312981025E-4</v>
      </c>
      <c r="L14" s="2">
        <f t="shared" si="1"/>
        <v>38.075414832623764</v>
      </c>
    </row>
    <row r="15" spans="1:12" x14ac:dyDescent="0.25">
      <c r="B15" s="2" t="s">
        <v>31</v>
      </c>
      <c r="C15" s="2">
        <v>10</v>
      </c>
      <c r="D15" s="2">
        <v>6405534</v>
      </c>
      <c r="E15" s="2" t="s">
        <v>15</v>
      </c>
      <c r="F15" s="2" t="s">
        <v>18</v>
      </c>
      <c r="G15" s="2">
        <v>3.9570300000000003E-3</v>
      </c>
      <c r="H15" s="2">
        <v>5.7782700000000005E-4</v>
      </c>
      <c r="I15" s="3">
        <v>7.4899999999999998E-12</v>
      </c>
      <c r="J15" s="2" t="s">
        <v>26</v>
      </c>
      <c r="K15" s="2">
        <f t="shared" si="0"/>
        <v>1.2984039692755134E-4</v>
      </c>
      <c r="L15" s="2">
        <f t="shared" si="1"/>
        <v>46.896520168812195</v>
      </c>
    </row>
    <row r="16" spans="1:12" x14ac:dyDescent="0.25">
      <c r="B16" s="2" t="s">
        <v>32</v>
      </c>
      <c r="C16" s="2">
        <v>10</v>
      </c>
      <c r="D16" s="2">
        <v>89812409</v>
      </c>
      <c r="E16" s="2" t="s">
        <v>19</v>
      </c>
      <c r="F16" s="2" t="s">
        <v>18</v>
      </c>
      <c r="G16" s="2">
        <v>3.0659699999999999E-3</v>
      </c>
      <c r="H16" s="2">
        <v>5.3653399999999997E-4</v>
      </c>
      <c r="I16" s="3">
        <v>1.0999999999999999E-8</v>
      </c>
      <c r="J16" s="2" t="s">
        <v>26</v>
      </c>
      <c r="K16" s="2">
        <f t="shared" si="0"/>
        <v>9.0411826323917032E-5</v>
      </c>
      <c r="L16" s="2">
        <f t="shared" si="1"/>
        <v>32.654188871646092</v>
      </c>
    </row>
    <row r="17" spans="2:12" x14ac:dyDescent="0.25">
      <c r="B17" s="2" t="s">
        <v>33</v>
      </c>
      <c r="C17" s="2">
        <v>11</v>
      </c>
      <c r="D17" s="2">
        <v>335885</v>
      </c>
      <c r="E17" s="2" t="s">
        <v>19</v>
      </c>
      <c r="F17" s="2" t="s">
        <v>14</v>
      </c>
      <c r="G17" s="2">
        <v>-3.25209E-3</v>
      </c>
      <c r="H17" s="2">
        <v>5.8096099999999996E-4</v>
      </c>
      <c r="I17" s="3">
        <v>2.1699999999999999E-8</v>
      </c>
      <c r="J17" s="2" t="s">
        <v>26</v>
      </c>
      <c r="K17" s="2">
        <f t="shared" si="0"/>
        <v>8.6759427321278732E-5</v>
      </c>
      <c r="L17" s="2">
        <f t="shared" si="1"/>
        <v>31.334931424084782</v>
      </c>
    </row>
    <row r="18" spans="2:12" x14ac:dyDescent="0.25">
      <c r="B18" s="2" t="s">
        <v>34</v>
      </c>
      <c r="C18" s="2">
        <v>11</v>
      </c>
      <c r="D18" s="2">
        <v>35266944</v>
      </c>
      <c r="E18" s="2" t="s">
        <v>19</v>
      </c>
      <c r="F18" s="2" t="s">
        <v>18</v>
      </c>
      <c r="G18" s="2">
        <v>4.2242E-3</v>
      </c>
      <c r="H18" s="2">
        <v>5.2185800000000004E-4</v>
      </c>
      <c r="I18" s="3">
        <v>5.7700000000000001E-16</v>
      </c>
      <c r="J18" s="2" t="s">
        <v>26</v>
      </c>
      <c r="K18" s="2">
        <f t="shared" si="0"/>
        <v>1.8139640281968222E-4</v>
      </c>
      <c r="L18" s="2">
        <f t="shared" si="1"/>
        <v>65.521200828035845</v>
      </c>
    </row>
    <row r="19" spans="2:12" x14ac:dyDescent="0.25">
      <c r="B19" s="2" t="s">
        <v>35</v>
      </c>
      <c r="C19" s="2">
        <v>11</v>
      </c>
      <c r="D19" s="2">
        <v>61600342</v>
      </c>
      <c r="E19" s="2" t="s">
        <v>18</v>
      </c>
      <c r="F19" s="2" t="s">
        <v>15</v>
      </c>
      <c r="G19" s="2">
        <v>2.8652999999999999E-3</v>
      </c>
      <c r="H19" s="2">
        <v>5.2420500000000003E-4</v>
      </c>
      <c r="I19" s="3">
        <v>4.6100000000000003E-8</v>
      </c>
      <c r="J19" s="2" t="s">
        <v>26</v>
      </c>
      <c r="K19" s="2">
        <f t="shared" si="0"/>
        <v>8.2722786988128201E-5</v>
      </c>
      <c r="L19" s="2">
        <f t="shared" si="1"/>
        <v>29.876896070215114</v>
      </c>
    </row>
    <row r="20" spans="2:12" x14ac:dyDescent="0.25">
      <c r="B20" s="2" t="s">
        <v>36</v>
      </c>
      <c r="C20" s="2">
        <v>11</v>
      </c>
      <c r="D20" s="2">
        <v>95311422</v>
      </c>
      <c r="E20" s="2" t="s">
        <v>14</v>
      </c>
      <c r="F20" s="2" t="s">
        <v>15</v>
      </c>
      <c r="G20" s="2">
        <v>6.2540800000000004E-3</v>
      </c>
      <c r="H20" s="2">
        <v>6.62961E-4</v>
      </c>
      <c r="I20" s="3">
        <v>3.9899999999999997E-21</v>
      </c>
      <c r="J20" s="2" t="s">
        <v>26</v>
      </c>
      <c r="K20" s="2">
        <f t="shared" si="0"/>
        <v>2.4635824479473322E-4</v>
      </c>
      <c r="L20" s="2">
        <f t="shared" si="1"/>
        <v>88.991493955177617</v>
      </c>
    </row>
    <row r="21" spans="2:12" x14ac:dyDescent="0.25">
      <c r="B21" s="2" t="s">
        <v>37</v>
      </c>
      <c r="C21" s="2">
        <v>12</v>
      </c>
      <c r="D21" s="2">
        <v>103892941</v>
      </c>
      <c r="E21" s="2" t="s">
        <v>19</v>
      </c>
      <c r="F21" s="2" t="s">
        <v>14</v>
      </c>
      <c r="G21" s="2">
        <v>-4.3820600000000001E-3</v>
      </c>
      <c r="H21" s="2">
        <v>5.6449199999999999E-4</v>
      </c>
      <c r="I21" s="3">
        <v>8.3299999999999993E-15</v>
      </c>
      <c r="J21" s="2" t="s">
        <v>26</v>
      </c>
      <c r="K21" s="2">
        <f t="shared" si="0"/>
        <v>1.668367794734334E-4</v>
      </c>
      <c r="L21" s="2">
        <f t="shared" si="1"/>
        <v>60.261321507063315</v>
      </c>
    </row>
    <row r="22" spans="2:12" x14ac:dyDescent="0.25">
      <c r="B22" s="2" t="s">
        <v>38</v>
      </c>
      <c r="C22" s="2">
        <v>12</v>
      </c>
      <c r="D22" s="2">
        <v>111884608</v>
      </c>
      <c r="E22" s="2" t="s">
        <v>14</v>
      </c>
      <c r="F22" s="2" t="s">
        <v>15</v>
      </c>
      <c r="G22" s="2">
        <v>-1.00956E-2</v>
      </c>
      <c r="H22" s="2">
        <v>5.0009200000000005E-4</v>
      </c>
      <c r="I22" s="3">
        <v>1.42E-90</v>
      </c>
      <c r="J22" s="2" t="s">
        <v>26</v>
      </c>
      <c r="K22" s="2">
        <f t="shared" si="0"/>
        <v>1.1271918759235625E-3</v>
      </c>
      <c r="L22" s="2">
        <f t="shared" si="1"/>
        <v>407.53231399266832</v>
      </c>
    </row>
    <row r="23" spans="2:12" x14ac:dyDescent="0.25">
      <c r="B23" s="2" t="s">
        <v>39</v>
      </c>
      <c r="C23" s="2">
        <v>12</v>
      </c>
      <c r="D23" s="2">
        <v>56390364</v>
      </c>
      <c r="E23" s="2" t="s">
        <v>15</v>
      </c>
      <c r="F23" s="2" t="s">
        <v>19</v>
      </c>
      <c r="G23" s="2">
        <v>3.5081000000000001E-3</v>
      </c>
      <c r="H23" s="2">
        <v>5.2922199999999998E-4</v>
      </c>
      <c r="I23" s="3">
        <v>3.3900000000000001E-11</v>
      </c>
      <c r="J23" s="2" t="s">
        <v>26</v>
      </c>
      <c r="K23" s="2">
        <f t="shared" si="0"/>
        <v>1.2165739566344305E-4</v>
      </c>
      <c r="L23" s="2">
        <f t="shared" si="1"/>
        <v>43.940575908529141</v>
      </c>
    </row>
    <row r="24" spans="2:12" x14ac:dyDescent="0.25">
      <c r="B24" s="2" t="s">
        <v>40</v>
      </c>
      <c r="C24" s="2">
        <v>13</v>
      </c>
      <c r="D24" s="2">
        <v>24785854</v>
      </c>
      <c r="E24" s="2" t="s">
        <v>14</v>
      </c>
      <c r="F24" s="2" t="s">
        <v>15</v>
      </c>
      <c r="G24" s="2">
        <v>5.9760400000000002E-3</v>
      </c>
      <c r="H24" s="2">
        <v>5.6294400000000001E-4</v>
      </c>
      <c r="I24" s="3">
        <v>2.54E-26</v>
      </c>
      <c r="J24" s="2" t="s">
        <v>26</v>
      </c>
      <c r="K24" s="2">
        <f t="shared" si="0"/>
        <v>3.1194950924487804E-4</v>
      </c>
      <c r="L24" s="2">
        <f t="shared" si="1"/>
        <v>112.6922881231617</v>
      </c>
    </row>
    <row r="25" spans="2:12" x14ac:dyDescent="0.25">
      <c r="B25" s="2" t="s">
        <v>41</v>
      </c>
      <c r="C25" s="2">
        <v>13</v>
      </c>
      <c r="D25" s="2">
        <v>28604007</v>
      </c>
      <c r="E25" s="2" t="s">
        <v>14</v>
      </c>
      <c r="F25" s="2" t="s">
        <v>15</v>
      </c>
      <c r="G25" s="2">
        <v>2.7033000000000001E-2</v>
      </c>
      <c r="H25" s="2">
        <v>2.2877700000000002E-3</v>
      </c>
      <c r="I25" s="3">
        <v>3.2599999999999998E-32</v>
      </c>
      <c r="J25" s="2" t="s">
        <v>26</v>
      </c>
      <c r="K25" s="2">
        <f t="shared" si="0"/>
        <v>3.8647294416188004E-4</v>
      </c>
      <c r="L25" s="2">
        <f t="shared" si="1"/>
        <v>139.62441363989348</v>
      </c>
    </row>
    <row r="26" spans="2:12" x14ac:dyDescent="0.25">
      <c r="B26" s="2" t="s">
        <v>42</v>
      </c>
      <c r="C26" s="2">
        <v>13</v>
      </c>
      <c r="D26" s="2">
        <v>43063831</v>
      </c>
      <c r="E26" s="2" t="s">
        <v>18</v>
      </c>
      <c r="F26" s="2" t="s">
        <v>14</v>
      </c>
      <c r="G26" s="2">
        <v>3.5944800000000002E-3</v>
      </c>
      <c r="H26" s="2">
        <v>5.41859E-4</v>
      </c>
      <c r="I26" s="3">
        <v>3.2799999999999999E-11</v>
      </c>
      <c r="J26" s="2" t="s">
        <v>26</v>
      </c>
      <c r="K26" s="2">
        <f t="shared" si="0"/>
        <v>1.2183437764244563E-4</v>
      </c>
      <c r="L26" s="2">
        <f t="shared" si="1"/>
        <v>44.00450656908648</v>
      </c>
    </row>
    <row r="27" spans="2:12" x14ac:dyDescent="0.25">
      <c r="B27" s="2" t="s">
        <v>43</v>
      </c>
      <c r="C27" s="2">
        <v>14</v>
      </c>
      <c r="D27" s="2">
        <v>106198083</v>
      </c>
      <c r="E27" s="2" t="s">
        <v>14</v>
      </c>
      <c r="F27" s="2" t="s">
        <v>15</v>
      </c>
      <c r="G27" s="2">
        <v>-3.32286E-3</v>
      </c>
      <c r="H27" s="2">
        <v>5.3852399999999997E-4</v>
      </c>
      <c r="I27" s="3">
        <v>6.8200000000000002E-10</v>
      </c>
      <c r="J27" s="2" t="s">
        <v>26</v>
      </c>
      <c r="K27" s="2">
        <f t="shared" si="0"/>
        <v>1.0541232274236284E-4</v>
      </c>
      <c r="L27" s="2">
        <f t="shared" si="1"/>
        <v>38.072514135001789</v>
      </c>
    </row>
    <row r="28" spans="2:12" x14ac:dyDescent="0.25">
      <c r="B28" s="2" t="s">
        <v>44</v>
      </c>
      <c r="C28" s="2">
        <v>14</v>
      </c>
      <c r="D28" s="2">
        <v>68752643</v>
      </c>
      <c r="E28" s="2" t="s">
        <v>15</v>
      </c>
      <c r="F28" s="2" t="s">
        <v>14</v>
      </c>
      <c r="G28" s="2">
        <v>-3.2670099999999999E-3</v>
      </c>
      <c r="H28" s="2">
        <v>5.5777699999999997E-4</v>
      </c>
      <c r="I28" s="3">
        <v>4.7099999999999997E-9</v>
      </c>
      <c r="J28" s="2" t="s">
        <v>26</v>
      </c>
      <c r="K28" s="2">
        <f t="shared" si="0"/>
        <v>9.4986453565763901E-5</v>
      </c>
      <c r="L28" s="2">
        <f t="shared" si="1"/>
        <v>34.30657151384851</v>
      </c>
    </row>
    <row r="29" spans="2:12" x14ac:dyDescent="0.25">
      <c r="B29" s="2" t="s">
        <v>45</v>
      </c>
      <c r="C29" s="2">
        <v>14</v>
      </c>
      <c r="D29" s="2">
        <v>98713919</v>
      </c>
      <c r="E29" s="2" t="s">
        <v>14</v>
      </c>
      <c r="F29" s="2" t="s">
        <v>15</v>
      </c>
      <c r="G29" s="2">
        <v>2.74202E-3</v>
      </c>
      <c r="H29" s="2">
        <v>5.0137300000000005E-4</v>
      </c>
      <c r="I29" s="3">
        <v>4.5300000000000002E-8</v>
      </c>
      <c r="J29" s="2" t="s">
        <v>26</v>
      </c>
      <c r="K29" s="2">
        <f t="shared" si="0"/>
        <v>8.281453878765083E-5</v>
      </c>
      <c r="L29" s="2">
        <f t="shared" si="1"/>
        <v>29.910036709128622</v>
      </c>
    </row>
    <row r="30" spans="2:12" x14ac:dyDescent="0.25">
      <c r="B30" s="2" t="s">
        <v>46</v>
      </c>
      <c r="C30" s="2">
        <v>15</v>
      </c>
      <c r="D30" s="2">
        <v>38828140</v>
      </c>
      <c r="E30" s="2" t="s">
        <v>19</v>
      </c>
      <c r="F30" s="2" t="s">
        <v>14</v>
      </c>
      <c r="G30" s="2">
        <v>4.5476900000000001E-3</v>
      </c>
      <c r="H30" s="2">
        <v>5.92787E-4</v>
      </c>
      <c r="I30" s="3">
        <v>1.7E-14</v>
      </c>
      <c r="J30" s="2" t="s">
        <v>26</v>
      </c>
      <c r="K30" s="2">
        <f t="shared" si="0"/>
        <v>1.6294340828806468E-4</v>
      </c>
      <c r="L30" s="2">
        <f t="shared" si="1"/>
        <v>58.854809529002182</v>
      </c>
    </row>
    <row r="31" spans="2:12" x14ac:dyDescent="0.25">
      <c r="B31" s="2" t="s">
        <v>47</v>
      </c>
      <c r="C31" s="2">
        <v>16</v>
      </c>
      <c r="D31" s="2">
        <v>50729820</v>
      </c>
      <c r="E31" s="2" t="s">
        <v>18</v>
      </c>
      <c r="F31" s="2" t="s">
        <v>19</v>
      </c>
      <c r="G31" s="2">
        <v>1.51308E-2</v>
      </c>
      <c r="H31" s="2">
        <v>2.3075499999999998E-3</v>
      </c>
      <c r="I31" s="3">
        <v>5.4899999999999999E-11</v>
      </c>
      <c r="J31" s="2" t="s">
        <v>26</v>
      </c>
      <c r="K31" s="2">
        <f t="shared" si="0"/>
        <v>1.1904003436555918E-4</v>
      </c>
      <c r="L31" s="2">
        <f t="shared" si="1"/>
        <v>42.99511711096212</v>
      </c>
    </row>
    <row r="32" spans="2:12" x14ac:dyDescent="0.25">
      <c r="B32" s="2" t="s">
        <v>48</v>
      </c>
      <c r="C32" s="2">
        <v>16</v>
      </c>
      <c r="D32" s="2">
        <v>67549547</v>
      </c>
      <c r="E32" s="2" t="s">
        <v>14</v>
      </c>
      <c r="F32" s="2" t="s">
        <v>15</v>
      </c>
      <c r="G32" s="2">
        <v>7.4123399999999999E-3</v>
      </c>
      <c r="H32" s="2">
        <v>1.23602E-3</v>
      </c>
      <c r="I32" s="3">
        <v>2.0099999999999999E-9</v>
      </c>
      <c r="J32" s="2" t="s">
        <v>26</v>
      </c>
      <c r="K32" s="2">
        <f t="shared" si="0"/>
        <v>9.957254911173834E-5</v>
      </c>
      <c r="L32" s="2">
        <f t="shared" si="1"/>
        <v>35.963111752375248</v>
      </c>
    </row>
    <row r="33" spans="2:12" x14ac:dyDescent="0.25">
      <c r="B33" s="2" t="s">
        <v>49</v>
      </c>
      <c r="C33" s="2">
        <v>16</v>
      </c>
      <c r="D33" s="2">
        <v>79316815</v>
      </c>
      <c r="E33" s="2" t="s">
        <v>18</v>
      </c>
      <c r="F33" s="2" t="s">
        <v>19</v>
      </c>
      <c r="G33" s="2">
        <v>-3.47021E-3</v>
      </c>
      <c r="H33" s="2">
        <v>6.0120499999999995E-4</v>
      </c>
      <c r="I33" s="3">
        <v>7.8399999999999994E-9</v>
      </c>
      <c r="J33" s="2" t="s">
        <v>26</v>
      </c>
      <c r="K33" s="2">
        <f t="shared" si="0"/>
        <v>9.2246412669814564E-5</v>
      </c>
      <c r="L33" s="2">
        <f t="shared" si="1"/>
        <v>33.3168505851121</v>
      </c>
    </row>
    <row r="34" spans="2:12" x14ac:dyDescent="0.25">
      <c r="B34" s="2" t="s">
        <v>50</v>
      </c>
      <c r="C34" s="2">
        <v>17</v>
      </c>
      <c r="D34" s="2">
        <v>28907410</v>
      </c>
      <c r="E34" s="2" t="s">
        <v>19</v>
      </c>
      <c r="F34" s="2" t="s">
        <v>18</v>
      </c>
      <c r="G34" s="2">
        <v>7.6556300000000001E-3</v>
      </c>
      <c r="H34" s="2">
        <v>1.38423E-3</v>
      </c>
      <c r="I34" s="3">
        <v>3.1900000000000001E-8</v>
      </c>
      <c r="J34" s="2" t="s">
        <v>26</v>
      </c>
      <c r="K34" s="2">
        <f t="shared" si="0"/>
        <v>8.4689930873316799E-5</v>
      </c>
      <c r="L34" s="2">
        <f t="shared" si="1"/>
        <v>30.587427392770241</v>
      </c>
    </row>
    <row r="35" spans="2:12" x14ac:dyDescent="0.25">
      <c r="B35" s="2" t="s">
        <v>51</v>
      </c>
      <c r="C35" s="2">
        <v>17</v>
      </c>
      <c r="D35" s="2">
        <v>40296923</v>
      </c>
      <c r="E35" s="2" t="s">
        <v>19</v>
      </c>
      <c r="F35" s="2" t="s">
        <v>18</v>
      </c>
      <c r="G35" s="2">
        <v>4.83761E-3</v>
      </c>
      <c r="H35" s="2">
        <v>6.7214100000000001E-4</v>
      </c>
      <c r="I35" s="3">
        <v>6.15E-13</v>
      </c>
      <c r="J35" s="2" t="s">
        <v>26</v>
      </c>
      <c r="K35" s="2">
        <f t="shared" si="0"/>
        <v>1.4341740001400601E-4</v>
      </c>
      <c r="L35" s="2">
        <f t="shared" si="1"/>
        <v>51.801045594935346</v>
      </c>
    </row>
    <row r="36" spans="2:12" x14ac:dyDescent="0.25">
      <c r="B36" s="2" t="s">
        <v>52</v>
      </c>
      <c r="C36" s="2">
        <v>17</v>
      </c>
      <c r="D36" s="2">
        <v>45498244</v>
      </c>
      <c r="E36" s="2" t="s">
        <v>15</v>
      </c>
      <c r="F36" s="2" t="s">
        <v>14</v>
      </c>
      <c r="G36" s="2">
        <v>5.66411E-3</v>
      </c>
      <c r="H36" s="2">
        <v>6.9602599999999998E-4</v>
      </c>
      <c r="I36" s="3">
        <v>4.0400000000000001E-16</v>
      </c>
      <c r="J36" s="2" t="s">
        <v>26</v>
      </c>
      <c r="K36" s="2">
        <f t="shared" si="0"/>
        <v>1.8333948419622695E-4</v>
      </c>
      <c r="L36" s="2">
        <f t="shared" si="1"/>
        <v>66.223179306677125</v>
      </c>
    </row>
    <row r="37" spans="2:12" x14ac:dyDescent="0.25">
      <c r="B37" s="2" t="s">
        <v>53</v>
      </c>
      <c r="C37" s="2">
        <v>17</v>
      </c>
      <c r="D37" s="2">
        <v>7240391</v>
      </c>
      <c r="E37" s="2" t="s">
        <v>15</v>
      </c>
      <c r="F37" s="2" t="s">
        <v>14</v>
      </c>
      <c r="G37" s="2">
        <v>4.1425200000000002E-3</v>
      </c>
      <c r="H37" s="2">
        <v>5.9593500000000002E-4</v>
      </c>
      <c r="I37" s="3">
        <v>3.6300000000000001E-12</v>
      </c>
      <c r="J37" s="2" t="s">
        <v>26</v>
      </c>
      <c r="K37" s="2">
        <f t="shared" si="0"/>
        <v>1.3378164791940083E-4</v>
      </c>
      <c r="L37" s="2">
        <f t="shared" si="1"/>
        <v>48.320234908618424</v>
      </c>
    </row>
    <row r="38" spans="2:12" x14ac:dyDescent="0.25">
      <c r="B38" s="2" t="s">
        <v>54</v>
      </c>
      <c r="C38" s="2">
        <v>18</v>
      </c>
      <c r="D38" s="2">
        <v>67516846</v>
      </c>
      <c r="E38" s="2" t="s">
        <v>18</v>
      </c>
      <c r="F38" s="2" t="s">
        <v>15</v>
      </c>
      <c r="G38" s="2">
        <v>-3.1335600000000001E-3</v>
      </c>
      <c r="H38" s="2">
        <v>5.0586200000000004E-4</v>
      </c>
      <c r="I38" s="3">
        <v>5.8500000000000005E-10</v>
      </c>
      <c r="J38" s="2" t="s">
        <v>26</v>
      </c>
      <c r="K38" s="2">
        <f t="shared" si="0"/>
        <v>1.0624022403439958E-4</v>
      </c>
      <c r="L38" s="2">
        <f t="shared" si="1"/>
        <v>38.371564871207497</v>
      </c>
    </row>
    <row r="39" spans="2:12" x14ac:dyDescent="0.25">
      <c r="B39" s="2" t="s">
        <v>55</v>
      </c>
      <c r="C39" s="2">
        <v>18</v>
      </c>
      <c r="D39" s="2">
        <v>77178302</v>
      </c>
      <c r="E39" s="2" t="s">
        <v>18</v>
      </c>
      <c r="F39" s="2" t="s">
        <v>19</v>
      </c>
      <c r="G39" s="2">
        <v>2.9478199999999999E-3</v>
      </c>
      <c r="H39" s="2">
        <v>5.3955599999999995E-4</v>
      </c>
      <c r="I39" s="3">
        <v>4.6700000000000001E-8</v>
      </c>
      <c r="J39" s="2" t="s">
        <v>26</v>
      </c>
      <c r="K39" s="2">
        <f t="shared" si="0"/>
        <v>8.2644923010455695E-5</v>
      </c>
      <c r="L39" s="2">
        <f t="shared" si="1"/>
        <v>29.848771700512106</v>
      </c>
    </row>
    <row r="40" spans="2:12" x14ac:dyDescent="0.25">
      <c r="B40" s="2" t="s">
        <v>56</v>
      </c>
      <c r="C40" s="2">
        <v>19</v>
      </c>
      <c r="D40" s="2">
        <v>18383794</v>
      </c>
      <c r="E40" s="2" t="s">
        <v>15</v>
      </c>
      <c r="F40" s="2" t="s">
        <v>14</v>
      </c>
      <c r="G40" s="2">
        <v>3.9263299999999996E-3</v>
      </c>
      <c r="H40" s="2">
        <v>5.9744500000000005E-4</v>
      </c>
      <c r="I40" s="3">
        <v>4.9799999999999999E-11</v>
      </c>
      <c r="J40" s="2" t="s">
        <v>26</v>
      </c>
      <c r="K40" s="2">
        <f t="shared" si="0"/>
        <v>1.1957737179667825E-4</v>
      </c>
      <c r="L40" s="2">
        <f t="shared" si="1"/>
        <v>43.189216926330595</v>
      </c>
    </row>
    <row r="41" spans="2:12" x14ac:dyDescent="0.25">
      <c r="B41" s="2" t="s">
        <v>57</v>
      </c>
      <c r="C41" s="2">
        <v>19</v>
      </c>
      <c r="D41" s="2">
        <v>4837557</v>
      </c>
      <c r="E41" s="2" t="s">
        <v>15</v>
      </c>
      <c r="F41" s="2" t="s">
        <v>18</v>
      </c>
      <c r="G41" s="2">
        <v>-4.2359299999999997E-3</v>
      </c>
      <c r="H41" s="2">
        <v>5.1644400000000002E-4</v>
      </c>
      <c r="I41" s="3">
        <v>2.3700000000000001E-16</v>
      </c>
      <c r="J41" s="2" t="s">
        <v>26</v>
      </c>
      <c r="K41" s="2">
        <f t="shared" si="0"/>
        <v>1.8624875841076146E-4</v>
      </c>
      <c r="L41" s="2">
        <f t="shared" si="1"/>
        <v>67.27422010367134</v>
      </c>
    </row>
    <row r="42" spans="2:12" x14ac:dyDescent="0.25">
      <c r="B42" s="2" t="s">
        <v>58</v>
      </c>
      <c r="C42" s="2">
        <v>19</v>
      </c>
      <c r="D42" s="2">
        <v>50196992</v>
      </c>
      <c r="E42" s="2" t="s">
        <v>18</v>
      </c>
      <c r="F42" s="2" t="s">
        <v>19</v>
      </c>
      <c r="G42" s="2">
        <v>-3.0395499999999998E-3</v>
      </c>
      <c r="H42" s="2">
        <v>5.13413E-4</v>
      </c>
      <c r="I42" s="3">
        <v>3.22E-9</v>
      </c>
      <c r="J42" s="2" t="s">
        <v>26</v>
      </c>
      <c r="K42" s="2">
        <f t="shared" si="0"/>
        <v>9.7043380710449398E-5</v>
      </c>
      <c r="L42" s="2">
        <f t="shared" si="1"/>
        <v>35.049550793292354</v>
      </c>
    </row>
    <row r="43" spans="2:12" x14ac:dyDescent="0.25">
      <c r="B43" s="2" t="s">
        <v>59</v>
      </c>
      <c r="C43" s="2">
        <v>1</v>
      </c>
      <c r="D43" s="2">
        <v>108347599</v>
      </c>
      <c r="E43" s="2" t="s">
        <v>19</v>
      </c>
      <c r="F43" s="2" t="s">
        <v>14</v>
      </c>
      <c r="G43" s="2">
        <v>4.6823699999999999E-3</v>
      </c>
      <c r="H43" s="2">
        <v>5.86645E-4</v>
      </c>
      <c r="I43" s="3">
        <v>1.4500000000000001E-15</v>
      </c>
      <c r="J43" s="2" t="s">
        <v>26</v>
      </c>
      <c r="K43" s="2">
        <f t="shared" si="0"/>
        <v>1.7637105394461598E-4</v>
      </c>
      <c r="L43" s="2">
        <f t="shared" si="1"/>
        <v>63.705701892289696</v>
      </c>
    </row>
    <row r="44" spans="2:12" x14ac:dyDescent="0.25">
      <c r="B44" s="2" t="s">
        <v>60</v>
      </c>
      <c r="C44" s="2">
        <v>1</v>
      </c>
      <c r="D44" s="2">
        <v>110362858</v>
      </c>
      <c r="E44" s="2" t="s">
        <v>18</v>
      </c>
      <c r="F44" s="2" t="s">
        <v>19</v>
      </c>
      <c r="G44" s="2">
        <v>2.7596399999999998E-3</v>
      </c>
      <c r="H44" s="2">
        <v>5.0593999999999997E-4</v>
      </c>
      <c r="I44" s="3">
        <v>4.9100000000000003E-8</v>
      </c>
      <c r="J44" s="2" t="s">
        <v>26</v>
      </c>
      <c r="K44" s="2">
        <f t="shared" si="0"/>
        <v>8.2374777972879133E-5</v>
      </c>
      <c r="L44" s="2">
        <f t="shared" si="1"/>
        <v>29.751195690487027</v>
      </c>
    </row>
    <row r="45" spans="2:12" x14ac:dyDescent="0.25">
      <c r="B45" s="2" t="s">
        <v>17</v>
      </c>
      <c r="C45" s="2">
        <v>1</v>
      </c>
      <c r="D45" s="2">
        <v>114377568</v>
      </c>
      <c r="E45" s="2" t="s">
        <v>18</v>
      </c>
      <c r="F45" s="2" t="s">
        <v>19</v>
      </c>
      <c r="G45" s="2">
        <v>-2.06473E-2</v>
      </c>
      <c r="H45" s="2">
        <v>8.2293299999999998E-4</v>
      </c>
      <c r="I45" s="3">
        <v>8.4300000000000005E-139</v>
      </c>
      <c r="J45" s="2" t="s">
        <v>26</v>
      </c>
      <c r="K45" s="2">
        <f t="shared" si="0"/>
        <v>1.740060812675357E-3</v>
      </c>
      <c r="L45" s="2">
        <f t="shared" si="1"/>
        <v>629.49918869863109</v>
      </c>
    </row>
    <row r="46" spans="2:12" x14ac:dyDescent="0.25">
      <c r="B46" s="2" t="s">
        <v>61</v>
      </c>
      <c r="C46" s="2">
        <v>1</v>
      </c>
      <c r="D46" s="2">
        <v>1305493</v>
      </c>
      <c r="E46" s="2" t="s">
        <v>18</v>
      </c>
      <c r="F46" s="2" t="s">
        <v>19</v>
      </c>
      <c r="G46" s="2">
        <v>3.8276500000000001E-3</v>
      </c>
      <c r="H46" s="2">
        <v>6.3823000000000005E-4</v>
      </c>
      <c r="I46" s="3">
        <v>2.0099999999999999E-9</v>
      </c>
      <c r="J46" s="2" t="s">
        <v>26</v>
      </c>
      <c r="K46" s="2">
        <f t="shared" si="0"/>
        <v>9.9584090701240261E-5</v>
      </c>
      <c r="L46" s="2">
        <f t="shared" si="1"/>
        <v>35.96728070069878</v>
      </c>
    </row>
    <row r="47" spans="2:12" x14ac:dyDescent="0.25">
      <c r="B47" s="2" t="s">
        <v>62</v>
      </c>
      <c r="C47" s="2">
        <v>1</v>
      </c>
      <c r="D47" s="2">
        <v>156784982</v>
      </c>
      <c r="E47" s="2" t="s">
        <v>14</v>
      </c>
      <c r="F47" s="2" t="s">
        <v>15</v>
      </c>
      <c r="G47" s="2">
        <v>-2.9018199999999998E-3</v>
      </c>
      <c r="H47" s="2">
        <v>5.2865900000000001E-4</v>
      </c>
      <c r="I47" s="3">
        <v>4.0399999999999998E-8</v>
      </c>
      <c r="J47" s="2" t="s">
        <v>26</v>
      </c>
      <c r="K47" s="2">
        <f t="shared" si="0"/>
        <v>8.342124207478616E-5</v>
      </c>
      <c r="L47" s="2">
        <f t="shared" si="1"/>
        <v>30.129177355043847</v>
      </c>
    </row>
    <row r="48" spans="2:12" x14ac:dyDescent="0.25">
      <c r="B48" s="2" t="s">
        <v>63</v>
      </c>
      <c r="C48" s="2">
        <v>1</v>
      </c>
      <c r="D48" s="2">
        <v>167405418</v>
      </c>
      <c r="E48" s="2" t="s">
        <v>19</v>
      </c>
      <c r="F48" s="2" t="s">
        <v>14</v>
      </c>
      <c r="G48" s="2">
        <v>2.9535199999999998E-3</v>
      </c>
      <c r="H48" s="2">
        <v>5.2244800000000001E-4</v>
      </c>
      <c r="I48" s="3">
        <v>1.5799999999999999E-8</v>
      </c>
      <c r="J48" s="2" t="s">
        <v>26</v>
      </c>
      <c r="K48" s="2">
        <f t="shared" si="0"/>
        <v>8.8486794524796615E-5</v>
      </c>
      <c r="L48" s="2">
        <f t="shared" si="1"/>
        <v>31.958860425006201</v>
      </c>
    </row>
    <row r="49" spans="2:12" x14ac:dyDescent="0.25">
      <c r="B49" s="2" t="s">
        <v>64</v>
      </c>
      <c r="C49" s="2">
        <v>1</v>
      </c>
      <c r="D49" s="2">
        <v>19861106</v>
      </c>
      <c r="E49" s="2" t="s">
        <v>18</v>
      </c>
      <c r="F49" s="2" t="s">
        <v>19</v>
      </c>
      <c r="G49" s="2">
        <v>3.28773E-3</v>
      </c>
      <c r="H49" s="2">
        <v>5.0266899999999997E-4</v>
      </c>
      <c r="I49" s="3">
        <v>6.1400000000000003E-11</v>
      </c>
      <c r="J49" s="2" t="s">
        <v>26</v>
      </c>
      <c r="K49" s="2">
        <f t="shared" si="0"/>
        <v>1.1844039475887053E-4</v>
      </c>
      <c r="L49" s="2">
        <f t="shared" si="1"/>
        <v>42.778512426722763</v>
      </c>
    </row>
    <row r="50" spans="2:12" x14ac:dyDescent="0.25">
      <c r="B50" s="2" t="s">
        <v>65</v>
      </c>
      <c r="C50" s="2">
        <v>1</v>
      </c>
      <c r="D50" s="2">
        <v>236629134</v>
      </c>
      <c r="E50" s="2" t="s">
        <v>15</v>
      </c>
      <c r="F50" s="2" t="s">
        <v>18</v>
      </c>
      <c r="G50" s="2">
        <v>3.21442E-3</v>
      </c>
      <c r="H50" s="2">
        <v>5.1325299999999997E-4</v>
      </c>
      <c r="I50" s="3">
        <v>3.7799999999999999E-10</v>
      </c>
      <c r="J50" s="2" t="s">
        <v>26</v>
      </c>
      <c r="K50" s="2">
        <f t="shared" si="0"/>
        <v>1.0859711505632373E-4</v>
      </c>
      <c r="L50" s="2">
        <f t="shared" si="1"/>
        <v>39.222913029524804</v>
      </c>
    </row>
    <row r="51" spans="2:12" x14ac:dyDescent="0.25">
      <c r="B51" s="2" t="s">
        <v>66</v>
      </c>
      <c r="C51" s="2">
        <v>1</v>
      </c>
      <c r="D51" s="2">
        <v>2687692</v>
      </c>
      <c r="E51" s="2" t="s">
        <v>18</v>
      </c>
      <c r="F51" s="2" t="s">
        <v>14</v>
      </c>
      <c r="G51" s="2">
        <v>5.19046E-3</v>
      </c>
      <c r="H51" s="2">
        <v>8.4952499999999995E-4</v>
      </c>
      <c r="I51" s="3">
        <v>9.9800000000000007E-10</v>
      </c>
      <c r="J51" s="2" t="s">
        <v>26</v>
      </c>
      <c r="K51" s="2">
        <f t="shared" si="0"/>
        <v>1.0335647365091106E-4</v>
      </c>
      <c r="L51" s="2">
        <f t="shared" si="1"/>
        <v>37.329911825864393</v>
      </c>
    </row>
    <row r="52" spans="2:12" x14ac:dyDescent="0.25">
      <c r="B52" s="2" t="s">
        <v>67</v>
      </c>
      <c r="C52" s="2">
        <v>21</v>
      </c>
      <c r="D52" s="2">
        <v>16798586</v>
      </c>
      <c r="E52" s="2" t="s">
        <v>14</v>
      </c>
      <c r="F52" s="2" t="s">
        <v>18</v>
      </c>
      <c r="G52" s="2">
        <v>-3.5506800000000001E-3</v>
      </c>
      <c r="H52" s="2">
        <v>5.3917699999999995E-4</v>
      </c>
      <c r="I52" s="3">
        <v>4.54E-11</v>
      </c>
      <c r="J52" s="2" t="s">
        <v>26</v>
      </c>
      <c r="K52" s="2">
        <f t="shared" si="0"/>
        <v>1.2006914196310871E-4</v>
      </c>
      <c r="L52" s="2">
        <f t="shared" si="1"/>
        <v>43.366856880710422</v>
      </c>
    </row>
    <row r="53" spans="2:12" x14ac:dyDescent="0.25">
      <c r="B53" s="2" t="s">
        <v>68</v>
      </c>
      <c r="C53" s="2">
        <v>22</v>
      </c>
      <c r="D53" s="2">
        <v>30539821</v>
      </c>
      <c r="E53" s="2" t="s">
        <v>15</v>
      </c>
      <c r="F53" s="2" t="s">
        <v>14</v>
      </c>
      <c r="G53" s="2">
        <v>-2.9973999999999999E-3</v>
      </c>
      <c r="H53" s="2">
        <v>5.2165200000000005E-4</v>
      </c>
      <c r="I53" s="3">
        <v>9.1499999999999992E-9</v>
      </c>
      <c r="J53" s="2" t="s">
        <v>26</v>
      </c>
      <c r="K53" s="2">
        <f t="shared" si="0"/>
        <v>9.1413671858491002E-5</v>
      </c>
      <c r="L53" s="2">
        <f t="shared" si="1"/>
        <v>33.016060160593163</v>
      </c>
    </row>
    <row r="54" spans="2:12" x14ac:dyDescent="0.25">
      <c r="B54" s="2" t="s">
        <v>69</v>
      </c>
      <c r="C54" s="2">
        <v>22</v>
      </c>
      <c r="D54" s="2">
        <v>37591290</v>
      </c>
      <c r="E54" s="2" t="s">
        <v>14</v>
      </c>
      <c r="F54" s="2" t="s">
        <v>19</v>
      </c>
      <c r="G54" s="2">
        <v>5.0672299999999998E-3</v>
      </c>
      <c r="H54" s="2">
        <v>5.0637299999999996E-4</v>
      </c>
      <c r="I54" s="3">
        <v>1.43E-23</v>
      </c>
      <c r="J54" s="2" t="s">
        <v>26</v>
      </c>
      <c r="K54" s="2">
        <f t="shared" si="0"/>
        <v>2.7720620709973103E-4</v>
      </c>
      <c r="L54" s="2">
        <f t="shared" si="1"/>
        <v>100.13773122645061</v>
      </c>
    </row>
    <row r="55" spans="2:12" x14ac:dyDescent="0.25">
      <c r="B55" s="2" t="s">
        <v>70</v>
      </c>
      <c r="C55" s="2">
        <v>2</v>
      </c>
      <c r="D55" s="2">
        <v>12644736</v>
      </c>
      <c r="E55" s="2" t="s">
        <v>15</v>
      </c>
      <c r="F55" s="2" t="s">
        <v>14</v>
      </c>
      <c r="G55" s="2">
        <v>-3.7127499999999999E-3</v>
      </c>
      <c r="H55" s="2">
        <v>5.1389100000000004E-4</v>
      </c>
      <c r="I55" s="3">
        <v>5.0299999999999998E-13</v>
      </c>
      <c r="J55" s="2" t="s">
        <v>26</v>
      </c>
      <c r="K55" s="2">
        <f t="shared" si="0"/>
        <v>1.4451396856920808E-4</v>
      </c>
      <c r="L55" s="2">
        <f t="shared" si="1"/>
        <v>52.197173315779196</v>
      </c>
    </row>
    <row r="56" spans="2:12" x14ac:dyDescent="0.25">
      <c r="B56" s="2" t="s">
        <v>71</v>
      </c>
      <c r="C56" s="2">
        <v>2</v>
      </c>
      <c r="D56" s="2">
        <v>1407628</v>
      </c>
      <c r="E56" s="2" t="s">
        <v>15</v>
      </c>
      <c r="F56" s="2" t="s">
        <v>14</v>
      </c>
      <c r="G56" s="2">
        <v>4.7109099999999996E-3</v>
      </c>
      <c r="H56" s="2">
        <v>5.06713E-4</v>
      </c>
      <c r="I56" s="3">
        <v>1.45E-20</v>
      </c>
      <c r="J56" s="2" t="s">
        <v>26</v>
      </c>
      <c r="K56" s="2">
        <f t="shared" si="0"/>
        <v>2.3927911585898488E-4</v>
      </c>
      <c r="L56" s="2">
        <f t="shared" si="1"/>
        <v>86.433702402089125</v>
      </c>
    </row>
    <row r="57" spans="2:12" x14ac:dyDescent="0.25">
      <c r="B57" s="2" t="s">
        <v>72</v>
      </c>
      <c r="C57" s="2">
        <v>2</v>
      </c>
      <c r="D57" s="2">
        <v>163110536</v>
      </c>
      <c r="E57" s="2" t="s">
        <v>18</v>
      </c>
      <c r="F57" s="2" t="s">
        <v>19</v>
      </c>
      <c r="G57" s="2">
        <v>3.7955599999999999E-3</v>
      </c>
      <c r="H57" s="2">
        <v>5.12015E-4</v>
      </c>
      <c r="I57" s="3">
        <v>1.24E-13</v>
      </c>
      <c r="J57" s="2" t="s">
        <v>26</v>
      </c>
      <c r="K57" s="2">
        <f t="shared" si="0"/>
        <v>1.5214002344519752E-4</v>
      </c>
      <c r="L57" s="2">
        <f t="shared" si="1"/>
        <v>54.952056334114218</v>
      </c>
    </row>
    <row r="58" spans="2:12" x14ac:dyDescent="0.25">
      <c r="B58" s="2" t="s">
        <v>73</v>
      </c>
      <c r="C58" s="2">
        <v>2</v>
      </c>
      <c r="D58" s="2">
        <v>191970120</v>
      </c>
      <c r="E58" s="2" t="s">
        <v>15</v>
      </c>
      <c r="F58" s="2" t="s">
        <v>19</v>
      </c>
      <c r="G58" s="2">
        <v>-7.1871699999999997E-3</v>
      </c>
      <c r="H58" s="2">
        <v>5.9912799999999999E-4</v>
      </c>
      <c r="I58" s="3">
        <v>3.78E-33</v>
      </c>
      <c r="J58" s="2" t="s">
        <v>26</v>
      </c>
      <c r="K58" s="2">
        <f t="shared" si="0"/>
        <v>3.9831511299034445E-4</v>
      </c>
      <c r="L58" s="2">
        <f t="shared" si="1"/>
        <v>143.90444090385844</v>
      </c>
    </row>
    <row r="59" spans="2:12" x14ac:dyDescent="0.25">
      <c r="B59" s="2" t="s">
        <v>74</v>
      </c>
      <c r="C59" s="2">
        <v>2</v>
      </c>
      <c r="D59" s="2">
        <v>204745003</v>
      </c>
      <c r="E59" s="2" t="s">
        <v>14</v>
      </c>
      <c r="F59" s="2" t="s">
        <v>15</v>
      </c>
      <c r="G59" s="2">
        <v>-8.5604900000000005E-3</v>
      </c>
      <c r="H59" s="2">
        <v>5.0328700000000005E-4</v>
      </c>
      <c r="I59" s="3">
        <v>7.4500000000000001E-65</v>
      </c>
      <c r="J59" s="2" t="s">
        <v>26</v>
      </c>
      <c r="K59" s="2">
        <f t="shared" si="0"/>
        <v>8.0046297962032404E-4</v>
      </c>
      <c r="L59" s="2">
        <f t="shared" si="1"/>
        <v>289.30998192727162</v>
      </c>
    </row>
    <row r="60" spans="2:12" x14ac:dyDescent="0.25">
      <c r="B60" s="2" t="s">
        <v>75</v>
      </c>
      <c r="C60" s="2">
        <v>2</v>
      </c>
      <c r="D60" s="2">
        <v>242444173</v>
      </c>
      <c r="E60" s="2" t="s">
        <v>18</v>
      </c>
      <c r="F60" s="2" t="s">
        <v>19</v>
      </c>
      <c r="G60" s="2">
        <v>3.2129400000000001E-3</v>
      </c>
      <c r="H60" s="2">
        <v>5.6270500000000004E-4</v>
      </c>
      <c r="I60" s="3">
        <v>1.13E-8</v>
      </c>
      <c r="J60" s="2" t="s">
        <v>26</v>
      </c>
      <c r="K60" s="2">
        <f t="shared" si="0"/>
        <v>9.0266724200157084E-5</v>
      </c>
      <c r="L60" s="2">
        <f t="shared" si="1"/>
        <v>32.601777366566509</v>
      </c>
    </row>
    <row r="61" spans="2:12" x14ac:dyDescent="0.25">
      <c r="B61" s="2" t="s">
        <v>76</v>
      </c>
      <c r="C61" s="2">
        <v>2</v>
      </c>
      <c r="D61" s="2">
        <v>55880308</v>
      </c>
      <c r="E61" s="2" t="s">
        <v>18</v>
      </c>
      <c r="F61" s="2" t="s">
        <v>19</v>
      </c>
      <c r="G61" s="2">
        <v>6.8301300000000002E-3</v>
      </c>
      <c r="H61" s="2">
        <v>1.10662E-3</v>
      </c>
      <c r="I61" s="3">
        <v>6.7500000000000005E-10</v>
      </c>
      <c r="J61" s="2" t="s">
        <v>26</v>
      </c>
      <c r="K61" s="2">
        <f t="shared" si="0"/>
        <v>1.0547227288454409E-4</v>
      </c>
      <c r="L61" s="2">
        <f t="shared" si="1"/>
        <v>38.094169035843223</v>
      </c>
    </row>
    <row r="62" spans="2:12" x14ac:dyDescent="0.25">
      <c r="B62" s="2" t="s">
        <v>77</v>
      </c>
      <c r="C62" s="2">
        <v>2</v>
      </c>
      <c r="D62" s="2">
        <v>62544391</v>
      </c>
      <c r="E62" s="2" t="s">
        <v>18</v>
      </c>
      <c r="F62" s="2" t="s">
        <v>15</v>
      </c>
      <c r="G62" s="2">
        <v>2.8656699999999998E-3</v>
      </c>
      <c r="H62" s="2">
        <v>5.2218100000000003E-4</v>
      </c>
      <c r="I62" s="3">
        <v>4.07E-8</v>
      </c>
      <c r="J62" s="2" t="s">
        <v>26</v>
      </c>
      <c r="K62" s="2">
        <f t="shared" si="0"/>
        <v>8.3386781381892421E-5</v>
      </c>
      <c r="L62" s="2">
        <f t="shared" si="1"/>
        <v>30.116730178670593</v>
      </c>
    </row>
    <row r="63" spans="2:12" x14ac:dyDescent="0.25">
      <c r="B63" s="2" t="s">
        <v>78</v>
      </c>
      <c r="C63" s="2">
        <v>2</v>
      </c>
      <c r="D63" s="2">
        <v>8461377</v>
      </c>
      <c r="E63" s="2" t="s">
        <v>15</v>
      </c>
      <c r="F63" s="2" t="s">
        <v>14</v>
      </c>
      <c r="G63" s="2">
        <v>-2.9469700000000001E-3</v>
      </c>
      <c r="H63" s="2">
        <v>5.2545300000000005E-4</v>
      </c>
      <c r="I63" s="3">
        <v>2.0400000000000001E-8</v>
      </c>
      <c r="J63" s="2" t="s">
        <v>26</v>
      </c>
      <c r="K63" s="2">
        <f t="shared" si="0"/>
        <v>8.7090153700704326E-5</v>
      </c>
      <c r="L63" s="2">
        <f t="shared" si="1"/>
        <v>31.454390385011852</v>
      </c>
    </row>
    <row r="64" spans="2:12" x14ac:dyDescent="0.25">
      <c r="B64" s="2" t="s">
        <v>79</v>
      </c>
      <c r="C64" s="2">
        <v>3</v>
      </c>
      <c r="D64" s="2">
        <v>105934953</v>
      </c>
      <c r="E64" s="2" t="s">
        <v>19</v>
      </c>
      <c r="F64" s="2" t="s">
        <v>14</v>
      </c>
      <c r="G64" s="2">
        <v>4.7505400000000001E-3</v>
      </c>
      <c r="H64" s="2">
        <v>6.1577099999999998E-4</v>
      </c>
      <c r="I64" s="3">
        <v>1.21E-14</v>
      </c>
      <c r="J64" s="2" t="s">
        <v>26</v>
      </c>
      <c r="K64" s="2">
        <f t="shared" si="0"/>
        <v>1.6477796332805373E-4</v>
      </c>
      <c r="L64" s="2">
        <f t="shared" si="1"/>
        <v>59.517556080003118</v>
      </c>
    </row>
    <row r="65" spans="2:12" x14ac:dyDescent="0.25">
      <c r="B65" s="2" t="s">
        <v>80</v>
      </c>
      <c r="C65" s="2">
        <v>3</v>
      </c>
      <c r="D65" s="2">
        <v>119227247</v>
      </c>
      <c r="E65" s="2" t="s">
        <v>19</v>
      </c>
      <c r="F65" s="2" t="s">
        <v>18</v>
      </c>
      <c r="G65" s="2">
        <v>3.89376E-3</v>
      </c>
      <c r="H65" s="2">
        <v>6.36526E-4</v>
      </c>
      <c r="I65" s="3">
        <v>9.5299999999999991E-10</v>
      </c>
      <c r="J65" s="2" t="s">
        <v>26</v>
      </c>
      <c r="K65" s="2">
        <f t="shared" si="0"/>
        <v>1.0360584781981822E-4</v>
      </c>
      <c r="L65" s="2">
        <f t="shared" si="1"/>
        <v>37.419989205508372</v>
      </c>
    </row>
    <row r="66" spans="2:12" x14ac:dyDescent="0.25">
      <c r="B66" s="2" t="s">
        <v>81</v>
      </c>
      <c r="C66" s="2">
        <v>3</v>
      </c>
      <c r="D66" s="2">
        <v>121828837</v>
      </c>
      <c r="E66" s="2" t="s">
        <v>14</v>
      </c>
      <c r="F66" s="2" t="s">
        <v>15</v>
      </c>
      <c r="G66" s="2">
        <v>-5.6056099999999996E-3</v>
      </c>
      <c r="H66" s="2">
        <v>9.8097200000000009E-4</v>
      </c>
      <c r="I66" s="3">
        <v>1.0999999999999999E-8</v>
      </c>
      <c r="J66" s="2" t="s">
        <v>26</v>
      </c>
      <c r="K66" s="2">
        <f t="shared" si="0"/>
        <v>9.0410000778735281E-5</v>
      </c>
      <c r="L66" s="2">
        <f t="shared" si="1"/>
        <v>32.653529476857109</v>
      </c>
    </row>
    <row r="67" spans="2:12" x14ac:dyDescent="0.25">
      <c r="B67" s="2" t="s">
        <v>82</v>
      </c>
      <c r="C67" s="2">
        <v>3</v>
      </c>
      <c r="D67" s="2">
        <v>12306333</v>
      </c>
      <c r="E67" s="2" t="s">
        <v>14</v>
      </c>
      <c r="F67" s="2" t="s">
        <v>15</v>
      </c>
      <c r="G67" s="2">
        <v>3.9912400000000001E-3</v>
      </c>
      <c r="H67" s="2">
        <v>6.46683E-4</v>
      </c>
      <c r="I67" s="3">
        <v>6.7600000000000004E-10</v>
      </c>
      <c r="J67" s="2" t="s">
        <v>26</v>
      </c>
      <c r="K67" s="2">
        <f t="shared" ref="K67:K108" si="2">G67*G67/(G67*G67+H67*H67*361141)</f>
        <v>1.0546544668180933E-4</v>
      </c>
      <c r="L67" s="2">
        <f t="shared" si="1"/>
        <v>38.091703307726156</v>
      </c>
    </row>
    <row r="68" spans="2:12" x14ac:dyDescent="0.25">
      <c r="B68" s="2" t="s">
        <v>83</v>
      </c>
      <c r="C68" s="2">
        <v>3</v>
      </c>
      <c r="D68" s="2">
        <v>188121019</v>
      </c>
      <c r="E68" s="2" t="s">
        <v>15</v>
      </c>
      <c r="F68" s="2" t="s">
        <v>14</v>
      </c>
      <c r="G68" s="2">
        <v>-6.5197900000000001E-3</v>
      </c>
      <c r="H68" s="2">
        <v>5.0363100000000004E-4</v>
      </c>
      <c r="I68" s="3">
        <v>2.5399999999999999E-38</v>
      </c>
      <c r="J68" s="2" t="s">
        <v>26</v>
      </c>
      <c r="K68" s="2">
        <f t="shared" si="2"/>
        <v>4.6383553990452431E-4</v>
      </c>
      <c r="L68" s="2">
        <f t="shared" ref="L68:L131" si="3">(K68/(1-K68))*(361141-2)</f>
        <v>167.58683577603307</v>
      </c>
    </row>
    <row r="69" spans="2:12" x14ac:dyDescent="0.25">
      <c r="B69" s="2" t="s">
        <v>84</v>
      </c>
      <c r="C69" s="2">
        <v>3</v>
      </c>
      <c r="D69" s="2">
        <v>39353011</v>
      </c>
      <c r="E69" s="2" t="s">
        <v>14</v>
      </c>
      <c r="F69" s="2" t="s">
        <v>15</v>
      </c>
      <c r="G69" s="2">
        <v>4.6175399999999998E-3</v>
      </c>
      <c r="H69" s="2">
        <v>7.5645400000000005E-4</v>
      </c>
      <c r="I69" s="3">
        <v>1.03E-9</v>
      </c>
      <c r="J69" s="2" t="s">
        <v>26</v>
      </c>
      <c r="K69" s="2">
        <f t="shared" si="2"/>
        <v>1.0316554630949526E-4</v>
      </c>
      <c r="L69" s="2">
        <f t="shared" si="3"/>
        <v>37.26094627454323</v>
      </c>
    </row>
    <row r="70" spans="2:12" x14ac:dyDescent="0.25">
      <c r="B70" s="2" t="s">
        <v>85</v>
      </c>
      <c r="C70" s="2">
        <v>4</v>
      </c>
      <c r="D70" s="2">
        <v>103449131</v>
      </c>
      <c r="E70" s="2" t="s">
        <v>18</v>
      </c>
      <c r="F70" s="2" t="s">
        <v>19</v>
      </c>
      <c r="G70" s="2">
        <v>-9.5180899999999999E-3</v>
      </c>
      <c r="H70" s="2">
        <v>1.62609E-3</v>
      </c>
      <c r="I70" s="3">
        <v>4.8200000000000003E-9</v>
      </c>
      <c r="J70" s="2" t="s">
        <v>26</v>
      </c>
      <c r="K70" s="2">
        <f t="shared" si="2"/>
        <v>9.4862039962489698E-5</v>
      </c>
      <c r="L70" s="2">
        <f t="shared" si="3"/>
        <v>34.261632378353418</v>
      </c>
    </row>
    <row r="71" spans="2:12" x14ac:dyDescent="0.25">
      <c r="B71" s="2" t="s">
        <v>86</v>
      </c>
      <c r="C71" s="2">
        <v>4</v>
      </c>
      <c r="D71" s="2">
        <v>10718589</v>
      </c>
      <c r="E71" s="2" t="s">
        <v>19</v>
      </c>
      <c r="F71" s="2" t="s">
        <v>18</v>
      </c>
      <c r="G71" s="2">
        <v>3.3762499999999999E-3</v>
      </c>
      <c r="H71" s="2">
        <v>5.0123599999999996E-4</v>
      </c>
      <c r="I71" s="3">
        <v>1.6300000000000001E-11</v>
      </c>
      <c r="J71" s="2" t="s">
        <v>26</v>
      </c>
      <c r="K71" s="2">
        <f t="shared" si="2"/>
        <v>1.2561842045814267E-4</v>
      </c>
      <c r="L71" s="2">
        <f t="shared" si="3"/>
        <v>45.371410230720322</v>
      </c>
    </row>
    <row r="72" spans="2:12" x14ac:dyDescent="0.25">
      <c r="B72" s="2" t="s">
        <v>87</v>
      </c>
      <c r="C72" s="2">
        <v>4</v>
      </c>
      <c r="D72" s="2">
        <v>123546282</v>
      </c>
      <c r="E72" s="2" t="s">
        <v>18</v>
      </c>
      <c r="F72" s="2" t="s">
        <v>19</v>
      </c>
      <c r="G72" s="2">
        <v>-3.01425E-3</v>
      </c>
      <c r="H72" s="2">
        <v>5.2677300000000002E-4</v>
      </c>
      <c r="I72" s="3">
        <v>1.05E-8</v>
      </c>
      <c r="J72" s="2" t="s">
        <v>26</v>
      </c>
      <c r="K72" s="2">
        <f t="shared" si="2"/>
        <v>9.0655750175935116E-5</v>
      </c>
      <c r="L72" s="2">
        <f t="shared" si="3"/>
        <v>32.742295240124506</v>
      </c>
    </row>
    <row r="73" spans="2:12" x14ac:dyDescent="0.25">
      <c r="B73" s="2" t="s">
        <v>88</v>
      </c>
      <c r="C73" s="2">
        <v>4</v>
      </c>
      <c r="D73" s="2">
        <v>149646538</v>
      </c>
      <c r="E73" s="2" t="s">
        <v>14</v>
      </c>
      <c r="F73" s="2" t="s">
        <v>15</v>
      </c>
      <c r="G73" s="2">
        <v>-6.3779400000000003E-3</v>
      </c>
      <c r="H73" s="2">
        <v>6.1998900000000004E-4</v>
      </c>
      <c r="I73" s="3">
        <v>8.11E-25</v>
      </c>
      <c r="J73" s="2" t="s">
        <v>26</v>
      </c>
      <c r="K73" s="2">
        <f t="shared" si="2"/>
        <v>2.9294686190784575E-4</v>
      </c>
      <c r="L73" s="2">
        <f t="shared" si="3"/>
        <v>105.82553802181071</v>
      </c>
    </row>
    <row r="74" spans="2:12" x14ac:dyDescent="0.25">
      <c r="B74" s="2" t="s">
        <v>89</v>
      </c>
      <c r="C74" s="2">
        <v>4</v>
      </c>
      <c r="D74" s="2">
        <v>187004074</v>
      </c>
      <c r="E74" s="2" t="s">
        <v>15</v>
      </c>
      <c r="F74" s="2" t="s">
        <v>14</v>
      </c>
      <c r="G74" s="2">
        <v>-3.9710500000000003E-3</v>
      </c>
      <c r="H74" s="2">
        <v>5.4625799999999999E-4</v>
      </c>
      <c r="I74" s="3">
        <v>3.6099999999999998E-13</v>
      </c>
      <c r="J74" s="2" t="s">
        <v>26</v>
      </c>
      <c r="K74" s="2">
        <f t="shared" si="2"/>
        <v>1.4631024833229857E-4</v>
      </c>
      <c r="L74" s="2">
        <f t="shared" si="3"/>
        <v>52.846068693911967</v>
      </c>
    </row>
    <row r="75" spans="2:12" x14ac:dyDescent="0.25">
      <c r="B75" s="2" t="s">
        <v>90</v>
      </c>
      <c r="C75" s="2">
        <v>4</v>
      </c>
      <c r="D75" s="2">
        <v>26111593</v>
      </c>
      <c r="E75" s="2" t="s">
        <v>19</v>
      </c>
      <c r="F75" s="2" t="s">
        <v>18</v>
      </c>
      <c r="G75" s="2">
        <v>3.3040399999999998E-3</v>
      </c>
      <c r="H75" s="2">
        <v>5.3987999999999996E-4</v>
      </c>
      <c r="I75" s="3">
        <v>9.3699999999999997E-10</v>
      </c>
      <c r="J75" s="2" t="s">
        <v>26</v>
      </c>
      <c r="K75" s="2">
        <f t="shared" si="2"/>
        <v>1.0369893112536439E-4</v>
      </c>
      <c r="L75" s="2">
        <f t="shared" si="3"/>
        <v>37.453612187233574</v>
      </c>
    </row>
    <row r="76" spans="2:12" x14ac:dyDescent="0.25">
      <c r="B76" s="2" t="s">
        <v>91</v>
      </c>
      <c r="C76" s="2">
        <v>4</v>
      </c>
      <c r="D76" s="2">
        <v>40307533</v>
      </c>
      <c r="E76" s="2" t="s">
        <v>15</v>
      </c>
      <c r="F76" s="2" t="s">
        <v>14</v>
      </c>
      <c r="G76" s="2">
        <v>-3.1086199999999999E-3</v>
      </c>
      <c r="H76" s="2">
        <v>5.6149200000000002E-4</v>
      </c>
      <c r="I76" s="3">
        <v>3.0899999999999999E-8</v>
      </c>
      <c r="J76" s="2" t="s">
        <v>26</v>
      </c>
      <c r="K76" s="2">
        <f t="shared" si="2"/>
        <v>8.4866144612774918E-5</v>
      </c>
      <c r="L76" s="2">
        <f t="shared" si="3"/>
        <v>30.65107583794752</v>
      </c>
    </row>
    <row r="77" spans="2:12" x14ac:dyDescent="0.25">
      <c r="B77" s="2" t="s">
        <v>92</v>
      </c>
      <c r="C77" s="2">
        <v>5</v>
      </c>
      <c r="D77" s="2">
        <v>102595837</v>
      </c>
      <c r="E77" s="2" t="s">
        <v>19</v>
      </c>
      <c r="F77" s="2" t="s">
        <v>14</v>
      </c>
      <c r="G77" s="2">
        <v>-3.3466899999999998E-3</v>
      </c>
      <c r="H77" s="2">
        <v>5.3920800000000001E-4</v>
      </c>
      <c r="I77" s="3">
        <v>5.4199999999999999E-10</v>
      </c>
      <c r="J77" s="2" t="s">
        <v>26</v>
      </c>
      <c r="K77" s="2">
        <f t="shared" si="2"/>
        <v>1.0665843281970326E-4</v>
      </c>
      <c r="L77" s="2">
        <f t="shared" si="3"/>
        <v>38.522628533262271</v>
      </c>
    </row>
    <row r="78" spans="2:12" x14ac:dyDescent="0.25">
      <c r="B78" s="2" t="s">
        <v>93</v>
      </c>
      <c r="C78" s="2">
        <v>5</v>
      </c>
      <c r="D78" s="2">
        <v>133419283</v>
      </c>
      <c r="E78" s="2" t="s">
        <v>15</v>
      </c>
      <c r="F78" s="2" t="s">
        <v>14</v>
      </c>
      <c r="G78" s="2">
        <v>-4.7670400000000002E-3</v>
      </c>
      <c r="H78" s="2">
        <v>7.6263299999999997E-4</v>
      </c>
      <c r="I78" s="3">
        <v>4.0899999999999998E-10</v>
      </c>
      <c r="J78" s="2" t="s">
        <v>26</v>
      </c>
      <c r="K78" s="2">
        <f t="shared" si="2"/>
        <v>1.0817891575618083E-4</v>
      </c>
      <c r="L78" s="2">
        <f t="shared" si="3"/>
        <v>39.071852207879822</v>
      </c>
    </row>
    <row r="79" spans="2:12" x14ac:dyDescent="0.25">
      <c r="B79" s="2" t="s">
        <v>94</v>
      </c>
      <c r="C79" s="2">
        <v>5</v>
      </c>
      <c r="D79" s="2">
        <v>71685736</v>
      </c>
      <c r="E79" s="2" t="s">
        <v>14</v>
      </c>
      <c r="F79" s="2" t="s">
        <v>15</v>
      </c>
      <c r="G79" s="2">
        <v>3.2419200000000001E-3</v>
      </c>
      <c r="H79" s="2">
        <v>5.8729300000000002E-4</v>
      </c>
      <c r="I79" s="3">
        <v>3.3899999999999999E-8</v>
      </c>
      <c r="J79" s="2" t="s">
        <v>26</v>
      </c>
      <c r="K79" s="2">
        <f t="shared" si="2"/>
        <v>8.4368727662961979E-5</v>
      </c>
      <c r="L79" s="2">
        <f t="shared" si="3"/>
        <v>30.471408773462741</v>
      </c>
    </row>
    <row r="80" spans="2:12" x14ac:dyDescent="0.25">
      <c r="B80" s="2" t="s">
        <v>95</v>
      </c>
      <c r="C80" s="2">
        <v>5</v>
      </c>
      <c r="D80" s="2">
        <v>76543209</v>
      </c>
      <c r="E80" s="2" t="s">
        <v>18</v>
      </c>
      <c r="F80" s="2" t="s">
        <v>14</v>
      </c>
      <c r="G80" s="2">
        <v>3.4781E-3</v>
      </c>
      <c r="H80" s="2">
        <v>5.1578500000000005E-4</v>
      </c>
      <c r="I80" s="3">
        <v>1.5500000000000001E-11</v>
      </c>
      <c r="J80" s="2" t="s">
        <v>26</v>
      </c>
      <c r="K80" s="2">
        <f t="shared" si="2"/>
        <v>1.2589695811636881E-4</v>
      </c>
      <c r="L80" s="2">
        <f t="shared" si="3"/>
        <v>45.472026346983789</v>
      </c>
    </row>
    <row r="81" spans="2:12" x14ac:dyDescent="0.25">
      <c r="B81" s="2" t="s">
        <v>96</v>
      </c>
      <c r="C81" s="2">
        <v>6</v>
      </c>
      <c r="D81" s="2">
        <v>136137559</v>
      </c>
      <c r="E81" s="2" t="s">
        <v>19</v>
      </c>
      <c r="F81" s="2" t="s">
        <v>18</v>
      </c>
      <c r="G81" s="2">
        <v>3.5883299999999998E-3</v>
      </c>
      <c r="H81" s="2">
        <v>5.4951200000000005E-4</v>
      </c>
      <c r="I81" s="3">
        <v>6.5799999999999995E-11</v>
      </c>
      <c r="J81" s="2" t="s">
        <v>26</v>
      </c>
      <c r="K81" s="2">
        <f t="shared" si="2"/>
        <v>1.1805987481390697E-4</v>
      </c>
      <c r="L81" s="2">
        <f t="shared" si="3"/>
        <v>42.641059328545815</v>
      </c>
    </row>
    <row r="82" spans="2:12" x14ac:dyDescent="0.25">
      <c r="B82" s="2" t="s">
        <v>97</v>
      </c>
      <c r="C82" s="2">
        <v>6</v>
      </c>
      <c r="D82" s="2">
        <v>148521292</v>
      </c>
      <c r="E82" s="2" t="s">
        <v>15</v>
      </c>
      <c r="F82" s="2" t="s">
        <v>14</v>
      </c>
      <c r="G82" s="2">
        <v>3.6595600000000001E-3</v>
      </c>
      <c r="H82" s="2">
        <v>5.0986200000000003E-4</v>
      </c>
      <c r="I82" s="3">
        <v>7.11E-13</v>
      </c>
      <c r="J82" s="2" t="s">
        <v>26</v>
      </c>
      <c r="K82" s="2">
        <f t="shared" si="2"/>
        <v>1.426309283811573E-4</v>
      </c>
      <c r="L82" s="2">
        <f t="shared" si="3"/>
        <v>51.516938753444528</v>
      </c>
    </row>
    <row r="83" spans="2:12" x14ac:dyDescent="0.25">
      <c r="B83" s="2" t="s">
        <v>98</v>
      </c>
      <c r="C83" s="2">
        <v>6</v>
      </c>
      <c r="D83" s="2">
        <v>166046483</v>
      </c>
      <c r="E83" s="2" t="s">
        <v>15</v>
      </c>
      <c r="F83" s="2" t="s">
        <v>19</v>
      </c>
      <c r="G83" s="2">
        <v>-3.00512E-3</v>
      </c>
      <c r="H83" s="2">
        <v>5.4349400000000005E-4</v>
      </c>
      <c r="I83" s="3">
        <v>3.2199999999999997E-8</v>
      </c>
      <c r="J83" s="2" t="s">
        <v>26</v>
      </c>
      <c r="K83" s="2">
        <f t="shared" si="2"/>
        <v>8.4648753929146835E-5</v>
      </c>
      <c r="L83" s="2">
        <f t="shared" si="3"/>
        <v>30.57255427384187</v>
      </c>
    </row>
    <row r="84" spans="2:12" x14ac:dyDescent="0.25">
      <c r="B84" s="2" t="s">
        <v>99</v>
      </c>
      <c r="C84" s="2">
        <v>6</v>
      </c>
      <c r="D84" s="2">
        <v>167403873</v>
      </c>
      <c r="E84" s="2" t="s">
        <v>15</v>
      </c>
      <c r="F84" s="2" t="s">
        <v>18</v>
      </c>
      <c r="G84" s="2">
        <v>-5.3929800000000003E-3</v>
      </c>
      <c r="H84" s="2">
        <v>5.3004699999999996E-4</v>
      </c>
      <c r="I84" s="3">
        <v>2.6E-24</v>
      </c>
      <c r="J84" s="2" t="s">
        <v>26</v>
      </c>
      <c r="K84" s="2">
        <f t="shared" si="2"/>
        <v>2.8656793145897521E-4</v>
      </c>
      <c r="L84" s="2">
        <f t="shared" si="3"/>
        <v>103.5205218609761</v>
      </c>
    </row>
    <row r="85" spans="2:12" x14ac:dyDescent="0.25">
      <c r="B85" s="2" t="s">
        <v>100</v>
      </c>
      <c r="C85" s="2">
        <v>6</v>
      </c>
      <c r="D85" s="2">
        <v>26601141</v>
      </c>
      <c r="E85" s="2" t="s">
        <v>18</v>
      </c>
      <c r="F85" s="2" t="s">
        <v>19</v>
      </c>
      <c r="G85" s="2">
        <v>1.4590199999999999E-2</v>
      </c>
      <c r="H85" s="2">
        <v>2.61174E-3</v>
      </c>
      <c r="I85" s="3">
        <v>2.3199999999999999E-8</v>
      </c>
      <c r="J85" s="2" t="s">
        <v>26</v>
      </c>
      <c r="K85" s="2">
        <f t="shared" si="2"/>
        <v>8.6406872351117882E-5</v>
      </c>
      <c r="L85" s="2">
        <f t="shared" si="3"/>
        <v>31.20758802408514</v>
      </c>
    </row>
    <row r="86" spans="2:12" x14ac:dyDescent="0.25">
      <c r="B86" s="2" t="s">
        <v>101</v>
      </c>
      <c r="C86" s="2">
        <v>6</v>
      </c>
      <c r="D86" s="2">
        <v>31202575</v>
      </c>
      <c r="E86" s="2" t="s">
        <v>15</v>
      </c>
      <c r="F86" s="2" t="s">
        <v>19</v>
      </c>
      <c r="G86" s="2">
        <v>-8.0718000000000005E-3</v>
      </c>
      <c r="H86" s="2">
        <v>5.8139300000000004E-4</v>
      </c>
      <c r="I86" s="3">
        <v>8.1800000000000002E-44</v>
      </c>
      <c r="J86" s="2" t="s">
        <v>26</v>
      </c>
      <c r="K86" s="2">
        <f t="shared" si="2"/>
        <v>5.3344869393733582E-4</v>
      </c>
      <c r="L86" s="2">
        <f t="shared" si="3"/>
        <v>192.75195115643382</v>
      </c>
    </row>
    <row r="87" spans="2:12" x14ac:dyDescent="0.25">
      <c r="B87" s="2" t="s">
        <v>102</v>
      </c>
      <c r="C87" s="2">
        <v>6</v>
      </c>
      <c r="D87" s="2">
        <v>31329466</v>
      </c>
      <c r="E87" s="2" t="s">
        <v>18</v>
      </c>
      <c r="F87" s="2" t="s">
        <v>19</v>
      </c>
      <c r="G87" s="2">
        <v>-1.0329700000000001E-2</v>
      </c>
      <c r="H87" s="2">
        <v>1.17925E-3</v>
      </c>
      <c r="I87" s="3">
        <v>1.9699999999999999E-18</v>
      </c>
      <c r="J87" s="2" t="s">
        <v>26</v>
      </c>
      <c r="K87" s="2">
        <f t="shared" si="2"/>
        <v>2.1241960106134548E-4</v>
      </c>
      <c r="L87" s="2">
        <f t="shared" si="3"/>
        <v>76.729301115225852</v>
      </c>
    </row>
    <row r="88" spans="2:12" x14ac:dyDescent="0.25">
      <c r="B88" s="2" t="s">
        <v>103</v>
      </c>
      <c r="C88" s="2">
        <v>6</v>
      </c>
      <c r="D88" s="2">
        <v>32605189</v>
      </c>
      <c r="E88" s="2" t="s">
        <v>18</v>
      </c>
      <c r="F88" s="2" t="s">
        <v>19</v>
      </c>
      <c r="G88" s="2">
        <v>1.2433899999999999E-2</v>
      </c>
      <c r="H88" s="2">
        <v>5.1041400000000005E-4</v>
      </c>
      <c r="I88" s="3">
        <v>5.7299999999999996E-131</v>
      </c>
      <c r="J88" s="2" t="s">
        <v>26</v>
      </c>
      <c r="K88" s="2">
        <f t="shared" si="2"/>
        <v>1.6405132304636023E-3</v>
      </c>
      <c r="L88" s="2">
        <f t="shared" si="3"/>
        <v>593.4268321057765</v>
      </c>
    </row>
    <row r="89" spans="2:12" x14ac:dyDescent="0.25">
      <c r="B89" s="2" t="s">
        <v>104</v>
      </c>
      <c r="C89" s="2">
        <v>6</v>
      </c>
      <c r="D89" s="2">
        <v>32619654</v>
      </c>
      <c r="E89" s="2" t="s">
        <v>14</v>
      </c>
      <c r="F89" s="2" t="s">
        <v>15</v>
      </c>
      <c r="G89" s="2">
        <v>9.1519600000000007E-3</v>
      </c>
      <c r="H89" s="2">
        <v>5.4956999999999998E-4</v>
      </c>
      <c r="I89" s="3">
        <v>3.0400000000000001E-62</v>
      </c>
      <c r="J89" s="2" t="s">
        <v>26</v>
      </c>
      <c r="K89" s="2">
        <f t="shared" si="2"/>
        <v>7.6731206729450518E-4</v>
      </c>
      <c r="L89" s="2">
        <f t="shared" si="3"/>
        <v>277.31910296486654</v>
      </c>
    </row>
    <row r="90" spans="2:12" x14ac:dyDescent="0.25">
      <c r="B90" s="2" t="s">
        <v>105</v>
      </c>
      <c r="C90" s="2">
        <v>6</v>
      </c>
      <c r="D90" s="2">
        <v>33058402</v>
      </c>
      <c r="E90" s="2" t="s">
        <v>15</v>
      </c>
      <c r="F90" s="2" t="s">
        <v>14</v>
      </c>
      <c r="G90" s="2">
        <v>8.7473700000000008E-3</v>
      </c>
      <c r="H90" s="2">
        <v>8.1010299999999995E-4</v>
      </c>
      <c r="I90" s="3">
        <v>3.5600000000000003E-27</v>
      </c>
      <c r="J90" s="2" t="s">
        <v>26</v>
      </c>
      <c r="K90" s="2">
        <f t="shared" si="2"/>
        <v>3.2274351769084121E-4</v>
      </c>
      <c r="L90" s="2">
        <f t="shared" si="3"/>
        <v>116.59290083830703</v>
      </c>
    </row>
    <row r="91" spans="2:12" x14ac:dyDescent="0.25">
      <c r="B91" s="2" t="s">
        <v>106</v>
      </c>
      <c r="C91" s="2">
        <v>6</v>
      </c>
      <c r="D91" s="2">
        <v>408079</v>
      </c>
      <c r="E91" s="2" t="s">
        <v>15</v>
      </c>
      <c r="F91" s="2" t="s">
        <v>14</v>
      </c>
      <c r="G91" s="2">
        <v>2.98883E-3</v>
      </c>
      <c r="H91" s="2">
        <v>5.0383000000000003E-4</v>
      </c>
      <c r="I91" s="3">
        <v>2.9899999999999998E-9</v>
      </c>
      <c r="J91" s="2" t="s">
        <v>26</v>
      </c>
      <c r="K91" s="2">
        <f t="shared" si="2"/>
        <v>9.7435062174091564E-5</v>
      </c>
      <c r="L91" s="2">
        <f t="shared" si="3"/>
        <v>35.191029758661763</v>
      </c>
    </row>
    <row r="92" spans="2:12" x14ac:dyDescent="0.25">
      <c r="B92" s="2" t="s">
        <v>107</v>
      </c>
      <c r="C92" s="2">
        <v>6</v>
      </c>
      <c r="D92" s="2">
        <v>90976768</v>
      </c>
      <c r="E92" s="2" t="s">
        <v>19</v>
      </c>
      <c r="F92" s="2" t="s">
        <v>18</v>
      </c>
      <c r="G92" s="2">
        <v>7.4887699999999996E-3</v>
      </c>
      <c r="H92" s="2">
        <v>6.5013400000000002E-4</v>
      </c>
      <c r="I92" s="3">
        <v>1.0699999999999999E-30</v>
      </c>
      <c r="J92" s="2" t="s">
        <v>26</v>
      </c>
      <c r="K92" s="2">
        <f t="shared" si="2"/>
        <v>3.672644572189121E-4</v>
      </c>
      <c r="L92" s="2">
        <f t="shared" si="3"/>
        <v>132.68224828948132</v>
      </c>
    </row>
    <row r="93" spans="2:12" x14ac:dyDescent="0.25">
      <c r="B93" s="2" t="s">
        <v>108</v>
      </c>
      <c r="C93" s="2">
        <v>7</v>
      </c>
      <c r="D93" s="2">
        <v>100295908</v>
      </c>
      <c r="E93" s="2" t="s">
        <v>18</v>
      </c>
      <c r="F93" s="2" t="s">
        <v>19</v>
      </c>
      <c r="G93" s="2">
        <v>4.42545E-3</v>
      </c>
      <c r="H93" s="2">
        <v>7.84649E-4</v>
      </c>
      <c r="I93" s="3">
        <v>1.7E-8</v>
      </c>
      <c r="J93" s="2" t="s">
        <v>26</v>
      </c>
      <c r="K93" s="2">
        <f t="shared" si="2"/>
        <v>8.8074254812982208E-5</v>
      </c>
      <c r="L93" s="2">
        <f t="shared" si="3"/>
        <v>31.809849937734558</v>
      </c>
    </row>
    <row r="94" spans="2:12" x14ac:dyDescent="0.25">
      <c r="B94" s="2" t="s">
        <v>109</v>
      </c>
      <c r="C94" s="2">
        <v>7</v>
      </c>
      <c r="D94" s="2">
        <v>37382465</v>
      </c>
      <c r="E94" s="2" t="s">
        <v>14</v>
      </c>
      <c r="F94" s="2" t="s">
        <v>19</v>
      </c>
      <c r="G94" s="2">
        <v>5.3007699999999998E-3</v>
      </c>
      <c r="H94" s="2">
        <v>8.3384500000000005E-4</v>
      </c>
      <c r="I94" s="3">
        <v>2.0600000000000001E-10</v>
      </c>
      <c r="J94" s="2" t="s">
        <v>26</v>
      </c>
      <c r="K94" s="2">
        <f t="shared" si="2"/>
        <v>1.1188757783262583E-4</v>
      </c>
      <c r="L94" s="2">
        <f t="shared" si="3"/>
        <v>40.411489514575052</v>
      </c>
    </row>
    <row r="95" spans="2:12" x14ac:dyDescent="0.25">
      <c r="B95" s="2" t="s">
        <v>110</v>
      </c>
      <c r="C95" s="2">
        <v>8</v>
      </c>
      <c r="D95" s="2">
        <v>129162497</v>
      </c>
      <c r="E95" s="2" t="s">
        <v>18</v>
      </c>
      <c r="F95" s="2" t="s">
        <v>15</v>
      </c>
      <c r="G95" s="2">
        <v>-4.9978100000000001E-3</v>
      </c>
      <c r="H95" s="2">
        <v>6.8037900000000005E-4</v>
      </c>
      <c r="I95" s="3">
        <v>2.0500000000000001E-13</v>
      </c>
      <c r="J95" s="2" t="s">
        <v>26</v>
      </c>
      <c r="K95" s="2">
        <f t="shared" si="2"/>
        <v>1.4938809963867578E-4</v>
      </c>
      <c r="L95" s="2">
        <f t="shared" si="3"/>
        <v>53.957929587973325</v>
      </c>
    </row>
    <row r="96" spans="2:12" x14ac:dyDescent="0.25">
      <c r="B96" s="2" t="s">
        <v>111</v>
      </c>
      <c r="C96" s="2">
        <v>8</v>
      </c>
      <c r="D96" s="2">
        <v>129556356</v>
      </c>
      <c r="E96" s="2" t="s">
        <v>14</v>
      </c>
      <c r="F96" s="2" t="s">
        <v>19</v>
      </c>
      <c r="G96" s="2">
        <v>-4.3982200000000004E-3</v>
      </c>
      <c r="H96" s="2">
        <v>7.4185400000000002E-4</v>
      </c>
      <c r="I96" s="3">
        <v>3.0600000000000002E-9</v>
      </c>
      <c r="J96" s="2" t="s">
        <v>26</v>
      </c>
      <c r="K96" s="2">
        <f t="shared" si="2"/>
        <v>9.7319069825214114E-5</v>
      </c>
      <c r="L96" s="2">
        <f t="shared" si="3"/>
        <v>35.149132238462613</v>
      </c>
    </row>
    <row r="97" spans="2:12" x14ac:dyDescent="0.25">
      <c r="B97" s="2" t="s">
        <v>112</v>
      </c>
      <c r="C97" s="2">
        <v>8</v>
      </c>
      <c r="D97" s="2">
        <v>133932818</v>
      </c>
      <c r="E97" s="2" t="s">
        <v>18</v>
      </c>
      <c r="F97" s="2" t="s">
        <v>19</v>
      </c>
      <c r="G97" s="2">
        <v>-3.6157099999999998E-3</v>
      </c>
      <c r="H97" s="2">
        <v>5.1529799999999997E-4</v>
      </c>
      <c r="I97" s="3">
        <v>2.28E-12</v>
      </c>
      <c r="J97" s="2" t="s">
        <v>26</v>
      </c>
      <c r="K97" s="2">
        <f t="shared" si="2"/>
        <v>1.3631205562976501E-4</v>
      </c>
      <c r="L97" s="2">
        <f t="shared" si="3"/>
        <v>49.234310688175135</v>
      </c>
    </row>
    <row r="98" spans="2:12" x14ac:dyDescent="0.25">
      <c r="B98" s="2" t="s">
        <v>113</v>
      </c>
      <c r="C98" s="2">
        <v>8</v>
      </c>
      <c r="D98" s="2">
        <v>141639262</v>
      </c>
      <c r="E98" s="2" t="s">
        <v>15</v>
      </c>
      <c r="F98" s="2" t="s">
        <v>14</v>
      </c>
      <c r="G98" s="2">
        <v>-3.36929E-3</v>
      </c>
      <c r="H98" s="2">
        <v>5.5605599999999998E-4</v>
      </c>
      <c r="I98" s="3">
        <v>1.37E-9</v>
      </c>
      <c r="J98" s="2" t="s">
        <v>26</v>
      </c>
      <c r="K98" s="2">
        <f t="shared" si="2"/>
        <v>1.0165266706553169E-4</v>
      </c>
      <c r="L98" s="2">
        <f t="shared" si="3"/>
        <v>36.714474655647706</v>
      </c>
    </row>
    <row r="99" spans="2:12" x14ac:dyDescent="0.25">
      <c r="B99" s="2" t="s">
        <v>114</v>
      </c>
      <c r="C99" s="2">
        <v>8</v>
      </c>
      <c r="D99" s="2">
        <v>61395832</v>
      </c>
      <c r="E99" s="2" t="s">
        <v>14</v>
      </c>
      <c r="F99" s="2" t="s">
        <v>15</v>
      </c>
      <c r="G99" s="2">
        <v>2.8599200000000002E-3</v>
      </c>
      <c r="H99" s="2">
        <v>5.1791599999999999E-4</v>
      </c>
      <c r="I99" s="3">
        <v>3.3500000000000002E-8</v>
      </c>
      <c r="J99" s="2" t="s">
        <v>26</v>
      </c>
      <c r="K99" s="2">
        <f t="shared" si="2"/>
        <v>8.4425890549729248E-5</v>
      </c>
      <c r="L99" s="2">
        <f t="shared" si="3"/>
        <v>30.492056006221688</v>
      </c>
    </row>
    <row r="100" spans="2:12" x14ac:dyDescent="0.25">
      <c r="B100" s="2" t="s">
        <v>115</v>
      </c>
      <c r="C100" s="2">
        <v>8</v>
      </c>
      <c r="D100" s="2">
        <v>8319963</v>
      </c>
      <c r="E100" s="2" t="s">
        <v>19</v>
      </c>
      <c r="F100" s="2" t="s">
        <v>15</v>
      </c>
      <c r="G100" s="2">
        <v>-4.5935400000000001E-3</v>
      </c>
      <c r="H100" s="2">
        <v>5.0347200000000003E-4</v>
      </c>
      <c r="I100" s="3">
        <v>7.2900000000000001E-20</v>
      </c>
      <c r="J100" s="2" t="s">
        <v>26</v>
      </c>
      <c r="K100" s="2">
        <f t="shared" si="2"/>
        <v>2.3044509604303219E-4</v>
      </c>
      <c r="L100" s="2">
        <f t="shared" si="3"/>
        <v>83.241894226194376</v>
      </c>
    </row>
    <row r="101" spans="2:12" x14ac:dyDescent="0.25">
      <c r="B101" s="2" t="s">
        <v>116</v>
      </c>
      <c r="C101" s="2">
        <v>9</v>
      </c>
      <c r="D101" s="2">
        <v>100549013</v>
      </c>
      <c r="E101" s="2" t="s">
        <v>18</v>
      </c>
      <c r="F101" s="2" t="s">
        <v>19</v>
      </c>
      <c r="G101" s="2">
        <v>9.7085999999999995E-3</v>
      </c>
      <c r="H101" s="2">
        <v>5.3150300000000001E-4</v>
      </c>
      <c r="I101" s="3">
        <v>1.6599999999999999E-74</v>
      </c>
      <c r="J101" s="2" t="s">
        <v>26</v>
      </c>
      <c r="K101" s="2">
        <f t="shared" si="2"/>
        <v>9.230472238467136E-4</v>
      </c>
      <c r="L101" s="2">
        <f t="shared" si="3"/>
        <v>333.65633192367932</v>
      </c>
    </row>
    <row r="102" spans="2:12" x14ac:dyDescent="0.25">
      <c r="B102" s="2" t="s">
        <v>117</v>
      </c>
      <c r="C102" s="2">
        <v>9</v>
      </c>
      <c r="D102" s="2">
        <v>21589041</v>
      </c>
      <c r="E102" s="2" t="s">
        <v>19</v>
      </c>
      <c r="F102" s="2" t="s">
        <v>18</v>
      </c>
      <c r="G102" s="2">
        <v>-3.7642399999999999E-3</v>
      </c>
      <c r="H102" s="2">
        <v>5.2663099999999995E-4</v>
      </c>
      <c r="I102" s="3">
        <v>8.8399999999999997E-13</v>
      </c>
      <c r="J102" s="2" t="s">
        <v>26</v>
      </c>
      <c r="K102" s="2">
        <f t="shared" si="2"/>
        <v>1.4145019115844169E-4</v>
      </c>
      <c r="L102" s="2">
        <f t="shared" si="3"/>
        <v>51.090407332652035</v>
      </c>
    </row>
    <row r="103" spans="2:12" x14ac:dyDescent="0.25">
      <c r="B103" s="2" t="s">
        <v>118</v>
      </c>
      <c r="C103" s="2">
        <v>9</v>
      </c>
      <c r="D103" s="2">
        <v>5438435</v>
      </c>
      <c r="E103" s="2" t="s">
        <v>15</v>
      </c>
      <c r="F103" s="2" t="s">
        <v>18</v>
      </c>
      <c r="G103" s="2">
        <v>4.3000699999999996E-3</v>
      </c>
      <c r="H103" s="2">
        <v>6.4940500000000003E-4</v>
      </c>
      <c r="I103" s="3">
        <v>3.5599999999999999E-11</v>
      </c>
      <c r="J103" s="2" t="s">
        <v>26</v>
      </c>
      <c r="K103" s="2">
        <f t="shared" si="2"/>
        <v>1.2139205830414121E-4</v>
      </c>
      <c r="L103" s="2">
        <f t="shared" si="3"/>
        <v>43.844728945791772</v>
      </c>
    </row>
    <row r="104" spans="2:12" x14ac:dyDescent="0.25">
      <c r="B104" s="2" t="s">
        <v>119</v>
      </c>
      <c r="C104" s="2">
        <v>1</v>
      </c>
      <c r="D104" s="2">
        <v>4351200</v>
      </c>
      <c r="E104" s="2" t="s">
        <v>15</v>
      </c>
      <c r="F104" s="2" t="s">
        <v>18</v>
      </c>
      <c r="G104" s="2">
        <v>2.2909699999999998E-3</v>
      </c>
      <c r="H104" s="2">
        <v>4.0341900000000002E-4</v>
      </c>
      <c r="I104" s="3">
        <v>1.3599999999999999E-8</v>
      </c>
      <c r="J104" s="2" t="s">
        <v>120</v>
      </c>
      <c r="K104" s="2">
        <f t="shared" si="2"/>
        <v>8.9291584666839299E-5</v>
      </c>
      <c r="L104" s="2">
        <f t="shared" si="3"/>
        <v>32.249553208708484</v>
      </c>
    </row>
    <row r="105" spans="2:12" x14ac:dyDescent="0.25">
      <c r="B105" s="2" t="s">
        <v>121</v>
      </c>
      <c r="C105" s="2">
        <v>21</v>
      </c>
      <c r="D105" s="2">
        <v>37046931</v>
      </c>
      <c r="E105" s="2" t="s">
        <v>18</v>
      </c>
      <c r="F105" s="2" t="s">
        <v>19</v>
      </c>
      <c r="G105" s="2">
        <v>3.3139799999999998E-3</v>
      </c>
      <c r="H105" s="2">
        <v>5.6026199999999996E-4</v>
      </c>
      <c r="I105" s="3">
        <v>3.3200000000000001E-9</v>
      </c>
      <c r="J105" s="2" t="s">
        <v>120</v>
      </c>
      <c r="K105" s="2">
        <f t="shared" si="2"/>
        <v>9.6872066065464152E-5</v>
      </c>
      <c r="L105" s="2">
        <f t="shared" si="3"/>
        <v>34.987670394733613</v>
      </c>
    </row>
    <row r="106" spans="2:12" x14ac:dyDescent="0.25">
      <c r="B106" s="2" t="s">
        <v>122</v>
      </c>
      <c r="C106" s="2">
        <v>6</v>
      </c>
      <c r="D106" s="2">
        <v>31892484</v>
      </c>
      <c r="E106" s="2" t="s">
        <v>18</v>
      </c>
      <c r="F106" s="2" t="s">
        <v>15</v>
      </c>
      <c r="G106" s="2">
        <v>1.0604900000000001E-3</v>
      </c>
      <c r="H106" s="2">
        <v>1.1711599999999999E-4</v>
      </c>
      <c r="I106" s="3">
        <v>1.37E-19</v>
      </c>
      <c r="J106" s="2" t="s">
        <v>120</v>
      </c>
      <c r="K106" s="2">
        <f t="shared" si="2"/>
        <v>2.2698925823429224E-4</v>
      </c>
      <c r="L106" s="2">
        <f t="shared" si="3"/>
        <v>81.99328532449006</v>
      </c>
    </row>
    <row r="107" spans="2:12" x14ac:dyDescent="0.25">
      <c r="B107" s="2" t="s">
        <v>123</v>
      </c>
      <c r="C107" s="2">
        <v>6</v>
      </c>
      <c r="D107" s="2">
        <v>49158656</v>
      </c>
      <c r="E107" s="2" t="s">
        <v>15</v>
      </c>
      <c r="F107" s="2" t="s">
        <v>14</v>
      </c>
      <c r="G107" s="2">
        <v>2.4064500000000001E-3</v>
      </c>
      <c r="H107" s="2">
        <v>4.4135700000000002E-4</v>
      </c>
      <c r="I107" s="3">
        <v>4.9700000000000002E-8</v>
      </c>
      <c r="J107" s="2" t="s">
        <v>120</v>
      </c>
      <c r="K107" s="2">
        <f t="shared" si="2"/>
        <v>8.2311611036357205E-5</v>
      </c>
      <c r="L107" s="2">
        <f t="shared" si="3"/>
        <v>29.728379888901159</v>
      </c>
    </row>
    <row r="108" spans="2:12" x14ac:dyDescent="0.25">
      <c r="B108" s="2" t="s">
        <v>124</v>
      </c>
      <c r="C108" s="2">
        <v>9</v>
      </c>
      <c r="D108" s="2">
        <v>105767464</v>
      </c>
      <c r="E108" s="2" t="s">
        <v>19</v>
      </c>
      <c r="F108" s="2" t="s">
        <v>18</v>
      </c>
      <c r="G108" s="2">
        <v>1.8915600000000001E-2</v>
      </c>
      <c r="H108" s="2">
        <v>3.4045099999999999E-3</v>
      </c>
      <c r="I108" s="3">
        <v>2.7599999999999999E-8</v>
      </c>
      <c r="J108" s="2" t="s">
        <v>120</v>
      </c>
      <c r="K108" s="2">
        <f t="shared" si="2"/>
        <v>8.5470667875118904E-5</v>
      </c>
      <c r="L108" s="2">
        <f t="shared" si="3"/>
        <v>30.869429956547879</v>
      </c>
    </row>
    <row r="109" spans="2:12" x14ac:dyDescent="0.25">
      <c r="B109" s="2" t="s">
        <v>125</v>
      </c>
      <c r="C109" s="2">
        <v>10</v>
      </c>
      <c r="D109" s="2">
        <v>6485312</v>
      </c>
      <c r="E109" s="2" t="s">
        <v>19</v>
      </c>
      <c r="F109" s="2" t="s">
        <v>18</v>
      </c>
      <c r="G109" s="2">
        <v>5.6025099999999998E-3</v>
      </c>
      <c r="H109" s="2">
        <v>9.9842099999999999E-4</v>
      </c>
      <c r="I109" s="3">
        <v>2.0100000000000001E-8</v>
      </c>
      <c r="J109" s="2" t="s">
        <v>126</v>
      </c>
      <c r="K109" s="2">
        <f t="shared" ref="K109:K119" si="4">G109*G109/(G109*G109+H109*H109*361194)</f>
        <v>8.7168481568901661E-5</v>
      </c>
      <c r="L109" s="2">
        <f>(K109/(1-K109))*(361194-2)</f>
        <v>31.487302895216803</v>
      </c>
    </row>
    <row r="110" spans="2:12" x14ac:dyDescent="0.25">
      <c r="B110" s="2" t="s">
        <v>127</v>
      </c>
      <c r="C110" s="2">
        <v>11</v>
      </c>
      <c r="D110" s="2">
        <v>80231300</v>
      </c>
      <c r="E110" s="2" t="s">
        <v>18</v>
      </c>
      <c r="F110" s="2" t="s">
        <v>19</v>
      </c>
      <c r="G110" s="2">
        <v>1.80193E-3</v>
      </c>
      <c r="H110" s="2">
        <v>2.7386499999999998E-4</v>
      </c>
      <c r="I110" s="3">
        <v>4.7200000000000002E-11</v>
      </c>
      <c r="J110" s="2" t="s">
        <v>126</v>
      </c>
      <c r="K110" s="2">
        <f t="shared" si="4"/>
        <v>1.1984231467188919E-4</v>
      </c>
      <c r="L110" s="2">
        <f t="shared" ref="L110:L119" si="5">(K110/(1-K110))*(361194-2)</f>
        <v>43.291273447384029</v>
      </c>
    </row>
    <row r="111" spans="2:12" x14ac:dyDescent="0.25">
      <c r="B111" s="2" t="s">
        <v>128</v>
      </c>
      <c r="C111" s="2">
        <v>16</v>
      </c>
      <c r="D111" s="2">
        <v>50898940</v>
      </c>
      <c r="E111" s="2" t="s">
        <v>14</v>
      </c>
      <c r="F111" s="2" t="s">
        <v>19</v>
      </c>
      <c r="G111" s="2">
        <v>1.55083E-3</v>
      </c>
      <c r="H111" s="2">
        <v>2.6870399999999998E-4</v>
      </c>
      <c r="I111" s="3">
        <v>7.8600000000000006E-9</v>
      </c>
      <c r="J111" s="2" t="s">
        <v>126</v>
      </c>
      <c r="K111" s="2">
        <f t="shared" si="4"/>
        <v>9.221457026448156E-5</v>
      </c>
      <c r="L111" s="2">
        <f t="shared" si="5"/>
        <v>33.310236752136127</v>
      </c>
    </row>
    <row r="112" spans="2:12" x14ac:dyDescent="0.25">
      <c r="B112" s="2" t="s">
        <v>129</v>
      </c>
      <c r="C112" s="2">
        <v>2</v>
      </c>
      <c r="D112" s="2">
        <v>28888229</v>
      </c>
      <c r="E112" s="2" t="s">
        <v>19</v>
      </c>
      <c r="F112" s="2" t="s">
        <v>18</v>
      </c>
      <c r="G112" s="2">
        <v>5.1208599999999996E-3</v>
      </c>
      <c r="H112" s="2">
        <v>8.1891199999999998E-4</v>
      </c>
      <c r="I112" s="3">
        <v>4.0200000000000001E-10</v>
      </c>
      <c r="J112" s="2" t="s">
        <v>126</v>
      </c>
      <c r="K112" s="2">
        <f t="shared" si="4"/>
        <v>1.0824897515526203E-4</v>
      </c>
      <c r="L112" s="2">
        <f t="shared" si="5"/>
        <v>39.102896682770911</v>
      </c>
    </row>
    <row r="113" spans="2:12" x14ac:dyDescent="0.25">
      <c r="B113" s="2" t="s">
        <v>130</v>
      </c>
      <c r="C113" s="2">
        <v>5</v>
      </c>
      <c r="D113" s="2">
        <v>77996631</v>
      </c>
      <c r="E113" s="2" t="s">
        <v>19</v>
      </c>
      <c r="F113" s="2" t="s">
        <v>18</v>
      </c>
      <c r="G113" s="2">
        <v>2.9353600000000001E-3</v>
      </c>
      <c r="H113" s="2">
        <v>5.2669000000000001E-4</v>
      </c>
      <c r="I113" s="3">
        <v>2.4999999999999999E-8</v>
      </c>
      <c r="J113" s="2" t="s">
        <v>126</v>
      </c>
      <c r="K113" s="2">
        <f t="shared" si="4"/>
        <v>8.5987381788466105E-5</v>
      </c>
      <c r="L113" s="2">
        <f t="shared" si="5"/>
        <v>31.060625224779439</v>
      </c>
    </row>
    <row r="114" spans="2:12" x14ac:dyDescent="0.25">
      <c r="B114" s="2" t="s">
        <v>131</v>
      </c>
      <c r="C114" s="2">
        <v>5</v>
      </c>
      <c r="D114" s="2">
        <v>82411360</v>
      </c>
      <c r="E114" s="2" t="s">
        <v>14</v>
      </c>
      <c r="F114" s="2" t="s">
        <v>15</v>
      </c>
      <c r="G114" s="2">
        <v>2.2787599999999999E-3</v>
      </c>
      <c r="H114" s="2">
        <v>4.0272799999999998E-4</v>
      </c>
      <c r="I114" s="3">
        <v>1.5300000000000001E-8</v>
      </c>
      <c r="J114" s="2" t="s">
        <v>126</v>
      </c>
      <c r="K114" s="2">
        <f t="shared" si="4"/>
        <v>8.8632806768591021E-5</v>
      </c>
      <c r="L114" s="2">
        <f t="shared" si="5"/>
        <v>32.016298436753715</v>
      </c>
    </row>
    <row r="115" spans="2:12" x14ac:dyDescent="0.25">
      <c r="B115" s="2" t="s">
        <v>132</v>
      </c>
      <c r="C115" s="2">
        <v>9</v>
      </c>
      <c r="D115" s="2">
        <v>1529580</v>
      </c>
      <c r="E115" s="2" t="s">
        <v>15</v>
      </c>
      <c r="F115" s="2" t="s">
        <v>14</v>
      </c>
      <c r="G115" s="2">
        <v>2.5926299999999998E-3</v>
      </c>
      <c r="H115" s="2">
        <v>4.5330899999999999E-4</v>
      </c>
      <c r="I115" s="3">
        <v>1.07E-8</v>
      </c>
      <c r="J115" s="2" t="s">
        <v>126</v>
      </c>
      <c r="K115" s="2">
        <f t="shared" si="4"/>
        <v>9.0555022776469271E-5</v>
      </c>
      <c r="L115" s="2">
        <f t="shared" si="5"/>
        <v>32.710711905940165</v>
      </c>
    </row>
    <row r="116" spans="2:12" x14ac:dyDescent="0.25">
      <c r="B116" s="2" t="s">
        <v>133</v>
      </c>
      <c r="C116" s="2">
        <v>11</v>
      </c>
      <c r="D116" s="2">
        <v>78725111</v>
      </c>
      <c r="E116" s="2" t="s">
        <v>19</v>
      </c>
      <c r="F116" s="2" t="s">
        <v>18</v>
      </c>
      <c r="G116" s="2">
        <v>2.31248E-3</v>
      </c>
      <c r="H116" s="2">
        <v>4.2171899999999998E-4</v>
      </c>
      <c r="I116" s="3">
        <v>4.1700000000000003E-8</v>
      </c>
      <c r="J116" s="2" t="s">
        <v>134</v>
      </c>
      <c r="K116" s="2">
        <f t="shared" si="4"/>
        <v>8.3240169325806126E-5</v>
      </c>
      <c r="L116" s="2">
        <f t="shared" si="5"/>
        <v>30.068186120030514</v>
      </c>
    </row>
    <row r="117" spans="2:12" x14ac:dyDescent="0.25">
      <c r="B117" s="2" t="s">
        <v>135</v>
      </c>
      <c r="C117" s="2">
        <v>12</v>
      </c>
      <c r="D117" s="2">
        <v>115885648</v>
      </c>
      <c r="E117" s="2" t="s">
        <v>18</v>
      </c>
      <c r="F117" s="2" t="s">
        <v>15</v>
      </c>
      <c r="G117" s="2">
        <v>4.2812800000000002E-3</v>
      </c>
      <c r="H117" s="2">
        <v>7.4175200000000004E-4</v>
      </c>
      <c r="I117" s="3">
        <v>7.8500000000000008E-9</v>
      </c>
      <c r="J117" s="2" t="s">
        <v>134</v>
      </c>
      <c r="K117" s="2">
        <f t="shared" si="4"/>
        <v>9.2225120224625318E-5</v>
      </c>
      <c r="L117" s="2">
        <f t="shared" si="5"/>
        <v>33.314048016256336</v>
      </c>
    </row>
    <row r="118" spans="2:12" x14ac:dyDescent="0.25">
      <c r="B118" s="2" t="s">
        <v>136</v>
      </c>
      <c r="C118" s="2">
        <v>3</v>
      </c>
      <c r="D118" s="2">
        <v>138691261</v>
      </c>
      <c r="E118" s="2" t="s">
        <v>18</v>
      </c>
      <c r="F118" s="2" t="s">
        <v>19</v>
      </c>
      <c r="G118" s="2">
        <v>1.70301E-3</v>
      </c>
      <c r="H118" s="2">
        <v>2.92885E-4</v>
      </c>
      <c r="I118" s="3">
        <v>6.0799999999999997E-9</v>
      </c>
      <c r="J118" s="2" t="s">
        <v>134</v>
      </c>
      <c r="K118" s="2">
        <f t="shared" si="4"/>
        <v>9.3596359864960303E-5</v>
      </c>
      <c r="L118" s="2">
        <f t="shared" si="5"/>
        <v>33.809420851065546</v>
      </c>
    </row>
    <row r="119" spans="2:12" x14ac:dyDescent="0.25">
      <c r="B119" s="2" t="s">
        <v>137</v>
      </c>
      <c r="C119" s="2">
        <v>6</v>
      </c>
      <c r="D119" s="2">
        <v>32247045</v>
      </c>
      <c r="E119" s="2" t="s">
        <v>14</v>
      </c>
      <c r="F119" s="2" t="s">
        <v>19</v>
      </c>
      <c r="G119" s="2">
        <v>1.82416E-3</v>
      </c>
      <c r="H119" s="2">
        <v>2.52138E-4</v>
      </c>
      <c r="I119" s="3">
        <v>4.6700000000000003E-13</v>
      </c>
      <c r="J119" s="2" t="s">
        <v>134</v>
      </c>
      <c r="K119" s="2">
        <f t="shared" si="4"/>
        <v>1.4489246183393433E-4</v>
      </c>
      <c r="L119" s="2">
        <f t="shared" si="5"/>
        <v>52.341581975391108</v>
      </c>
    </row>
    <row r="120" spans="2:12" x14ac:dyDescent="0.25">
      <c r="B120" s="2" t="s">
        <v>138</v>
      </c>
      <c r="C120" s="2">
        <v>10</v>
      </c>
      <c r="D120" s="2">
        <v>103344051</v>
      </c>
      <c r="E120" s="2" t="s">
        <v>18</v>
      </c>
      <c r="F120" s="2" t="s">
        <v>14</v>
      </c>
      <c r="G120" s="2">
        <v>9.7289700000000002E-4</v>
      </c>
      <c r="H120" s="2">
        <v>1.65499E-4</v>
      </c>
      <c r="I120" s="3">
        <v>4.1400000000000002E-9</v>
      </c>
      <c r="J120" s="2" t="s">
        <v>139</v>
      </c>
      <c r="K120" s="2">
        <f t="shared" ref="K120:K164" si="6">G120*G120/(G120*G120+H120*H120*361141)</f>
        <v>9.5680762712785404E-5</v>
      </c>
      <c r="L120" s="2">
        <f t="shared" si="3"/>
        <v>34.55736144003253</v>
      </c>
    </row>
    <row r="121" spans="2:12" x14ac:dyDescent="0.25">
      <c r="B121" s="2" t="s">
        <v>140</v>
      </c>
      <c r="C121" s="2">
        <v>12</v>
      </c>
      <c r="D121" s="2">
        <v>93812292</v>
      </c>
      <c r="E121" s="2" t="s">
        <v>14</v>
      </c>
      <c r="F121" s="2" t="s">
        <v>15</v>
      </c>
      <c r="G121" s="2">
        <v>1.15318E-3</v>
      </c>
      <c r="H121" s="2">
        <v>2.0503200000000001E-4</v>
      </c>
      <c r="I121" s="3">
        <v>1.8600000000000001E-8</v>
      </c>
      <c r="J121" s="2" t="s">
        <v>139</v>
      </c>
      <c r="K121" s="2">
        <f t="shared" si="6"/>
        <v>8.7586277942220954E-5</v>
      </c>
      <c r="L121" s="2">
        <f t="shared" si="3"/>
        <v>31.633591498313017</v>
      </c>
    </row>
    <row r="122" spans="2:12" x14ac:dyDescent="0.25">
      <c r="B122" s="2" t="s">
        <v>141</v>
      </c>
      <c r="C122" s="2">
        <v>15</v>
      </c>
      <c r="D122" s="2">
        <v>54490826</v>
      </c>
      <c r="E122" s="2" t="s">
        <v>15</v>
      </c>
      <c r="F122" s="2" t="s">
        <v>14</v>
      </c>
      <c r="G122" s="2">
        <v>4.5445099999999999E-3</v>
      </c>
      <c r="H122" s="2">
        <v>7.2397499999999997E-4</v>
      </c>
      <c r="I122" s="3">
        <v>3.45E-10</v>
      </c>
      <c r="J122" s="2" t="s">
        <v>139</v>
      </c>
      <c r="K122" s="2">
        <f t="shared" si="6"/>
        <v>1.0909448831360325E-4</v>
      </c>
      <c r="L122" s="2">
        <f t="shared" si="3"/>
        <v>39.402573018628075</v>
      </c>
    </row>
    <row r="123" spans="2:12" x14ac:dyDescent="0.25">
      <c r="B123" s="2" t="s">
        <v>142</v>
      </c>
      <c r="C123" s="2">
        <v>17</v>
      </c>
      <c r="D123" s="2">
        <v>3447015</v>
      </c>
      <c r="E123" s="2" t="s">
        <v>19</v>
      </c>
      <c r="F123" s="2" t="s">
        <v>15</v>
      </c>
      <c r="G123" s="2">
        <v>4.3645100000000003E-3</v>
      </c>
      <c r="H123" s="2">
        <v>7.0549199999999995E-4</v>
      </c>
      <c r="I123" s="3">
        <v>6.1600000000000004E-10</v>
      </c>
      <c r="J123" s="2" t="s">
        <v>139</v>
      </c>
      <c r="K123" s="2">
        <f t="shared" si="6"/>
        <v>1.0596537517572816E-4</v>
      </c>
      <c r="L123" s="2">
        <f t="shared" si="3"/>
        <v>38.272285162643385</v>
      </c>
    </row>
    <row r="124" spans="2:12" x14ac:dyDescent="0.25">
      <c r="B124" s="2" t="s">
        <v>143</v>
      </c>
      <c r="C124" s="2">
        <v>22</v>
      </c>
      <c r="D124" s="2">
        <v>19121721</v>
      </c>
      <c r="E124" s="2" t="s">
        <v>15</v>
      </c>
      <c r="F124" s="2" t="s">
        <v>14</v>
      </c>
      <c r="G124" s="2">
        <v>8.0692999999999997E-3</v>
      </c>
      <c r="H124" s="2">
        <v>1.33034E-3</v>
      </c>
      <c r="I124" s="3">
        <v>1.32E-9</v>
      </c>
      <c r="J124" s="2" t="s">
        <v>139</v>
      </c>
      <c r="K124" s="2">
        <f t="shared" si="6"/>
        <v>1.0186509324295852E-4</v>
      </c>
      <c r="L124" s="2">
        <f t="shared" si="3"/>
        <v>36.791205648262675</v>
      </c>
    </row>
    <row r="125" spans="2:12" x14ac:dyDescent="0.25">
      <c r="B125" s="2" t="s">
        <v>144</v>
      </c>
      <c r="C125" s="2">
        <v>2</v>
      </c>
      <c r="D125" s="2">
        <v>237263681</v>
      </c>
      <c r="E125" s="2" t="s">
        <v>15</v>
      </c>
      <c r="F125" s="2" t="s">
        <v>18</v>
      </c>
      <c r="G125" s="2">
        <v>7.2330300000000001E-4</v>
      </c>
      <c r="H125" s="2">
        <v>1.2442099999999999E-4</v>
      </c>
      <c r="I125" s="3">
        <v>6.1300000000000001E-9</v>
      </c>
      <c r="J125" s="2" t="s">
        <v>139</v>
      </c>
      <c r="K125" s="2">
        <f t="shared" si="6"/>
        <v>9.3569804628832013E-5</v>
      </c>
      <c r="L125" s="2">
        <f t="shared" si="3"/>
        <v>33.794867853034233</v>
      </c>
    </row>
    <row r="126" spans="2:12" x14ac:dyDescent="0.25">
      <c r="B126" s="2" t="s">
        <v>145</v>
      </c>
      <c r="C126" s="2">
        <v>4</v>
      </c>
      <c r="D126" s="2">
        <v>168112581</v>
      </c>
      <c r="E126" s="2" t="s">
        <v>18</v>
      </c>
      <c r="F126" s="2" t="s">
        <v>19</v>
      </c>
      <c r="G126" s="2">
        <v>5.6514900000000003E-4</v>
      </c>
      <c r="H126" s="3">
        <v>9.3800000000000003E-5</v>
      </c>
      <c r="I126" s="3">
        <v>1.7100000000000001E-9</v>
      </c>
      <c r="J126" s="2" t="s">
        <v>139</v>
      </c>
      <c r="K126" s="2">
        <f t="shared" si="6"/>
        <v>1.0050780806719893E-4</v>
      </c>
      <c r="L126" s="2">
        <f t="shared" si="3"/>
        <v>36.30093782527176</v>
      </c>
    </row>
    <row r="127" spans="2:12" x14ac:dyDescent="0.25">
      <c r="B127" s="2" t="s">
        <v>146</v>
      </c>
      <c r="C127" s="2">
        <v>5</v>
      </c>
      <c r="D127" s="2">
        <v>149907641</v>
      </c>
      <c r="E127" s="2" t="s">
        <v>15</v>
      </c>
      <c r="F127" s="2" t="s">
        <v>14</v>
      </c>
      <c r="G127" s="2">
        <v>7.5931899999999997E-3</v>
      </c>
      <c r="H127" s="2">
        <v>1.2965800000000001E-3</v>
      </c>
      <c r="I127" s="3">
        <v>4.7399999999999998E-9</v>
      </c>
      <c r="J127" s="2" t="s">
        <v>139</v>
      </c>
      <c r="K127" s="2">
        <f t="shared" si="6"/>
        <v>9.4958065768037671E-5</v>
      </c>
      <c r="L127" s="2">
        <f t="shared" si="3"/>
        <v>34.296317625388028</v>
      </c>
    </row>
    <row r="128" spans="2:12" x14ac:dyDescent="0.25">
      <c r="B128" s="2" t="s">
        <v>147</v>
      </c>
      <c r="C128" s="2">
        <v>6</v>
      </c>
      <c r="D128" s="2">
        <v>13086117</v>
      </c>
      <c r="E128" s="2" t="s">
        <v>19</v>
      </c>
      <c r="F128" s="2" t="s">
        <v>15</v>
      </c>
      <c r="G128" s="2">
        <v>1.5793300000000001E-3</v>
      </c>
      <c r="H128" s="2">
        <v>2.82935E-4</v>
      </c>
      <c r="I128" s="3">
        <v>2.3800000000000001E-8</v>
      </c>
      <c r="J128" s="2" t="s">
        <v>139</v>
      </c>
      <c r="K128" s="2">
        <f t="shared" si="6"/>
        <v>8.6269673990124342E-5</v>
      </c>
      <c r="L128" s="2">
        <f t="shared" si="3"/>
        <v>31.158031788364074</v>
      </c>
    </row>
    <row r="129" spans="2:12" x14ac:dyDescent="0.25">
      <c r="B129" s="2" t="s">
        <v>148</v>
      </c>
      <c r="C129" s="2">
        <v>1</v>
      </c>
      <c r="D129" s="2">
        <v>161479745</v>
      </c>
      <c r="E129" s="2" t="s">
        <v>18</v>
      </c>
      <c r="F129" s="2" t="s">
        <v>19</v>
      </c>
      <c r="G129" s="2">
        <v>-9.99296E-4</v>
      </c>
      <c r="H129" s="2">
        <v>1.7201599999999999E-4</v>
      </c>
      <c r="I129" s="3">
        <v>6.2799999999999998E-9</v>
      </c>
      <c r="J129" s="2" t="s">
        <v>149</v>
      </c>
      <c r="K129" s="2">
        <f t="shared" si="6"/>
        <v>9.3440086178527042E-5</v>
      </c>
      <c r="L129" s="2">
        <f t="shared" si="3"/>
        <v>33.748012699642082</v>
      </c>
    </row>
    <row r="130" spans="2:12" x14ac:dyDescent="0.25">
      <c r="B130" s="2" t="s">
        <v>150</v>
      </c>
      <c r="C130" s="2">
        <v>1</v>
      </c>
      <c r="D130" s="2">
        <v>20135612</v>
      </c>
      <c r="E130" s="2" t="s">
        <v>19</v>
      </c>
      <c r="F130" s="2" t="s">
        <v>18</v>
      </c>
      <c r="G130" s="2">
        <v>-1.05725E-3</v>
      </c>
      <c r="H130" s="2">
        <v>1.7434300000000001E-4</v>
      </c>
      <c r="I130" s="3">
        <v>1.33E-9</v>
      </c>
      <c r="J130" s="2" t="s">
        <v>149</v>
      </c>
      <c r="K130" s="2">
        <f t="shared" si="6"/>
        <v>1.0181818249592592E-4</v>
      </c>
      <c r="L130" s="2">
        <f t="shared" si="3"/>
        <v>36.774260896803327</v>
      </c>
    </row>
    <row r="131" spans="2:12" x14ac:dyDescent="0.25">
      <c r="B131" s="2" t="s">
        <v>151</v>
      </c>
      <c r="C131" s="2">
        <v>1</v>
      </c>
      <c r="D131" s="2">
        <v>20184974</v>
      </c>
      <c r="E131" s="2" t="s">
        <v>15</v>
      </c>
      <c r="F131" s="2" t="s">
        <v>19</v>
      </c>
      <c r="G131" s="2">
        <v>-9.8972300000000008E-4</v>
      </c>
      <c r="H131" s="2">
        <v>1.7102999999999999E-4</v>
      </c>
      <c r="I131" s="3">
        <v>7.1799999999999996E-9</v>
      </c>
      <c r="J131" s="2" t="s">
        <v>149</v>
      </c>
      <c r="K131" s="2">
        <f t="shared" si="6"/>
        <v>9.2718344599986583E-5</v>
      </c>
      <c r="L131" s="2">
        <f t="shared" si="3"/>
        <v>33.487315138919335</v>
      </c>
    </row>
    <row r="132" spans="2:12" x14ac:dyDescent="0.25">
      <c r="B132" s="2" t="s">
        <v>152</v>
      </c>
      <c r="C132" s="2">
        <v>1</v>
      </c>
      <c r="D132" s="2">
        <v>206943968</v>
      </c>
      <c r="E132" s="2" t="s">
        <v>15</v>
      </c>
      <c r="F132" s="2" t="s">
        <v>18</v>
      </c>
      <c r="G132" s="2">
        <v>1.3607300000000001E-3</v>
      </c>
      <c r="H132" s="2">
        <v>2.3679500000000001E-4</v>
      </c>
      <c r="I132" s="3">
        <v>9.1199999999999999E-9</v>
      </c>
      <c r="J132" s="2" t="s">
        <v>149</v>
      </c>
      <c r="K132" s="2">
        <f t="shared" si="6"/>
        <v>9.1428660851647771E-5</v>
      </c>
      <c r="L132" s="2">
        <f t="shared" ref="L132:L164" si="7">(K132/(1-K132))*(361141-2)</f>
        <v>33.021474260474207</v>
      </c>
    </row>
    <row r="133" spans="2:12" x14ac:dyDescent="0.25">
      <c r="B133" s="2" t="s">
        <v>153</v>
      </c>
      <c r="C133" s="2">
        <v>20</v>
      </c>
      <c r="D133" s="2">
        <v>43065028</v>
      </c>
      <c r="E133" s="2" t="s">
        <v>18</v>
      </c>
      <c r="F133" s="2" t="s">
        <v>15</v>
      </c>
      <c r="G133" s="2">
        <v>9.8182200000000003E-4</v>
      </c>
      <c r="H133" s="2">
        <v>1.71041E-4</v>
      </c>
      <c r="I133" s="3">
        <v>9.46E-9</v>
      </c>
      <c r="J133" s="2" t="s">
        <v>149</v>
      </c>
      <c r="K133" s="2">
        <f t="shared" si="6"/>
        <v>9.1232304413633674E-5</v>
      </c>
      <c r="L133" s="2">
        <f t="shared" si="7"/>
        <v>32.950549338183066</v>
      </c>
    </row>
    <row r="134" spans="2:12" x14ac:dyDescent="0.25">
      <c r="B134" s="2" t="s">
        <v>154</v>
      </c>
      <c r="C134" s="2">
        <v>21</v>
      </c>
      <c r="D134" s="2">
        <v>40466570</v>
      </c>
      <c r="E134" s="2" t="s">
        <v>19</v>
      </c>
      <c r="F134" s="2" t="s">
        <v>18</v>
      </c>
      <c r="G134" s="2">
        <v>-1.2564799999999999E-3</v>
      </c>
      <c r="H134" s="2">
        <v>1.9376899999999999E-4</v>
      </c>
      <c r="I134" s="3">
        <v>8.92E-11</v>
      </c>
      <c r="J134" s="2" t="s">
        <v>149</v>
      </c>
      <c r="K134" s="2">
        <f t="shared" si="6"/>
        <v>1.1641667896423633E-4</v>
      </c>
      <c r="L134" s="2">
        <f t="shared" si="7"/>
        <v>42.04749805454761</v>
      </c>
    </row>
    <row r="135" spans="2:12" x14ac:dyDescent="0.25">
      <c r="B135" s="2" t="s">
        <v>137</v>
      </c>
      <c r="C135" s="2">
        <v>6</v>
      </c>
      <c r="D135" s="2">
        <v>32247045</v>
      </c>
      <c r="E135" s="2" t="s">
        <v>14</v>
      </c>
      <c r="F135" s="2" t="s">
        <v>19</v>
      </c>
      <c r="G135" s="2">
        <v>7.5102900000000002E-3</v>
      </c>
      <c r="H135" s="2">
        <v>6.0077399999999999E-4</v>
      </c>
      <c r="I135" s="3">
        <v>7.4999999999999997E-36</v>
      </c>
      <c r="J135" s="2" t="s">
        <v>149</v>
      </c>
      <c r="K135" s="2">
        <f t="shared" si="6"/>
        <v>4.3254019222189295E-4</v>
      </c>
      <c r="L135" s="2">
        <f t="shared" si="7"/>
        <v>156.27472757952887</v>
      </c>
    </row>
    <row r="136" spans="2:12" x14ac:dyDescent="0.25">
      <c r="B136" s="2" t="s">
        <v>155</v>
      </c>
      <c r="C136" s="2">
        <v>6</v>
      </c>
      <c r="D136" s="2">
        <v>32548921</v>
      </c>
      <c r="E136" s="2" t="s">
        <v>18</v>
      </c>
      <c r="F136" s="2" t="s">
        <v>19</v>
      </c>
      <c r="G136" s="2">
        <v>-1.5742099999999999E-3</v>
      </c>
      <c r="H136" s="2">
        <v>2.1952399999999999E-4</v>
      </c>
      <c r="I136" s="3">
        <v>7.4599999999999995E-13</v>
      </c>
      <c r="J136" s="2" t="s">
        <v>149</v>
      </c>
      <c r="K136" s="2">
        <f t="shared" si="6"/>
        <v>1.4237137749345817E-4</v>
      </c>
      <c r="L136" s="2">
        <f t="shared" si="7"/>
        <v>51.42317808530909</v>
      </c>
    </row>
    <row r="137" spans="2:12" x14ac:dyDescent="0.25">
      <c r="B137" s="2" t="s">
        <v>156</v>
      </c>
      <c r="C137" s="2">
        <v>6</v>
      </c>
      <c r="D137" s="2">
        <v>32611450</v>
      </c>
      <c r="E137" s="2" t="s">
        <v>19</v>
      </c>
      <c r="F137" s="2" t="s">
        <v>14</v>
      </c>
      <c r="G137" s="2">
        <v>-1.3729599999999999E-3</v>
      </c>
      <c r="H137" s="2">
        <v>1.7568400000000001E-4</v>
      </c>
      <c r="I137" s="3">
        <v>5.51E-15</v>
      </c>
      <c r="J137" s="2" t="s">
        <v>149</v>
      </c>
      <c r="K137" s="2">
        <f t="shared" si="6"/>
        <v>1.6908345474421992E-4</v>
      </c>
      <c r="L137" s="2">
        <f t="shared" si="7"/>
        <v>61.072956189296768</v>
      </c>
    </row>
    <row r="138" spans="2:12" x14ac:dyDescent="0.25">
      <c r="B138" s="2" t="s">
        <v>157</v>
      </c>
      <c r="C138" s="2">
        <v>11</v>
      </c>
      <c r="D138" s="2">
        <v>128384341</v>
      </c>
      <c r="E138" s="2" t="s">
        <v>18</v>
      </c>
      <c r="F138" s="2" t="s">
        <v>14</v>
      </c>
      <c r="G138" s="2">
        <v>-1.4412699999999999E-3</v>
      </c>
      <c r="H138" s="2">
        <v>2.6129400000000002E-4</v>
      </c>
      <c r="I138" s="3">
        <v>3.47E-8</v>
      </c>
      <c r="J138" s="2" t="s">
        <v>158</v>
      </c>
      <c r="K138" s="2">
        <f t="shared" si="6"/>
        <v>8.4240015176584781E-5</v>
      </c>
      <c r="L138" s="2">
        <f t="shared" si="7"/>
        <v>30.424917836396936</v>
      </c>
    </row>
    <row r="139" spans="2:12" x14ac:dyDescent="0.25">
      <c r="B139" s="2" t="s">
        <v>159</v>
      </c>
      <c r="C139" s="2">
        <v>12</v>
      </c>
      <c r="D139" s="2">
        <v>111865049</v>
      </c>
      <c r="E139" s="2" t="s">
        <v>15</v>
      </c>
      <c r="F139" s="2" t="s">
        <v>19</v>
      </c>
      <c r="G139" s="2">
        <v>-1.44607E-3</v>
      </c>
      <c r="H139" s="2">
        <v>2.5399599999999999E-4</v>
      </c>
      <c r="I139" s="3">
        <v>1.2499999999999999E-8</v>
      </c>
      <c r="J139" s="2" t="s">
        <v>158</v>
      </c>
      <c r="K139" s="2">
        <f t="shared" si="6"/>
        <v>8.9744760836104392E-5</v>
      </c>
      <c r="L139" s="2">
        <f t="shared" si="7"/>
        <v>32.413242102250294</v>
      </c>
    </row>
    <row r="140" spans="2:12" x14ac:dyDescent="0.25">
      <c r="B140" s="2" t="s">
        <v>160</v>
      </c>
      <c r="C140" s="2">
        <v>14</v>
      </c>
      <c r="D140" s="2">
        <v>35832666</v>
      </c>
      <c r="E140" s="2" t="s">
        <v>14</v>
      </c>
      <c r="F140" s="2" t="s">
        <v>19</v>
      </c>
      <c r="G140" s="2">
        <v>1.7428599999999999E-3</v>
      </c>
      <c r="H140" s="2">
        <v>2.5395499999999999E-4</v>
      </c>
      <c r="I140" s="3">
        <v>6.7600000000000003E-12</v>
      </c>
      <c r="J140" s="2" t="s">
        <v>158</v>
      </c>
      <c r="K140" s="2">
        <f t="shared" si="6"/>
        <v>1.3040013393918014E-4</v>
      </c>
      <c r="L140" s="2">
        <f t="shared" si="7"/>
        <v>47.098715649490629</v>
      </c>
    </row>
    <row r="141" spans="2:12" x14ac:dyDescent="0.25">
      <c r="B141" s="2" t="s">
        <v>161</v>
      </c>
      <c r="C141" s="2">
        <v>19</v>
      </c>
      <c r="D141" s="2">
        <v>10463118</v>
      </c>
      <c r="E141" s="2" t="s">
        <v>19</v>
      </c>
      <c r="F141" s="2" t="s">
        <v>15</v>
      </c>
      <c r="G141" s="2">
        <v>-4.3133800000000003E-3</v>
      </c>
      <c r="H141" s="2">
        <v>6.1828299999999996E-4</v>
      </c>
      <c r="I141" s="3">
        <v>3.0299999999999998E-12</v>
      </c>
      <c r="J141" s="2" t="s">
        <v>158</v>
      </c>
      <c r="K141" s="2">
        <f t="shared" si="6"/>
        <v>1.347489868771808E-4</v>
      </c>
      <c r="L141" s="2">
        <f t="shared" si="7"/>
        <v>48.669672560907422</v>
      </c>
    </row>
    <row r="142" spans="2:12" x14ac:dyDescent="0.25">
      <c r="B142" s="2" t="s">
        <v>162</v>
      </c>
      <c r="C142" s="2">
        <v>1</v>
      </c>
      <c r="D142" s="2">
        <v>152551325</v>
      </c>
      <c r="E142" s="2" t="s">
        <v>15</v>
      </c>
      <c r="F142" s="2" t="s">
        <v>14</v>
      </c>
      <c r="G142" s="2">
        <v>1.6083E-3</v>
      </c>
      <c r="H142" s="2">
        <v>2.6639399999999998E-4</v>
      </c>
      <c r="I142" s="3">
        <v>1.57E-9</v>
      </c>
      <c r="J142" s="2" t="s">
        <v>158</v>
      </c>
      <c r="K142" s="2">
        <f t="shared" si="6"/>
        <v>1.0091706695216001E-4</v>
      </c>
      <c r="L142" s="2">
        <f t="shared" si="7"/>
        <v>36.448766944690192</v>
      </c>
    </row>
    <row r="143" spans="2:12" x14ac:dyDescent="0.25">
      <c r="B143" s="2" t="s">
        <v>163</v>
      </c>
      <c r="C143" s="2">
        <v>2</v>
      </c>
      <c r="D143" s="2">
        <v>26502152</v>
      </c>
      <c r="E143" s="2" t="s">
        <v>15</v>
      </c>
      <c r="F143" s="2" t="s">
        <v>14</v>
      </c>
      <c r="G143" s="2">
        <v>0.25250600000000001</v>
      </c>
      <c r="H143" s="2">
        <v>4.0021099999999997E-2</v>
      </c>
      <c r="I143" s="3">
        <v>2.8100000000000001E-10</v>
      </c>
      <c r="J143" s="2" t="s">
        <v>158</v>
      </c>
      <c r="K143" s="2">
        <f t="shared" si="6"/>
        <v>1.1021499802249718E-4</v>
      </c>
      <c r="L143" s="2">
        <f t="shared" si="7"/>
        <v>39.807321534710837</v>
      </c>
    </row>
    <row r="144" spans="2:12" x14ac:dyDescent="0.25">
      <c r="B144" s="2" t="s">
        <v>164</v>
      </c>
      <c r="C144" s="2">
        <v>2</v>
      </c>
      <c r="D144" s="2">
        <v>61091950</v>
      </c>
      <c r="E144" s="2" t="s">
        <v>19</v>
      </c>
      <c r="F144" s="2" t="s">
        <v>18</v>
      </c>
      <c r="G144" s="2">
        <v>-1.4530000000000001E-3</v>
      </c>
      <c r="H144" s="2">
        <v>2.5441299999999999E-4</v>
      </c>
      <c r="I144" s="3">
        <v>1.1199999999999999E-8</v>
      </c>
      <c r="J144" s="2" t="s">
        <v>158</v>
      </c>
      <c r="K144" s="2">
        <f t="shared" si="6"/>
        <v>9.0310159871433143E-5</v>
      </c>
      <c r="L144" s="2">
        <f t="shared" si="7"/>
        <v>32.617466514425011</v>
      </c>
    </row>
    <row r="145" spans="2:12" x14ac:dyDescent="0.25">
      <c r="B145" s="2" t="s">
        <v>165</v>
      </c>
      <c r="C145" s="2">
        <v>4</v>
      </c>
      <c r="D145" s="2">
        <v>156771478</v>
      </c>
      <c r="E145" s="2" t="s">
        <v>15</v>
      </c>
      <c r="F145" s="2" t="s">
        <v>19</v>
      </c>
      <c r="G145" s="2">
        <v>1.49982E-2</v>
      </c>
      <c r="H145" s="2">
        <v>2.7297900000000002E-3</v>
      </c>
      <c r="I145" s="3">
        <v>3.9300000000000001E-8</v>
      </c>
      <c r="J145" s="2" t="s">
        <v>158</v>
      </c>
      <c r="K145" s="2">
        <f t="shared" si="6"/>
        <v>8.3580835413152185E-5</v>
      </c>
      <c r="L145" s="2">
        <f t="shared" si="7"/>
        <v>30.186822360101694</v>
      </c>
    </row>
    <row r="146" spans="2:12" x14ac:dyDescent="0.25">
      <c r="B146" s="2" t="s">
        <v>166</v>
      </c>
      <c r="C146" s="2">
        <v>5</v>
      </c>
      <c r="D146" s="2">
        <v>158771337</v>
      </c>
      <c r="E146" s="2" t="s">
        <v>19</v>
      </c>
      <c r="F146" s="2" t="s">
        <v>18</v>
      </c>
      <c r="G146" s="2">
        <v>-2.6196499999999998E-3</v>
      </c>
      <c r="H146" s="2">
        <v>2.6881799999999999E-4</v>
      </c>
      <c r="I146" s="3">
        <v>1.95E-22</v>
      </c>
      <c r="J146" s="2" t="s">
        <v>158</v>
      </c>
      <c r="K146" s="2">
        <f t="shared" si="6"/>
        <v>2.6289290565776886E-4</v>
      </c>
      <c r="L146" s="2">
        <f t="shared" si="7"/>
        <v>94.965846903771777</v>
      </c>
    </row>
    <row r="147" spans="2:12" x14ac:dyDescent="0.25">
      <c r="B147" s="2" t="s">
        <v>167</v>
      </c>
      <c r="C147" s="2">
        <v>5</v>
      </c>
      <c r="D147" s="2">
        <v>158829527</v>
      </c>
      <c r="E147" s="2" t="s">
        <v>18</v>
      </c>
      <c r="F147" s="2" t="s">
        <v>14</v>
      </c>
      <c r="G147" s="2">
        <v>5.1853300000000001E-3</v>
      </c>
      <c r="H147" s="2">
        <v>4.2983099999999998E-4</v>
      </c>
      <c r="I147" s="3">
        <v>1.6700000000000001E-33</v>
      </c>
      <c r="J147" s="2" t="s">
        <v>158</v>
      </c>
      <c r="K147" s="2">
        <f t="shared" si="6"/>
        <v>4.0281493184810295E-4</v>
      </c>
      <c r="L147" s="2">
        <f t="shared" si="7"/>
        <v>145.53080365344752</v>
      </c>
    </row>
    <row r="148" spans="2:12" x14ac:dyDescent="0.25">
      <c r="B148" s="2" t="s">
        <v>168</v>
      </c>
      <c r="C148" s="2">
        <v>6</v>
      </c>
      <c r="D148" s="2">
        <v>111929862</v>
      </c>
      <c r="E148" s="2" t="s">
        <v>19</v>
      </c>
      <c r="F148" s="2" t="s">
        <v>14</v>
      </c>
      <c r="G148" s="2">
        <v>2.9160100000000001E-3</v>
      </c>
      <c r="H148" s="2">
        <v>4.5647299999999999E-4</v>
      </c>
      <c r="I148" s="3">
        <v>1.6799999999999999E-10</v>
      </c>
      <c r="J148" s="2" t="s">
        <v>158</v>
      </c>
      <c r="K148" s="2">
        <f t="shared" si="6"/>
        <v>1.1298530468638932E-4</v>
      </c>
      <c r="L148" s="2">
        <f t="shared" si="7"/>
        <v>40.808010654655412</v>
      </c>
    </row>
    <row r="149" spans="2:12" x14ac:dyDescent="0.25">
      <c r="B149" s="2" t="s">
        <v>169</v>
      </c>
      <c r="C149" s="2">
        <v>6</v>
      </c>
      <c r="D149" s="2">
        <v>30241536</v>
      </c>
      <c r="E149" s="2" t="s">
        <v>15</v>
      </c>
      <c r="F149" s="2" t="s">
        <v>14</v>
      </c>
      <c r="G149" s="2">
        <v>2.2801800000000001E-2</v>
      </c>
      <c r="H149" s="2">
        <v>7.2690000000000005E-4</v>
      </c>
      <c r="I149" s="3">
        <v>9.9999999999999998E-201</v>
      </c>
      <c r="J149" s="2" t="s">
        <v>158</v>
      </c>
      <c r="K149" s="2">
        <f t="shared" si="6"/>
        <v>2.7172552401527454E-3</v>
      </c>
      <c r="L149" s="2">
        <f t="shared" si="7"/>
        <v>983.98056652411844</v>
      </c>
    </row>
    <row r="150" spans="2:12" x14ac:dyDescent="0.25">
      <c r="B150" s="2" t="s">
        <v>170</v>
      </c>
      <c r="C150" s="2">
        <v>6</v>
      </c>
      <c r="D150" s="2">
        <v>31370722</v>
      </c>
      <c r="E150" s="2" t="s">
        <v>15</v>
      </c>
      <c r="F150" s="2" t="s">
        <v>14</v>
      </c>
      <c r="G150" s="2">
        <v>7.9220899999999997E-3</v>
      </c>
      <c r="H150" s="2">
        <v>8.3864400000000004E-4</v>
      </c>
      <c r="I150" s="3">
        <v>3.53E-21</v>
      </c>
      <c r="J150" s="2" t="s">
        <v>158</v>
      </c>
      <c r="K150" s="2">
        <f t="shared" si="6"/>
        <v>2.4702457715900227E-4</v>
      </c>
      <c r="L150" s="2">
        <f t="shared" si="7"/>
        <v>89.232251329778606</v>
      </c>
    </row>
    <row r="151" spans="2:12" x14ac:dyDescent="0.25">
      <c r="B151" s="2" t="s">
        <v>171</v>
      </c>
      <c r="C151" s="2">
        <v>6</v>
      </c>
      <c r="D151" s="2">
        <v>31459024</v>
      </c>
      <c r="E151" s="2" t="s">
        <v>19</v>
      </c>
      <c r="F151" s="2" t="s">
        <v>18</v>
      </c>
      <c r="G151" s="2">
        <v>1.1495099999999999E-2</v>
      </c>
      <c r="H151" s="2">
        <v>1.4146899999999999E-3</v>
      </c>
      <c r="I151" s="3">
        <v>4.4699999999999997E-16</v>
      </c>
      <c r="J151" s="2" t="s">
        <v>158</v>
      </c>
      <c r="K151" s="2">
        <f t="shared" si="6"/>
        <v>1.8278760940108679E-4</v>
      </c>
      <c r="L151" s="2">
        <f t="shared" si="7"/>
        <v>66.023802804577301</v>
      </c>
    </row>
    <row r="152" spans="2:12" x14ac:dyDescent="0.25">
      <c r="B152" s="2" t="s">
        <v>172</v>
      </c>
      <c r="C152" s="2">
        <v>6</v>
      </c>
      <c r="D152" s="2">
        <v>31857154</v>
      </c>
      <c r="E152" s="2" t="s">
        <v>15</v>
      </c>
      <c r="F152" s="2" t="s">
        <v>14</v>
      </c>
      <c r="G152" s="2">
        <v>1.9905599999999999E-2</v>
      </c>
      <c r="H152" s="2">
        <v>1.0402499999999999E-3</v>
      </c>
      <c r="I152" s="3">
        <v>1.3999999999999999E-81</v>
      </c>
      <c r="J152" s="2" t="s">
        <v>158</v>
      </c>
      <c r="K152" s="2">
        <f t="shared" si="6"/>
        <v>1.0128804505400173E-3</v>
      </c>
      <c r="L152" s="2">
        <f t="shared" si="7"/>
        <v>366.16151086366534</v>
      </c>
    </row>
    <row r="153" spans="2:12" x14ac:dyDescent="0.25">
      <c r="B153" s="2" t="s">
        <v>155</v>
      </c>
      <c r="C153" s="2">
        <v>6</v>
      </c>
      <c r="D153" s="2">
        <v>32548921</v>
      </c>
      <c r="E153" s="2" t="s">
        <v>18</v>
      </c>
      <c r="F153" s="2" t="s">
        <v>19</v>
      </c>
      <c r="G153" s="2">
        <v>5.7244699999999997E-3</v>
      </c>
      <c r="H153" s="2">
        <v>3.23493E-4</v>
      </c>
      <c r="I153" s="3">
        <v>4.84E-70</v>
      </c>
      <c r="J153" s="2" t="s">
        <v>158</v>
      </c>
      <c r="K153" s="2">
        <f t="shared" si="6"/>
        <v>8.6633844468583744E-4</v>
      </c>
      <c r="L153" s="2">
        <f t="shared" si="7"/>
        <v>313.13988469607534</v>
      </c>
    </row>
    <row r="154" spans="2:12" x14ac:dyDescent="0.25">
      <c r="B154" s="2" t="s">
        <v>173</v>
      </c>
      <c r="C154" s="2">
        <v>6</v>
      </c>
      <c r="D154" s="2">
        <v>32615050</v>
      </c>
      <c r="E154" s="2" t="s">
        <v>14</v>
      </c>
      <c r="F154" s="2" t="s">
        <v>15</v>
      </c>
      <c r="G154" s="2">
        <v>1.57331E-2</v>
      </c>
      <c r="H154" s="2">
        <v>7.4746000000000003E-4</v>
      </c>
      <c r="I154" s="3">
        <v>2.6899999999999999E-98</v>
      </c>
      <c r="J154" s="2" t="s">
        <v>158</v>
      </c>
      <c r="K154" s="2">
        <f t="shared" si="6"/>
        <v>1.2253028064907541E-3</v>
      </c>
      <c r="L154" s="2">
        <f t="shared" si="7"/>
        <v>443.04749757545233</v>
      </c>
    </row>
    <row r="155" spans="2:12" x14ac:dyDescent="0.25">
      <c r="B155" s="2" t="s">
        <v>174</v>
      </c>
      <c r="C155" s="2">
        <v>6</v>
      </c>
      <c r="D155" s="2">
        <v>32628915</v>
      </c>
      <c r="E155" s="2" t="s">
        <v>14</v>
      </c>
      <c r="F155" s="2" t="s">
        <v>15</v>
      </c>
      <c r="G155" s="2">
        <v>1.2370000000000001E-2</v>
      </c>
      <c r="H155" s="2">
        <v>5.19528E-4</v>
      </c>
      <c r="I155" s="3">
        <v>3.2799999999999998E-125</v>
      </c>
      <c r="J155" s="2" t="s">
        <v>158</v>
      </c>
      <c r="K155" s="2">
        <f t="shared" si="6"/>
        <v>1.5673408893805633E-3</v>
      </c>
      <c r="L155" s="2">
        <f t="shared" si="7"/>
        <v>566.91647281871951</v>
      </c>
    </row>
    <row r="156" spans="2:12" x14ac:dyDescent="0.25">
      <c r="B156" s="2" t="s">
        <v>175</v>
      </c>
      <c r="C156" s="2">
        <v>9</v>
      </c>
      <c r="D156" s="2">
        <v>32523737</v>
      </c>
      <c r="E156" s="2" t="s">
        <v>14</v>
      </c>
      <c r="F156" s="2" t="s">
        <v>15</v>
      </c>
      <c r="G156" s="2">
        <v>-1.5792200000000001E-3</v>
      </c>
      <c r="H156" s="2">
        <v>2.5823799999999999E-4</v>
      </c>
      <c r="I156" s="3">
        <v>9.6399999999999998E-10</v>
      </c>
      <c r="J156" s="2" t="s">
        <v>158</v>
      </c>
      <c r="K156" s="2">
        <f t="shared" si="6"/>
        <v>1.0354358675089727E-4</v>
      </c>
      <c r="L156" s="2">
        <f t="shared" si="7"/>
        <v>37.397499646881244</v>
      </c>
    </row>
    <row r="157" spans="2:12" x14ac:dyDescent="0.25">
      <c r="B157" s="2" t="s">
        <v>176</v>
      </c>
      <c r="C157" s="2">
        <v>1</v>
      </c>
      <c r="D157" s="2">
        <v>114303808</v>
      </c>
      <c r="E157" s="2" t="s">
        <v>15</v>
      </c>
      <c r="F157" s="2" t="s">
        <v>18</v>
      </c>
      <c r="G157" s="2">
        <v>2.9424299999999998E-3</v>
      </c>
      <c r="H157" s="2">
        <v>4.0615600000000002E-4</v>
      </c>
      <c r="I157" s="3">
        <v>4.3500000000000001E-13</v>
      </c>
      <c r="J157" s="2" t="s">
        <v>177</v>
      </c>
      <c r="K157" s="2">
        <f t="shared" si="6"/>
        <v>1.4530703002059512E-4</v>
      </c>
      <c r="L157" s="2">
        <f t="shared" si="7"/>
        <v>52.483661759622599</v>
      </c>
    </row>
    <row r="158" spans="2:12" x14ac:dyDescent="0.25">
      <c r="B158" s="2" t="s">
        <v>178</v>
      </c>
      <c r="C158" s="2">
        <v>5</v>
      </c>
      <c r="D158" s="2">
        <v>55444683</v>
      </c>
      <c r="E158" s="2" t="s">
        <v>19</v>
      </c>
      <c r="F158" s="2" t="s">
        <v>18</v>
      </c>
      <c r="G158" s="2">
        <v>-1.5408799999999999E-3</v>
      </c>
      <c r="H158" s="2">
        <v>2.5453500000000002E-4</v>
      </c>
      <c r="I158" s="3">
        <v>1.4200000000000001E-9</v>
      </c>
      <c r="J158" s="2" t="s">
        <v>177</v>
      </c>
      <c r="K158" s="2">
        <f t="shared" si="6"/>
        <v>1.0146628371229561E-4</v>
      </c>
      <c r="L158" s="2">
        <f t="shared" si="7"/>
        <v>36.64715068376325</v>
      </c>
    </row>
    <row r="159" spans="2:12" x14ac:dyDescent="0.25">
      <c r="B159" s="2" t="s">
        <v>179</v>
      </c>
      <c r="C159" s="2">
        <v>6</v>
      </c>
      <c r="D159" s="2">
        <v>32545392</v>
      </c>
      <c r="E159" s="2" t="s">
        <v>19</v>
      </c>
      <c r="F159" s="2" t="s">
        <v>15</v>
      </c>
      <c r="G159" s="2">
        <v>8.4884100000000001E-3</v>
      </c>
      <c r="H159" s="2">
        <v>4.4984700000000002E-4</v>
      </c>
      <c r="I159" s="3">
        <v>2.22E-79</v>
      </c>
      <c r="J159" s="2" t="s">
        <v>177</v>
      </c>
      <c r="K159" s="2">
        <f t="shared" si="6"/>
        <v>9.8495926585842261E-4</v>
      </c>
      <c r="L159" s="2">
        <f t="shared" si="7"/>
        <v>356.05790684737639</v>
      </c>
    </row>
    <row r="160" spans="2:12" x14ac:dyDescent="0.25">
      <c r="B160" s="2" t="s">
        <v>180</v>
      </c>
      <c r="C160" s="2">
        <v>6</v>
      </c>
      <c r="D160" s="2">
        <v>32560711</v>
      </c>
      <c r="E160" s="2" t="s">
        <v>14</v>
      </c>
      <c r="F160" s="2" t="s">
        <v>15</v>
      </c>
      <c r="G160" s="2">
        <v>-3.3315799999999998E-3</v>
      </c>
      <c r="H160" s="2">
        <v>3.4159099999999998E-4</v>
      </c>
      <c r="I160" s="3">
        <v>1.7999999999999999E-22</v>
      </c>
      <c r="J160" s="2" t="s">
        <v>177</v>
      </c>
      <c r="K160" s="2">
        <f t="shared" si="6"/>
        <v>2.6332766013477176E-4</v>
      </c>
      <c r="L160" s="2">
        <f t="shared" si="7"/>
        <v>95.122936353666503</v>
      </c>
    </row>
    <row r="161" spans="1:12" x14ac:dyDescent="0.25">
      <c r="B161" s="2" t="s">
        <v>181</v>
      </c>
      <c r="C161" s="2">
        <v>6</v>
      </c>
      <c r="D161" s="2">
        <v>32609130</v>
      </c>
      <c r="E161" s="2" t="s">
        <v>15</v>
      </c>
      <c r="F161" s="2" t="s">
        <v>14</v>
      </c>
      <c r="G161" s="2">
        <v>8.5651200000000007E-3</v>
      </c>
      <c r="H161" s="2">
        <v>3.4738800000000002E-4</v>
      </c>
      <c r="I161" s="3">
        <v>4.1199999999999998E-134</v>
      </c>
      <c r="J161" s="2" t="s">
        <v>177</v>
      </c>
      <c r="K161" s="2">
        <f t="shared" si="6"/>
        <v>1.6804672436016234E-3</v>
      </c>
      <c r="L161" s="2">
        <f t="shared" si="7"/>
        <v>607.90382234776223</v>
      </c>
    </row>
    <row r="162" spans="1:12" x14ac:dyDescent="0.25">
      <c r="B162" s="2" t="s">
        <v>182</v>
      </c>
      <c r="C162" s="2">
        <v>6</v>
      </c>
      <c r="D162" s="2">
        <v>33252336</v>
      </c>
      <c r="E162" s="2" t="s">
        <v>19</v>
      </c>
      <c r="F162" s="2" t="s">
        <v>18</v>
      </c>
      <c r="G162" s="2">
        <v>2.3334699999999998E-3</v>
      </c>
      <c r="H162" s="2">
        <v>3.4748400000000001E-4</v>
      </c>
      <c r="I162" s="3">
        <v>1.8799999999999999E-11</v>
      </c>
      <c r="J162" s="2" t="s">
        <v>177</v>
      </c>
      <c r="K162" s="2">
        <f t="shared" si="6"/>
        <v>1.2485438392140103E-4</v>
      </c>
      <c r="L162" s="2">
        <f t="shared" si="7"/>
        <v>45.095417715587402</v>
      </c>
    </row>
    <row r="163" spans="1:12" x14ac:dyDescent="0.25">
      <c r="B163" s="2" t="s">
        <v>183</v>
      </c>
      <c r="C163" s="2">
        <v>12</v>
      </c>
      <c r="D163" s="2">
        <v>56539678</v>
      </c>
      <c r="E163" s="2" t="s">
        <v>19</v>
      </c>
      <c r="F163" s="2" t="s">
        <v>15</v>
      </c>
      <c r="G163" s="2">
        <v>1.2758400000000001E-3</v>
      </c>
      <c r="H163" s="2">
        <v>2.3320200000000001E-4</v>
      </c>
      <c r="I163" s="3">
        <v>4.4799999999999997E-8</v>
      </c>
      <c r="J163" s="2" t="s">
        <v>184</v>
      </c>
      <c r="K163" s="2">
        <f t="shared" si="6"/>
        <v>8.2873388652866689E-5</v>
      </c>
      <c r="L163" s="2">
        <f t="shared" si="7"/>
        <v>29.931293212402899</v>
      </c>
    </row>
    <row r="164" spans="1:12" x14ac:dyDescent="0.25">
      <c r="B164" s="2" t="s">
        <v>185</v>
      </c>
      <c r="C164" s="2">
        <v>6</v>
      </c>
      <c r="D164" s="2">
        <v>31129310</v>
      </c>
      <c r="E164" s="2" t="s">
        <v>15</v>
      </c>
      <c r="F164" s="2" t="s">
        <v>14</v>
      </c>
      <c r="G164" s="2">
        <v>7.5569799999999996E-4</v>
      </c>
      <c r="H164" s="3">
        <v>9.9199999999999999E-5</v>
      </c>
      <c r="I164" s="3">
        <v>2.6600000000000002E-14</v>
      </c>
      <c r="J164" s="2" t="s">
        <v>184</v>
      </c>
      <c r="K164" s="2">
        <f t="shared" si="6"/>
        <v>1.6066697711995581E-4</v>
      </c>
      <c r="L164" s="2">
        <f t="shared" si="7"/>
        <v>58.032435346085684</v>
      </c>
    </row>
    <row r="165" spans="1:12" x14ac:dyDescent="0.25">
      <c r="A165" s="1" t="s">
        <v>186</v>
      </c>
      <c r="B165" s="2" t="s">
        <v>187</v>
      </c>
      <c r="C165" s="2">
        <v>16</v>
      </c>
      <c r="D165" s="2">
        <v>79673401</v>
      </c>
      <c r="E165" s="2" t="s">
        <v>18</v>
      </c>
      <c r="F165" s="2" t="s">
        <v>19</v>
      </c>
      <c r="G165" s="2">
        <v>0.195269</v>
      </c>
      <c r="H165" s="2">
        <v>3.51367E-2</v>
      </c>
      <c r="I165" s="3">
        <v>2.7400000000000001E-8</v>
      </c>
      <c r="J165" s="2" t="s">
        <v>16</v>
      </c>
      <c r="K165" s="2">
        <f t="shared" ref="K165:K174" si="8">G165*G165/(G165*G165+H165*H165*281683)</f>
        <v>1.0963176615852996E-4</v>
      </c>
      <c r="L165" s="2">
        <f>(K165/(1-K165))*(281683-2)</f>
        <v>30.884571453416367</v>
      </c>
    </row>
    <row r="166" spans="1:12" x14ac:dyDescent="0.25">
      <c r="B166" s="2" t="s">
        <v>74</v>
      </c>
      <c r="C166" s="2">
        <v>2</v>
      </c>
      <c r="D166" s="2">
        <v>203880280</v>
      </c>
      <c r="E166" s="2" t="s">
        <v>14</v>
      </c>
      <c r="F166" s="2" t="s">
        <v>15</v>
      </c>
      <c r="G166" s="2">
        <v>-0.283522</v>
      </c>
      <c r="H166" s="2">
        <v>3.4589799999999997E-2</v>
      </c>
      <c r="I166" s="3">
        <v>2.4700000000000002E-16</v>
      </c>
      <c r="J166" s="2" t="s">
        <v>16</v>
      </c>
      <c r="K166" s="2">
        <f t="shared" si="8"/>
        <v>2.3845872342649469E-4</v>
      </c>
      <c r="L166" s="2">
        <f t="shared" ref="L166:L174" si="9">(K166/(1-K166))*(281683-2)</f>
        <v>67.185312597373425</v>
      </c>
    </row>
    <row r="167" spans="1:12" x14ac:dyDescent="0.25">
      <c r="B167" s="2" t="s">
        <v>188</v>
      </c>
      <c r="C167" s="2">
        <v>14</v>
      </c>
      <c r="D167" s="2">
        <v>80969641</v>
      </c>
      <c r="E167" s="2" t="s">
        <v>14</v>
      </c>
      <c r="F167" s="2" t="s">
        <v>19</v>
      </c>
      <c r="G167" s="2">
        <v>-0.29459600000000002</v>
      </c>
      <c r="H167" s="2">
        <v>3.2996999999999999E-2</v>
      </c>
      <c r="I167" s="3">
        <v>4.3399999999999996E-19</v>
      </c>
      <c r="J167" s="2" t="s">
        <v>16</v>
      </c>
      <c r="K167" s="2">
        <f t="shared" si="8"/>
        <v>2.8289238981262811E-4</v>
      </c>
      <c r="L167" s="2">
        <f t="shared" si="9"/>
        <v>79.707960030110911</v>
      </c>
    </row>
    <row r="168" spans="1:12" x14ac:dyDescent="0.25">
      <c r="B168" s="2" t="s">
        <v>189</v>
      </c>
      <c r="C168" s="2">
        <v>6</v>
      </c>
      <c r="D168" s="2">
        <v>33092019</v>
      </c>
      <c r="E168" s="2" t="s">
        <v>18</v>
      </c>
      <c r="F168" s="2" t="s">
        <v>19</v>
      </c>
      <c r="G168" s="2">
        <v>-0.258822</v>
      </c>
      <c r="H168" s="2">
        <v>4.69276E-2</v>
      </c>
      <c r="I168" s="3">
        <v>3.4800000000000001E-8</v>
      </c>
      <c r="J168" s="2" t="s">
        <v>16</v>
      </c>
      <c r="K168" s="2">
        <f t="shared" si="8"/>
        <v>1.0797871514833114E-4</v>
      </c>
      <c r="L168" s="2">
        <f t="shared" si="9"/>
        <v>30.418837048637883</v>
      </c>
    </row>
    <row r="169" spans="1:12" x14ac:dyDescent="0.25">
      <c r="B169" s="2" t="s">
        <v>17</v>
      </c>
      <c r="C169" s="2">
        <v>1</v>
      </c>
      <c r="D169" s="2">
        <v>113834946</v>
      </c>
      <c r="E169" s="2" t="s">
        <v>18</v>
      </c>
      <c r="F169" s="2" t="s">
        <v>19</v>
      </c>
      <c r="G169" s="2">
        <v>-0.36382799999999998</v>
      </c>
      <c r="H169" s="2">
        <v>4.3575000000000003E-2</v>
      </c>
      <c r="I169" s="3">
        <v>6.8599999999999996E-17</v>
      </c>
      <c r="J169" s="2" t="s">
        <v>16</v>
      </c>
      <c r="K169" s="2">
        <f t="shared" si="8"/>
        <v>2.4742828169189713E-4</v>
      </c>
      <c r="L169" s="2">
        <f t="shared" si="9"/>
        <v>69.713094806514675</v>
      </c>
    </row>
    <row r="170" spans="1:12" x14ac:dyDescent="0.25">
      <c r="B170" s="2" t="s">
        <v>190</v>
      </c>
      <c r="C170" s="2">
        <v>6</v>
      </c>
      <c r="D170" s="2">
        <v>32691832</v>
      </c>
      <c r="E170" s="2" t="s">
        <v>14</v>
      </c>
      <c r="F170" s="2" t="s">
        <v>15</v>
      </c>
      <c r="G170" s="2">
        <v>0.79839800000000005</v>
      </c>
      <c r="H170" s="2">
        <v>4.4420599999999998E-2</v>
      </c>
      <c r="I170" s="3">
        <v>3.1399999999999999E-72</v>
      </c>
      <c r="J170" s="2" t="s">
        <v>16</v>
      </c>
      <c r="K170" s="2">
        <f t="shared" si="8"/>
        <v>1.1455435757206495E-3</v>
      </c>
      <c r="L170" s="2">
        <f t="shared" si="9"/>
        <v>323.0479254281924</v>
      </c>
    </row>
    <row r="171" spans="1:12" x14ac:dyDescent="0.25">
      <c r="B171" s="2" t="s">
        <v>191</v>
      </c>
      <c r="C171" s="2">
        <v>20</v>
      </c>
      <c r="D171" s="2">
        <v>46111557</v>
      </c>
      <c r="E171" s="2" t="s">
        <v>15</v>
      </c>
      <c r="F171" s="2" t="s">
        <v>14</v>
      </c>
      <c r="G171" s="2">
        <v>0.21251100000000001</v>
      </c>
      <c r="H171" s="2">
        <v>3.8344099999999999E-2</v>
      </c>
      <c r="I171" s="3">
        <v>2.9900000000000003E-8</v>
      </c>
      <c r="J171" s="2" t="s">
        <v>16</v>
      </c>
      <c r="K171" s="2">
        <f t="shared" si="8"/>
        <v>1.0903294439652836E-4</v>
      </c>
      <c r="L171" s="2">
        <f t="shared" si="9"/>
        <v>30.71585785097966</v>
      </c>
    </row>
    <row r="172" spans="1:12" x14ac:dyDescent="0.25">
      <c r="B172" s="2" t="s">
        <v>192</v>
      </c>
      <c r="C172" s="2">
        <v>6</v>
      </c>
      <c r="D172" s="2">
        <v>33508423</v>
      </c>
      <c r="E172" s="2" t="s">
        <v>19</v>
      </c>
      <c r="F172" s="2" t="s">
        <v>18</v>
      </c>
      <c r="G172" s="2">
        <v>0.64032</v>
      </c>
      <c r="H172" s="2">
        <v>6.9908999999999999E-2</v>
      </c>
      <c r="I172" s="3">
        <v>5.22E-20</v>
      </c>
      <c r="J172" s="2" t="s">
        <v>16</v>
      </c>
      <c r="K172" s="2">
        <f t="shared" si="8"/>
        <v>2.9774055279398583E-4</v>
      </c>
      <c r="L172" s="2">
        <f t="shared" si="9"/>
        <v>83.892834950616376</v>
      </c>
    </row>
    <row r="173" spans="1:12" x14ac:dyDescent="0.25">
      <c r="B173" s="2" t="s">
        <v>193</v>
      </c>
      <c r="C173" s="2">
        <v>6</v>
      </c>
      <c r="D173" s="2">
        <v>33908222</v>
      </c>
      <c r="E173" s="2" t="s">
        <v>15</v>
      </c>
      <c r="F173" s="2" t="s">
        <v>14</v>
      </c>
      <c r="G173" s="2">
        <v>0.42375000000000002</v>
      </c>
      <c r="H173" s="2">
        <v>5.4304699999999997E-2</v>
      </c>
      <c r="I173" s="3">
        <v>6.0400000000000003E-15</v>
      </c>
      <c r="J173" s="2" t="s">
        <v>16</v>
      </c>
      <c r="K173" s="2">
        <f t="shared" si="8"/>
        <v>2.1611757137959326E-4</v>
      </c>
      <c r="L173" s="2">
        <f t="shared" si="9"/>
        <v>60.889372887166409</v>
      </c>
    </row>
    <row r="174" spans="1:12" x14ac:dyDescent="0.25">
      <c r="B174" s="2" t="s">
        <v>194</v>
      </c>
      <c r="C174" s="2">
        <v>21</v>
      </c>
      <c r="D174" s="2">
        <v>42415901</v>
      </c>
      <c r="E174" s="2" t="s">
        <v>14</v>
      </c>
      <c r="F174" s="2" t="s">
        <v>15</v>
      </c>
      <c r="G174" s="2">
        <v>0.20492199999999999</v>
      </c>
      <c r="H174" s="2">
        <v>3.5685399999999999E-2</v>
      </c>
      <c r="I174" s="3">
        <v>9.3299999999999998E-9</v>
      </c>
      <c r="J174" s="2" t="s">
        <v>16</v>
      </c>
      <c r="K174" s="2">
        <f t="shared" si="8"/>
        <v>1.1705354131177353E-4</v>
      </c>
      <c r="L174" s="2">
        <f t="shared" si="9"/>
        <v>32.97561848316208</v>
      </c>
    </row>
    <row r="175" spans="1:12" x14ac:dyDescent="0.25">
      <c r="B175" s="2" t="s">
        <v>195</v>
      </c>
      <c r="C175" s="2">
        <v>9</v>
      </c>
      <c r="D175" s="2">
        <v>124267351</v>
      </c>
      <c r="E175" s="2" t="s">
        <v>18</v>
      </c>
      <c r="F175" s="2" t="s">
        <v>19</v>
      </c>
      <c r="G175" s="2">
        <v>9.2220399999999994E-2</v>
      </c>
      <c r="H175" s="2">
        <v>7.9613199999999992E-3</v>
      </c>
      <c r="I175" s="3">
        <v>4.9900000000000001E-31</v>
      </c>
      <c r="J175" s="2" t="s">
        <v>26</v>
      </c>
      <c r="K175" s="2">
        <f t="shared" ref="K175:K238" si="10">G175*G175/(G175*G175+H175*H175*310390)</f>
        <v>4.3210413312986693E-4</v>
      </c>
      <c r="L175" s="2">
        <f>(K175/(1-K175))*(310390-2)</f>
        <v>134.17791650621024</v>
      </c>
    </row>
    <row r="176" spans="1:12" x14ac:dyDescent="0.25">
      <c r="B176" s="2" t="s">
        <v>196</v>
      </c>
      <c r="C176" s="2">
        <v>9</v>
      </c>
      <c r="D176" s="2">
        <v>21559962</v>
      </c>
      <c r="E176" s="2" t="s">
        <v>19</v>
      </c>
      <c r="F176" s="2" t="s">
        <v>18</v>
      </c>
      <c r="G176" s="2">
        <v>-5.9965400000000002E-2</v>
      </c>
      <c r="H176" s="2">
        <v>8.7131099999999996E-3</v>
      </c>
      <c r="I176" s="3">
        <v>5.8900000000000001E-12</v>
      </c>
      <c r="J176" s="2" t="s">
        <v>26</v>
      </c>
      <c r="K176" s="2">
        <f t="shared" si="10"/>
        <v>1.5257419530524723E-4</v>
      </c>
      <c r="L176" s="2">
        <f t="shared" ref="L176:L239" si="11">(K176/(1-K176))*(310390-2)</f>
        <v>47.364425921576156</v>
      </c>
    </row>
    <row r="177" spans="2:12" x14ac:dyDescent="0.25">
      <c r="B177" s="2" t="s">
        <v>197</v>
      </c>
      <c r="C177" s="2">
        <v>2</v>
      </c>
      <c r="D177" s="2">
        <v>203952558</v>
      </c>
      <c r="E177" s="2" t="s">
        <v>14</v>
      </c>
      <c r="F177" s="2" t="s">
        <v>19</v>
      </c>
      <c r="G177" s="2">
        <v>-9.1974299999999995E-2</v>
      </c>
      <c r="H177" s="2">
        <v>1.31208E-2</v>
      </c>
      <c r="I177" s="3">
        <v>2.3900000000000001E-12</v>
      </c>
      <c r="J177" s="2" t="s">
        <v>26</v>
      </c>
      <c r="K177" s="2">
        <f t="shared" si="10"/>
        <v>1.5828358681063297E-4</v>
      </c>
      <c r="L177" s="2">
        <f t="shared" si="11"/>
        <v>49.137103539972536</v>
      </c>
    </row>
    <row r="178" spans="2:12" x14ac:dyDescent="0.25">
      <c r="B178" s="2" t="s">
        <v>198</v>
      </c>
      <c r="C178" s="2">
        <v>7</v>
      </c>
      <c r="D178" s="2">
        <v>2894752</v>
      </c>
      <c r="E178" s="2" t="s">
        <v>18</v>
      </c>
      <c r="F178" s="2" t="s">
        <v>19</v>
      </c>
      <c r="G178" s="2">
        <v>6.3740000000000005E-2</v>
      </c>
      <c r="H178" s="2">
        <v>9.28469E-3</v>
      </c>
      <c r="I178" s="3">
        <v>6.6500000000000001E-12</v>
      </c>
      <c r="J178" s="2" t="s">
        <v>26</v>
      </c>
      <c r="K178" s="2">
        <f t="shared" si="10"/>
        <v>1.518153355674276E-4</v>
      </c>
      <c r="L178" s="2">
        <f t="shared" si="11"/>
        <v>47.128813252701569</v>
      </c>
    </row>
    <row r="179" spans="2:12" x14ac:dyDescent="0.25">
      <c r="B179" s="2" t="s">
        <v>199</v>
      </c>
      <c r="C179" s="2">
        <v>19</v>
      </c>
      <c r="D179" s="2">
        <v>7237673</v>
      </c>
      <c r="E179" s="2" t="s">
        <v>18</v>
      </c>
      <c r="F179" s="2" t="s">
        <v>19</v>
      </c>
      <c r="G179" s="2">
        <v>7.9297099999999995E-2</v>
      </c>
      <c r="H179" s="2">
        <v>8.57547E-3</v>
      </c>
      <c r="I179" s="3">
        <v>2.31E-20</v>
      </c>
      <c r="J179" s="2" t="s">
        <v>26</v>
      </c>
      <c r="K179" s="2">
        <f t="shared" si="10"/>
        <v>2.7540473433341822E-4</v>
      </c>
      <c r="L179" s="2">
        <f t="shared" si="11"/>
        <v>85.505873402629405</v>
      </c>
    </row>
    <row r="180" spans="2:12" x14ac:dyDescent="0.25">
      <c r="B180" s="2" t="s">
        <v>200</v>
      </c>
      <c r="C180" s="2">
        <v>1</v>
      </c>
      <c r="D180" s="2">
        <v>107795723</v>
      </c>
      <c r="E180" s="2" t="s">
        <v>19</v>
      </c>
      <c r="F180" s="2" t="s">
        <v>18</v>
      </c>
      <c r="G180" s="2">
        <v>0.109462</v>
      </c>
      <c r="H180" s="2">
        <v>9.4124399999999993E-3</v>
      </c>
      <c r="I180" s="3">
        <v>2.9200000000000002E-31</v>
      </c>
      <c r="J180" s="2" t="s">
        <v>26</v>
      </c>
      <c r="K180" s="2">
        <f t="shared" si="10"/>
        <v>4.3553734837934534E-4</v>
      </c>
      <c r="L180" s="2">
        <f t="shared" si="11"/>
        <v>135.24447050683574</v>
      </c>
    </row>
    <row r="181" spans="2:12" x14ac:dyDescent="0.25">
      <c r="B181" s="2" t="s">
        <v>201</v>
      </c>
      <c r="C181" s="2">
        <v>17</v>
      </c>
      <c r="D181" s="2">
        <v>47734758</v>
      </c>
      <c r="E181" s="2" t="s">
        <v>14</v>
      </c>
      <c r="F181" s="2" t="s">
        <v>15</v>
      </c>
      <c r="G181" s="2">
        <v>-8.2317600000000005E-2</v>
      </c>
      <c r="H181" s="2">
        <v>1.1099400000000001E-2</v>
      </c>
      <c r="I181" s="3">
        <v>1.1999999999999999E-13</v>
      </c>
      <c r="J181" s="2" t="s">
        <v>26</v>
      </c>
      <c r="K181" s="2">
        <f t="shared" si="10"/>
        <v>1.7717470591534871E-4</v>
      </c>
      <c r="L181" s="2">
        <f t="shared" si="11"/>
        <v>55.00264769758364</v>
      </c>
    </row>
    <row r="182" spans="2:12" x14ac:dyDescent="0.25">
      <c r="B182" s="2" t="s">
        <v>25</v>
      </c>
      <c r="C182" s="2">
        <v>10</v>
      </c>
      <c r="D182" s="2">
        <v>99523573</v>
      </c>
      <c r="E182" s="2" t="s">
        <v>15</v>
      </c>
      <c r="F182" s="2" t="s">
        <v>18</v>
      </c>
      <c r="G182" s="2">
        <v>-7.8432799999999997E-2</v>
      </c>
      <c r="H182" s="2">
        <v>8.2062999999999997E-3</v>
      </c>
      <c r="I182" s="3">
        <v>1.2E-21</v>
      </c>
      <c r="J182" s="2" t="s">
        <v>26</v>
      </c>
      <c r="K182" s="2">
        <f t="shared" si="10"/>
        <v>2.9421522568334697E-4</v>
      </c>
      <c r="L182" s="2">
        <f t="shared" si="11"/>
        <v>91.347751368687298</v>
      </c>
    </row>
    <row r="183" spans="2:12" x14ac:dyDescent="0.25">
      <c r="B183" s="2" t="s">
        <v>202</v>
      </c>
      <c r="C183" s="2">
        <v>9</v>
      </c>
      <c r="D183" s="2">
        <v>4290544</v>
      </c>
      <c r="E183" s="2" t="s">
        <v>14</v>
      </c>
      <c r="F183" s="2" t="s">
        <v>15</v>
      </c>
      <c r="G183" s="2">
        <v>-7.08255E-2</v>
      </c>
      <c r="H183" s="2">
        <v>7.8293700000000004E-3</v>
      </c>
      <c r="I183" s="3">
        <v>1.48E-19</v>
      </c>
      <c r="J183" s="2" t="s">
        <v>26</v>
      </c>
      <c r="K183" s="2">
        <f t="shared" si="10"/>
        <v>2.6357454075829516E-4</v>
      </c>
      <c r="L183" s="2">
        <f t="shared" si="11"/>
        <v>81.831943373779822</v>
      </c>
    </row>
    <row r="184" spans="2:12" x14ac:dyDescent="0.25">
      <c r="B184" s="2" t="s">
        <v>203</v>
      </c>
      <c r="C184" s="2">
        <v>9</v>
      </c>
      <c r="D184" s="2">
        <v>114760300</v>
      </c>
      <c r="E184" s="2" t="s">
        <v>15</v>
      </c>
      <c r="F184" s="2" t="s">
        <v>18</v>
      </c>
      <c r="G184" s="2">
        <v>4.9195599999999999E-2</v>
      </c>
      <c r="H184" s="2">
        <v>7.9698700000000004E-3</v>
      </c>
      <c r="I184" s="3">
        <v>6.7099999999999996E-10</v>
      </c>
      <c r="J184" s="2" t="s">
        <v>26</v>
      </c>
      <c r="K184" s="2">
        <f t="shared" si="10"/>
        <v>1.2274081948595377E-4</v>
      </c>
      <c r="L184" s="2">
        <f t="shared" si="11"/>
        <v>38.10195414368183</v>
      </c>
    </row>
    <row r="185" spans="2:12" x14ac:dyDescent="0.25">
      <c r="B185" s="2" t="s">
        <v>204</v>
      </c>
      <c r="C185" s="2">
        <v>9</v>
      </c>
      <c r="D185" s="2">
        <v>97776641</v>
      </c>
      <c r="E185" s="2" t="s">
        <v>18</v>
      </c>
      <c r="F185" s="2" t="s">
        <v>19</v>
      </c>
      <c r="G185" s="2">
        <v>0.24571000000000001</v>
      </c>
      <c r="H185" s="2">
        <v>8.3626199999999994E-3</v>
      </c>
      <c r="I185" s="3">
        <v>9.3300000000000006E-190</v>
      </c>
      <c r="J185" s="2" t="s">
        <v>26</v>
      </c>
      <c r="K185" s="2">
        <f t="shared" si="10"/>
        <v>2.7736200998792503E-3</v>
      </c>
      <c r="L185" s="2">
        <f t="shared" si="11"/>
        <v>863.29284193980686</v>
      </c>
    </row>
    <row r="186" spans="2:12" x14ac:dyDescent="0.25">
      <c r="B186" s="2" t="s">
        <v>205</v>
      </c>
      <c r="C186" s="2">
        <v>1</v>
      </c>
      <c r="D186" s="2">
        <v>114016756</v>
      </c>
      <c r="E186" s="2" t="s">
        <v>14</v>
      </c>
      <c r="F186" s="2" t="s">
        <v>19</v>
      </c>
      <c r="G186" s="2">
        <v>6.9919999999999996E-2</v>
      </c>
      <c r="H186" s="2">
        <v>1.0067400000000001E-2</v>
      </c>
      <c r="I186" s="3">
        <v>3.7799999999999996E-12</v>
      </c>
      <c r="J186" s="2" t="s">
        <v>26</v>
      </c>
      <c r="K186" s="2">
        <f t="shared" si="10"/>
        <v>1.5537923678566842E-4</v>
      </c>
      <c r="L186" s="2">
        <f t="shared" si="11"/>
        <v>48.235345318571746</v>
      </c>
    </row>
    <row r="187" spans="2:12" x14ac:dyDescent="0.25">
      <c r="B187" s="2" t="s">
        <v>206</v>
      </c>
      <c r="C187" s="2">
        <v>17</v>
      </c>
      <c r="D187" s="2">
        <v>42136994</v>
      </c>
      <c r="E187" s="2" t="s">
        <v>19</v>
      </c>
      <c r="F187" s="2" t="s">
        <v>18</v>
      </c>
      <c r="G187" s="2">
        <v>7.5623499999999996E-2</v>
      </c>
      <c r="H187" s="2">
        <v>9.6348900000000001E-3</v>
      </c>
      <c r="I187" s="3">
        <v>4.1999999999999996E-15</v>
      </c>
      <c r="J187" s="2" t="s">
        <v>26</v>
      </c>
      <c r="K187" s="2">
        <f t="shared" si="10"/>
        <v>1.984385820887596E-4</v>
      </c>
      <c r="L187" s="2">
        <f t="shared" si="11"/>
        <v>61.605179461827646</v>
      </c>
    </row>
    <row r="188" spans="2:12" x14ac:dyDescent="0.25">
      <c r="B188" s="2" t="s">
        <v>207</v>
      </c>
      <c r="C188" s="2">
        <v>19</v>
      </c>
      <c r="D188" s="2">
        <v>18291307</v>
      </c>
      <c r="E188" s="2" t="s">
        <v>19</v>
      </c>
      <c r="F188" s="2" t="s">
        <v>18</v>
      </c>
      <c r="G188" s="2">
        <v>5.0463599999999997E-2</v>
      </c>
      <c r="H188" s="2">
        <v>7.9733900000000003E-3</v>
      </c>
      <c r="I188" s="3">
        <v>2.4699999999999997E-10</v>
      </c>
      <c r="J188" s="2" t="s">
        <v>26</v>
      </c>
      <c r="K188" s="2">
        <f t="shared" si="10"/>
        <v>1.2903474877033234E-4</v>
      </c>
      <c r="L188" s="2">
        <f t="shared" si="11"/>
        <v>40.056006218025004</v>
      </c>
    </row>
    <row r="189" spans="2:12" x14ac:dyDescent="0.25">
      <c r="B189" s="2" t="s">
        <v>208</v>
      </c>
      <c r="C189" s="2">
        <v>3</v>
      </c>
      <c r="D189" s="2">
        <v>108824113</v>
      </c>
      <c r="E189" s="2" t="s">
        <v>19</v>
      </c>
      <c r="F189" s="2" t="s">
        <v>18</v>
      </c>
      <c r="G189" s="2">
        <v>-5.50579E-2</v>
      </c>
      <c r="H189" s="2">
        <v>8.4470699999999992E-3</v>
      </c>
      <c r="I189" s="3">
        <v>7.1300000000000002E-11</v>
      </c>
      <c r="J189" s="2" t="s">
        <v>26</v>
      </c>
      <c r="K189" s="2">
        <f t="shared" si="10"/>
        <v>1.3685476988916268E-4</v>
      </c>
      <c r="L189" s="2">
        <f t="shared" si="11"/>
        <v>42.483892439681249</v>
      </c>
    </row>
    <row r="190" spans="2:12" x14ac:dyDescent="0.25">
      <c r="B190" s="2" t="s">
        <v>209</v>
      </c>
      <c r="C190" s="2">
        <v>6</v>
      </c>
      <c r="D190" s="2">
        <v>31411338</v>
      </c>
      <c r="E190" s="2" t="s">
        <v>19</v>
      </c>
      <c r="F190" s="2" t="s">
        <v>18</v>
      </c>
      <c r="G190" s="2">
        <v>-0.100287</v>
      </c>
      <c r="H190" s="2">
        <v>9.5909700000000007E-3</v>
      </c>
      <c r="I190" s="3">
        <v>1.37E-25</v>
      </c>
      <c r="J190" s="2" t="s">
        <v>26</v>
      </c>
      <c r="K190" s="2">
        <f t="shared" si="10"/>
        <v>3.5213041510723757E-4</v>
      </c>
      <c r="L190" s="2">
        <f t="shared" si="11"/>
        <v>109.33555565890542</v>
      </c>
    </row>
    <row r="191" spans="2:12" x14ac:dyDescent="0.25">
      <c r="B191" s="2" t="s">
        <v>74</v>
      </c>
      <c r="C191" s="2">
        <v>2</v>
      </c>
      <c r="D191" s="2">
        <v>203880280</v>
      </c>
      <c r="E191" s="2" t="s">
        <v>14</v>
      </c>
      <c r="F191" s="2" t="s">
        <v>15</v>
      </c>
      <c r="G191" s="2">
        <v>-0.12456200000000001</v>
      </c>
      <c r="H191" s="2">
        <v>8.13351E-3</v>
      </c>
      <c r="I191" s="3">
        <v>6.0999999999999999E-53</v>
      </c>
      <c r="J191" s="2" t="s">
        <v>26</v>
      </c>
      <c r="K191" s="2">
        <f t="shared" si="10"/>
        <v>7.5505636684850507E-4</v>
      </c>
      <c r="L191" s="2">
        <f t="shared" si="11"/>
        <v>234.53752464462161</v>
      </c>
    </row>
    <row r="192" spans="2:12" x14ac:dyDescent="0.25">
      <c r="B192" s="2" t="s">
        <v>210</v>
      </c>
      <c r="C192" s="2">
        <v>1</v>
      </c>
      <c r="D192" s="2">
        <v>114125887</v>
      </c>
      <c r="E192" s="2" t="s">
        <v>19</v>
      </c>
      <c r="F192" s="2" t="s">
        <v>18</v>
      </c>
      <c r="G192" s="2">
        <v>8.7293800000000005E-2</v>
      </c>
      <c r="H192" s="2">
        <v>1.39113E-2</v>
      </c>
      <c r="I192" s="3">
        <v>3.4999999999999998E-10</v>
      </c>
      <c r="J192" s="2" t="s">
        <v>26</v>
      </c>
      <c r="K192" s="2">
        <f t="shared" si="10"/>
        <v>1.2684359838124916E-4</v>
      </c>
      <c r="L192" s="2">
        <f t="shared" si="11"/>
        <v>39.375725373054358</v>
      </c>
    </row>
    <row r="193" spans="2:12" x14ac:dyDescent="0.25">
      <c r="B193" s="2" t="s">
        <v>211</v>
      </c>
      <c r="C193" s="2">
        <v>14</v>
      </c>
      <c r="D193" s="2">
        <v>36269155</v>
      </c>
      <c r="E193" s="2" t="s">
        <v>15</v>
      </c>
      <c r="F193" s="2" t="s">
        <v>14</v>
      </c>
      <c r="G193" s="2">
        <v>-0.21252099999999999</v>
      </c>
      <c r="H193" s="2">
        <v>2.3968400000000001E-2</v>
      </c>
      <c r="I193" s="3">
        <v>7.5299999999999996E-19</v>
      </c>
      <c r="J193" s="2" t="s">
        <v>26</v>
      </c>
      <c r="K193" s="2">
        <f t="shared" si="10"/>
        <v>2.5322577235482657E-4</v>
      </c>
      <c r="L193" s="2">
        <f t="shared" si="11"/>
        <v>78.618149171214895</v>
      </c>
    </row>
    <row r="194" spans="2:12" x14ac:dyDescent="0.25">
      <c r="B194" s="2" t="s">
        <v>212</v>
      </c>
      <c r="C194" s="2">
        <v>2</v>
      </c>
      <c r="D194" s="2">
        <v>1404578</v>
      </c>
      <c r="E194" s="2" t="s">
        <v>19</v>
      </c>
      <c r="F194" s="2" t="s">
        <v>15</v>
      </c>
      <c r="G194" s="2">
        <v>0.11014699999999999</v>
      </c>
      <c r="H194" s="2">
        <v>7.8854000000000007E-3</v>
      </c>
      <c r="I194" s="3">
        <v>2.43E-44</v>
      </c>
      <c r="J194" s="2" t="s">
        <v>26</v>
      </c>
      <c r="K194" s="2">
        <f t="shared" si="10"/>
        <v>6.2822793861201447E-4</v>
      </c>
      <c r="L194" s="2">
        <f t="shared" si="11"/>
        <v>195.11699135517318</v>
      </c>
    </row>
    <row r="195" spans="2:12" x14ac:dyDescent="0.25">
      <c r="B195" s="2" t="s">
        <v>213</v>
      </c>
      <c r="C195" s="2">
        <v>12</v>
      </c>
      <c r="D195" s="2">
        <v>47763588</v>
      </c>
      <c r="E195" s="2" t="s">
        <v>15</v>
      </c>
      <c r="F195" s="2" t="s">
        <v>18</v>
      </c>
      <c r="G195" s="2">
        <v>9.9682800000000002E-2</v>
      </c>
      <c r="H195" s="2">
        <v>1.36049E-2</v>
      </c>
      <c r="I195" s="3">
        <v>2.3500000000000001E-13</v>
      </c>
      <c r="J195" s="2" t="s">
        <v>26</v>
      </c>
      <c r="K195" s="2">
        <f t="shared" si="10"/>
        <v>1.7292863746977085E-4</v>
      </c>
      <c r="L195" s="2">
        <f t="shared" si="11"/>
        <v>53.684257472465525</v>
      </c>
    </row>
    <row r="196" spans="2:12" x14ac:dyDescent="0.25">
      <c r="B196" s="2" t="s">
        <v>214</v>
      </c>
      <c r="C196" s="2">
        <v>2</v>
      </c>
      <c r="D196" s="2">
        <v>43314247</v>
      </c>
      <c r="E196" s="2" t="s">
        <v>19</v>
      </c>
      <c r="F196" s="2" t="s">
        <v>18</v>
      </c>
      <c r="G196" s="2">
        <v>4.6326800000000001E-2</v>
      </c>
      <c r="H196" s="2">
        <v>7.9753800000000007E-3</v>
      </c>
      <c r="I196" s="3">
        <v>6.2900000000000004E-9</v>
      </c>
      <c r="J196" s="2" t="s">
        <v>26</v>
      </c>
      <c r="K196" s="2">
        <f t="shared" si="10"/>
        <v>1.0869433417022724E-4</v>
      </c>
      <c r="L196" s="2">
        <f t="shared" si="11"/>
        <v>33.741084459137959</v>
      </c>
    </row>
    <row r="197" spans="2:12" x14ac:dyDescent="0.25">
      <c r="B197" s="2" t="s">
        <v>215</v>
      </c>
      <c r="C197" s="2">
        <v>4</v>
      </c>
      <c r="D197" s="2">
        <v>148731326</v>
      </c>
      <c r="E197" s="2" t="s">
        <v>18</v>
      </c>
      <c r="F197" s="2" t="s">
        <v>15</v>
      </c>
      <c r="G197" s="2">
        <v>-0.14146300000000001</v>
      </c>
      <c r="H197" s="2">
        <v>1.23947E-2</v>
      </c>
      <c r="I197" s="3">
        <v>3.59E-30</v>
      </c>
      <c r="J197" s="2" t="s">
        <v>26</v>
      </c>
      <c r="K197" s="2">
        <f t="shared" si="10"/>
        <v>4.1949206125444925E-4</v>
      </c>
      <c r="L197" s="2">
        <f t="shared" si="11"/>
        <v>130.25994492144</v>
      </c>
    </row>
    <row r="198" spans="2:12" x14ac:dyDescent="0.25">
      <c r="B198" s="2" t="s">
        <v>216</v>
      </c>
      <c r="C198" s="2">
        <v>6</v>
      </c>
      <c r="D198" s="2">
        <v>142875381</v>
      </c>
      <c r="E198" s="2" t="s">
        <v>18</v>
      </c>
      <c r="F198" s="2" t="s">
        <v>15</v>
      </c>
      <c r="G198" s="2">
        <v>-5.6910700000000002E-2</v>
      </c>
      <c r="H198" s="2">
        <v>9.0327900000000006E-3</v>
      </c>
      <c r="I198" s="3">
        <v>2.9700000000000001E-10</v>
      </c>
      <c r="J198" s="2" t="s">
        <v>26</v>
      </c>
      <c r="K198" s="2">
        <f t="shared" si="10"/>
        <v>1.278735636374812E-4</v>
      </c>
      <c r="L198" s="2">
        <f t="shared" si="11"/>
        <v>39.695495674802814</v>
      </c>
    </row>
    <row r="199" spans="2:12" x14ac:dyDescent="0.25">
      <c r="B199" s="2" t="s">
        <v>217</v>
      </c>
      <c r="C199" s="2">
        <v>20</v>
      </c>
      <c r="D199" s="2">
        <v>22615005</v>
      </c>
      <c r="E199" s="2" t="s">
        <v>14</v>
      </c>
      <c r="F199" s="2" t="s">
        <v>15</v>
      </c>
      <c r="G199" s="2">
        <v>0.102604</v>
      </c>
      <c r="H199" s="2">
        <v>9.7958699999999999E-3</v>
      </c>
      <c r="I199" s="3">
        <v>1.13E-25</v>
      </c>
      <c r="J199" s="2" t="s">
        <v>26</v>
      </c>
      <c r="K199" s="2">
        <f t="shared" si="10"/>
        <v>3.5333068907731827E-4</v>
      </c>
      <c r="L199" s="2">
        <f t="shared" si="11"/>
        <v>109.70836925503708</v>
      </c>
    </row>
    <row r="200" spans="2:12" x14ac:dyDescent="0.25">
      <c r="B200" s="2" t="s">
        <v>218</v>
      </c>
      <c r="C200" s="2">
        <v>6</v>
      </c>
      <c r="D200" s="2">
        <v>31409810</v>
      </c>
      <c r="E200" s="2" t="s">
        <v>19</v>
      </c>
      <c r="F200" s="2" t="s">
        <v>18</v>
      </c>
      <c r="G200" s="2">
        <v>-0.15129899999999999</v>
      </c>
      <c r="H200" s="2">
        <v>1.10242E-2</v>
      </c>
      <c r="I200" s="3">
        <v>7.2599999999999996E-43</v>
      </c>
      <c r="J200" s="2" t="s">
        <v>26</v>
      </c>
      <c r="K200" s="2">
        <f t="shared" si="10"/>
        <v>6.0646642447908378E-4</v>
      </c>
      <c r="L200" s="2">
        <f t="shared" si="11"/>
        <v>188.35413101758795</v>
      </c>
    </row>
    <row r="201" spans="2:12" x14ac:dyDescent="0.25">
      <c r="B201" s="2" t="s">
        <v>219</v>
      </c>
      <c r="C201" s="2">
        <v>6</v>
      </c>
      <c r="D201" s="2">
        <v>109032013</v>
      </c>
      <c r="E201" s="2" t="s">
        <v>15</v>
      </c>
      <c r="F201" s="2" t="s">
        <v>14</v>
      </c>
      <c r="G201" s="2">
        <v>6.1441200000000001E-2</v>
      </c>
      <c r="H201" s="2">
        <v>1.08764E-2</v>
      </c>
      <c r="I201" s="3">
        <v>1.6099999999999999E-8</v>
      </c>
      <c r="J201" s="2" t="s">
        <v>26</v>
      </c>
      <c r="K201" s="2">
        <f t="shared" si="10"/>
        <v>1.0280084087613828E-4</v>
      </c>
      <c r="L201" s="2">
        <f t="shared" si="11"/>
        <v>31.911427919486492</v>
      </c>
    </row>
    <row r="202" spans="2:12" x14ac:dyDescent="0.25">
      <c r="B202" s="2" t="s">
        <v>220</v>
      </c>
      <c r="C202" s="2">
        <v>13</v>
      </c>
      <c r="D202" s="2">
        <v>50578475</v>
      </c>
      <c r="E202" s="2" t="s">
        <v>19</v>
      </c>
      <c r="F202" s="2" t="s">
        <v>18</v>
      </c>
      <c r="G202" s="2">
        <v>-5.1304599999999999E-2</v>
      </c>
      <c r="H202" s="2">
        <v>8.4572599999999994E-3</v>
      </c>
      <c r="I202" s="3">
        <v>1.31E-9</v>
      </c>
      <c r="J202" s="2" t="s">
        <v>26</v>
      </c>
      <c r="K202" s="2">
        <f t="shared" si="10"/>
        <v>1.1854794739162045E-4</v>
      </c>
      <c r="L202" s="2">
        <f t="shared" si="11"/>
        <v>36.800222885876963</v>
      </c>
    </row>
    <row r="203" spans="2:12" x14ac:dyDescent="0.25">
      <c r="B203" s="2" t="s">
        <v>221</v>
      </c>
      <c r="C203" s="2">
        <v>1</v>
      </c>
      <c r="D203" s="2">
        <v>19441320</v>
      </c>
      <c r="E203" s="2" t="s">
        <v>19</v>
      </c>
      <c r="F203" s="2" t="s">
        <v>15</v>
      </c>
      <c r="G203" s="2">
        <v>9.2360899999999996E-2</v>
      </c>
      <c r="H203" s="2">
        <v>8.3623399999999994E-3</v>
      </c>
      <c r="I203" s="3">
        <v>2.3200000000000002E-28</v>
      </c>
      <c r="J203" s="2" t="s">
        <v>26</v>
      </c>
      <c r="K203" s="2">
        <f t="shared" si="10"/>
        <v>3.9286405649411943E-4</v>
      </c>
      <c r="L203" s="2">
        <f t="shared" si="11"/>
        <v>121.98821355151706</v>
      </c>
    </row>
    <row r="204" spans="2:12" x14ac:dyDescent="0.25">
      <c r="B204" s="2" t="s">
        <v>222</v>
      </c>
      <c r="C204" s="2">
        <v>7</v>
      </c>
      <c r="D204" s="2">
        <v>26866112</v>
      </c>
      <c r="E204" s="2" t="s">
        <v>18</v>
      </c>
      <c r="F204" s="2" t="s">
        <v>14</v>
      </c>
      <c r="G204" s="2">
        <v>-6.5731200000000004E-2</v>
      </c>
      <c r="H204" s="2">
        <v>1.0175699999999999E-2</v>
      </c>
      <c r="I204" s="3">
        <v>1.05E-10</v>
      </c>
      <c r="J204" s="2" t="s">
        <v>26</v>
      </c>
      <c r="K204" s="2">
        <f t="shared" si="10"/>
        <v>1.3441521527869613E-4</v>
      </c>
      <c r="L204" s="2">
        <f t="shared" si="11"/>
        <v>41.726478513516156</v>
      </c>
    </row>
    <row r="205" spans="2:12" x14ac:dyDescent="0.25">
      <c r="B205" s="2" t="s">
        <v>223</v>
      </c>
      <c r="C205" s="2">
        <v>5</v>
      </c>
      <c r="D205" s="2">
        <v>35837132</v>
      </c>
      <c r="E205" s="2" t="s">
        <v>19</v>
      </c>
      <c r="F205" s="2" t="s">
        <v>18</v>
      </c>
      <c r="G205" s="2">
        <v>-4.9935800000000002E-2</v>
      </c>
      <c r="H205" s="2">
        <v>8.0391300000000002E-3</v>
      </c>
      <c r="I205" s="3">
        <v>5.2400000000000005E-10</v>
      </c>
      <c r="J205" s="2" t="s">
        <v>26</v>
      </c>
      <c r="K205" s="2">
        <f t="shared" si="10"/>
        <v>1.2429229776216339E-4</v>
      </c>
      <c r="L205" s="2">
        <f t="shared" si="11"/>
        <v>38.583633366249472</v>
      </c>
    </row>
    <row r="206" spans="2:12" x14ac:dyDescent="0.25">
      <c r="B206" s="2" t="s">
        <v>224</v>
      </c>
      <c r="C206" s="2">
        <v>1</v>
      </c>
      <c r="D206" s="2">
        <v>156830120</v>
      </c>
      <c r="E206" s="2" t="s">
        <v>19</v>
      </c>
      <c r="F206" s="2" t="s">
        <v>18</v>
      </c>
      <c r="G206" s="2">
        <v>-5.76319E-2</v>
      </c>
      <c r="H206" s="2">
        <v>8.0166500000000002E-3</v>
      </c>
      <c r="I206" s="3">
        <v>6.5300000000000004E-13</v>
      </c>
      <c r="J206" s="2" t="s">
        <v>26</v>
      </c>
      <c r="K206" s="2">
        <f t="shared" si="10"/>
        <v>1.6647920796750582E-4</v>
      </c>
      <c r="L206" s="2">
        <f t="shared" si="11"/>
        <v>51.681752339814103</v>
      </c>
    </row>
    <row r="207" spans="2:12" x14ac:dyDescent="0.25">
      <c r="B207" s="2" t="s">
        <v>225</v>
      </c>
      <c r="C207" s="2">
        <v>14</v>
      </c>
      <c r="D207" s="2">
        <v>81006112</v>
      </c>
      <c r="E207" s="2" t="s">
        <v>14</v>
      </c>
      <c r="F207" s="2" t="s">
        <v>18</v>
      </c>
      <c r="G207" s="2">
        <v>-0.102215</v>
      </c>
      <c r="H207" s="2">
        <v>1.21998E-2</v>
      </c>
      <c r="I207" s="3">
        <v>5.3700000000000002E-17</v>
      </c>
      <c r="J207" s="2" t="s">
        <v>26</v>
      </c>
      <c r="K207" s="2">
        <f t="shared" si="10"/>
        <v>2.2610903367863559E-4</v>
      </c>
      <c r="L207" s="2">
        <f t="shared" si="11"/>
        <v>70.197403012406227</v>
      </c>
    </row>
    <row r="208" spans="2:12" x14ac:dyDescent="0.25">
      <c r="B208" s="2" t="s">
        <v>226</v>
      </c>
      <c r="C208" s="2">
        <v>16</v>
      </c>
      <c r="D208" s="2">
        <v>3978865</v>
      </c>
      <c r="E208" s="2" t="s">
        <v>19</v>
      </c>
      <c r="F208" s="2" t="s">
        <v>18</v>
      </c>
      <c r="G208" s="2">
        <v>7.2124999999999995E-2</v>
      </c>
      <c r="H208" s="2">
        <v>1.00994E-2</v>
      </c>
      <c r="I208" s="3">
        <v>9.2300000000000001E-13</v>
      </c>
      <c r="J208" s="2" t="s">
        <v>26</v>
      </c>
      <c r="K208" s="2">
        <f t="shared" si="10"/>
        <v>1.6428633083966925E-4</v>
      </c>
      <c r="L208" s="2">
        <f t="shared" si="11"/>
        <v>51.000884404831709</v>
      </c>
    </row>
    <row r="209" spans="2:12" x14ac:dyDescent="0.25">
      <c r="B209" s="2" t="s">
        <v>227</v>
      </c>
      <c r="C209" s="2">
        <v>18</v>
      </c>
      <c r="D209" s="2">
        <v>12805389</v>
      </c>
      <c r="E209" s="2" t="s">
        <v>19</v>
      </c>
      <c r="F209" s="2" t="s">
        <v>18</v>
      </c>
      <c r="G209" s="2">
        <v>7.4428499999999995E-2</v>
      </c>
      <c r="H209" s="2">
        <v>1.2016799999999999E-2</v>
      </c>
      <c r="I209" s="3">
        <v>5.8800000000000004E-10</v>
      </c>
      <c r="J209" s="2" t="s">
        <v>26</v>
      </c>
      <c r="K209" s="2">
        <f t="shared" si="10"/>
        <v>1.2357751946586752E-4</v>
      </c>
      <c r="L209" s="2">
        <f t="shared" si="11"/>
        <v>38.361719758141845</v>
      </c>
    </row>
    <row r="210" spans="2:12" x14ac:dyDescent="0.25">
      <c r="B210" s="2" t="s">
        <v>228</v>
      </c>
      <c r="C210" s="2">
        <v>4</v>
      </c>
      <c r="D210" s="2">
        <v>186086720</v>
      </c>
      <c r="E210" s="2" t="s">
        <v>18</v>
      </c>
      <c r="F210" s="2" t="s">
        <v>19</v>
      </c>
      <c r="G210" s="2">
        <v>-6.3194299999999995E-2</v>
      </c>
      <c r="H210" s="2">
        <v>8.1868199999999992E-3</v>
      </c>
      <c r="I210" s="3">
        <v>1.17E-14</v>
      </c>
      <c r="J210" s="2" t="s">
        <v>26</v>
      </c>
      <c r="K210" s="2">
        <f t="shared" si="10"/>
        <v>1.9192619351409047E-4</v>
      </c>
      <c r="L210" s="2">
        <f t="shared" si="11"/>
        <v>59.583022895233853</v>
      </c>
    </row>
    <row r="211" spans="2:12" x14ac:dyDescent="0.25">
      <c r="B211" s="2" t="s">
        <v>229</v>
      </c>
      <c r="C211" s="2">
        <v>6</v>
      </c>
      <c r="D211" s="2">
        <v>43838598</v>
      </c>
      <c r="E211" s="2" t="s">
        <v>14</v>
      </c>
      <c r="F211" s="2" t="s">
        <v>15</v>
      </c>
      <c r="G211" s="2">
        <v>0.10226399999999999</v>
      </c>
      <c r="H211" s="2">
        <v>8.5057199999999996E-3</v>
      </c>
      <c r="I211" s="3">
        <v>2.6900000000000001E-33</v>
      </c>
      <c r="J211" s="2" t="s">
        <v>26</v>
      </c>
      <c r="K211" s="2">
        <f t="shared" si="10"/>
        <v>4.6549332584895511E-4</v>
      </c>
      <c r="L211" s="2">
        <f t="shared" si="11"/>
        <v>144.55082987015598</v>
      </c>
    </row>
    <row r="212" spans="2:12" x14ac:dyDescent="0.25">
      <c r="B212" s="2" t="s">
        <v>230</v>
      </c>
      <c r="C212" s="2">
        <v>12</v>
      </c>
      <c r="D212" s="2">
        <v>103490985</v>
      </c>
      <c r="E212" s="2" t="s">
        <v>15</v>
      </c>
      <c r="F212" s="2" t="s">
        <v>18</v>
      </c>
      <c r="G212" s="2">
        <v>-5.5910700000000001E-2</v>
      </c>
      <c r="H212" s="2">
        <v>9.6901599999999997E-3</v>
      </c>
      <c r="I212" s="3">
        <v>7.9300000000000005E-9</v>
      </c>
      <c r="J212" s="2" t="s">
        <v>26</v>
      </c>
      <c r="K212" s="2">
        <f t="shared" si="10"/>
        <v>1.0724416306254326E-4</v>
      </c>
      <c r="L212" s="2">
        <f t="shared" si="11"/>
        <v>33.29087153631221</v>
      </c>
    </row>
    <row r="213" spans="2:12" x14ac:dyDescent="0.25">
      <c r="B213" s="2" t="s">
        <v>231</v>
      </c>
      <c r="C213" s="2">
        <v>11</v>
      </c>
      <c r="D213" s="2">
        <v>94445190</v>
      </c>
      <c r="E213" s="2" t="s">
        <v>14</v>
      </c>
      <c r="F213" s="2" t="s">
        <v>15</v>
      </c>
      <c r="G213" s="2">
        <v>-0.141098</v>
      </c>
      <c r="H213" s="2">
        <v>2.4804900000000001E-2</v>
      </c>
      <c r="I213" s="3">
        <v>1.28E-8</v>
      </c>
      <c r="J213" s="2" t="s">
        <v>26</v>
      </c>
      <c r="K213" s="2">
        <f t="shared" si="10"/>
        <v>1.0423504607209726E-4</v>
      </c>
      <c r="L213" s="2">
        <f t="shared" si="11"/>
        <v>32.356680180275454</v>
      </c>
    </row>
    <row r="214" spans="2:12" x14ac:dyDescent="0.25">
      <c r="B214" s="2" t="s">
        <v>232</v>
      </c>
      <c r="C214" s="2">
        <v>3</v>
      </c>
      <c r="D214" s="2">
        <v>163958967</v>
      </c>
      <c r="E214" s="2" t="s">
        <v>18</v>
      </c>
      <c r="F214" s="2" t="s">
        <v>19</v>
      </c>
      <c r="G214" s="2">
        <v>-0.16437199999999999</v>
      </c>
      <c r="H214" s="2">
        <v>2.9760399999999999E-2</v>
      </c>
      <c r="I214" s="3">
        <v>3.33E-8</v>
      </c>
      <c r="J214" s="2" t="s">
        <v>26</v>
      </c>
      <c r="K214" s="2">
        <f t="shared" si="10"/>
        <v>9.8271537063583623E-5</v>
      </c>
      <c r="L214" s="2">
        <f t="shared" si="11"/>
        <v>30.505303649169786</v>
      </c>
    </row>
    <row r="215" spans="2:12" x14ac:dyDescent="0.25">
      <c r="B215" s="2" t="s">
        <v>233</v>
      </c>
      <c r="C215" s="2">
        <v>2</v>
      </c>
      <c r="D215" s="2">
        <v>213172979</v>
      </c>
      <c r="E215" s="2" t="s">
        <v>15</v>
      </c>
      <c r="F215" s="2" t="s">
        <v>14</v>
      </c>
      <c r="G215" s="2">
        <v>-5.2564899999999998E-2</v>
      </c>
      <c r="H215" s="2">
        <v>8.5268099999999993E-3</v>
      </c>
      <c r="I215" s="3">
        <v>7.0600000000000004E-10</v>
      </c>
      <c r="J215" s="2" t="s">
        <v>26</v>
      </c>
      <c r="K215" s="2">
        <f t="shared" si="10"/>
        <v>1.2242147906673642E-4</v>
      </c>
      <c r="L215" s="2">
        <f t="shared" si="11"/>
        <v>38.002810404824636</v>
      </c>
    </row>
    <row r="216" spans="2:12" x14ac:dyDescent="0.25">
      <c r="B216" s="2" t="s">
        <v>234</v>
      </c>
      <c r="C216" s="2">
        <v>16</v>
      </c>
      <c r="D216" s="2">
        <v>27344903</v>
      </c>
      <c r="E216" s="2" t="s">
        <v>19</v>
      </c>
      <c r="F216" s="2" t="s">
        <v>18</v>
      </c>
      <c r="G216" s="2">
        <v>0.11405899999999999</v>
      </c>
      <c r="H216" s="2">
        <v>1.45133E-2</v>
      </c>
      <c r="I216" s="3">
        <v>3.8700000000000002E-15</v>
      </c>
      <c r="J216" s="2" t="s">
        <v>26</v>
      </c>
      <c r="K216" s="2">
        <f t="shared" si="10"/>
        <v>1.9894482381666774E-4</v>
      </c>
      <c r="L216" s="2">
        <f t="shared" si="11"/>
        <v>61.762373279278414</v>
      </c>
    </row>
    <row r="217" spans="2:12" x14ac:dyDescent="0.25">
      <c r="B217" s="2" t="s">
        <v>235</v>
      </c>
      <c r="C217" s="2">
        <v>16</v>
      </c>
      <c r="D217" s="2">
        <v>28494339</v>
      </c>
      <c r="E217" s="2" t="s">
        <v>19</v>
      </c>
      <c r="F217" s="2" t="s">
        <v>15</v>
      </c>
      <c r="G217" s="2">
        <v>8.5128200000000001E-2</v>
      </c>
      <c r="H217" s="2">
        <v>1.1773799999999999E-2</v>
      </c>
      <c r="I217" s="3">
        <v>4.8199999999999997E-13</v>
      </c>
      <c r="J217" s="2" t="s">
        <v>26</v>
      </c>
      <c r="K217" s="2">
        <f t="shared" si="10"/>
        <v>1.6839637247461527E-4</v>
      </c>
      <c r="L217" s="2">
        <f t="shared" si="11"/>
        <v>52.277016519596579</v>
      </c>
    </row>
    <row r="218" spans="2:12" x14ac:dyDescent="0.25">
      <c r="B218" s="2" t="s">
        <v>236</v>
      </c>
      <c r="C218" s="2">
        <v>2</v>
      </c>
      <c r="D218" s="2">
        <v>12500771</v>
      </c>
      <c r="E218" s="2" t="s">
        <v>18</v>
      </c>
      <c r="F218" s="2" t="s">
        <v>15</v>
      </c>
      <c r="G218" s="2">
        <v>-5.6334299999999997E-2</v>
      </c>
      <c r="H218" s="2">
        <v>8.0076799999999997E-3</v>
      </c>
      <c r="I218" s="3">
        <v>1.9899999999999998E-12</v>
      </c>
      <c r="J218" s="2" t="s">
        <v>26</v>
      </c>
      <c r="K218" s="2">
        <f t="shared" si="10"/>
        <v>1.5942463133613707E-4</v>
      </c>
      <c r="L218" s="2">
        <f t="shared" si="11"/>
        <v>49.491382616588872</v>
      </c>
    </row>
    <row r="219" spans="2:12" x14ac:dyDescent="0.25">
      <c r="B219" s="2" t="s">
        <v>237</v>
      </c>
      <c r="C219" s="2">
        <v>6</v>
      </c>
      <c r="D219" s="2">
        <v>31018263</v>
      </c>
      <c r="E219" s="2" t="s">
        <v>14</v>
      </c>
      <c r="F219" s="2" t="s">
        <v>15</v>
      </c>
      <c r="G219" s="2">
        <v>0.159744</v>
      </c>
      <c r="H219" s="2">
        <v>2.6055200000000001E-2</v>
      </c>
      <c r="I219" s="3">
        <v>8.7299999999999998E-10</v>
      </c>
      <c r="J219" s="2" t="s">
        <v>26</v>
      </c>
      <c r="K219" s="2">
        <f t="shared" si="10"/>
        <v>1.210876848823916E-4</v>
      </c>
      <c r="L219" s="2">
        <f t="shared" si="11"/>
        <v>37.588715865857665</v>
      </c>
    </row>
    <row r="220" spans="2:12" x14ac:dyDescent="0.25">
      <c r="B220" s="2" t="s">
        <v>238</v>
      </c>
      <c r="C220" s="2">
        <v>13</v>
      </c>
      <c r="D220" s="2">
        <v>24212777</v>
      </c>
      <c r="E220" s="2" t="s">
        <v>14</v>
      </c>
      <c r="F220" s="2" t="s">
        <v>19</v>
      </c>
      <c r="G220" s="2">
        <v>7.8806799999999996E-2</v>
      </c>
      <c r="H220" s="2">
        <v>8.5431699999999992E-3</v>
      </c>
      <c r="I220" s="3">
        <v>2.8500000000000001E-20</v>
      </c>
      <c r="J220" s="2" t="s">
        <v>26</v>
      </c>
      <c r="K220" s="2">
        <f t="shared" si="10"/>
        <v>2.7407064674255107E-4</v>
      </c>
      <c r="L220" s="2">
        <f t="shared" si="11"/>
        <v>85.091561000282624</v>
      </c>
    </row>
    <row r="221" spans="2:12" x14ac:dyDescent="0.25">
      <c r="B221" s="2" t="s">
        <v>239</v>
      </c>
      <c r="C221" s="2">
        <v>10</v>
      </c>
      <c r="D221" s="2">
        <v>8528102</v>
      </c>
      <c r="E221" s="2" t="s">
        <v>19</v>
      </c>
      <c r="F221" s="2" t="s">
        <v>15</v>
      </c>
      <c r="G221" s="2">
        <v>6.6532099999999997E-2</v>
      </c>
      <c r="H221" s="2">
        <v>1.1028100000000001E-2</v>
      </c>
      <c r="I221" s="3">
        <v>1.61E-9</v>
      </c>
      <c r="J221" s="2" t="s">
        <v>26</v>
      </c>
      <c r="K221" s="2">
        <f t="shared" si="10"/>
        <v>1.1724718607262836E-4</v>
      </c>
      <c r="L221" s="2">
        <f t="shared" si="11"/>
        <v>36.396386964665794</v>
      </c>
    </row>
    <row r="222" spans="2:12" x14ac:dyDescent="0.25">
      <c r="B222" s="2" t="s">
        <v>240</v>
      </c>
      <c r="C222" s="2">
        <v>13</v>
      </c>
      <c r="D222" s="2">
        <v>40921109</v>
      </c>
      <c r="E222" s="2" t="s">
        <v>15</v>
      </c>
      <c r="F222" s="2" t="s">
        <v>14</v>
      </c>
      <c r="G222" s="2">
        <v>-0.103313</v>
      </c>
      <c r="H222" s="2">
        <v>1.8223900000000001E-2</v>
      </c>
      <c r="I222" s="3">
        <v>1.44E-8</v>
      </c>
      <c r="J222" s="2" t="s">
        <v>26</v>
      </c>
      <c r="K222" s="2">
        <f t="shared" si="10"/>
        <v>1.0353200189785757E-4</v>
      </c>
      <c r="L222" s="2">
        <f t="shared" si="11"/>
        <v>32.138418359862847</v>
      </c>
    </row>
    <row r="223" spans="2:12" x14ac:dyDescent="0.25">
      <c r="B223" s="2" t="s">
        <v>241</v>
      </c>
      <c r="C223" s="2">
        <v>18</v>
      </c>
      <c r="D223" s="2">
        <v>69860373</v>
      </c>
      <c r="E223" s="2" t="s">
        <v>18</v>
      </c>
      <c r="F223" s="2" t="s">
        <v>19</v>
      </c>
      <c r="G223" s="2">
        <v>-4.6042800000000002E-2</v>
      </c>
      <c r="H223" s="2">
        <v>7.8442700000000004E-3</v>
      </c>
      <c r="I223" s="3">
        <v>4.3699999999999996E-9</v>
      </c>
      <c r="J223" s="2" t="s">
        <v>26</v>
      </c>
      <c r="K223" s="2">
        <f t="shared" si="10"/>
        <v>1.109845337983447E-4</v>
      </c>
      <c r="L223" s="2">
        <f t="shared" si="11"/>
        <v>34.452091125872599</v>
      </c>
    </row>
    <row r="224" spans="2:12" x14ac:dyDescent="0.25">
      <c r="B224" s="2" t="s">
        <v>242</v>
      </c>
      <c r="C224" s="2">
        <v>17</v>
      </c>
      <c r="D224" s="2">
        <v>47717340</v>
      </c>
      <c r="E224" s="2" t="s">
        <v>18</v>
      </c>
      <c r="F224" s="2" t="s">
        <v>19</v>
      </c>
      <c r="G224" s="2">
        <v>-4.5993899999999997E-2</v>
      </c>
      <c r="H224" s="2">
        <v>7.9735699999999993E-3</v>
      </c>
      <c r="I224" s="3">
        <v>8.0100000000000003E-9</v>
      </c>
      <c r="J224" s="2" t="s">
        <v>26</v>
      </c>
      <c r="K224" s="2">
        <f t="shared" si="10"/>
        <v>1.0718662015134316E-4</v>
      </c>
      <c r="L224" s="2">
        <f t="shared" si="11"/>
        <v>33.273007076705923</v>
      </c>
    </row>
    <row r="225" spans="2:12" x14ac:dyDescent="0.25">
      <c r="B225" s="2" t="s">
        <v>243</v>
      </c>
      <c r="C225" s="2">
        <v>14</v>
      </c>
      <c r="D225" s="2">
        <v>68287978</v>
      </c>
      <c r="E225" s="2" t="s">
        <v>19</v>
      </c>
      <c r="F225" s="2" t="s">
        <v>18</v>
      </c>
      <c r="G225" s="2">
        <v>5.0481100000000001E-2</v>
      </c>
      <c r="H225" s="2">
        <v>8.5269300000000003E-3</v>
      </c>
      <c r="I225" s="3">
        <v>3.22E-9</v>
      </c>
      <c r="J225" s="2" t="s">
        <v>26</v>
      </c>
      <c r="K225" s="2">
        <f t="shared" si="10"/>
        <v>1.129055955927267E-4</v>
      </c>
      <c r="L225" s="2">
        <f t="shared" si="11"/>
        <v>35.048499176509409</v>
      </c>
    </row>
    <row r="226" spans="2:12" x14ac:dyDescent="0.25">
      <c r="B226" s="2" t="s">
        <v>244</v>
      </c>
      <c r="C226" s="2">
        <v>2</v>
      </c>
      <c r="D226" s="2">
        <v>162267541</v>
      </c>
      <c r="E226" s="2" t="s">
        <v>15</v>
      </c>
      <c r="F226" s="2" t="s">
        <v>14</v>
      </c>
      <c r="G226" s="2">
        <v>6.3817700000000005E-2</v>
      </c>
      <c r="H226" s="2">
        <v>7.9592799999999991E-3</v>
      </c>
      <c r="I226" s="3">
        <v>1.07E-15</v>
      </c>
      <c r="J226" s="2" t="s">
        <v>26</v>
      </c>
      <c r="K226" s="2">
        <f t="shared" si="10"/>
        <v>2.0707948031348488E-4</v>
      </c>
      <c r="L226" s="2">
        <f t="shared" si="11"/>
        <v>64.288298522990331</v>
      </c>
    </row>
    <row r="227" spans="2:12" x14ac:dyDescent="0.25">
      <c r="B227" s="2" t="s">
        <v>245</v>
      </c>
      <c r="C227" s="2">
        <v>16</v>
      </c>
      <c r="D227" s="2">
        <v>79720543</v>
      </c>
      <c r="E227" s="2" t="s">
        <v>18</v>
      </c>
      <c r="F227" s="2" t="s">
        <v>14</v>
      </c>
      <c r="G227" s="2">
        <v>-8.4001099999999995E-2</v>
      </c>
      <c r="H227" s="2">
        <v>8.6178100000000001E-3</v>
      </c>
      <c r="I227" s="3">
        <v>1.89E-22</v>
      </c>
      <c r="J227" s="2" t="s">
        <v>26</v>
      </c>
      <c r="K227" s="2">
        <f t="shared" si="10"/>
        <v>3.0600990013259974E-4</v>
      </c>
      <c r="L227" s="2">
        <f t="shared" si="11"/>
        <v>95.010875150773771</v>
      </c>
    </row>
    <row r="228" spans="2:12" x14ac:dyDescent="0.25">
      <c r="B228" s="2" t="s">
        <v>246</v>
      </c>
      <c r="C228" s="2">
        <v>5</v>
      </c>
      <c r="D228" s="2">
        <v>77239986</v>
      </c>
      <c r="E228" s="2" t="s">
        <v>14</v>
      </c>
      <c r="F228" s="2" t="s">
        <v>19</v>
      </c>
      <c r="G228" s="2">
        <v>0.127336</v>
      </c>
      <c r="H228" s="2">
        <v>7.8986400000000002E-3</v>
      </c>
      <c r="I228" s="3">
        <v>1.81E-58</v>
      </c>
      <c r="J228" s="2" t="s">
        <v>26</v>
      </c>
      <c r="K228" s="2">
        <f t="shared" si="10"/>
        <v>8.3661674933189123E-4</v>
      </c>
      <c r="L228" s="2">
        <f t="shared" si="11"/>
        <v>259.89323062140289</v>
      </c>
    </row>
    <row r="229" spans="2:12" x14ac:dyDescent="0.25">
      <c r="B229" s="2" t="s">
        <v>247</v>
      </c>
      <c r="C229" s="2">
        <v>3</v>
      </c>
      <c r="D229" s="2">
        <v>188405190</v>
      </c>
      <c r="E229" s="2" t="s">
        <v>15</v>
      </c>
      <c r="F229" s="2" t="s">
        <v>14</v>
      </c>
      <c r="G229" s="2">
        <v>-0.102774</v>
      </c>
      <c r="H229" s="2">
        <v>8.0753800000000001E-3</v>
      </c>
      <c r="I229" s="3">
        <v>4.19E-37</v>
      </c>
      <c r="J229" s="2" t="s">
        <v>26</v>
      </c>
      <c r="K229" s="2">
        <f t="shared" si="10"/>
        <v>5.2156242029858407E-4</v>
      </c>
      <c r="L229" s="2">
        <f t="shared" si="11"/>
        <v>161.97119459991109</v>
      </c>
    </row>
    <row r="230" spans="2:12" x14ac:dyDescent="0.25">
      <c r="B230" s="2" t="s">
        <v>248</v>
      </c>
      <c r="C230" s="2">
        <v>6</v>
      </c>
      <c r="D230" s="2">
        <v>33513427</v>
      </c>
      <c r="E230" s="2" t="s">
        <v>18</v>
      </c>
      <c r="F230" s="2" t="s">
        <v>19</v>
      </c>
      <c r="G230" s="2">
        <v>7.2853799999999996E-2</v>
      </c>
      <c r="H230" s="2">
        <v>9.4809300000000003E-3</v>
      </c>
      <c r="I230" s="3">
        <v>1.5399999999999999E-14</v>
      </c>
      <c r="J230" s="2" t="s">
        <v>26</v>
      </c>
      <c r="K230" s="2">
        <f t="shared" si="10"/>
        <v>1.9020074174646694E-4</v>
      </c>
      <c r="L230" s="2">
        <f t="shared" si="11"/>
        <v>59.047258661597915</v>
      </c>
    </row>
    <row r="231" spans="2:12" x14ac:dyDescent="0.25">
      <c r="B231" s="2" t="s">
        <v>249</v>
      </c>
      <c r="C231" s="2">
        <v>8</v>
      </c>
      <c r="D231" s="2">
        <v>127183014</v>
      </c>
      <c r="E231" s="2" t="s">
        <v>14</v>
      </c>
      <c r="F231" s="2" t="s">
        <v>15</v>
      </c>
      <c r="G231" s="2">
        <v>-5.9388200000000002E-2</v>
      </c>
      <c r="H231" s="2">
        <v>8.4610099999999997E-3</v>
      </c>
      <c r="I231" s="3">
        <v>2.23E-12</v>
      </c>
      <c r="J231" s="2" t="s">
        <v>26</v>
      </c>
      <c r="K231" s="2">
        <f t="shared" si="10"/>
        <v>1.5870085220691827E-4</v>
      </c>
      <c r="L231" s="2">
        <f t="shared" si="11"/>
        <v>49.266658775534012</v>
      </c>
    </row>
    <row r="232" spans="2:12" x14ac:dyDescent="0.25">
      <c r="B232" s="2" t="s">
        <v>250</v>
      </c>
      <c r="C232" s="2">
        <v>1</v>
      </c>
      <c r="D232" s="2">
        <v>53909897</v>
      </c>
      <c r="E232" s="2" t="s">
        <v>15</v>
      </c>
      <c r="F232" s="2" t="s">
        <v>18</v>
      </c>
      <c r="G232" s="2">
        <v>-5.54078E-2</v>
      </c>
      <c r="H232" s="2">
        <v>7.8662999999999997E-3</v>
      </c>
      <c r="I232" s="3">
        <v>1.8699999999999999E-12</v>
      </c>
      <c r="J232" s="2" t="s">
        <v>26</v>
      </c>
      <c r="K232" s="2">
        <f t="shared" si="10"/>
        <v>1.5981725553547365E-4</v>
      </c>
      <c r="L232" s="2">
        <f t="shared" si="11"/>
        <v>49.613287370570248</v>
      </c>
    </row>
    <row r="233" spans="2:12" x14ac:dyDescent="0.25">
      <c r="B233" s="2" t="s">
        <v>251</v>
      </c>
      <c r="C233" s="2">
        <v>22</v>
      </c>
      <c r="D233" s="2">
        <v>37185637</v>
      </c>
      <c r="E233" s="2" t="s">
        <v>15</v>
      </c>
      <c r="F233" s="2" t="s">
        <v>14</v>
      </c>
      <c r="G233" s="2">
        <v>7.2197700000000004E-2</v>
      </c>
      <c r="H233" s="2">
        <v>7.9674399999999992E-3</v>
      </c>
      <c r="I233" s="3">
        <v>1.29E-19</v>
      </c>
      <c r="J233" s="2" t="s">
        <v>26</v>
      </c>
      <c r="K233" s="2">
        <f t="shared" si="10"/>
        <v>2.6447615659743416E-4</v>
      </c>
      <c r="L233" s="2">
        <f t="shared" si="11"/>
        <v>82.111941944780696</v>
      </c>
    </row>
    <row r="234" spans="2:12" x14ac:dyDescent="0.25">
      <c r="B234" s="2" t="s">
        <v>252</v>
      </c>
      <c r="C234" s="2">
        <v>6</v>
      </c>
      <c r="D234" s="2">
        <v>166968316</v>
      </c>
      <c r="E234" s="2" t="s">
        <v>18</v>
      </c>
      <c r="F234" s="2" t="s">
        <v>19</v>
      </c>
      <c r="G234" s="2">
        <v>-6.5141199999999996E-2</v>
      </c>
      <c r="H234" s="2">
        <v>8.1163299999999997E-3</v>
      </c>
      <c r="I234" s="3">
        <v>1.01E-15</v>
      </c>
      <c r="J234" s="2" t="s">
        <v>26</v>
      </c>
      <c r="K234" s="2">
        <f t="shared" si="10"/>
        <v>2.0748861641144964E-4</v>
      </c>
      <c r="L234" s="2">
        <f t="shared" si="11"/>
        <v>64.415342120929367</v>
      </c>
    </row>
    <row r="235" spans="2:12" x14ac:dyDescent="0.25">
      <c r="B235" s="2" t="s">
        <v>253</v>
      </c>
      <c r="C235" s="2">
        <v>5</v>
      </c>
      <c r="D235" s="2">
        <v>134087925</v>
      </c>
      <c r="E235" s="2" t="s">
        <v>18</v>
      </c>
      <c r="F235" s="2" t="s">
        <v>19</v>
      </c>
      <c r="G235" s="2">
        <v>-7.4111499999999997E-2</v>
      </c>
      <c r="H235" s="2">
        <v>8.9335300000000003E-3</v>
      </c>
      <c r="I235" s="3">
        <v>1.08E-16</v>
      </c>
      <c r="J235" s="2" t="s">
        <v>26</v>
      </c>
      <c r="K235" s="2">
        <f t="shared" si="10"/>
        <v>2.2167718694112158E-4</v>
      </c>
      <c r="L235" s="2">
        <f t="shared" si="11"/>
        <v>68.821194789143632</v>
      </c>
    </row>
    <row r="236" spans="2:12" x14ac:dyDescent="0.25">
      <c r="B236" s="2" t="s">
        <v>17</v>
      </c>
      <c r="C236" s="2">
        <v>1</v>
      </c>
      <c r="D236" s="2">
        <v>113834946</v>
      </c>
      <c r="E236" s="2" t="s">
        <v>18</v>
      </c>
      <c r="F236" s="2" t="s">
        <v>19</v>
      </c>
      <c r="G236" s="2">
        <v>-0.308807</v>
      </c>
      <c r="H236" s="2">
        <v>1.05656E-2</v>
      </c>
      <c r="I236" s="3">
        <v>8.6900000000000001E-188</v>
      </c>
      <c r="J236" s="2" t="s">
        <v>26</v>
      </c>
      <c r="K236" s="2">
        <f t="shared" si="10"/>
        <v>2.7446350390924147E-3</v>
      </c>
      <c r="L236" s="2">
        <f t="shared" si="11"/>
        <v>854.24637504678742</v>
      </c>
    </row>
    <row r="237" spans="2:12" x14ac:dyDescent="0.25">
      <c r="B237" s="2" t="s">
        <v>254</v>
      </c>
      <c r="C237" s="2">
        <v>1</v>
      </c>
      <c r="D237" s="2">
        <v>206995845</v>
      </c>
      <c r="E237" s="2" t="s">
        <v>14</v>
      </c>
      <c r="F237" s="2" t="s">
        <v>19</v>
      </c>
      <c r="G237" s="2">
        <v>5.0725800000000001E-2</v>
      </c>
      <c r="H237" s="2">
        <v>8.3878900000000003E-3</v>
      </c>
      <c r="I237" s="3">
        <v>1.4700000000000001E-9</v>
      </c>
      <c r="J237" s="2" t="s">
        <v>26</v>
      </c>
      <c r="K237" s="2">
        <f t="shared" si="10"/>
        <v>1.1781306855032089E-4</v>
      </c>
      <c r="L237" s="2">
        <f t="shared" si="11"/>
        <v>36.572071389150594</v>
      </c>
    </row>
    <row r="238" spans="2:12" x14ac:dyDescent="0.25">
      <c r="B238" s="2" t="s">
        <v>255</v>
      </c>
      <c r="C238" s="2">
        <v>8</v>
      </c>
      <c r="D238" s="2">
        <v>133056124</v>
      </c>
      <c r="E238" s="2" t="s">
        <v>18</v>
      </c>
      <c r="F238" s="2" t="s">
        <v>14</v>
      </c>
      <c r="G238" s="2">
        <v>4.8209700000000001E-2</v>
      </c>
      <c r="H238" s="2">
        <v>7.9050800000000001E-3</v>
      </c>
      <c r="I238" s="3">
        <v>1.07E-9</v>
      </c>
      <c r="J238" s="2" t="s">
        <v>26</v>
      </c>
      <c r="K238" s="2">
        <f t="shared" si="10"/>
        <v>1.1981096382312639E-4</v>
      </c>
      <c r="L238" s="2">
        <f t="shared" si="11"/>
        <v>37.192341489413238</v>
      </c>
    </row>
    <row r="239" spans="2:12" x14ac:dyDescent="0.25">
      <c r="B239" s="2" t="s">
        <v>256</v>
      </c>
      <c r="C239" s="2">
        <v>8</v>
      </c>
      <c r="D239" s="2">
        <v>132781533</v>
      </c>
      <c r="E239" s="2" t="s">
        <v>18</v>
      </c>
      <c r="F239" s="2" t="s">
        <v>19</v>
      </c>
      <c r="G239" s="2">
        <v>-5.5158400000000003E-2</v>
      </c>
      <c r="H239" s="2">
        <v>8.0960200000000006E-3</v>
      </c>
      <c r="I239" s="3">
        <v>9.5600000000000005E-12</v>
      </c>
      <c r="J239" s="2" t="s">
        <v>26</v>
      </c>
      <c r="K239" s="2">
        <f t="shared" ref="K239:K302" si="12">G239*G239/(G239*G239+H239*H239*310390)</f>
        <v>1.4952283144051406E-4</v>
      </c>
      <c r="L239" s="2">
        <f t="shared" si="11"/>
        <v>46.417033011361205</v>
      </c>
    </row>
    <row r="240" spans="2:12" x14ac:dyDescent="0.25">
      <c r="B240" s="2" t="s">
        <v>257</v>
      </c>
      <c r="C240" s="2">
        <v>1</v>
      </c>
      <c r="D240" s="2">
        <v>37943302</v>
      </c>
      <c r="E240" s="2" t="s">
        <v>14</v>
      </c>
      <c r="F240" s="2" t="s">
        <v>15</v>
      </c>
      <c r="G240" s="2">
        <v>-5.0342600000000001E-2</v>
      </c>
      <c r="H240" s="2">
        <v>7.8342700000000008E-3</v>
      </c>
      <c r="I240" s="3">
        <v>1.3100000000000001E-10</v>
      </c>
      <c r="J240" s="2" t="s">
        <v>26</v>
      </c>
      <c r="K240" s="2">
        <f t="shared" si="12"/>
        <v>1.3301748105363993E-4</v>
      </c>
      <c r="L240" s="2">
        <f t="shared" ref="L240:L303" si="13">(K240/(1-K240))*(310390-2)</f>
        <v>41.292522536611358</v>
      </c>
    </row>
    <row r="241" spans="2:12" x14ac:dyDescent="0.25">
      <c r="B241" s="2" t="s">
        <v>258</v>
      </c>
      <c r="C241" s="2">
        <v>14</v>
      </c>
      <c r="D241" s="2">
        <v>36204186</v>
      </c>
      <c r="E241" s="2" t="s">
        <v>15</v>
      </c>
      <c r="F241" s="2" t="s">
        <v>14</v>
      </c>
      <c r="G241" s="2">
        <v>-4.6097600000000002E-2</v>
      </c>
      <c r="H241" s="2">
        <v>8.2208899999999998E-3</v>
      </c>
      <c r="I241" s="3">
        <v>2.0500000000000002E-8</v>
      </c>
      <c r="J241" s="2" t="s">
        <v>26</v>
      </c>
      <c r="K241" s="2">
        <f t="shared" si="12"/>
        <v>1.0129015670534942E-4</v>
      </c>
      <c r="L241" s="2">
        <f t="shared" si="13"/>
        <v>31.442433968523865</v>
      </c>
    </row>
    <row r="242" spans="2:12" x14ac:dyDescent="0.25">
      <c r="B242" s="2" t="s">
        <v>259</v>
      </c>
      <c r="C242" s="2">
        <v>5</v>
      </c>
      <c r="D242" s="2">
        <v>77179060</v>
      </c>
      <c r="E242" s="2" t="s">
        <v>18</v>
      </c>
      <c r="F242" s="2" t="s">
        <v>19</v>
      </c>
      <c r="G242" s="2">
        <v>-8.8255500000000001E-2</v>
      </c>
      <c r="H242" s="2">
        <v>1.2956199999999999E-2</v>
      </c>
      <c r="I242" s="3">
        <v>9.6400000000000001E-12</v>
      </c>
      <c r="J242" s="2" t="s">
        <v>26</v>
      </c>
      <c r="K242" s="2">
        <f t="shared" si="12"/>
        <v>1.494705500051973E-4</v>
      </c>
      <c r="L242" s="2">
        <f t="shared" si="13"/>
        <v>46.400800628203768</v>
      </c>
    </row>
    <row r="243" spans="2:12" x14ac:dyDescent="0.25">
      <c r="B243" s="2" t="s">
        <v>260</v>
      </c>
      <c r="C243" s="2">
        <v>8</v>
      </c>
      <c r="D243" s="2">
        <v>8488264</v>
      </c>
      <c r="E243" s="2" t="s">
        <v>14</v>
      </c>
      <c r="F243" s="2" t="s">
        <v>19</v>
      </c>
      <c r="G243" s="2">
        <v>-6.0527299999999999E-2</v>
      </c>
      <c r="H243" s="2">
        <v>7.8913899999999999E-3</v>
      </c>
      <c r="I243" s="3">
        <v>1.7199999999999999E-14</v>
      </c>
      <c r="J243" s="2" t="s">
        <v>26</v>
      </c>
      <c r="K243" s="2">
        <f t="shared" si="12"/>
        <v>1.8949840616671362E-4</v>
      </c>
      <c r="L243" s="2">
        <f t="shared" si="13"/>
        <v>58.829179328992844</v>
      </c>
    </row>
    <row r="244" spans="2:12" x14ac:dyDescent="0.25">
      <c r="B244" s="2" t="s">
        <v>261</v>
      </c>
      <c r="C244" s="2">
        <v>16</v>
      </c>
      <c r="D244" s="2">
        <v>14306452</v>
      </c>
      <c r="E244" s="2" t="s">
        <v>19</v>
      </c>
      <c r="F244" s="2" t="s">
        <v>18</v>
      </c>
      <c r="G244" s="2">
        <v>-5.40285E-2</v>
      </c>
      <c r="H244" s="2">
        <v>7.9483799999999997E-3</v>
      </c>
      <c r="I244" s="3">
        <v>1.0699999999999999E-11</v>
      </c>
      <c r="J244" s="2" t="s">
        <v>26</v>
      </c>
      <c r="K244" s="2">
        <f t="shared" si="12"/>
        <v>1.4883881760672696E-4</v>
      </c>
      <c r="L244" s="2">
        <f t="shared" si="13"/>
        <v>46.204659966274072</v>
      </c>
    </row>
    <row r="245" spans="2:12" x14ac:dyDescent="0.25">
      <c r="B245" s="2" t="s">
        <v>262</v>
      </c>
      <c r="C245" s="2">
        <v>8</v>
      </c>
      <c r="D245" s="2">
        <v>118873852</v>
      </c>
      <c r="E245" s="2" t="s">
        <v>18</v>
      </c>
      <c r="F245" s="2" t="s">
        <v>19</v>
      </c>
      <c r="G245" s="2">
        <v>5.5827599999999998E-2</v>
      </c>
      <c r="H245" s="2">
        <v>9.0732999999999994E-3</v>
      </c>
      <c r="I245" s="3">
        <v>7.6099999999999996E-10</v>
      </c>
      <c r="J245" s="2" t="s">
        <v>26</v>
      </c>
      <c r="K245" s="2">
        <f t="shared" si="12"/>
        <v>1.219569867835507E-4</v>
      </c>
      <c r="L245" s="2">
        <f t="shared" si="13"/>
        <v>37.858602334837329</v>
      </c>
    </row>
    <row r="246" spans="2:12" x14ac:dyDescent="0.25">
      <c r="B246" s="2" t="s">
        <v>263</v>
      </c>
      <c r="C246" s="2">
        <v>6</v>
      </c>
      <c r="D246" s="2">
        <v>33088430</v>
      </c>
      <c r="E246" s="2" t="s">
        <v>15</v>
      </c>
      <c r="F246" s="2" t="s">
        <v>14</v>
      </c>
      <c r="G246" s="2">
        <v>-0.129028</v>
      </c>
      <c r="H246" s="2">
        <v>9.9361299999999996E-3</v>
      </c>
      <c r="I246" s="3">
        <v>1.4700000000000001E-38</v>
      </c>
      <c r="J246" s="2" t="s">
        <v>26</v>
      </c>
      <c r="K246" s="2">
        <f t="shared" si="12"/>
        <v>5.4298745971402584E-4</v>
      </c>
      <c r="L246" s="2">
        <f t="shared" si="13"/>
        <v>168.6283547276864</v>
      </c>
    </row>
    <row r="247" spans="2:12" x14ac:dyDescent="0.25">
      <c r="B247" s="2" t="s">
        <v>38</v>
      </c>
      <c r="C247" s="2">
        <v>12</v>
      </c>
      <c r="D247" s="2">
        <v>111446804</v>
      </c>
      <c r="E247" s="2" t="s">
        <v>14</v>
      </c>
      <c r="F247" s="2" t="s">
        <v>15</v>
      </c>
      <c r="G247" s="2">
        <v>-0.15696099999999999</v>
      </c>
      <c r="H247" s="2">
        <v>7.9164100000000005E-3</v>
      </c>
      <c r="I247" s="3">
        <v>1.7300000000000001E-87</v>
      </c>
      <c r="J247" s="2" t="s">
        <v>26</v>
      </c>
      <c r="K247" s="2">
        <f t="shared" si="12"/>
        <v>1.2649388516156996E-3</v>
      </c>
      <c r="L247" s="2">
        <f t="shared" si="13"/>
        <v>393.11911191326556</v>
      </c>
    </row>
    <row r="248" spans="2:12" x14ac:dyDescent="0.25">
      <c r="B248" s="2" t="s">
        <v>264</v>
      </c>
      <c r="C248" s="2">
        <v>1</v>
      </c>
      <c r="D248" s="2">
        <v>199120346</v>
      </c>
      <c r="E248" s="2" t="s">
        <v>15</v>
      </c>
      <c r="F248" s="2" t="s">
        <v>19</v>
      </c>
      <c r="G248" s="2">
        <v>-4.4569400000000002E-2</v>
      </c>
      <c r="H248" s="2">
        <v>7.8903399999999992E-3</v>
      </c>
      <c r="I248" s="3">
        <v>1.6199999999999999E-8</v>
      </c>
      <c r="J248" s="2" t="s">
        <v>26</v>
      </c>
      <c r="K248" s="2">
        <f t="shared" si="12"/>
        <v>1.0278500887142019E-4</v>
      </c>
      <c r="L248" s="2">
        <f t="shared" si="13"/>
        <v>31.906512844788178</v>
      </c>
    </row>
    <row r="249" spans="2:12" x14ac:dyDescent="0.25">
      <c r="B249" s="2" t="s">
        <v>265</v>
      </c>
      <c r="C249" s="2">
        <v>2</v>
      </c>
      <c r="D249" s="2">
        <v>64740919</v>
      </c>
      <c r="E249" s="2" t="s">
        <v>15</v>
      </c>
      <c r="F249" s="2" t="s">
        <v>14</v>
      </c>
      <c r="G249" s="2">
        <v>5.3806899999999998E-2</v>
      </c>
      <c r="H249" s="2">
        <v>8.08853E-3</v>
      </c>
      <c r="I249" s="3">
        <v>2.8899999999999998E-11</v>
      </c>
      <c r="J249" s="2" t="s">
        <v>26</v>
      </c>
      <c r="K249" s="2">
        <f t="shared" si="12"/>
        <v>1.4254996267586907E-4</v>
      </c>
      <c r="L249" s="2">
        <f t="shared" si="13"/>
        <v>44.252105951089305</v>
      </c>
    </row>
    <row r="250" spans="2:12" x14ac:dyDescent="0.25">
      <c r="B250" s="2" t="s">
        <v>266</v>
      </c>
      <c r="C250" s="2">
        <v>7</v>
      </c>
      <c r="D250" s="2">
        <v>128939993</v>
      </c>
      <c r="E250" s="2" t="s">
        <v>19</v>
      </c>
      <c r="F250" s="2" t="s">
        <v>14</v>
      </c>
      <c r="G250" s="2">
        <v>4.5251600000000003E-2</v>
      </c>
      <c r="H250" s="2">
        <v>7.8738999999999996E-3</v>
      </c>
      <c r="I250" s="3">
        <v>9.0799999999999993E-9</v>
      </c>
      <c r="J250" s="2" t="s">
        <v>26</v>
      </c>
      <c r="K250" s="2">
        <f t="shared" si="12"/>
        <v>1.0639816987099073E-4</v>
      </c>
      <c r="L250" s="2">
        <f t="shared" si="13"/>
        <v>33.028229293067938</v>
      </c>
    </row>
    <row r="251" spans="2:12" x14ac:dyDescent="0.25">
      <c r="B251" s="2" t="s">
        <v>267</v>
      </c>
      <c r="C251" s="2">
        <v>22</v>
      </c>
      <c r="D251" s="2">
        <v>38592110</v>
      </c>
      <c r="E251" s="2" t="s">
        <v>18</v>
      </c>
      <c r="F251" s="2" t="s">
        <v>19</v>
      </c>
      <c r="G251" s="2">
        <v>4.6063600000000003E-2</v>
      </c>
      <c r="H251" s="2">
        <v>8.1883100000000007E-3</v>
      </c>
      <c r="I251" s="3">
        <v>1.85E-8</v>
      </c>
      <c r="J251" s="2" t="s">
        <v>26</v>
      </c>
      <c r="K251" s="2">
        <f t="shared" si="12"/>
        <v>1.0194717644051266E-4</v>
      </c>
      <c r="L251" s="2">
        <f t="shared" si="13"/>
        <v>31.646406462801217</v>
      </c>
    </row>
    <row r="252" spans="2:12" x14ac:dyDescent="0.25">
      <c r="B252" s="2" t="s">
        <v>268</v>
      </c>
      <c r="C252" s="2">
        <v>22</v>
      </c>
      <c r="D252" s="2">
        <v>30042458</v>
      </c>
      <c r="E252" s="2" t="s">
        <v>19</v>
      </c>
      <c r="F252" s="2" t="s">
        <v>18</v>
      </c>
      <c r="G252" s="2">
        <v>-4.8635999999999999E-2</v>
      </c>
      <c r="H252" s="2">
        <v>7.9953200000000002E-3</v>
      </c>
      <c r="I252" s="3">
        <v>1.1800000000000001E-9</v>
      </c>
      <c r="J252" s="2" t="s">
        <v>26</v>
      </c>
      <c r="K252" s="2">
        <f t="shared" si="12"/>
        <v>1.1920226452984511E-4</v>
      </c>
      <c r="L252" s="2">
        <f t="shared" si="13"/>
        <v>37.003363367598197</v>
      </c>
    </row>
    <row r="253" spans="2:12" x14ac:dyDescent="0.25">
      <c r="B253" s="2" t="s">
        <v>36</v>
      </c>
      <c r="C253" s="2">
        <v>11</v>
      </c>
      <c r="D253" s="2">
        <v>95578258</v>
      </c>
      <c r="E253" s="2" t="s">
        <v>14</v>
      </c>
      <c r="F253" s="2" t="s">
        <v>15</v>
      </c>
      <c r="G253" s="2">
        <v>8.8439500000000004E-2</v>
      </c>
      <c r="H253" s="2">
        <v>1.0381E-2</v>
      </c>
      <c r="I253" s="3">
        <v>1.6000000000000001E-17</v>
      </c>
      <c r="J253" s="2" t="s">
        <v>26</v>
      </c>
      <c r="K253" s="2">
        <f t="shared" si="12"/>
        <v>2.3377868614000391E-4</v>
      </c>
      <c r="L253" s="2">
        <f t="shared" si="13"/>
        <v>72.579066272377958</v>
      </c>
    </row>
    <row r="254" spans="2:12" x14ac:dyDescent="0.25">
      <c r="B254" s="2" t="s">
        <v>269</v>
      </c>
      <c r="C254" s="2">
        <v>19</v>
      </c>
      <c r="D254" s="2">
        <v>55228237</v>
      </c>
      <c r="E254" s="2" t="s">
        <v>15</v>
      </c>
      <c r="F254" s="2" t="s">
        <v>14</v>
      </c>
      <c r="G254" s="2">
        <v>6.4998600000000004E-2</v>
      </c>
      <c r="H254" s="2">
        <v>1.0458500000000001E-2</v>
      </c>
      <c r="I254" s="3">
        <v>5.1399999999999998E-10</v>
      </c>
      <c r="J254" s="2" t="s">
        <v>26</v>
      </c>
      <c r="K254" s="2">
        <f t="shared" si="12"/>
        <v>1.2442494062948306E-4</v>
      </c>
      <c r="L254" s="2">
        <f t="shared" si="13"/>
        <v>38.624814362337851</v>
      </c>
    </row>
    <row r="255" spans="2:12" x14ac:dyDescent="0.25">
      <c r="B255" s="2" t="s">
        <v>270</v>
      </c>
      <c r="C255" s="2">
        <v>5</v>
      </c>
      <c r="D255" s="2">
        <v>77879402</v>
      </c>
      <c r="E255" s="2" t="s">
        <v>18</v>
      </c>
      <c r="F255" s="2" t="s">
        <v>19</v>
      </c>
      <c r="G255" s="2">
        <v>-4.6031099999999998E-2</v>
      </c>
      <c r="H255" s="2">
        <v>7.9305699999999996E-3</v>
      </c>
      <c r="I255" s="3">
        <v>6.4599999999999996E-9</v>
      </c>
      <c r="J255" s="2" t="s">
        <v>26</v>
      </c>
      <c r="K255" s="2">
        <f t="shared" si="12"/>
        <v>1.0852731153061942E-4</v>
      </c>
      <c r="L255" s="2">
        <f t="shared" si="13"/>
        <v>33.68923137307435</v>
      </c>
    </row>
    <row r="256" spans="2:12" x14ac:dyDescent="0.25">
      <c r="B256" s="2" t="s">
        <v>271</v>
      </c>
      <c r="C256" s="2">
        <v>2</v>
      </c>
      <c r="D256" s="2">
        <v>191097370</v>
      </c>
      <c r="E256" s="2" t="s">
        <v>14</v>
      </c>
      <c r="F256" s="2" t="s">
        <v>15</v>
      </c>
      <c r="G256" s="2">
        <v>-0.12348099999999999</v>
      </c>
      <c r="H256" s="2">
        <v>9.1598600000000006E-3</v>
      </c>
      <c r="I256" s="3">
        <v>2.0299999999999999E-41</v>
      </c>
      <c r="J256" s="2" t="s">
        <v>26</v>
      </c>
      <c r="K256" s="2">
        <f t="shared" si="12"/>
        <v>5.8514120953257257E-4</v>
      </c>
      <c r="L256" s="2">
        <f t="shared" si="13"/>
        <v>181.72714578628643</v>
      </c>
    </row>
    <row r="257" spans="2:12" x14ac:dyDescent="0.25">
      <c r="B257" s="2" t="s">
        <v>272</v>
      </c>
      <c r="C257" s="2">
        <v>1</v>
      </c>
      <c r="D257" s="2">
        <v>19310500</v>
      </c>
      <c r="E257" s="2" t="s">
        <v>15</v>
      </c>
      <c r="F257" s="2" t="s">
        <v>19</v>
      </c>
      <c r="G257" s="2">
        <v>-8.1018800000000002E-2</v>
      </c>
      <c r="H257" s="2">
        <v>1.4116699999999999E-2</v>
      </c>
      <c r="I257" s="3">
        <v>9.5100000000000005E-9</v>
      </c>
      <c r="J257" s="2" t="s">
        <v>26</v>
      </c>
      <c r="K257" s="2">
        <f t="shared" si="12"/>
        <v>1.0610880807021059E-4</v>
      </c>
      <c r="L257" s="2">
        <f t="shared" si="13"/>
        <v>32.938395773211766</v>
      </c>
    </row>
    <row r="258" spans="2:12" x14ac:dyDescent="0.25">
      <c r="B258" s="2" t="s">
        <v>273</v>
      </c>
      <c r="C258" s="2">
        <v>17</v>
      </c>
      <c r="D258" s="2">
        <v>75761755</v>
      </c>
      <c r="E258" s="2" t="s">
        <v>15</v>
      </c>
      <c r="F258" s="2" t="s">
        <v>14</v>
      </c>
      <c r="G258" s="2">
        <v>8.4099499999999994E-2</v>
      </c>
      <c r="H258" s="2">
        <v>1.41718E-2</v>
      </c>
      <c r="I258" s="3">
        <v>2.9499999999999999E-9</v>
      </c>
      <c r="J258" s="2" t="s">
        <v>26</v>
      </c>
      <c r="K258" s="2">
        <f t="shared" si="12"/>
        <v>1.1344354949052032E-4</v>
      </c>
      <c r="L258" s="2">
        <f t="shared" si="13"/>
        <v>35.215511411875312</v>
      </c>
    </row>
    <row r="259" spans="2:12" x14ac:dyDescent="0.25">
      <c r="B259" s="2" t="s">
        <v>274</v>
      </c>
      <c r="C259" s="2">
        <v>4</v>
      </c>
      <c r="D259" s="2">
        <v>40335927</v>
      </c>
      <c r="E259" s="2" t="s">
        <v>15</v>
      </c>
      <c r="F259" s="2" t="s">
        <v>14</v>
      </c>
      <c r="G259" s="2">
        <v>-5.9134600000000002E-2</v>
      </c>
      <c r="H259" s="2">
        <v>9.3533999999999996E-3</v>
      </c>
      <c r="I259" s="3">
        <v>2.5799999999999999E-10</v>
      </c>
      <c r="J259" s="2" t="s">
        <v>26</v>
      </c>
      <c r="K259" s="2">
        <f t="shared" si="12"/>
        <v>1.2875991101644028E-4</v>
      </c>
      <c r="L259" s="2">
        <f t="shared" si="13"/>
        <v>39.970677881498155</v>
      </c>
    </row>
    <row r="260" spans="2:12" x14ac:dyDescent="0.25">
      <c r="B260" s="2" t="s">
        <v>275</v>
      </c>
      <c r="C260" s="2">
        <v>5</v>
      </c>
      <c r="D260" s="2">
        <v>103265657</v>
      </c>
      <c r="E260" s="2" t="s">
        <v>19</v>
      </c>
      <c r="F260" s="2" t="s">
        <v>15</v>
      </c>
      <c r="G260" s="2">
        <v>-5.3380400000000001E-2</v>
      </c>
      <c r="H260" s="2">
        <v>8.4438599999999992E-3</v>
      </c>
      <c r="I260" s="3">
        <v>2.5899999999999998E-10</v>
      </c>
      <c r="J260" s="2" t="s">
        <v>26</v>
      </c>
      <c r="K260" s="2">
        <f t="shared" si="12"/>
        <v>1.2874132167462585E-4</v>
      </c>
      <c r="L260" s="2">
        <f t="shared" si="13"/>
        <v>39.964906486825491</v>
      </c>
    </row>
    <row r="261" spans="2:12" x14ac:dyDescent="0.25">
      <c r="B261" s="2" t="s">
        <v>276</v>
      </c>
      <c r="C261" s="2">
        <v>1</v>
      </c>
      <c r="D261" s="2">
        <v>19512250</v>
      </c>
      <c r="E261" s="2" t="s">
        <v>15</v>
      </c>
      <c r="F261" s="2" t="s">
        <v>18</v>
      </c>
      <c r="G261" s="2">
        <v>-0.104236</v>
      </c>
      <c r="H261" s="2">
        <v>1.18418E-2</v>
      </c>
      <c r="I261" s="3">
        <v>1.34E-18</v>
      </c>
      <c r="J261" s="2" t="s">
        <v>26</v>
      </c>
      <c r="K261" s="2">
        <f t="shared" si="12"/>
        <v>2.4956513412529446E-4</v>
      </c>
      <c r="L261" s="2">
        <f t="shared" si="13"/>
        <v>77.481359496756923</v>
      </c>
    </row>
    <row r="262" spans="2:12" x14ac:dyDescent="0.25">
      <c r="B262" s="2" t="s">
        <v>277</v>
      </c>
      <c r="C262" s="2">
        <v>18</v>
      </c>
      <c r="D262" s="2">
        <v>79422544</v>
      </c>
      <c r="E262" s="2" t="s">
        <v>15</v>
      </c>
      <c r="F262" s="2" t="s">
        <v>14</v>
      </c>
      <c r="G262" s="2">
        <v>-0.107083</v>
      </c>
      <c r="H262" s="2">
        <v>1.78911E-2</v>
      </c>
      <c r="I262" s="3">
        <v>2.16E-9</v>
      </c>
      <c r="J262" s="2" t="s">
        <v>26</v>
      </c>
      <c r="K262" s="2">
        <f t="shared" si="12"/>
        <v>1.1540088286804445E-4</v>
      </c>
      <c r="L262" s="2">
        <f t="shared" si="13"/>
        <v>35.823183258621775</v>
      </c>
    </row>
    <row r="263" spans="2:12" x14ac:dyDescent="0.25">
      <c r="B263" s="2" t="s">
        <v>278</v>
      </c>
      <c r="C263" s="2">
        <v>2</v>
      </c>
      <c r="D263" s="2">
        <v>62235988</v>
      </c>
      <c r="E263" s="2" t="s">
        <v>18</v>
      </c>
      <c r="F263" s="2" t="s">
        <v>15</v>
      </c>
      <c r="G263" s="2">
        <v>6.4135600000000001E-2</v>
      </c>
      <c r="H263" s="2">
        <v>1.1764999999999999E-2</v>
      </c>
      <c r="I263" s="3">
        <v>4.9999999999999998E-8</v>
      </c>
      <c r="J263" s="2" t="s">
        <v>26</v>
      </c>
      <c r="K263" s="2">
        <f t="shared" si="12"/>
        <v>9.5733769918360701E-5</v>
      </c>
      <c r="L263" s="2">
        <f t="shared" si="13"/>
        <v>29.717458341739587</v>
      </c>
    </row>
    <row r="264" spans="2:12" x14ac:dyDescent="0.25">
      <c r="B264" s="2" t="s">
        <v>53</v>
      </c>
      <c r="C264" s="2">
        <v>17</v>
      </c>
      <c r="D264" s="2">
        <v>7337072</v>
      </c>
      <c r="E264" s="2" t="s">
        <v>15</v>
      </c>
      <c r="F264" s="2" t="s">
        <v>14</v>
      </c>
      <c r="G264" s="2">
        <v>7.7845499999999998E-2</v>
      </c>
      <c r="H264" s="2">
        <v>9.9244899999999994E-3</v>
      </c>
      <c r="I264" s="3">
        <v>4.3699999999999996E-15</v>
      </c>
      <c r="J264" s="2" t="s">
        <v>26</v>
      </c>
      <c r="K264" s="2">
        <f t="shared" si="12"/>
        <v>1.9817863401720142E-4</v>
      </c>
      <c r="L264" s="2">
        <f t="shared" si="13"/>
        <v>61.524462689305516</v>
      </c>
    </row>
    <row r="265" spans="2:12" x14ac:dyDescent="0.25">
      <c r="B265" s="2" t="s">
        <v>279</v>
      </c>
      <c r="C265" s="2">
        <v>12</v>
      </c>
      <c r="D265" s="2">
        <v>642348</v>
      </c>
      <c r="E265" s="2" t="s">
        <v>18</v>
      </c>
      <c r="F265" s="2" t="s">
        <v>19</v>
      </c>
      <c r="G265" s="2">
        <v>5.4335899999999999E-2</v>
      </c>
      <c r="H265" s="2">
        <v>8.3904800000000005E-3</v>
      </c>
      <c r="I265" s="3">
        <v>9.43E-11</v>
      </c>
      <c r="J265" s="2" t="s">
        <v>26</v>
      </c>
      <c r="K265" s="2">
        <f t="shared" si="12"/>
        <v>1.3509327236041011E-4</v>
      </c>
      <c r="L265" s="2">
        <f t="shared" si="13"/>
        <v>41.936996027429288</v>
      </c>
    </row>
    <row r="266" spans="2:12" x14ac:dyDescent="0.25">
      <c r="B266" s="2" t="s">
        <v>280</v>
      </c>
      <c r="C266" s="2">
        <v>12</v>
      </c>
      <c r="D266" s="2">
        <v>56052982</v>
      </c>
      <c r="E266" s="2" t="s">
        <v>15</v>
      </c>
      <c r="F266" s="2" t="s">
        <v>14</v>
      </c>
      <c r="G266" s="2">
        <v>8.05646E-2</v>
      </c>
      <c r="H266" s="2">
        <v>8.3324000000000002E-3</v>
      </c>
      <c r="I266" s="3">
        <v>4.0899999999999998E-22</v>
      </c>
      <c r="J266" s="2" t="s">
        <v>26</v>
      </c>
      <c r="K266" s="2">
        <f t="shared" si="12"/>
        <v>3.0109932608911549E-4</v>
      </c>
      <c r="L266" s="2">
        <f t="shared" si="13"/>
        <v>93.485766127328233</v>
      </c>
    </row>
    <row r="267" spans="2:12" x14ac:dyDescent="0.25">
      <c r="B267" s="2" t="s">
        <v>281</v>
      </c>
      <c r="C267" s="2">
        <v>4</v>
      </c>
      <c r="D267" s="2">
        <v>26097188</v>
      </c>
      <c r="E267" s="2" t="s">
        <v>19</v>
      </c>
      <c r="F267" s="2" t="s">
        <v>18</v>
      </c>
      <c r="G267" s="2">
        <v>6.6057500000000005E-2</v>
      </c>
      <c r="H267" s="2">
        <v>8.6419900000000004E-3</v>
      </c>
      <c r="I267" s="3">
        <v>2.11E-14</v>
      </c>
      <c r="J267" s="2" t="s">
        <v>26</v>
      </c>
      <c r="K267" s="2">
        <f t="shared" si="12"/>
        <v>1.8820332147472934E-4</v>
      </c>
      <c r="L267" s="2">
        <f t="shared" si="13"/>
        <v>58.427048710529583</v>
      </c>
    </row>
    <row r="268" spans="2:12" x14ac:dyDescent="0.25">
      <c r="B268" s="2" t="s">
        <v>282</v>
      </c>
      <c r="C268" s="2">
        <v>8</v>
      </c>
      <c r="D268" s="2">
        <v>60386969</v>
      </c>
      <c r="E268" s="2" t="s">
        <v>15</v>
      </c>
      <c r="F268" s="2" t="s">
        <v>18</v>
      </c>
      <c r="G268" s="2">
        <v>4.8991399999999997E-2</v>
      </c>
      <c r="H268" s="2">
        <v>7.9708999999999995E-3</v>
      </c>
      <c r="I268" s="3">
        <v>7.9299999999999995E-10</v>
      </c>
      <c r="J268" s="2" t="s">
        <v>26</v>
      </c>
      <c r="K268" s="2">
        <f t="shared" si="12"/>
        <v>1.2169266570869988E-4</v>
      </c>
      <c r="L268" s="2">
        <f t="shared" si="13"/>
        <v>37.77654025187644</v>
      </c>
    </row>
    <row r="269" spans="2:12" x14ac:dyDescent="0.25">
      <c r="B269" s="2" t="s">
        <v>283</v>
      </c>
      <c r="C269" s="2">
        <v>6</v>
      </c>
      <c r="D269" s="2">
        <v>43938518</v>
      </c>
      <c r="E269" s="2" t="s">
        <v>15</v>
      </c>
      <c r="F269" s="2" t="s">
        <v>14</v>
      </c>
      <c r="G269" s="2">
        <v>-6.3791799999999996E-2</v>
      </c>
      <c r="H269" s="2">
        <v>9.8027900000000005E-3</v>
      </c>
      <c r="I269" s="3">
        <v>7.6400000000000002E-11</v>
      </c>
      <c r="J269" s="2" t="s">
        <v>26</v>
      </c>
      <c r="K269" s="2">
        <f t="shared" si="12"/>
        <v>1.3641538275070139E-4</v>
      </c>
      <c r="L269" s="2">
        <f t="shared" si="13"/>
        <v>42.347474668190088</v>
      </c>
    </row>
    <row r="270" spans="2:12" x14ac:dyDescent="0.25">
      <c r="B270" s="2" t="s">
        <v>284</v>
      </c>
      <c r="C270" s="2">
        <v>2</v>
      </c>
      <c r="D270" s="2">
        <v>216761868</v>
      </c>
      <c r="E270" s="2" t="s">
        <v>19</v>
      </c>
      <c r="F270" s="2" t="s">
        <v>14</v>
      </c>
      <c r="G270" s="2">
        <v>8.9522000000000004E-2</v>
      </c>
      <c r="H270" s="2">
        <v>8.1068300000000006E-3</v>
      </c>
      <c r="I270" s="3">
        <v>2.3799999999999999E-28</v>
      </c>
      <c r="J270" s="2" t="s">
        <v>26</v>
      </c>
      <c r="K270" s="2">
        <f t="shared" si="12"/>
        <v>3.9271646635734243E-4</v>
      </c>
      <c r="L270" s="2">
        <f t="shared" si="13"/>
        <v>121.94236733532196</v>
      </c>
    </row>
    <row r="271" spans="2:12" x14ac:dyDescent="0.25">
      <c r="B271" s="2" t="s">
        <v>285</v>
      </c>
      <c r="C271" s="2">
        <v>4</v>
      </c>
      <c r="D271" s="2">
        <v>10707742</v>
      </c>
      <c r="E271" s="2" t="s">
        <v>14</v>
      </c>
      <c r="F271" s="2" t="s">
        <v>15</v>
      </c>
      <c r="G271" s="2">
        <v>5.5880399999999997E-2</v>
      </c>
      <c r="H271" s="2">
        <v>7.8840400000000001E-3</v>
      </c>
      <c r="I271" s="3">
        <v>1.3600000000000001E-12</v>
      </c>
      <c r="J271" s="2" t="s">
        <v>26</v>
      </c>
      <c r="K271" s="2">
        <f t="shared" si="12"/>
        <v>1.6182416262699567E-4</v>
      </c>
      <c r="L271" s="2">
        <f t="shared" si="13"/>
        <v>50.236407654069936</v>
      </c>
    </row>
    <row r="272" spans="2:12" x14ac:dyDescent="0.25">
      <c r="B272" s="2" t="s">
        <v>286</v>
      </c>
      <c r="C272" s="2">
        <v>9</v>
      </c>
      <c r="D272" s="2">
        <v>97855151</v>
      </c>
      <c r="E272" s="2" t="s">
        <v>18</v>
      </c>
      <c r="F272" s="2" t="s">
        <v>15</v>
      </c>
      <c r="G272" s="2">
        <v>-0.10656599999999999</v>
      </c>
      <c r="H272" s="2">
        <v>1.07159E-2</v>
      </c>
      <c r="I272" s="3">
        <v>2.6600000000000003E-23</v>
      </c>
      <c r="J272" s="2" t="s">
        <v>26</v>
      </c>
      <c r="K272" s="2">
        <f t="shared" si="12"/>
        <v>3.1851797900030426E-4</v>
      </c>
      <c r="L272" s="2">
        <f t="shared" si="13"/>
        <v>98.895658511227339</v>
      </c>
    </row>
    <row r="273" spans="2:12" x14ac:dyDescent="0.25">
      <c r="B273" s="2" t="s">
        <v>28</v>
      </c>
      <c r="C273" s="2">
        <v>10</v>
      </c>
      <c r="D273" s="2">
        <v>6056861</v>
      </c>
      <c r="E273" s="2" t="s">
        <v>14</v>
      </c>
      <c r="F273" s="2" t="s">
        <v>15</v>
      </c>
      <c r="G273" s="2">
        <v>-6.7475999999999994E-2</v>
      </c>
      <c r="H273" s="2">
        <v>8.1042300000000005E-3</v>
      </c>
      <c r="I273" s="3">
        <v>8.3600000000000005E-17</v>
      </c>
      <c r="J273" s="2" t="s">
        <v>26</v>
      </c>
      <c r="K273" s="2">
        <f t="shared" si="12"/>
        <v>2.2329059844736177E-4</v>
      </c>
      <c r="L273" s="2">
        <f t="shared" si="13"/>
        <v>69.32220126668625</v>
      </c>
    </row>
    <row r="274" spans="2:12" x14ac:dyDescent="0.25">
      <c r="B274" s="2" t="s">
        <v>287</v>
      </c>
      <c r="C274" s="2">
        <v>11</v>
      </c>
      <c r="D274" s="2">
        <v>86360905</v>
      </c>
      <c r="E274" s="2" t="s">
        <v>18</v>
      </c>
      <c r="F274" s="2" t="s">
        <v>19</v>
      </c>
      <c r="G274" s="2">
        <v>-5.14586E-2</v>
      </c>
      <c r="H274" s="2">
        <v>8.20742E-3</v>
      </c>
      <c r="I274" s="3">
        <v>3.6199999999999999E-10</v>
      </c>
      <c r="J274" s="2" t="s">
        <v>26</v>
      </c>
      <c r="K274" s="2">
        <f t="shared" si="12"/>
        <v>1.2663095931366987E-4</v>
      </c>
      <c r="L274" s="2">
        <f t="shared" si="13"/>
        <v>39.309708025488973</v>
      </c>
    </row>
    <row r="275" spans="2:12" x14ac:dyDescent="0.25">
      <c r="B275" s="2" t="s">
        <v>288</v>
      </c>
      <c r="C275" s="2">
        <v>2</v>
      </c>
      <c r="D275" s="2">
        <v>190251121</v>
      </c>
      <c r="E275" s="2" t="s">
        <v>14</v>
      </c>
      <c r="F275" s="2" t="s">
        <v>15</v>
      </c>
      <c r="G275" s="2">
        <v>5.7413800000000001E-2</v>
      </c>
      <c r="H275" s="2">
        <v>9.3686800000000008E-3</v>
      </c>
      <c r="I275" s="3">
        <v>8.8800000000000004E-10</v>
      </c>
      <c r="J275" s="2" t="s">
        <v>26</v>
      </c>
      <c r="K275" s="2">
        <f t="shared" si="12"/>
        <v>1.2098053713574826E-4</v>
      </c>
      <c r="L275" s="2">
        <f t="shared" si="13"/>
        <v>37.555450439057125</v>
      </c>
    </row>
    <row r="276" spans="2:12" x14ac:dyDescent="0.25">
      <c r="B276" s="2" t="s">
        <v>289</v>
      </c>
      <c r="C276" s="2">
        <v>14</v>
      </c>
      <c r="D276" s="2">
        <v>93092108</v>
      </c>
      <c r="E276" s="2" t="s">
        <v>19</v>
      </c>
      <c r="F276" s="2" t="s">
        <v>14</v>
      </c>
      <c r="G276" s="2">
        <v>9.2970399999999995E-2</v>
      </c>
      <c r="H276" s="2">
        <v>1.00599E-2</v>
      </c>
      <c r="I276" s="3">
        <v>2.43E-20</v>
      </c>
      <c r="J276" s="2" t="s">
        <v>26</v>
      </c>
      <c r="K276" s="2">
        <f t="shared" si="12"/>
        <v>2.7509003858603966E-4</v>
      </c>
      <c r="L276" s="2">
        <f t="shared" si="13"/>
        <v>85.408141825674065</v>
      </c>
    </row>
    <row r="277" spans="2:12" x14ac:dyDescent="0.25">
      <c r="B277" s="2" t="s">
        <v>290</v>
      </c>
      <c r="C277" s="2">
        <v>14</v>
      </c>
      <c r="D277" s="2">
        <v>105701324</v>
      </c>
      <c r="E277" s="2" t="s">
        <v>19</v>
      </c>
      <c r="F277" s="2" t="s">
        <v>15</v>
      </c>
      <c r="G277" s="2">
        <v>-4.7347500000000001E-2</v>
      </c>
      <c r="H277" s="2">
        <v>8.2374900000000001E-3</v>
      </c>
      <c r="I277" s="3">
        <v>9.0400000000000002E-9</v>
      </c>
      <c r="J277" s="2" t="s">
        <v>26</v>
      </c>
      <c r="K277" s="2">
        <f t="shared" si="12"/>
        <v>1.0642664234064926E-4</v>
      </c>
      <c r="L277" s="2">
        <f t="shared" si="13"/>
        <v>33.037068687122591</v>
      </c>
    </row>
    <row r="278" spans="2:12" x14ac:dyDescent="0.25">
      <c r="B278" s="2" t="s">
        <v>291</v>
      </c>
      <c r="C278" s="2">
        <v>1</v>
      </c>
      <c r="D278" s="2">
        <v>77621033</v>
      </c>
      <c r="E278" s="2" t="s">
        <v>15</v>
      </c>
      <c r="F278" s="2" t="s">
        <v>14</v>
      </c>
      <c r="G278" s="2">
        <v>7.45947E-2</v>
      </c>
      <c r="H278" s="2">
        <v>1.31656E-2</v>
      </c>
      <c r="I278" s="3">
        <v>1.46E-8</v>
      </c>
      <c r="J278" s="2" t="s">
        <v>26</v>
      </c>
      <c r="K278" s="2">
        <f t="shared" si="12"/>
        <v>1.0341463309205635E-4</v>
      </c>
      <c r="L278" s="2">
        <f t="shared" si="13"/>
        <v>32.101980950758737</v>
      </c>
    </row>
    <row r="279" spans="2:12" x14ac:dyDescent="0.25">
      <c r="B279" s="2" t="s">
        <v>292</v>
      </c>
      <c r="C279" s="2">
        <v>9</v>
      </c>
      <c r="D279" s="2">
        <v>124453493</v>
      </c>
      <c r="E279" s="2" t="s">
        <v>15</v>
      </c>
      <c r="F279" s="2" t="s">
        <v>19</v>
      </c>
      <c r="G279" s="2">
        <v>5.1378E-2</v>
      </c>
      <c r="H279" s="2">
        <v>7.8883600000000005E-3</v>
      </c>
      <c r="I279" s="3">
        <v>7.3599999999999997E-11</v>
      </c>
      <c r="J279" s="2" t="s">
        <v>26</v>
      </c>
      <c r="K279" s="2">
        <f t="shared" si="12"/>
        <v>1.3665133299692862E-4</v>
      </c>
      <c r="L279" s="2">
        <f t="shared" si="13"/>
        <v>42.42073079566061</v>
      </c>
    </row>
    <row r="280" spans="2:12" x14ac:dyDescent="0.25">
      <c r="B280" s="2" t="s">
        <v>293</v>
      </c>
      <c r="C280" s="2">
        <v>15</v>
      </c>
      <c r="D280" s="2">
        <v>38632994</v>
      </c>
      <c r="E280" s="2" t="s">
        <v>15</v>
      </c>
      <c r="F280" s="2" t="s">
        <v>14</v>
      </c>
      <c r="G280" s="2">
        <v>5.7453700000000003E-2</v>
      </c>
      <c r="H280" s="2">
        <v>9.5589000000000004E-3</v>
      </c>
      <c r="I280" s="3">
        <v>1.85E-9</v>
      </c>
      <c r="J280" s="2" t="s">
        <v>26</v>
      </c>
      <c r="K280" s="2">
        <f t="shared" si="12"/>
        <v>1.1637559193864663E-4</v>
      </c>
      <c r="L280" s="2">
        <f t="shared" si="13"/>
        <v>36.125791391010033</v>
      </c>
    </row>
    <row r="281" spans="2:12" x14ac:dyDescent="0.25">
      <c r="B281" s="2" t="s">
        <v>294</v>
      </c>
      <c r="C281" s="2">
        <v>9</v>
      </c>
      <c r="D281" s="2">
        <v>97577831</v>
      </c>
      <c r="E281" s="2" t="s">
        <v>19</v>
      </c>
      <c r="F281" s="2" t="s">
        <v>14</v>
      </c>
      <c r="G281" s="2">
        <v>9.4790700000000006E-2</v>
      </c>
      <c r="H281" s="2">
        <v>1.5558000000000001E-2</v>
      </c>
      <c r="I281" s="3">
        <v>1.1100000000000001E-9</v>
      </c>
      <c r="J281" s="2" t="s">
        <v>26</v>
      </c>
      <c r="K281" s="2">
        <f t="shared" si="12"/>
        <v>1.1958157491549258E-4</v>
      </c>
      <c r="L281" s="2">
        <f t="shared" si="13"/>
        <v>37.121124877445389</v>
      </c>
    </row>
    <row r="282" spans="2:12" x14ac:dyDescent="0.25">
      <c r="B282" s="2" t="s">
        <v>295</v>
      </c>
      <c r="C282" s="2">
        <v>16</v>
      </c>
      <c r="D282" s="2">
        <v>50727755</v>
      </c>
      <c r="E282" s="2" t="s">
        <v>15</v>
      </c>
      <c r="F282" s="2" t="s">
        <v>14</v>
      </c>
      <c r="G282" s="2">
        <v>0.14119899999999999</v>
      </c>
      <c r="H282" s="2">
        <v>2.3938600000000001E-2</v>
      </c>
      <c r="I282" s="3">
        <v>3.6699999999999999E-9</v>
      </c>
      <c r="J282" s="2" t="s">
        <v>26</v>
      </c>
      <c r="K282" s="2">
        <f t="shared" si="12"/>
        <v>1.1207515513389581E-4</v>
      </c>
      <c r="L282" s="2">
        <f t="shared" si="13"/>
        <v>34.790682422829406</v>
      </c>
    </row>
    <row r="283" spans="2:12" x14ac:dyDescent="0.25">
      <c r="B283" s="2" t="s">
        <v>296</v>
      </c>
      <c r="C283" s="2">
        <v>1</v>
      </c>
      <c r="D283" s="2">
        <v>2581666</v>
      </c>
      <c r="E283" s="2" t="s">
        <v>15</v>
      </c>
      <c r="F283" s="2" t="s">
        <v>14</v>
      </c>
      <c r="G283" s="2">
        <v>7.6571600000000004E-2</v>
      </c>
      <c r="H283" s="2">
        <v>1.19025E-2</v>
      </c>
      <c r="I283" s="3">
        <v>1.2500000000000001E-10</v>
      </c>
      <c r="J283" s="2" t="s">
        <v>26</v>
      </c>
      <c r="K283" s="2">
        <f t="shared" si="12"/>
        <v>1.3331942717814148E-4</v>
      </c>
      <c r="L283" s="2">
        <f t="shared" si="13"/>
        <v>41.386267956505975</v>
      </c>
    </row>
    <row r="284" spans="2:12" x14ac:dyDescent="0.25">
      <c r="B284" s="2" t="s">
        <v>297</v>
      </c>
      <c r="C284" s="2">
        <v>5</v>
      </c>
      <c r="D284" s="2">
        <v>77533598</v>
      </c>
      <c r="E284" s="2" t="s">
        <v>18</v>
      </c>
      <c r="F284" s="2" t="s">
        <v>19</v>
      </c>
      <c r="G284" s="2">
        <v>-6.3920000000000005E-2</v>
      </c>
      <c r="H284" s="2">
        <v>8.2070700000000003E-3</v>
      </c>
      <c r="I284" s="3">
        <v>6.7900000000000003E-15</v>
      </c>
      <c r="J284" s="2" t="s">
        <v>26</v>
      </c>
      <c r="K284" s="2">
        <f t="shared" si="12"/>
        <v>1.9539105186582817E-4</v>
      </c>
      <c r="L284" s="2">
        <f t="shared" si="13"/>
        <v>60.658890010854911</v>
      </c>
    </row>
    <row r="285" spans="2:12" x14ac:dyDescent="0.25">
      <c r="B285" s="2" t="s">
        <v>98</v>
      </c>
      <c r="C285" s="2">
        <v>6</v>
      </c>
      <c r="D285" s="2">
        <v>165632995</v>
      </c>
      <c r="E285" s="2" t="s">
        <v>15</v>
      </c>
      <c r="F285" s="2" t="s">
        <v>19</v>
      </c>
      <c r="G285" s="2">
        <v>-8.23464E-2</v>
      </c>
      <c r="H285" s="2">
        <v>8.9553800000000006E-3</v>
      </c>
      <c r="I285" s="3">
        <v>3.7400000000000002E-20</v>
      </c>
      <c r="J285" s="2" t="s">
        <v>26</v>
      </c>
      <c r="K285" s="2">
        <f t="shared" si="12"/>
        <v>2.7232981378047413E-4</v>
      </c>
      <c r="L285" s="2">
        <f t="shared" si="13"/>
        <v>84.550931979254671</v>
      </c>
    </row>
    <row r="286" spans="2:12" x14ac:dyDescent="0.25">
      <c r="B286" s="2" t="s">
        <v>298</v>
      </c>
      <c r="C286" s="2">
        <v>3</v>
      </c>
      <c r="D286" s="2">
        <v>106241146</v>
      </c>
      <c r="E286" s="2" t="s">
        <v>15</v>
      </c>
      <c r="F286" s="2" t="s">
        <v>14</v>
      </c>
      <c r="G286" s="2">
        <v>6.3947500000000004E-2</v>
      </c>
      <c r="H286" s="2">
        <v>1.0333E-2</v>
      </c>
      <c r="I286" s="3">
        <v>6.0699999999999997E-10</v>
      </c>
      <c r="J286" s="2" t="s">
        <v>26</v>
      </c>
      <c r="K286" s="2">
        <f t="shared" si="12"/>
        <v>1.2337665072475361E-4</v>
      </c>
      <c r="L286" s="2">
        <f t="shared" si="13"/>
        <v>38.299357111560155</v>
      </c>
    </row>
    <row r="287" spans="2:12" x14ac:dyDescent="0.25">
      <c r="B287" s="2" t="s">
        <v>299</v>
      </c>
      <c r="C287" s="2">
        <v>11</v>
      </c>
      <c r="D287" s="2">
        <v>117212250</v>
      </c>
      <c r="E287" s="2" t="s">
        <v>19</v>
      </c>
      <c r="F287" s="2" t="s">
        <v>18</v>
      </c>
      <c r="G287" s="2">
        <v>-8.6105000000000001E-2</v>
      </c>
      <c r="H287" s="2">
        <v>1.3355000000000001E-2</v>
      </c>
      <c r="I287" s="3">
        <v>1.1399999999999999E-10</v>
      </c>
      <c r="J287" s="2" t="s">
        <v>26</v>
      </c>
      <c r="K287" s="2">
        <f t="shared" si="12"/>
        <v>1.3390693746852519E-4</v>
      </c>
      <c r="L287" s="2">
        <f t="shared" si="13"/>
        <v>41.568672840655317</v>
      </c>
    </row>
    <row r="288" spans="2:12" x14ac:dyDescent="0.25">
      <c r="B288" s="2" t="s">
        <v>300</v>
      </c>
      <c r="C288" s="2">
        <v>5</v>
      </c>
      <c r="D288" s="2">
        <v>143413085</v>
      </c>
      <c r="E288" s="2" t="s">
        <v>18</v>
      </c>
      <c r="F288" s="2" t="s">
        <v>19</v>
      </c>
      <c r="G288" s="2">
        <v>-4.6864000000000003E-2</v>
      </c>
      <c r="H288" s="2">
        <v>8.1329899999999997E-3</v>
      </c>
      <c r="I288" s="3">
        <v>8.2999999999999999E-9</v>
      </c>
      <c r="J288" s="2" t="s">
        <v>26</v>
      </c>
      <c r="K288" s="2">
        <f t="shared" si="12"/>
        <v>1.0696065560659675E-4</v>
      </c>
      <c r="L288" s="2">
        <f t="shared" si="13"/>
        <v>33.202855371598908</v>
      </c>
    </row>
    <row r="289" spans="2:12" x14ac:dyDescent="0.25">
      <c r="B289" s="2" t="s">
        <v>301</v>
      </c>
      <c r="C289" s="2">
        <v>9</v>
      </c>
      <c r="D289" s="2">
        <v>98143706</v>
      </c>
      <c r="E289" s="2" t="s">
        <v>14</v>
      </c>
      <c r="F289" s="2" t="s">
        <v>15</v>
      </c>
      <c r="G289" s="2">
        <v>-7.1160600000000004E-2</v>
      </c>
      <c r="H289" s="2">
        <v>8.9713799999999993E-3</v>
      </c>
      <c r="I289" s="3">
        <v>2.16E-15</v>
      </c>
      <c r="J289" s="2" t="s">
        <v>26</v>
      </c>
      <c r="K289" s="2">
        <f t="shared" si="12"/>
        <v>2.0265856085879795E-4</v>
      </c>
      <c r="L289" s="2">
        <f t="shared" si="13"/>
        <v>62.915535759773313</v>
      </c>
    </row>
    <row r="290" spans="2:12" x14ac:dyDescent="0.25">
      <c r="B290" s="2" t="s">
        <v>302</v>
      </c>
      <c r="C290" s="2">
        <v>6</v>
      </c>
      <c r="D290" s="2">
        <v>90279406</v>
      </c>
      <c r="E290" s="2" t="s">
        <v>19</v>
      </c>
      <c r="F290" s="2" t="s">
        <v>15</v>
      </c>
      <c r="G290" s="2">
        <v>8.1423200000000001E-2</v>
      </c>
      <c r="H290" s="2">
        <v>7.83265E-3</v>
      </c>
      <c r="I290" s="3">
        <v>2.6E-25</v>
      </c>
      <c r="J290" s="2" t="s">
        <v>26</v>
      </c>
      <c r="K290" s="2">
        <f t="shared" si="12"/>
        <v>3.4803265603580014E-4</v>
      </c>
      <c r="L290" s="2">
        <f t="shared" si="13"/>
        <v>108.06276941429776</v>
      </c>
    </row>
    <row r="291" spans="2:12" x14ac:dyDescent="0.25">
      <c r="B291" s="2" t="s">
        <v>303</v>
      </c>
      <c r="C291" s="2">
        <v>2</v>
      </c>
      <c r="D291" s="2">
        <v>97003208</v>
      </c>
      <c r="E291" s="2" t="s">
        <v>15</v>
      </c>
      <c r="F291" s="2" t="s">
        <v>14</v>
      </c>
      <c r="G291" s="2">
        <v>-5.4712999999999998E-2</v>
      </c>
      <c r="H291" s="2">
        <v>9.4061600000000002E-3</v>
      </c>
      <c r="I291" s="3">
        <v>6E-9</v>
      </c>
      <c r="J291" s="2" t="s">
        <v>26</v>
      </c>
      <c r="K291" s="2">
        <f t="shared" si="12"/>
        <v>1.0899366952523451E-4</v>
      </c>
      <c r="L291" s="2">
        <f t="shared" si="13"/>
        <v>33.834014790025222</v>
      </c>
    </row>
    <row r="292" spans="2:12" x14ac:dyDescent="0.25">
      <c r="B292" s="2" t="s">
        <v>304</v>
      </c>
      <c r="C292" s="2">
        <v>8</v>
      </c>
      <c r="D292" s="2">
        <v>32572321</v>
      </c>
      <c r="E292" s="2" t="s">
        <v>19</v>
      </c>
      <c r="F292" s="2" t="s">
        <v>14</v>
      </c>
      <c r="G292" s="2">
        <v>-6.13847E-2</v>
      </c>
      <c r="H292" s="2">
        <v>9.1175700000000002E-3</v>
      </c>
      <c r="I292" s="3">
        <v>1.6700000000000001E-11</v>
      </c>
      <c r="J292" s="2" t="s">
        <v>26</v>
      </c>
      <c r="K292" s="2">
        <f t="shared" si="12"/>
        <v>1.4601279847668248E-4</v>
      </c>
      <c r="L292" s="2">
        <f t="shared" si="13"/>
        <v>45.327238850572314</v>
      </c>
    </row>
    <row r="293" spans="2:12" x14ac:dyDescent="0.25">
      <c r="B293" s="2" t="s">
        <v>305</v>
      </c>
      <c r="C293" s="2">
        <v>10</v>
      </c>
      <c r="D293" s="2">
        <v>62041271</v>
      </c>
      <c r="E293" s="2" t="s">
        <v>15</v>
      </c>
      <c r="F293" s="2" t="s">
        <v>14</v>
      </c>
      <c r="G293" s="2">
        <v>-7.3199700000000006E-2</v>
      </c>
      <c r="H293" s="2">
        <v>8.9841999999999995E-3</v>
      </c>
      <c r="I293" s="3">
        <v>3.7100000000000001E-16</v>
      </c>
      <c r="J293" s="2" t="s">
        <v>26</v>
      </c>
      <c r="K293" s="2">
        <f t="shared" si="12"/>
        <v>2.1382534708770648E-4</v>
      </c>
      <c r="L293" s="2">
        <f t="shared" si="13"/>
        <v>66.383016203339452</v>
      </c>
    </row>
    <row r="294" spans="2:12" x14ac:dyDescent="0.25">
      <c r="B294" s="2" t="s">
        <v>306</v>
      </c>
      <c r="C294" s="2">
        <v>10</v>
      </c>
      <c r="D294" s="2">
        <v>6003414</v>
      </c>
      <c r="E294" s="2" t="s">
        <v>15</v>
      </c>
      <c r="F294" s="2" t="s">
        <v>14</v>
      </c>
      <c r="G294" s="2">
        <v>-6.7706000000000002E-2</v>
      </c>
      <c r="H294" s="2">
        <v>1.2160499999999999E-2</v>
      </c>
      <c r="I294" s="3">
        <v>2.5799999999999999E-8</v>
      </c>
      <c r="J294" s="2" t="s">
        <v>26</v>
      </c>
      <c r="K294" s="2">
        <f t="shared" si="12"/>
        <v>9.9862022379732386E-5</v>
      </c>
      <c r="L294" s="2">
        <f t="shared" si="13"/>
        <v>30.999069032125814</v>
      </c>
    </row>
    <row r="295" spans="2:12" x14ac:dyDescent="0.25">
      <c r="B295" s="2" t="s">
        <v>307</v>
      </c>
      <c r="C295" s="2">
        <v>13</v>
      </c>
      <c r="D295" s="2">
        <v>28048911</v>
      </c>
      <c r="E295" s="2" t="s">
        <v>14</v>
      </c>
      <c r="F295" s="2" t="s">
        <v>15</v>
      </c>
      <c r="G295" s="2">
        <v>0.200239</v>
      </c>
      <c r="H295" s="2">
        <v>3.05624E-2</v>
      </c>
      <c r="I295" s="3">
        <v>5.68E-11</v>
      </c>
      <c r="J295" s="2" t="s">
        <v>26</v>
      </c>
      <c r="K295" s="2">
        <f t="shared" si="12"/>
        <v>1.3827849556217022E-4</v>
      </c>
      <c r="L295" s="2">
        <f t="shared" si="13"/>
        <v>42.925921412384412</v>
      </c>
    </row>
    <row r="296" spans="2:12" x14ac:dyDescent="0.25">
      <c r="B296" s="2" t="s">
        <v>308</v>
      </c>
      <c r="C296" s="2">
        <v>3</v>
      </c>
      <c r="D296" s="2">
        <v>12187515</v>
      </c>
      <c r="E296" s="2" t="s">
        <v>18</v>
      </c>
      <c r="F296" s="2" t="s">
        <v>19</v>
      </c>
      <c r="G296" s="2">
        <v>-6.7962400000000006E-2</v>
      </c>
      <c r="H296" s="2">
        <v>9.2583400000000003E-3</v>
      </c>
      <c r="I296" s="3">
        <v>2.13E-13</v>
      </c>
      <c r="J296" s="2" t="s">
        <v>26</v>
      </c>
      <c r="K296" s="2">
        <f t="shared" si="12"/>
        <v>1.7357535112771922E-4</v>
      </c>
      <c r="L296" s="2">
        <f t="shared" si="13"/>
        <v>53.885059203902365</v>
      </c>
    </row>
    <row r="297" spans="2:12" x14ac:dyDescent="0.25">
      <c r="B297" s="2" t="s">
        <v>309</v>
      </c>
      <c r="C297" s="2">
        <v>14</v>
      </c>
      <c r="D297" s="2">
        <v>104752139</v>
      </c>
      <c r="E297" s="2" t="s">
        <v>18</v>
      </c>
      <c r="F297" s="2" t="s">
        <v>19</v>
      </c>
      <c r="G297" s="2">
        <v>-5.4299800000000002E-2</v>
      </c>
      <c r="H297" s="2">
        <v>7.8320799999999999E-3</v>
      </c>
      <c r="I297" s="3">
        <v>4.1200000000000002E-12</v>
      </c>
      <c r="J297" s="2" t="s">
        <v>26</v>
      </c>
      <c r="K297" s="2">
        <f t="shared" si="12"/>
        <v>1.5483433043302189E-4</v>
      </c>
      <c r="L297" s="2">
        <f t="shared" si="13"/>
        <v>48.066160446213971</v>
      </c>
    </row>
    <row r="298" spans="2:12" x14ac:dyDescent="0.25">
      <c r="B298" s="2" t="s">
        <v>310</v>
      </c>
      <c r="C298" s="2">
        <v>11</v>
      </c>
      <c r="D298" s="2">
        <v>35229771</v>
      </c>
      <c r="E298" s="2" t="s">
        <v>15</v>
      </c>
      <c r="F298" s="2" t="s">
        <v>14</v>
      </c>
      <c r="G298" s="2">
        <v>5.8247E-2</v>
      </c>
      <c r="H298" s="2">
        <v>8.1841599999999994E-3</v>
      </c>
      <c r="I298" s="3">
        <v>1.1E-12</v>
      </c>
      <c r="J298" s="2" t="s">
        <v>26</v>
      </c>
      <c r="K298" s="2">
        <f t="shared" si="12"/>
        <v>1.6316248621600339E-4</v>
      </c>
      <c r="L298" s="2">
        <f t="shared" si="13"/>
        <v>50.651942268445048</v>
      </c>
    </row>
    <row r="299" spans="2:12" x14ac:dyDescent="0.25">
      <c r="B299" s="2" t="s">
        <v>311</v>
      </c>
      <c r="C299" s="2">
        <v>1</v>
      </c>
      <c r="D299" s="2">
        <v>64829020</v>
      </c>
      <c r="E299" s="2" t="s">
        <v>14</v>
      </c>
      <c r="F299" s="2" t="s">
        <v>18</v>
      </c>
      <c r="G299" s="2">
        <v>-6.2991800000000001E-2</v>
      </c>
      <c r="H299" s="2">
        <v>1.1073899999999999E-2</v>
      </c>
      <c r="I299" s="3">
        <v>1.28E-8</v>
      </c>
      <c r="J299" s="2" t="s">
        <v>26</v>
      </c>
      <c r="K299" s="2">
        <f t="shared" si="12"/>
        <v>1.0423506709963288E-4</v>
      </c>
      <c r="L299" s="2">
        <f t="shared" si="13"/>
        <v>32.356686708331019</v>
      </c>
    </row>
    <row r="300" spans="2:12" x14ac:dyDescent="0.25">
      <c r="B300" s="2" t="s">
        <v>312</v>
      </c>
      <c r="C300" s="2">
        <v>6</v>
      </c>
      <c r="D300" s="2">
        <v>32619017</v>
      </c>
      <c r="E300" s="2" t="s">
        <v>14</v>
      </c>
      <c r="F300" s="2" t="s">
        <v>19</v>
      </c>
      <c r="G300" s="2">
        <v>0.229767</v>
      </c>
      <c r="H300" s="2">
        <v>8.0328599999999993E-3</v>
      </c>
      <c r="I300" s="3">
        <v>6.1E-180</v>
      </c>
      <c r="J300" s="2" t="s">
        <v>26</v>
      </c>
      <c r="K300" s="2">
        <f t="shared" si="12"/>
        <v>2.6289597962067296E-3</v>
      </c>
      <c r="L300" s="2">
        <f t="shared" si="13"/>
        <v>818.14845261426603</v>
      </c>
    </row>
    <row r="301" spans="2:12" x14ac:dyDescent="0.25">
      <c r="B301" s="2" t="s">
        <v>313</v>
      </c>
      <c r="C301" s="2">
        <v>11</v>
      </c>
      <c r="D301" s="2">
        <v>10506936</v>
      </c>
      <c r="E301" s="2" t="s">
        <v>18</v>
      </c>
      <c r="F301" s="2" t="s">
        <v>19</v>
      </c>
      <c r="G301" s="2">
        <v>-0.124311</v>
      </c>
      <c r="H301" s="2">
        <v>2.1926899999999999E-2</v>
      </c>
      <c r="I301" s="3">
        <v>1.4300000000000001E-8</v>
      </c>
      <c r="J301" s="2" t="s">
        <v>26</v>
      </c>
      <c r="K301" s="2">
        <f t="shared" si="12"/>
        <v>1.0354090527103083E-4</v>
      </c>
      <c r="L301" s="2">
        <f t="shared" si="13"/>
        <v>32.141182432390245</v>
      </c>
    </row>
    <row r="302" spans="2:12" x14ac:dyDescent="0.25">
      <c r="B302" s="2" t="s">
        <v>314</v>
      </c>
      <c r="C302" s="2">
        <v>6</v>
      </c>
      <c r="D302" s="2">
        <v>417727</v>
      </c>
      <c r="E302" s="2" t="s">
        <v>18</v>
      </c>
      <c r="F302" s="2" t="s">
        <v>15</v>
      </c>
      <c r="G302" s="2">
        <v>4.5409400000000003E-2</v>
      </c>
      <c r="H302" s="2">
        <v>7.8384100000000005E-3</v>
      </c>
      <c r="I302" s="3">
        <v>6.9100000000000003E-9</v>
      </c>
      <c r="J302" s="2" t="s">
        <v>26</v>
      </c>
      <c r="K302" s="2">
        <f t="shared" si="12"/>
        <v>1.0811374170857134E-4</v>
      </c>
      <c r="L302" s="2">
        <f t="shared" si="13"/>
        <v>33.560836449043414</v>
      </c>
    </row>
    <row r="303" spans="2:12" x14ac:dyDescent="0.25">
      <c r="B303" s="2" t="s">
        <v>315</v>
      </c>
      <c r="C303" s="2">
        <v>8</v>
      </c>
      <c r="D303" s="2">
        <v>140600965</v>
      </c>
      <c r="E303" s="2" t="s">
        <v>18</v>
      </c>
      <c r="F303" s="2" t="s">
        <v>15</v>
      </c>
      <c r="G303" s="2">
        <v>-6.7607299999999995E-2</v>
      </c>
      <c r="H303" s="2">
        <v>8.7667700000000001E-3</v>
      </c>
      <c r="I303" s="3">
        <v>1.24E-14</v>
      </c>
      <c r="J303" s="2" t="s">
        <v>26</v>
      </c>
      <c r="K303" s="2">
        <f t="shared" ref="K303:K305" si="14">G303*G303/(G303*G303+H303*H303*310390)</f>
        <v>1.9156538371804027E-4</v>
      </c>
      <c r="L303" s="2">
        <f t="shared" si="13"/>
        <v>59.470988904284617</v>
      </c>
    </row>
    <row r="304" spans="2:12" x14ac:dyDescent="0.25">
      <c r="B304" s="2" t="s">
        <v>97</v>
      </c>
      <c r="C304" s="2">
        <v>6</v>
      </c>
      <c r="D304" s="2">
        <v>148200156</v>
      </c>
      <c r="E304" s="2" t="s">
        <v>15</v>
      </c>
      <c r="F304" s="2" t="s">
        <v>14</v>
      </c>
      <c r="G304" s="2">
        <v>6.5585599999999994E-2</v>
      </c>
      <c r="H304" s="2">
        <v>8.2763000000000003E-3</v>
      </c>
      <c r="I304" s="3">
        <v>2.2900000000000001E-15</v>
      </c>
      <c r="J304" s="2" t="s">
        <v>26</v>
      </c>
      <c r="K304" s="2">
        <f t="shared" si="14"/>
        <v>2.0227814610034248E-4</v>
      </c>
      <c r="L304" s="2">
        <f t="shared" ref="L304:L305" si="15">(K304/(1-K304))*(310390-2)</f>
        <v>62.797411755822964</v>
      </c>
    </row>
    <row r="305" spans="2:12" x14ac:dyDescent="0.25">
      <c r="B305" s="2" t="s">
        <v>316</v>
      </c>
      <c r="C305" s="2">
        <v>21</v>
      </c>
      <c r="D305" s="2">
        <v>42411846</v>
      </c>
      <c r="E305" s="2" t="s">
        <v>15</v>
      </c>
      <c r="F305" s="2" t="s">
        <v>14</v>
      </c>
      <c r="G305" s="2">
        <v>5.61317E-2</v>
      </c>
      <c r="H305" s="2">
        <v>1.01429E-2</v>
      </c>
      <c r="I305" s="3">
        <v>3.1300000000000002E-8</v>
      </c>
      <c r="J305" s="2" t="s">
        <v>26</v>
      </c>
      <c r="K305" s="2">
        <f t="shared" si="14"/>
        <v>9.8660095790925573E-5</v>
      </c>
      <c r="L305" s="2">
        <f t="shared" si="15"/>
        <v>30.625931369676426</v>
      </c>
    </row>
    <row r="306" spans="2:12" x14ac:dyDescent="0.25">
      <c r="B306" s="2" t="s">
        <v>317</v>
      </c>
      <c r="C306" s="2">
        <v>6</v>
      </c>
      <c r="D306" s="2">
        <v>31951083</v>
      </c>
      <c r="E306" s="2" t="s">
        <v>18</v>
      </c>
      <c r="F306" s="2" t="s">
        <v>19</v>
      </c>
      <c r="G306" s="2">
        <v>0.80274100000000004</v>
      </c>
      <c r="H306" s="2">
        <v>6.1156599999999998E-2</v>
      </c>
      <c r="I306" s="3">
        <v>2.34E-39</v>
      </c>
      <c r="J306" s="2" t="s">
        <v>120</v>
      </c>
      <c r="K306" s="2">
        <f t="shared" ref="K306:K312" si="16">G306*G306/(G306*G306+H306*H306*282150)</f>
        <v>6.1026583058876999E-4</v>
      </c>
      <c r="L306" s="2">
        <f>(K306/(1-K306))*(282150-2)</f>
        <v>172.29042652920862</v>
      </c>
    </row>
    <row r="307" spans="2:12" x14ac:dyDescent="0.25">
      <c r="B307" s="2" t="s">
        <v>318</v>
      </c>
      <c r="C307" s="2">
        <v>7</v>
      </c>
      <c r="D307" s="2">
        <v>74606017</v>
      </c>
      <c r="E307" s="2" t="s">
        <v>19</v>
      </c>
      <c r="F307" s="2" t="s">
        <v>18</v>
      </c>
      <c r="G307" s="2">
        <v>0.74820200000000003</v>
      </c>
      <c r="H307" s="2">
        <v>0.10446800000000001</v>
      </c>
      <c r="I307" s="3">
        <v>7.9500000000000005E-13</v>
      </c>
      <c r="J307" s="2" t="s">
        <v>120</v>
      </c>
      <c r="K307" s="2">
        <f t="shared" si="16"/>
        <v>1.8176579784960585E-4</v>
      </c>
      <c r="L307" s="2">
        <f t="shared" ref="L307:L312" si="17">(K307/(1-K307))*(282150-2)</f>
        <v>51.294179859197733</v>
      </c>
    </row>
    <row r="308" spans="2:12" x14ac:dyDescent="0.25">
      <c r="B308" s="2" t="s">
        <v>319</v>
      </c>
      <c r="C308" s="2">
        <v>1</v>
      </c>
      <c r="D308" s="2">
        <v>183563445</v>
      </c>
      <c r="E308" s="2" t="s">
        <v>19</v>
      </c>
      <c r="F308" s="2" t="s">
        <v>14</v>
      </c>
      <c r="G308" s="2">
        <v>0.68493599999999999</v>
      </c>
      <c r="H308" s="2">
        <v>9.3618000000000007E-2</v>
      </c>
      <c r="I308" s="3">
        <v>2.5500000000000002E-13</v>
      </c>
      <c r="J308" s="2" t="s">
        <v>120</v>
      </c>
      <c r="K308" s="2">
        <f t="shared" si="16"/>
        <v>1.8967881585217581E-4</v>
      </c>
      <c r="L308" s="2">
        <f t="shared" si="17"/>
        <v>53.527651596629894</v>
      </c>
    </row>
    <row r="309" spans="2:12" x14ac:dyDescent="0.25">
      <c r="B309" s="2" t="s">
        <v>320</v>
      </c>
      <c r="C309" s="2">
        <v>6</v>
      </c>
      <c r="D309" s="2">
        <v>28872574</v>
      </c>
      <c r="E309" s="2" t="s">
        <v>15</v>
      </c>
      <c r="F309" s="2" t="s">
        <v>19</v>
      </c>
      <c r="G309" s="2">
        <v>1.12612</v>
      </c>
      <c r="H309" s="2">
        <v>0.159721</v>
      </c>
      <c r="I309" s="3">
        <v>1.7800000000000001E-12</v>
      </c>
      <c r="J309" s="2" t="s">
        <v>120</v>
      </c>
      <c r="K309" s="2">
        <f t="shared" si="16"/>
        <v>1.7615247059909203E-4</v>
      </c>
      <c r="L309" s="2">
        <f t="shared" si="17"/>
        <v>49.709823782865023</v>
      </c>
    </row>
    <row r="310" spans="2:12" x14ac:dyDescent="0.25">
      <c r="B310" s="2" t="s">
        <v>321</v>
      </c>
      <c r="C310" s="2">
        <v>7</v>
      </c>
      <c r="D310" s="2">
        <v>128945562</v>
      </c>
      <c r="E310" s="2" t="s">
        <v>15</v>
      </c>
      <c r="F310" s="2" t="s">
        <v>14</v>
      </c>
      <c r="G310" s="2">
        <v>0.41023700000000002</v>
      </c>
      <c r="H310" s="2">
        <v>5.5412099999999999E-2</v>
      </c>
      <c r="I310" s="3">
        <v>1.3299999999999999E-13</v>
      </c>
      <c r="J310" s="2" t="s">
        <v>120</v>
      </c>
      <c r="K310" s="2">
        <f t="shared" si="16"/>
        <v>1.9422092791565747E-4</v>
      </c>
      <c r="L310" s="2">
        <f t="shared" si="17"/>
        <v>54.80969155870023</v>
      </c>
    </row>
    <row r="311" spans="2:12" x14ac:dyDescent="0.25">
      <c r="B311" s="2" t="s">
        <v>322</v>
      </c>
      <c r="C311" s="2">
        <v>2</v>
      </c>
      <c r="D311" s="2">
        <v>191094763</v>
      </c>
      <c r="E311" s="2" t="s">
        <v>18</v>
      </c>
      <c r="F311" s="2" t="s">
        <v>19</v>
      </c>
      <c r="G311" s="2">
        <v>-0.33850000000000002</v>
      </c>
      <c r="H311" s="2">
        <v>4.9043499999999997E-2</v>
      </c>
      <c r="I311" s="3">
        <v>5.1300000000000002E-12</v>
      </c>
      <c r="J311" s="2" t="s">
        <v>120</v>
      </c>
      <c r="K311" s="2">
        <f t="shared" si="16"/>
        <v>1.6881112309712453E-4</v>
      </c>
      <c r="L311" s="2">
        <f t="shared" si="17"/>
        <v>47.637762543804342</v>
      </c>
    </row>
    <row r="312" spans="2:12" x14ac:dyDescent="0.25">
      <c r="B312" s="2" t="s">
        <v>323</v>
      </c>
      <c r="C312" s="2">
        <v>8</v>
      </c>
      <c r="D312" s="2">
        <v>11495491</v>
      </c>
      <c r="E312" s="2" t="s">
        <v>19</v>
      </c>
      <c r="F312" s="2" t="s">
        <v>18</v>
      </c>
      <c r="G312" s="2">
        <v>0.271233</v>
      </c>
      <c r="H312" s="2">
        <v>4.8177999999999999E-2</v>
      </c>
      <c r="I312" s="3">
        <v>1.7999999999999999E-8</v>
      </c>
      <c r="J312" s="2" t="s">
        <v>120</v>
      </c>
      <c r="K312" s="2">
        <f t="shared" si="16"/>
        <v>1.1232041076398538E-4</v>
      </c>
      <c r="L312" s="2">
        <f t="shared" si="17"/>
        <v>31.694539199898855</v>
      </c>
    </row>
    <row r="313" spans="2:12" x14ac:dyDescent="0.25">
      <c r="B313" s="2" t="s">
        <v>324</v>
      </c>
      <c r="C313" s="2">
        <v>7</v>
      </c>
      <c r="D313" s="2">
        <v>5301033</v>
      </c>
      <c r="E313" s="2" t="s">
        <v>14</v>
      </c>
      <c r="F313" s="2" t="s">
        <v>15</v>
      </c>
      <c r="G313" s="2">
        <v>-0.466362</v>
      </c>
      <c r="H313" s="2">
        <v>5.6695799999999998E-2</v>
      </c>
      <c r="I313" s="3">
        <v>1.94E-16</v>
      </c>
      <c r="J313" s="2" t="s">
        <v>126</v>
      </c>
      <c r="K313" s="2">
        <f t="shared" ref="K313:K321" si="18">G313*G313/(G313*G313+H313*H313*361931)</f>
        <v>1.8691216652168564E-4</v>
      </c>
      <c r="L313" s="2">
        <f>(K313/(1-K313))*(361931-2)</f>
        <v>67.661580289589367</v>
      </c>
    </row>
    <row r="314" spans="2:12" x14ac:dyDescent="0.25">
      <c r="B314" s="2" t="s">
        <v>325</v>
      </c>
      <c r="C314" s="2">
        <v>6</v>
      </c>
      <c r="D314" s="2">
        <v>31346946</v>
      </c>
      <c r="E314" s="2" t="s">
        <v>14</v>
      </c>
      <c r="F314" s="2" t="s">
        <v>15</v>
      </c>
      <c r="G314" s="2">
        <v>-0.27125100000000002</v>
      </c>
      <c r="H314" s="2">
        <v>4.61482E-2</v>
      </c>
      <c r="I314" s="3">
        <v>4.1599999999999997E-9</v>
      </c>
      <c r="J314" s="2" t="s">
        <v>126</v>
      </c>
      <c r="K314" s="2">
        <f t="shared" si="18"/>
        <v>9.5447800821338546E-5</v>
      </c>
      <c r="L314" s="2">
        <f t="shared" ref="L314:L321" si="19">(K314/(1-K314))*(361931-2)</f>
        <v>34.548624693714657</v>
      </c>
    </row>
    <row r="315" spans="2:12" x14ac:dyDescent="0.25">
      <c r="B315" s="2" t="s">
        <v>326</v>
      </c>
      <c r="C315" s="2">
        <v>1</v>
      </c>
      <c r="D315" s="2">
        <v>67281753</v>
      </c>
      <c r="E315" s="2" t="s">
        <v>19</v>
      </c>
      <c r="F315" s="2" t="s">
        <v>18</v>
      </c>
      <c r="G315" s="2">
        <v>0.212371</v>
      </c>
      <c r="H315" s="2">
        <v>3.1845699999999998E-2</v>
      </c>
      <c r="I315" s="3">
        <v>2.5800000000000001E-11</v>
      </c>
      <c r="J315" s="2" t="s">
        <v>126</v>
      </c>
      <c r="K315" s="2">
        <f t="shared" si="18"/>
        <v>1.2285976537612347E-4</v>
      </c>
      <c r="L315" s="2">
        <f t="shared" si="19"/>
        <v>44.471975839332423</v>
      </c>
    </row>
    <row r="316" spans="2:12" x14ac:dyDescent="0.25">
      <c r="B316" s="2" t="s">
        <v>327</v>
      </c>
      <c r="C316" s="2">
        <v>7</v>
      </c>
      <c r="D316" s="2">
        <v>5433979</v>
      </c>
      <c r="E316" s="2" t="s">
        <v>19</v>
      </c>
      <c r="F316" s="2" t="s">
        <v>15</v>
      </c>
      <c r="G316" s="2">
        <v>0.63972200000000001</v>
      </c>
      <c r="H316" s="2">
        <v>6.2643299999999999E-2</v>
      </c>
      <c r="I316" s="3">
        <v>1.7499999999999998E-24</v>
      </c>
      <c r="J316" s="2" t="s">
        <v>126</v>
      </c>
      <c r="K316" s="2">
        <f t="shared" si="18"/>
        <v>2.8805963979500827E-4</v>
      </c>
      <c r="L316" s="2">
        <f t="shared" si="19"/>
        <v>104.28717829838341</v>
      </c>
    </row>
    <row r="317" spans="2:12" x14ac:dyDescent="0.25">
      <c r="B317" s="2" t="s">
        <v>328</v>
      </c>
      <c r="C317" s="2">
        <v>5</v>
      </c>
      <c r="D317" s="2">
        <v>40323255</v>
      </c>
      <c r="E317" s="2" t="s">
        <v>18</v>
      </c>
      <c r="F317" s="2" t="s">
        <v>19</v>
      </c>
      <c r="G317" s="2">
        <v>0.23629700000000001</v>
      </c>
      <c r="H317" s="2">
        <v>3.2295499999999998E-2</v>
      </c>
      <c r="I317" s="3">
        <v>2.5399999999999998E-13</v>
      </c>
      <c r="J317" s="2" t="s">
        <v>126</v>
      </c>
      <c r="K317" s="2">
        <f t="shared" si="18"/>
        <v>1.4789121421552746E-4</v>
      </c>
      <c r="L317" s="2">
        <f t="shared" si="19"/>
        <v>53.534036483469045</v>
      </c>
    </row>
    <row r="318" spans="2:12" x14ac:dyDescent="0.25">
      <c r="B318" s="2" t="s">
        <v>329</v>
      </c>
      <c r="C318" s="2">
        <v>2</v>
      </c>
      <c r="D318" s="2">
        <v>240624322</v>
      </c>
      <c r="E318" s="2" t="s">
        <v>19</v>
      </c>
      <c r="F318" s="2" t="s">
        <v>18</v>
      </c>
      <c r="G318" s="2">
        <v>0.193052</v>
      </c>
      <c r="H318" s="2">
        <v>3.4707300000000003E-2</v>
      </c>
      <c r="I318" s="3">
        <v>2.66E-8</v>
      </c>
      <c r="J318" s="2" t="s">
        <v>126</v>
      </c>
      <c r="K318" s="2">
        <f t="shared" si="18"/>
        <v>8.5475971369841527E-5</v>
      </c>
      <c r="L318" s="2">
        <f t="shared" si="19"/>
        <v>30.938877372511886</v>
      </c>
    </row>
    <row r="319" spans="2:12" x14ac:dyDescent="0.25">
      <c r="B319" s="2" t="s">
        <v>330</v>
      </c>
      <c r="C319" s="2">
        <v>11</v>
      </c>
      <c r="D319" s="2">
        <v>57072863</v>
      </c>
      <c r="E319" s="2" t="s">
        <v>18</v>
      </c>
      <c r="F319" s="2" t="s">
        <v>19</v>
      </c>
      <c r="G319" s="2">
        <v>0.175874</v>
      </c>
      <c r="H319" s="2">
        <v>3.1525200000000003E-2</v>
      </c>
      <c r="I319" s="3">
        <v>2.4200000000000002E-8</v>
      </c>
      <c r="J319" s="2" t="s">
        <v>126</v>
      </c>
      <c r="K319" s="2">
        <f t="shared" si="18"/>
        <v>8.5985348127959454E-5</v>
      </c>
      <c r="L319" s="2">
        <f t="shared" si="19"/>
        <v>31.123267207569963</v>
      </c>
    </row>
    <row r="320" spans="2:12" x14ac:dyDescent="0.25">
      <c r="B320" s="2" t="s">
        <v>331</v>
      </c>
      <c r="C320" s="2">
        <v>16</v>
      </c>
      <c r="D320" s="2">
        <v>50485831</v>
      </c>
      <c r="E320" s="2" t="s">
        <v>18</v>
      </c>
      <c r="F320" s="2" t="s">
        <v>19</v>
      </c>
      <c r="G320" s="2">
        <v>0.61946199999999996</v>
      </c>
      <c r="H320" s="2">
        <v>9.3315999999999996E-2</v>
      </c>
      <c r="I320" s="3">
        <v>3.1699999999999998E-11</v>
      </c>
      <c r="J320" s="2" t="s">
        <v>126</v>
      </c>
      <c r="K320" s="2">
        <f t="shared" si="18"/>
        <v>1.2174144554876959E-4</v>
      </c>
      <c r="L320" s="2">
        <f t="shared" si="19"/>
        <v>44.067124441451305</v>
      </c>
    </row>
    <row r="321" spans="2:12" x14ac:dyDescent="0.25">
      <c r="B321" s="2" t="s">
        <v>332</v>
      </c>
      <c r="C321" s="2">
        <v>6</v>
      </c>
      <c r="D321" s="2">
        <v>32658309</v>
      </c>
      <c r="E321" s="2" t="s">
        <v>19</v>
      </c>
      <c r="F321" s="2" t="s">
        <v>18</v>
      </c>
      <c r="G321" s="2">
        <v>0.25937300000000002</v>
      </c>
      <c r="H321" s="2">
        <v>3.4819599999999999E-2</v>
      </c>
      <c r="I321" s="3">
        <v>9.4000000000000003E-14</v>
      </c>
      <c r="J321" s="2" t="s">
        <v>126</v>
      </c>
      <c r="K321" s="2">
        <f t="shared" si="18"/>
        <v>1.5328851425830436E-4</v>
      </c>
      <c r="L321" s="2">
        <f t="shared" si="19"/>
        <v>55.488064359938647</v>
      </c>
    </row>
    <row r="322" spans="2:12" x14ac:dyDescent="0.25">
      <c r="B322" s="2" t="s">
        <v>324</v>
      </c>
      <c r="C322" s="2">
        <v>7</v>
      </c>
      <c r="D322" s="2">
        <v>5301033</v>
      </c>
      <c r="E322" s="2" t="s">
        <v>14</v>
      </c>
      <c r="F322" s="2" t="s">
        <v>15</v>
      </c>
      <c r="G322" s="2">
        <v>-0.40495500000000001</v>
      </c>
      <c r="H322" s="2">
        <v>6.4963099999999996E-2</v>
      </c>
      <c r="I322" s="3">
        <v>4.5599999999999998E-10</v>
      </c>
      <c r="J322" s="2" t="s">
        <v>134</v>
      </c>
      <c r="K322" s="2">
        <f>G322*G322/(G322*G322+H322*H322*361508)</f>
        <v>1.0747698071158738E-4</v>
      </c>
      <c r="L322" s="2">
        <f>(K322/(1-K322))*(361508-2)</f>
        <v>38.857749702738403</v>
      </c>
    </row>
    <row r="323" spans="2:12" x14ac:dyDescent="0.25">
      <c r="B323" s="2" t="s">
        <v>333</v>
      </c>
      <c r="C323" s="2">
        <v>9</v>
      </c>
      <c r="D323" s="2">
        <v>114881082</v>
      </c>
      <c r="E323" s="2" t="s">
        <v>15</v>
      </c>
      <c r="F323" s="2" t="s">
        <v>14</v>
      </c>
      <c r="G323" s="2">
        <v>0.222331</v>
      </c>
      <c r="H323" s="2">
        <v>3.6834800000000001E-2</v>
      </c>
      <c r="I323" s="3">
        <v>1.5799999999999999E-9</v>
      </c>
      <c r="J323" s="2" t="s">
        <v>134</v>
      </c>
      <c r="K323" s="2">
        <f>G323*G323/(G323*G323+H323*H323*361508)</f>
        <v>1.0076778976847092E-4</v>
      </c>
      <c r="L323" s="2">
        <f t="shared" ref="L323:L326" si="20">(K323/(1-K323))*(361508-2)</f>
        <v>36.431831763204841</v>
      </c>
    </row>
    <row r="324" spans="2:12" x14ac:dyDescent="0.25">
      <c r="B324" s="2" t="s">
        <v>327</v>
      </c>
      <c r="C324" s="2">
        <v>7</v>
      </c>
      <c r="D324" s="2">
        <v>5433979</v>
      </c>
      <c r="E324" s="2" t="s">
        <v>19</v>
      </c>
      <c r="F324" s="2" t="s">
        <v>15</v>
      </c>
      <c r="G324" s="2">
        <v>0.76209000000000005</v>
      </c>
      <c r="H324" s="2">
        <v>6.7425799999999994E-2</v>
      </c>
      <c r="I324" s="3">
        <v>1.2700000000000001E-29</v>
      </c>
      <c r="J324" s="2" t="s">
        <v>134</v>
      </c>
      <c r="K324" s="2">
        <f>G324*G324/(G324*G324+H324*H324*361508)</f>
        <v>3.5325551711526008E-4</v>
      </c>
      <c r="L324" s="2">
        <f t="shared" si="20"/>
        <v>127.74911705067397</v>
      </c>
    </row>
    <row r="325" spans="2:12" x14ac:dyDescent="0.25">
      <c r="B325" s="2" t="s">
        <v>334</v>
      </c>
      <c r="C325" s="2">
        <v>1</v>
      </c>
      <c r="D325" s="2">
        <v>67269616</v>
      </c>
      <c r="E325" s="2" t="s">
        <v>18</v>
      </c>
      <c r="F325" s="2" t="s">
        <v>19</v>
      </c>
      <c r="G325" s="2">
        <v>0.22603000000000001</v>
      </c>
      <c r="H325" s="2">
        <v>3.57279E-2</v>
      </c>
      <c r="I325" s="3">
        <v>2.5100000000000001E-10</v>
      </c>
      <c r="J325" s="2" t="s">
        <v>134</v>
      </c>
      <c r="K325" s="2">
        <f>G325*G325/(G325*G325+H325*H325*361508)</f>
        <v>1.1070091174820136E-4</v>
      </c>
      <c r="L325" s="2">
        <f t="shared" si="20"/>
        <v>40.02347443755685</v>
      </c>
    </row>
    <row r="326" spans="2:12" x14ac:dyDescent="0.25">
      <c r="B326" s="2" t="s">
        <v>335</v>
      </c>
      <c r="C326" s="2">
        <v>10</v>
      </c>
      <c r="D326" s="2">
        <v>99562666</v>
      </c>
      <c r="E326" s="2" t="s">
        <v>19</v>
      </c>
      <c r="F326" s="2" t="s">
        <v>15</v>
      </c>
      <c r="G326" s="2">
        <v>-0.20305400000000001</v>
      </c>
      <c r="H326" s="2">
        <v>3.5330300000000002E-2</v>
      </c>
      <c r="I326" s="3">
        <v>9.0699999999999995E-9</v>
      </c>
      <c r="J326" s="2" t="s">
        <v>134</v>
      </c>
      <c r="K326" s="2">
        <f>G326*G326/(G326*G326+H326*H326*361508)</f>
        <v>9.1363105933013622E-5</v>
      </c>
      <c r="L326" s="2">
        <f t="shared" si="20"/>
        <v>33.03132881821395</v>
      </c>
    </row>
    <row r="327" spans="2:12" x14ac:dyDescent="0.25">
      <c r="B327" s="2" t="s">
        <v>336</v>
      </c>
      <c r="C327" s="2">
        <v>1</v>
      </c>
      <c r="D327" s="2">
        <v>19845021</v>
      </c>
      <c r="E327" s="2" t="s">
        <v>14</v>
      </c>
      <c r="F327" s="2" t="s">
        <v>19</v>
      </c>
      <c r="G327" s="2">
        <v>0.144709</v>
      </c>
      <c r="H327" s="2">
        <v>1.6387200000000001E-2</v>
      </c>
      <c r="I327" s="3">
        <v>1.0400000000000001E-18</v>
      </c>
      <c r="J327" s="2" t="s">
        <v>139</v>
      </c>
      <c r="K327" s="2">
        <f t="shared" ref="K327:K373" si="21">G327*G327/(G327*G327+H327*H327*367552)</f>
        <v>2.1211464583231575E-4</v>
      </c>
      <c r="L327" s="2">
        <f>(K327/(1-K327))*(367552-2)</f>
        <v>77.979278622734967</v>
      </c>
    </row>
    <row r="328" spans="2:12" x14ac:dyDescent="0.25">
      <c r="B328" s="2" t="s">
        <v>25</v>
      </c>
      <c r="C328" s="2">
        <v>10</v>
      </c>
      <c r="D328" s="2">
        <v>99523573</v>
      </c>
      <c r="E328" s="2" t="s">
        <v>15</v>
      </c>
      <c r="F328" s="2" t="s">
        <v>18</v>
      </c>
      <c r="G328" s="2">
        <v>-0.16672100000000001</v>
      </c>
      <c r="H328" s="2">
        <v>1.6960800000000002E-2</v>
      </c>
      <c r="I328" s="3">
        <v>8.3800000000000002E-23</v>
      </c>
      <c r="J328" s="2" t="s">
        <v>139</v>
      </c>
      <c r="K328" s="2">
        <f t="shared" si="21"/>
        <v>2.628179366544029E-4</v>
      </c>
      <c r="L328" s="2">
        <f t="shared" ref="L328:L373" si="22">(K328/(1-K328))*(367552-2)</f>
        <v>96.624127171059911</v>
      </c>
    </row>
    <row r="329" spans="2:12" x14ac:dyDescent="0.25">
      <c r="B329" s="2" t="s">
        <v>337</v>
      </c>
      <c r="C329" s="2">
        <v>10</v>
      </c>
      <c r="D329" s="2">
        <v>62685804</v>
      </c>
      <c r="E329" s="2" t="s">
        <v>18</v>
      </c>
      <c r="F329" s="2" t="s">
        <v>19</v>
      </c>
      <c r="G329" s="2">
        <v>0.12928899999999999</v>
      </c>
      <c r="H329" s="2">
        <v>1.6422099999999999E-2</v>
      </c>
      <c r="I329" s="3">
        <v>3.47E-15</v>
      </c>
      <c r="J329" s="2" t="s">
        <v>139</v>
      </c>
      <c r="K329" s="2">
        <f t="shared" si="21"/>
        <v>1.6860628008403227E-4</v>
      </c>
      <c r="L329" s="2">
        <f t="shared" si="22"/>
        <v>61.981688746859</v>
      </c>
    </row>
    <row r="330" spans="2:12" x14ac:dyDescent="0.25">
      <c r="B330" s="2" t="s">
        <v>324</v>
      </c>
      <c r="C330" s="2">
        <v>7</v>
      </c>
      <c r="D330" s="2">
        <v>5301033</v>
      </c>
      <c r="E330" s="2" t="s">
        <v>14</v>
      </c>
      <c r="F330" s="2" t="s">
        <v>15</v>
      </c>
      <c r="G330" s="2">
        <v>-0.34122400000000003</v>
      </c>
      <c r="H330" s="2">
        <v>3.0745000000000001E-2</v>
      </c>
      <c r="I330" s="3">
        <v>1.2800000000000001E-28</v>
      </c>
      <c r="J330" s="2" t="s">
        <v>139</v>
      </c>
      <c r="K330" s="2">
        <f t="shared" si="21"/>
        <v>3.3501622008581534E-4</v>
      </c>
      <c r="L330" s="2">
        <f t="shared" si="22"/>
        <v>123.17647781054099</v>
      </c>
    </row>
    <row r="331" spans="2:12" x14ac:dyDescent="0.25">
      <c r="B331" s="2" t="s">
        <v>338</v>
      </c>
      <c r="C331" s="2">
        <v>2</v>
      </c>
      <c r="D331" s="2">
        <v>198694453</v>
      </c>
      <c r="E331" s="2" t="s">
        <v>15</v>
      </c>
      <c r="F331" s="2" t="s">
        <v>14</v>
      </c>
      <c r="G331" s="2">
        <v>-9.5226000000000005E-2</v>
      </c>
      <c r="H331" s="2">
        <v>1.65877E-2</v>
      </c>
      <c r="I331" s="3">
        <v>9.4300000000000007E-9</v>
      </c>
      <c r="J331" s="2" t="s">
        <v>139</v>
      </c>
      <c r="K331" s="2">
        <f t="shared" si="21"/>
        <v>8.9656340910585281E-5</v>
      </c>
      <c r="L331" s="2">
        <f t="shared" si="22"/>
        <v>32.956142828862184</v>
      </c>
    </row>
    <row r="332" spans="2:12" x14ac:dyDescent="0.25">
      <c r="B332" s="2" t="s">
        <v>339</v>
      </c>
      <c r="C332" s="2">
        <v>6</v>
      </c>
      <c r="D332" s="2">
        <v>31835161</v>
      </c>
      <c r="E332" s="2" t="s">
        <v>15</v>
      </c>
      <c r="F332" s="2" t="s">
        <v>14</v>
      </c>
      <c r="G332" s="2">
        <v>0.35054099999999999</v>
      </c>
      <c r="H332" s="2">
        <v>6.0618100000000001E-2</v>
      </c>
      <c r="I332" s="3">
        <v>7.3499999999999996E-9</v>
      </c>
      <c r="J332" s="2" t="s">
        <v>139</v>
      </c>
      <c r="K332" s="2">
        <f t="shared" si="21"/>
        <v>9.0973457688092867E-5</v>
      </c>
      <c r="L332" s="2">
        <f t="shared" si="22"/>
        <v>33.440336556301311</v>
      </c>
    </row>
    <row r="333" spans="2:12" x14ac:dyDescent="0.25">
      <c r="B333" s="2" t="s">
        <v>340</v>
      </c>
      <c r="C333" s="2">
        <v>1</v>
      </c>
      <c r="D333" s="2">
        <v>1309988</v>
      </c>
      <c r="E333" s="2" t="s">
        <v>19</v>
      </c>
      <c r="F333" s="2" t="s">
        <v>18</v>
      </c>
      <c r="G333" s="2">
        <v>-0.102284</v>
      </c>
      <c r="H333" s="2">
        <v>1.8307500000000001E-2</v>
      </c>
      <c r="I333" s="3">
        <v>2.3099999999999998E-8</v>
      </c>
      <c r="J333" s="2" t="s">
        <v>139</v>
      </c>
      <c r="K333" s="2">
        <f t="shared" si="21"/>
        <v>8.4918370146068922E-5</v>
      </c>
      <c r="L333" s="2">
        <f t="shared" si="22"/>
        <v>31.214397622958863</v>
      </c>
    </row>
    <row r="334" spans="2:12" x14ac:dyDescent="0.25">
      <c r="B334" s="2" t="s">
        <v>341</v>
      </c>
      <c r="C334" s="2">
        <v>14</v>
      </c>
      <c r="D334" s="2">
        <v>105795065</v>
      </c>
      <c r="E334" s="2" t="s">
        <v>18</v>
      </c>
      <c r="F334" s="2" t="s">
        <v>14</v>
      </c>
      <c r="G334" s="2">
        <v>-0.166825</v>
      </c>
      <c r="H334" s="2">
        <v>2.9778599999999999E-2</v>
      </c>
      <c r="I334" s="3">
        <v>2.1200000000000001E-8</v>
      </c>
      <c r="J334" s="2" t="s">
        <v>139</v>
      </c>
      <c r="K334" s="2">
        <f t="shared" si="21"/>
        <v>8.5380332687623407E-5</v>
      </c>
      <c r="L334" s="2">
        <f t="shared" si="22"/>
        <v>31.384220874555389</v>
      </c>
    </row>
    <row r="335" spans="2:12" x14ac:dyDescent="0.25">
      <c r="B335" s="2" t="s">
        <v>342</v>
      </c>
      <c r="C335" s="2">
        <v>7</v>
      </c>
      <c r="D335" s="2">
        <v>6316805</v>
      </c>
      <c r="E335" s="2" t="s">
        <v>15</v>
      </c>
      <c r="F335" s="2" t="s">
        <v>14</v>
      </c>
      <c r="G335" s="2">
        <v>0.13516600000000001</v>
      </c>
      <c r="H335" s="2">
        <v>2.47123E-2</v>
      </c>
      <c r="I335" s="3">
        <v>4.51E-8</v>
      </c>
      <c r="J335" s="2" t="s">
        <v>139</v>
      </c>
      <c r="K335" s="2">
        <f t="shared" si="21"/>
        <v>8.1386889561345737E-5</v>
      </c>
      <c r="L335" s="2">
        <f t="shared" si="22"/>
        <v>29.916186043602252</v>
      </c>
    </row>
    <row r="336" spans="2:12" x14ac:dyDescent="0.25">
      <c r="B336" s="2" t="s">
        <v>343</v>
      </c>
      <c r="C336" s="2">
        <v>1</v>
      </c>
      <c r="D336" s="2">
        <v>200905967</v>
      </c>
      <c r="E336" s="2" t="s">
        <v>14</v>
      </c>
      <c r="F336" s="2" t="s">
        <v>15</v>
      </c>
      <c r="G336" s="2">
        <v>-0.16280500000000001</v>
      </c>
      <c r="H336" s="2">
        <v>2.06508E-2</v>
      </c>
      <c r="I336" s="3">
        <v>3.18E-15</v>
      </c>
      <c r="J336" s="2" t="s">
        <v>139</v>
      </c>
      <c r="K336" s="2">
        <f t="shared" si="21"/>
        <v>1.6907114461695239E-4</v>
      </c>
      <c r="L336" s="2">
        <f t="shared" si="22"/>
        <v>62.152607416437668</v>
      </c>
    </row>
    <row r="337" spans="2:12" x14ac:dyDescent="0.25">
      <c r="B337" s="2" t="s">
        <v>344</v>
      </c>
      <c r="C337" s="2">
        <v>7</v>
      </c>
      <c r="D337" s="2">
        <v>4869839</v>
      </c>
      <c r="E337" s="2" t="s">
        <v>14</v>
      </c>
      <c r="F337" s="2" t="s">
        <v>15</v>
      </c>
      <c r="G337" s="2">
        <v>0.25201800000000002</v>
      </c>
      <c r="H337" s="2">
        <v>3.03346E-2</v>
      </c>
      <c r="I337" s="3">
        <v>9.7400000000000003E-17</v>
      </c>
      <c r="J337" s="2" t="s">
        <v>139</v>
      </c>
      <c r="K337" s="2">
        <f t="shared" si="21"/>
        <v>1.8775272039977538E-4</v>
      </c>
      <c r="L337" s="2">
        <f t="shared" si="22"/>
        <v>69.021471351949756</v>
      </c>
    </row>
    <row r="338" spans="2:12" x14ac:dyDescent="0.25">
      <c r="B338" s="2" t="s">
        <v>345</v>
      </c>
      <c r="C338" s="2">
        <v>1</v>
      </c>
      <c r="D338" s="2">
        <v>8128745</v>
      </c>
      <c r="E338" s="2" t="s">
        <v>18</v>
      </c>
      <c r="F338" s="2" t="s">
        <v>15</v>
      </c>
      <c r="G338" s="2">
        <v>-0.117369</v>
      </c>
      <c r="H338" s="2">
        <v>1.93305E-2</v>
      </c>
      <c r="I338" s="3">
        <v>1.27E-9</v>
      </c>
      <c r="J338" s="2" t="s">
        <v>139</v>
      </c>
      <c r="K338" s="2">
        <f t="shared" si="21"/>
        <v>1.0029015110232556E-4</v>
      </c>
      <c r="L338" s="2">
        <f t="shared" si="22"/>
        <v>36.865342268406302</v>
      </c>
    </row>
    <row r="339" spans="2:12" x14ac:dyDescent="0.25">
      <c r="B339" s="2" t="s">
        <v>346</v>
      </c>
      <c r="C339" s="2">
        <v>5</v>
      </c>
      <c r="D339" s="2">
        <v>132477658</v>
      </c>
      <c r="E339" s="2" t="s">
        <v>14</v>
      </c>
      <c r="F339" s="2" t="s">
        <v>15</v>
      </c>
      <c r="G339" s="2">
        <v>-0.13114400000000001</v>
      </c>
      <c r="H339" s="2">
        <v>1.8047500000000001E-2</v>
      </c>
      <c r="I339" s="3">
        <v>3.6899999999999999E-13</v>
      </c>
      <c r="J339" s="2" t="s">
        <v>139</v>
      </c>
      <c r="K339" s="2">
        <f t="shared" si="21"/>
        <v>1.4364204289248102E-4</v>
      </c>
      <c r="L339" s="2">
        <f t="shared" si="22"/>
        <v>52.803217627182669</v>
      </c>
    </row>
    <row r="340" spans="2:12" x14ac:dyDescent="0.25">
      <c r="B340" s="2" t="s">
        <v>347</v>
      </c>
      <c r="C340" s="2">
        <v>7</v>
      </c>
      <c r="D340" s="2">
        <v>5804237</v>
      </c>
      <c r="E340" s="2" t="s">
        <v>15</v>
      </c>
      <c r="F340" s="2" t="s">
        <v>18</v>
      </c>
      <c r="G340" s="2">
        <v>0.18024999999999999</v>
      </c>
      <c r="H340" s="2">
        <v>2.0410600000000001E-2</v>
      </c>
      <c r="I340" s="3">
        <v>1.0400000000000001E-18</v>
      </c>
      <c r="J340" s="2" t="s">
        <v>139</v>
      </c>
      <c r="K340" s="2">
        <f t="shared" si="21"/>
        <v>2.1214268980588715E-4</v>
      </c>
      <c r="L340" s="2">
        <f t="shared" si="22"/>
        <v>77.98959055967201</v>
      </c>
    </row>
    <row r="341" spans="2:12" x14ac:dyDescent="0.25">
      <c r="B341" s="2" t="s">
        <v>327</v>
      </c>
      <c r="C341" s="2">
        <v>7</v>
      </c>
      <c r="D341" s="2">
        <v>5433979</v>
      </c>
      <c r="E341" s="2" t="s">
        <v>19</v>
      </c>
      <c r="F341" s="2" t="s">
        <v>15</v>
      </c>
      <c r="G341" s="2">
        <v>0.61638000000000004</v>
      </c>
      <c r="H341" s="2">
        <v>3.26749E-2</v>
      </c>
      <c r="I341" s="3">
        <v>2.2500000000000001E-79</v>
      </c>
      <c r="J341" s="2" t="s">
        <v>139</v>
      </c>
      <c r="K341" s="2">
        <f t="shared" si="21"/>
        <v>9.6722939536173999E-4</v>
      </c>
      <c r="L341" s="2">
        <f t="shared" si="22"/>
        <v>355.84935221899417</v>
      </c>
    </row>
    <row r="342" spans="2:12" x14ac:dyDescent="0.25">
      <c r="B342" s="2" t="s">
        <v>348</v>
      </c>
      <c r="C342" s="2">
        <v>2</v>
      </c>
      <c r="D342" s="2">
        <v>99284237</v>
      </c>
      <c r="E342" s="2" t="s">
        <v>18</v>
      </c>
      <c r="F342" s="2" t="s">
        <v>15</v>
      </c>
      <c r="G342" s="2">
        <v>0.20380300000000001</v>
      </c>
      <c r="H342" s="2">
        <v>3.6469099999999997E-2</v>
      </c>
      <c r="I342" s="3">
        <v>2.29E-8</v>
      </c>
      <c r="J342" s="2" t="s">
        <v>139</v>
      </c>
      <c r="K342" s="2">
        <f t="shared" si="21"/>
        <v>8.4960168311047431E-5</v>
      </c>
      <c r="L342" s="2">
        <f t="shared" si="22"/>
        <v>31.229763148658908</v>
      </c>
    </row>
    <row r="343" spans="2:12" x14ac:dyDescent="0.25">
      <c r="B343" s="2" t="s">
        <v>349</v>
      </c>
      <c r="C343" s="2">
        <v>1</v>
      </c>
      <c r="D343" s="2">
        <v>120386170</v>
      </c>
      <c r="E343" s="2" t="s">
        <v>15</v>
      </c>
      <c r="F343" s="2" t="s">
        <v>18</v>
      </c>
      <c r="G343" s="2">
        <v>0.24627599999999999</v>
      </c>
      <c r="H343" s="2">
        <v>3.9371999999999997E-2</v>
      </c>
      <c r="I343" s="3">
        <v>3.9700000000000002E-10</v>
      </c>
      <c r="J343" s="2" t="s">
        <v>139</v>
      </c>
      <c r="K343" s="2">
        <f t="shared" si="21"/>
        <v>1.0643983938879441E-4</v>
      </c>
      <c r="L343" s="2">
        <f t="shared" si="22"/>
        <v>39.126127546083296</v>
      </c>
    </row>
    <row r="344" spans="2:12" x14ac:dyDescent="0.25">
      <c r="B344" s="2" t="s">
        <v>350</v>
      </c>
      <c r="C344" s="2">
        <v>10</v>
      </c>
      <c r="D344" s="2">
        <v>100024168</v>
      </c>
      <c r="E344" s="2" t="s">
        <v>19</v>
      </c>
      <c r="F344" s="2" t="s">
        <v>18</v>
      </c>
      <c r="G344" s="2">
        <v>9.9924200000000005E-2</v>
      </c>
      <c r="H344" s="2">
        <v>1.6541199999999999E-2</v>
      </c>
      <c r="I344" s="3">
        <v>1.5300000000000001E-9</v>
      </c>
      <c r="J344" s="2" t="s">
        <v>139</v>
      </c>
      <c r="K344" s="2">
        <f t="shared" si="21"/>
        <v>9.9276264368822667E-5</v>
      </c>
      <c r="L344" s="2">
        <f t="shared" si="22"/>
        <v>36.492613819137787</v>
      </c>
    </row>
    <row r="345" spans="2:12" x14ac:dyDescent="0.25">
      <c r="B345" s="2" t="s">
        <v>244</v>
      </c>
      <c r="C345" s="2">
        <v>2</v>
      </c>
      <c r="D345" s="2">
        <v>162267541</v>
      </c>
      <c r="E345" s="2" t="s">
        <v>15</v>
      </c>
      <c r="F345" s="2" t="s">
        <v>14</v>
      </c>
      <c r="G345" s="2">
        <v>-0.100243</v>
      </c>
      <c r="H345" s="2">
        <v>1.6561599999999999E-2</v>
      </c>
      <c r="I345" s="3">
        <v>1.4200000000000001E-9</v>
      </c>
      <c r="J345" s="2" t="s">
        <v>139</v>
      </c>
      <c r="K345" s="2">
        <f t="shared" si="21"/>
        <v>9.9664720261515767E-5</v>
      </c>
      <c r="L345" s="2">
        <f t="shared" si="22"/>
        <v>36.635419190925447</v>
      </c>
    </row>
    <row r="346" spans="2:12" x14ac:dyDescent="0.25">
      <c r="B346" s="2" t="s">
        <v>351</v>
      </c>
      <c r="C346" s="2">
        <v>9</v>
      </c>
      <c r="D346" s="2">
        <v>5082106</v>
      </c>
      <c r="E346" s="2" t="s">
        <v>19</v>
      </c>
      <c r="F346" s="2" t="s">
        <v>14</v>
      </c>
      <c r="G346" s="2">
        <v>0.12232999999999999</v>
      </c>
      <c r="H346" s="2">
        <v>1.6548500000000001E-2</v>
      </c>
      <c r="I346" s="3">
        <v>1.4399999999999999E-13</v>
      </c>
      <c r="J346" s="2" t="s">
        <v>139</v>
      </c>
      <c r="K346" s="2">
        <f t="shared" si="21"/>
        <v>1.4865014250680148E-4</v>
      </c>
      <c r="L346" s="2">
        <f t="shared" si="22"/>
        <v>54.644482788528599</v>
      </c>
    </row>
    <row r="347" spans="2:12" x14ac:dyDescent="0.25">
      <c r="B347" s="2" t="s">
        <v>352</v>
      </c>
      <c r="C347" s="2">
        <v>6</v>
      </c>
      <c r="D347" s="2">
        <v>30889295</v>
      </c>
      <c r="E347" s="2" t="s">
        <v>19</v>
      </c>
      <c r="F347" s="2" t="s">
        <v>15</v>
      </c>
      <c r="G347" s="2">
        <v>0.108482</v>
      </c>
      <c r="H347" s="2">
        <v>1.8370299999999999E-2</v>
      </c>
      <c r="I347" s="3">
        <v>3.5199999999999998E-9</v>
      </c>
      <c r="J347" s="2" t="s">
        <v>139</v>
      </c>
      <c r="K347" s="2">
        <f t="shared" si="21"/>
        <v>9.4868683992943434E-5</v>
      </c>
      <c r="L347" s="2">
        <f t="shared" si="22"/>
        <v>34.872293090159637</v>
      </c>
    </row>
    <row r="348" spans="2:12" x14ac:dyDescent="0.25">
      <c r="B348" s="2" t="s">
        <v>353</v>
      </c>
      <c r="C348" s="2">
        <v>6</v>
      </c>
      <c r="D348" s="2">
        <v>29976766</v>
      </c>
      <c r="E348" s="2" t="s">
        <v>14</v>
      </c>
      <c r="F348" s="2" t="s">
        <v>19</v>
      </c>
      <c r="G348" s="2">
        <v>-0.13406299999999999</v>
      </c>
      <c r="H348" s="2">
        <v>1.6670600000000001E-2</v>
      </c>
      <c r="I348" s="3">
        <v>8.8399999999999997E-16</v>
      </c>
      <c r="J348" s="2" t="s">
        <v>139</v>
      </c>
      <c r="K348" s="2">
        <f t="shared" si="21"/>
        <v>1.7592202126236585E-4</v>
      </c>
      <c r="L348" s="2">
        <f t="shared" si="22"/>
        <v>64.671516058805736</v>
      </c>
    </row>
    <row r="349" spans="2:12" x14ac:dyDescent="0.25">
      <c r="B349" s="2" t="s">
        <v>67</v>
      </c>
      <c r="C349" s="2">
        <v>21</v>
      </c>
      <c r="D349" s="2">
        <v>15426267</v>
      </c>
      <c r="E349" s="2" t="s">
        <v>14</v>
      </c>
      <c r="F349" s="2" t="s">
        <v>18</v>
      </c>
      <c r="G349" s="2">
        <v>-0.110287</v>
      </c>
      <c r="H349" s="2">
        <v>1.9212199999999999E-2</v>
      </c>
      <c r="I349" s="3">
        <v>9.4400000000000005E-9</v>
      </c>
      <c r="J349" s="2" t="s">
        <v>139</v>
      </c>
      <c r="K349" s="2">
        <f t="shared" si="21"/>
        <v>8.9647198707156338E-5</v>
      </c>
      <c r="L349" s="2">
        <f t="shared" si="22"/>
        <v>32.952782009412068</v>
      </c>
    </row>
    <row r="350" spans="2:12" x14ac:dyDescent="0.25">
      <c r="B350" s="2" t="s">
        <v>354</v>
      </c>
      <c r="C350" s="2">
        <v>21</v>
      </c>
      <c r="D350" s="2">
        <v>39094818</v>
      </c>
      <c r="E350" s="2" t="s">
        <v>19</v>
      </c>
      <c r="F350" s="2" t="s">
        <v>18</v>
      </c>
      <c r="G350" s="2">
        <v>-0.14097299999999999</v>
      </c>
      <c r="H350" s="2">
        <v>1.94591E-2</v>
      </c>
      <c r="I350" s="3">
        <v>4.3400000000000002E-13</v>
      </c>
      <c r="J350" s="2" t="s">
        <v>139</v>
      </c>
      <c r="K350" s="2">
        <f t="shared" si="21"/>
        <v>1.4277283520120528E-4</v>
      </c>
      <c r="L350" s="2">
        <f t="shared" si="22"/>
        <v>52.483648817546388</v>
      </c>
    </row>
    <row r="351" spans="2:12" x14ac:dyDescent="0.25">
      <c r="B351" s="2" t="s">
        <v>355</v>
      </c>
      <c r="C351" s="2">
        <v>1</v>
      </c>
      <c r="D351" s="2">
        <v>206766559</v>
      </c>
      <c r="E351" s="2" t="s">
        <v>19</v>
      </c>
      <c r="F351" s="2" t="s">
        <v>18</v>
      </c>
      <c r="G351" s="2">
        <v>0.233901</v>
      </c>
      <c r="H351" s="2">
        <v>2.1376699999999998E-2</v>
      </c>
      <c r="I351" s="3">
        <v>7.2700000000000004E-28</v>
      </c>
      <c r="J351" s="2" t="s">
        <v>139</v>
      </c>
      <c r="K351" s="2">
        <f t="shared" si="21"/>
        <v>3.2562864367850899E-4</v>
      </c>
      <c r="L351" s="2">
        <f t="shared" si="22"/>
        <v>119.72379348052309</v>
      </c>
    </row>
    <row r="352" spans="2:12" x14ac:dyDescent="0.25">
      <c r="B352" s="2" t="s">
        <v>356</v>
      </c>
      <c r="C352" s="2">
        <v>3</v>
      </c>
      <c r="D352" s="2">
        <v>49684099</v>
      </c>
      <c r="E352" s="2" t="s">
        <v>19</v>
      </c>
      <c r="F352" s="2" t="s">
        <v>18</v>
      </c>
      <c r="G352" s="2">
        <v>0.169515</v>
      </c>
      <c r="H352" s="2">
        <v>1.6590500000000001E-2</v>
      </c>
      <c r="I352" s="3">
        <v>1.6499999999999999E-24</v>
      </c>
      <c r="J352" s="2" t="s">
        <v>139</v>
      </c>
      <c r="K352" s="2">
        <f t="shared" si="21"/>
        <v>2.8395870620383755E-4</v>
      </c>
      <c r="L352" s="2">
        <f t="shared" si="22"/>
        <v>104.3986673757379</v>
      </c>
    </row>
    <row r="353" spans="2:12" x14ac:dyDescent="0.25">
      <c r="B353" s="2" t="s">
        <v>357</v>
      </c>
      <c r="C353" s="2">
        <v>17</v>
      </c>
      <c r="D353" s="2">
        <v>42345821</v>
      </c>
      <c r="E353" s="2" t="s">
        <v>19</v>
      </c>
      <c r="F353" s="2" t="s">
        <v>15</v>
      </c>
      <c r="G353" s="2">
        <v>-0.10841000000000001</v>
      </c>
      <c r="H353" s="2">
        <v>1.84666E-2</v>
      </c>
      <c r="I353" s="3">
        <v>4.3400000000000003E-9</v>
      </c>
      <c r="J353" s="2" t="s">
        <v>139</v>
      </c>
      <c r="K353" s="2">
        <f t="shared" si="21"/>
        <v>9.3757343589773092E-5</v>
      </c>
      <c r="L353" s="2">
        <f t="shared" si="22"/>
        <v>34.463742865402324</v>
      </c>
    </row>
    <row r="354" spans="2:12" x14ac:dyDescent="0.25">
      <c r="B354" s="2" t="s">
        <v>358</v>
      </c>
      <c r="C354" s="2">
        <v>1</v>
      </c>
      <c r="D354" s="2">
        <v>120097192</v>
      </c>
      <c r="E354" s="2" t="s">
        <v>15</v>
      </c>
      <c r="F354" s="2" t="s">
        <v>14</v>
      </c>
      <c r="G354" s="2">
        <v>0.245757</v>
      </c>
      <c r="H354" s="2">
        <v>3.90526E-2</v>
      </c>
      <c r="I354" s="3">
        <v>3.1100000000000001E-10</v>
      </c>
      <c r="J354" s="2" t="s">
        <v>139</v>
      </c>
      <c r="K354" s="2">
        <f t="shared" si="21"/>
        <v>1.0773239309707261E-4</v>
      </c>
      <c r="L354" s="2">
        <f t="shared" si="22"/>
        <v>39.60130742644786</v>
      </c>
    </row>
    <row r="355" spans="2:12" x14ac:dyDescent="0.25">
      <c r="B355" s="2" t="s">
        <v>359</v>
      </c>
      <c r="C355" s="2">
        <v>20</v>
      </c>
      <c r="D355" s="2">
        <v>63564319</v>
      </c>
      <c r="E355" s="2" t="s">
        <v>15</v>
      </c>
      <c r="F355" s="2" t="s">
        <v>14</v>
      </c>
      <c r="G355" s="2">
        <v>-0.142287</v>
      </c>
      <c r="H355" s="2">
        <v>2.15715E-2</v>
      </c>
      <c r="I355" s="3">
        <v>4.22E-11</v>
      </c>
      <c r="J355" s="2" t="s">
        <v>139</v>
      </c>
      <c r="K355" s="2">
        <f t="shared" si="21"/>
        <v>1.1835852902107274E-4</v>
      </c>
      <c r="L355" s="2">
        <f t="shared" si="22"/>
        <v>43.507826864083825</v>
      </c>
    </row>
    <row r="356" spans="2:12" x14ac:dyDescent="0.25">
      <c r="B356" s="2" t="s">
        <v>360</v>
      </c>
      <c r="C356" s="2">
        <v>9</v>
      </c>
      <c r="D356" s="2">
        <v>114801407</v>
      </c>
      <c r="E356" s="2" t="s">
        <v>14</v>
      </c>
      <c r="F356" s="2" t="s">
        <v>19</v>
      </c>
      <c r="G356" s="2">
        <v>0.121229</v>
      </c>
      <c r="H356" s="2">
        <v>1.8993199999999998E-2</v>
      </c>
      <c r="I356" s="3">
        <v>1.7399999999999999E-10</v>
      </c>
      <c r="J356" s="2" t="s">
        <v>139</v>
      </c>
      <c r="K356" s="2">
        <f t="shared" si="21"/>
        <v>1.1082808718668771E-4</v>
      </c>
      <c r="L356" s="2">
        <f t="shared" si="22"/>
        <v>40.739378512860817</v>
      </c>
    </row>
    <row r="357" spans="2:12" x14ac:dyDescent="0.25">
      <c r="B357" s="2" t="s">
        <v>329</v>
      </c>
      <c r="C357" s="2">
        <v>2</v>
      </c>
      <c r="D357" s="2">
        <v>240624322</v>
      </c>
      <c r="E357" s="2" t="s">
        <v>19</v>
      </c>
      <c r="F357" s="2" t="s">
        <v>18</v>
      </c>
      <c r="G357" s="2">
        <v>0.16578699999999999</v>
      </c>
      <c r="H357" s="2">
        <v>1.80974E-2</v>
      </c>
      <c r="I357" s="3">
        <v>5.15E-20</v>
      </c>
      <c r="J357" s="2" t="s">
        <v>139</v>
      </c>
      <c r="K357" s="2">
        <f t="shared" si="21"/>
        <v>2.2827094472146887E-4</v>
      </c>
      <c r="L357" s="2">
        <f t="shared" si="22"/>
        <v>83.920142262531314</v>
      </c>
    </row>
    <row r="358" spans="2:12" x14ac:dyDescent="0.25">
      <c r="B358" s="2" t="s">
        <v>361</v>
      </c>
      <c r="C358" s="2">
        <v>7</v>
      </c>
      <c r="D358" s="2">
        <v>107839383</v>
      </c>
      <c r="E358" s="2" t="s">
        <v>19</v>
      </c>
      <c r="F358" s="2" t="s">
        <v>14</v>
      </c>
      <c r="G358" s="2">
        <v>-0.113735</v>
      </c>
      <c r="H358" s="2">
        <v>1.7627400000000001E-2</v>
      </c>
      <c r="I358" s="3">
        <v>1.0999999999999999E-10</v>
      </c>
      <c r="J358" s="2" t="s">
        <v>139</v>
      </c>
      <c r="K358" s="2">
        <f t="shared" si="21"/>
        <v>1.1325144895704799E-4</v>
      </c>
      <c r="L358" s="2">
        <f t="shared" si="22"/>
        <v>41.630284754231894</v>
      </c>
    </row>
    <row r="359" spans="2:12" x14ac:dyDescent="0.25">
      <c r="B359" s="2" t="s">
        <v>362</v>
      </c>
      <c r="C359" s="2">
        <v>7</v>
      </c>
      <c r="D359" s="2">
        <v>128922593</v>
      </c>
      <c r="E359" s="2" t="s">
        <v>19</v>
      </c>
      <c r="F359" s="2" t="s">
        <v>18</v>
      </c>
      <c r="G359" s="2">
        <v>9.8117599999999999E-2</v>
      </c>
      <c r="H359" s="2">
        <v>1.6488200000000001E-2</v>
      </c>
      <c r="I359" s="3">
        <v>2.6700000000000001E-9</v>
      </c>
      <c r="J359" s="2" t="s">
        <v>139</v>
      </c>
      <c r="K359" s="2">
        <f t="shared" si="21"/>
        <v>9.6335578453293869E-5</v>
      </c>
      <c r="L359" s="2">
        <f t="shared" si="22"/>
        <v>35.41155325297472</v>
      </c>
    </row>
    <row r="360" spans="2:12" x14ac:dyDescent="0.25">
      <c r="B360" s="2" t="s">
        <v>363</v>
      </c>
      <c r="C360" s="2">
        <v>17</v>
      </c>
      <c r="D360" s="2">
        <v>39806734</v>
      </c>
      <c r="E360" s="2" t="s">
        <v>14</v>
      </c>
      <c r="F360" s="2" t="s">
        <v>18</v>
      </c>
      <c r="G360" s="2">
        <v>0.11874700000000001</v>
      </c>
      <c r="H360" s="2">
        <v>1.6455600000000001E-2</v>
      </c>
      <c r="I360" s="3">
        <v>5.3500000000000004E-13</v>
      </c>
      <c r="J360" s="2" t="s">
        <v>139</v>
      </c>
      <c r="K360" s="2">
        <f t="shared" si="21"/>
        <v>1.416568347556969E-4</v>
      </c>
      <c r="L360" s="2">
        <f t="shared" si="22"/>
        <v>52.073346159848533</v>
      </c>
    </row>
    <row r="361" spans="2:12" x14ac:dyDescent="0.25">
      <c r="B361" s="2" t="s">
        <v>364</v>
      </c>
      <c r="C361" s="2">
        <v>19</v>
      </c>
      <c r="D361" s="2">
        <v>1106108</v>
      </c>
      <c r="E361" s="2" t="s">
        <v>19</v>
      </c>
      <c r="F361" s="2" t="s">
        <v>14</v>
      </c>
      <c r="G361" s="2">
        <v>0.23941000000000001</v>
      </c>
      <c r="H361" s="2">
        <v>4.3471099999999999E-2</v>
      </c>
      <c r="I361" s="3">
        <v>3.6400000000000002E-8</v>
      </c>
      <c r="J361" s="2" t="s">
        <v>139</v>
      </c>
      <c r="K361" s="2">
        <f t="shared" si="21"/>
        <v>8.2514198688882556E-5</v>
      </c>
      <c r="L361" s="2">
        <f t="shared" si="22"/>
        <v>30.330596432959204</v>
      </c>
    </row>
    <row r="362" spans="2:12" x14ac:dyDescent="0.25">
      <c r="B362" s="2" t="s">
        <v>365</v>
      </c>
      <c r="C362" s="2">
        <v>7</v>
      </c>
      <c r="D362" s="2">
        <v>5162478</v>
      </c>
      <c r="E362" s="2" t="s">
        <v>15</v>
      </c>
      <c r="F362" s="2" t="s">
        <v>14</v>
      </c>
      <c r="G362" s="2">
        <v>9.1268000000000002E-2</v>
      </c>
      <c r="H362" s="2">
        <v>1.64645E-2</v>
      </c>
      <c r="I362" s="3">
        <v>2.9700000000000001E-8</v>
      </c>
      <c r="J362" s="2" t="s">
        <v>139</v>
      </c>
      <c r="K362" s="2">
        <f t="shared" si="21"/>
        <v>8.3595880711405905E-5</v>
      </c>
      <c r="L362" s="2">
        <f t="shared" si="22"/>
        <v>30.728234709320471</v>
      </c>
    </row>
    <row r="363" spans="2:12" x14ac:dyDescent="0.25">
      <c r="B363" s="2" t="s">
        <v>153</v>
      </c>
      <c r="C363" s="2">
        <v>20</v>
      </c>
      <c r="D363" s="2">
        <v>44436388</v>
      </c>
      <c r="E363" s="2" t="s">
        <v>18</v>
      </c>
      <c r="F363" s="2" t="s">
        <v>15</v>
      </c>
      <c r="G363" s="2">
        <v>0.12277100000000001</v>
      </c>
      <c r="H363" s="2">
        <v>1.66158E-2</v>
      </c>
      <c r="I363" s="3">
        <v>1.48E-13</v>
      </c>
      <c r="J363" s="2" t="s">
        <v>139</v>
      </c>
      <c r="K363" s="2">
        <f t="shared" si="21"/>
        <v>1.4851344789926639E-4</v>
      </c>
      <c r="L363" s="2">
        <f t="shared" si="22"/>
        <v>54.594225752077186</v>
      </c>
    </row>
    <row r="364" spans="2:12" x14ac:dyDescent="0.25">
      <c r="B364" s="2" t="s">
        <v>366</v>
      </c>
      <c r="C364" s="2">
        <v>5</v>
      </c>
      <c r="D364" s="2">
        <v>159391737</v>
      </c>
      <c r="E364" s="2" t="s">
        <v>18</v>
      </c>
      <c r="F364" s="2" t="s">
        <v>15</v>
      </c>
      <c r="G364" s="2">
        <v>0.112882</v>
      </c>
      <c r="H364" s="2">
        <v>1.9168899999999999E-2</v>
      </c>
      <c r="I364" s="3">
        <v>3.8899999999999996E-9</v>
      </c>
      <c r="J364" s="2" t="s">
        <v>139</v>
      </c>
      <c r="K364" s="2">
        <f t="shared" si="21"/>
        <v>9.4339863587686448E-5</v>
      </c>
      <c r="L364" s="2">
        <f t="shared" si="22"/>
        <v>34.677888368912384</v>
      </c>
    </row>
    <row r="365" spans="2:12" x14ac:dyDescent="0.25">
      <c r="B365" s="2" t="s">
        <v>367</v>
      </c>
      <c r="C365" s="2">
        <v>3</v>
      </c>
      <c r="D365" s="2">
        <v>188683070</v>
      </c>
      <c r="E365" s="2" t="s">
        <v>14</v>
      </c>
      <c r="F365" s="2" t="s">
        <v>18</v>
      </c>
      <c r="G365" s="2">
        <v>-0.14038700000000001</v>
      </c>
      <c r="H365" s="2">
        <v>1.9564000000000002E-2</v>
      </c>
      <c r="I365" s="3">
        <v>7.1899999999999997E-13</v>
      </c>
      <c r="J365" s="2" t="s">
        <v>139</v>
      </c>
      <c r="K365" s="2">
        <f t="shared" si="21"/>
        <v>1.4007442571076716E-4</v>
      </c>
      <c r="L365" s="2">
        <f t="shared" si="22"/>
        <v>51.491567821784052</v>
      </c>
    </row>
    <row r="366" spans="2:12" x14ac:dyDescent="0.25">
      <c r="B366" s="2" t="s">
        <v>368</v>
      </c>
      <c r="C366" s="2">
        <v>2</v>
      </c>
      <c r="D366" s="2">
        <v>60960280</v>
      </c>
      <c r="E366" s="2" t="s">
        <v>19</v>
      </c>
      <c r="F366" s="2" t="s">
        <v>15</v>
      </c>
      <c r="G366" s="2">
        <v>0.102968</v>
      </c>
      <c r="H366" s="2">
        <v>1.68121E-2</v>
      </c>
      <c r="I366" s="3">
        <v>9.0899999999999996E-10</v>
      </c>
      <c r="J366" s="2" t="s">
        <v>139</v>
      </c>
      <c r="K366" s="2">
        <f t="shared" si="21"/>
        <v>1.0204635923703062E-4</v>
      </c>
      <c r="L366" s="2">
        <f t="shared" si="22"/>
        <v>37.510967195204337</v>
      </c>
    </row>
    <row r="367" spans="2:12" x14ac:dyDescent="0.25">
      <c r="B367" s="2" t="s">
        <v>369</v>
      </c>
      <c r="C367" s="2">
        <v>1</v>
      </c>
      <c r="D367" s="2">
        <v>161500252</v>
      </c>
      <c r="E367" s="2" t="s">
        <v>14</v>
      </c>
      <c r="F367" s="2" t="s">
        <v>15</v>
      </c>
      <c r="G367" s="2">
        <v>-0.14142299999999999</v>
      </c>
      <c r="H367" s="2">
        <v>1.65966E-2</v>
      </c>
      <c r="I367" s="3">
        <v>1.5799999999999999E-17</v>
      </c>
      <c r="J367" s="2" t="s">
        <v>139</v>
      </c>
      <c r="K367" s="2">
        <f t="shared" si="21"/>
        <v>1.975137157998967E-4</v>
      </c>
      <c r="L367" s="2">
        <f t="shared" si="22"/>
        <v>72.610507813456394</v>
      </c>
    </row>
    <row r="368" spans="2:12" x14ac:dyDescent="0.25">
      <c r="B368" s="2" t="s">
        <v>370</v>
      </c>
      <c r="C368" s="2">
        <v>11</v>
      </c>
      <c r="D368" s="2">
        <v>76582761</v>
      </c>
      <c r="E368" s="2" t="s">
        <v>19</v>
      </c>
      <c r="F368" s="2" t="s">
        <v>15</v>
      </c>
      <c r="G368" s="2">
        <v>0.133571</v>
      </c>
      <c r="H368" s="2">
        <v>1.64879E-2</v>
      </c>
      <c r="I368" s="3">
        <v>5.4499999999999998E-16</v>
      </c>
      <c r="J368" s="2" t="s">
        <v>139</v>
      </c>
      <c r="K368" s="2">
        <f t="shared" si="21"/>
        <v>1.7852429881008207E-4</v>
      </c>
      <c r="L368" s="2">
        <f t="shared" si="22"/>
        <v>65.628322277862409</v>
      </c>
    </row>
    <row r="369" spans="2:12" x14ac:dyDescent="0.25">
      <c r="B369" s="2" t="s">
        <v>371</v>
      </c>
      <c r="C369" s="2">
        <v>5</v>
      </c>
      <c r="D369" s="2">
        <v>40383959</v>
      </c>
      <c r="E369" s="2" t="s">
        <v>15</v>
      </c>
      <c r="F369" s="2" t="s">
        <v>19</v>
      </c>
      <c r="G369" s="2">
        <v>0.142454</v>
      </c>
      <c r="H369" s="2">
        <v>2.0129000000000001E-2</v>
      </c>
      <c r="I369" s="3">
        <v>1.47E-12</v>
      </c>
      <c r="J369" s="2" t="s">
        <v>139</v>
      </c>
      <c r="K369" s="2">
        <f t="shared" si="21"/>
        <v>1.3624699469025835E-4</v>
      </c>
      <c r="L369" s="2">
        <f t="shared" si="22"/>
        <v>50.084406748304758</v>
      </c>
    </row>
    <row r="370" spans="2:12" x14ac:dyDescent="0.25">
      <c r="B370" s="2" t="s">
        <v>372</v>
      </c>
      <c r="C370" s="2">
        <v>6</v>
      </c>
      <c r="D370" s="2">
        <v>32636679</v>
      </c>
      <c r="E370" s="2" t="s">
        <v>19</v>
      </c>
      <c r="F370" s="2" t="s">
        <v>15</v>
      </c>
      <c r="G370" s="2">
        <v>-0.246396</v>
      </c>
      <c r="H370" s="2">
        <v>2.1695699999999998E-2</v>
      </c>
      <c r="I370" s="3">
        <v>6.8500000000000006E-30</v>
      </c>
      <c r="J370" s="2" t="s">
        <v>139</v>
      </c>
      <c r="K370" s="2">
        <f t="shared" si="21"/>
        <v>3.5079129587244686E-4</v>
      </c>
      <c r="L370" s="2">
        <f t="shared" si="22"/>
        <v>128.97858536301712</v>
      </c>
    </row>
    <row r="371" spans="2:12" x14ac:dyDescent="0.25">
      <c r="B371" s="2" t="s">
        <v>373</v>
      </c>
      <c r="C371" s="2">
        <v>22</v>
      </c>
      <c r="D371" s="2">
        <v>39274849</v>
      </c>
      <c r="E371" s="2" t="s">
        <v>18</v>
      </c>
      <c r="F371" s="2" t="s">
        <v>19</v>
      </c>
      <c r="G371" s="2">
        <v>-0.178254</v>
      </c>
      <c r="H371" s="2">
        <v>2.6025900000000001E-2</v>
      </c>
      <c r="I371" s="3">
        <v>7.4300000000000005E-12</v>
      </c>
      <c r="J371" s="2" t="s">
        <v>139</v>
      </c>
      <c r="K371" s="2">
        <f t="shared" si="21"/>
        <v>1.2761238917015003E-4</v>
      </c>
      <c r="L371" s="2">
        <f t="shared" si="22"/>
        <v>46.909919926446236</v>
      </c>
    </row>
    <row r="372" spans="2:12" x14ac:dyDescent="0.25">
      <c r="B372" s="2" t="s">
        <v>374</v>
      </c>
      <c r="C372" s="2">
        <v>22</v>
      </c>
      <c r="D372" s="2">
        <v>50000765</v>
      </c>
      <c r="E372" s="2" t="s">
        <v>15</v>
      </c>
      <c r="F372" s="2" t="s">
        <v>14</v>
      </c>
      <c r="G372" s="2">
        <v>-0.128943</v>
      </c>
      <c r="H372" s="2">
        <v>1.7136800000000001E-2</v>
      </c>
      <c r="I372" s="3">
        <v>5.3000000000000001E-14</v>
      </c>
      <c r="J372" s="2" t="s">
        <v>139</v>
      </c>
      <c r="K372" s="2">
        <f t="shared" si="21"/>
        <v>1.5401052557010835E-4</v>
      </c>
      <c r="L372" s="2">
        <f t="shared" si="22"/>
        <v>56.615288023557135</v>
      </c>
    </row>
    <row r="373" spans="2:12" x14ac:dyDescent="0.25">
      <c r="B373" s="2" t="s">
        <v>375</v>
      </c>
      <c r="C373" s="2">
        <v>1</v>
      </c>
      <c r="D373" s="2">
        <v>67260421</v>
      </c>
      <c r="E373" s="2" t="s">
        <v>14</v>
      </c>
      <c r="F373" s="2" t="s">
        <v>15</v>
      </c>
      <c r="G373" s="2">
        <v>-0.45969300000000002</v>
      </c>
      <c r="H373" s="2">
        <v>4.4693400000000001E-2</v>
      </c>
      <c r="I373" s="3">
        <v>8.1899999999999998E-25</v>
      </c>
      <c r="J373" s="2" t="s">
        <v>139</v>
      </c>
      <c r="K373" s="2">
        <f t="shared" si="21"/>
        <v>2.8774329917430742E-4</v>
      </c>
      <c r="L373" s="2">
        <f t="shared" si="22"/>
        <v>105.79049011616399</v>
      </c>
    </row>
    <row r="374" spans="2:12" x14ac:dyDescent="0.25">
      <c r="B374" s="2" t="s">
        <v>336</v>
      </c>
      <c r="C374" s="2">
        <v>1</v>
      </c>
      <c r="D374" s="2">
        <v>19845021</v>
      </c>
      <c r="E374" s="2" t="s">
        <v>14</v>
      </c>
      <c r="F374" s="2" t="s">
        <v>19</v>
      </c>
      <c r="G374" s="2">
        <v>0.17721700000000001</v>
      </c>
      <c r="H374" s="2">
        <v>2.00527E-2</v>
      </c>
      <c r="I374" s="3">
        <v>9.7799999999999992E-19</v>
      </c>
      <c r="J374" s="2" t="s">
        <v>149</v>
      </c>
      <c r="K374" s="2">
        <f t="shared" ref="K374:K407" si="23">G374*G374/(G374*G374+H374*H374*376564)</f>
        <v>2.073653466654523E-4</v>
      </c>
      <c r="L374" s="2">
        <f>(K374/(1-K374))*(376564-2)</f>
        <v>78.102105341185421</v>
      </c>
    </row>
    <row r="375" spans="2:12" x14ac:dyDescent="0.25">
      <c r="B375" s="2" t="s">
        <v>25</v>
      </c>
      <c r="C375" s="2">
        <v>10</v>
      </c>
      <c r="D375" s="2">
        <v>99523573</v>
      </c>
      <c r="E375" s="2" t="s">
        <v>15</v>
      </c>
      <c r="F375" s="2" t="s">
        <v>18</v>
      </c>
      <c r="G375" s="2">
        <v>-0.15626799999999999</v>
      </c>
      <c r="H375" s="2">
        <v>2.0788500000000001E-2</v>
      </c>
      <c r="I375" s="3">
        <v>5.6000000000000001E-14</v>
      </c>
      <c r="J375" s="2" t="s">
        <v>149</v>
      </c>
      <c r="K375" s="2">
        <f t="shared" si="23"/>
        <v>1.5003405171012547E-4</v>
      </c>
      <c r="L375" s="2">
        <f t="shared" ref="L375:L407" si="24">(K375/(1-K375))*(376564-2)</f>
        <v>56.505600344232228</v>
      </c>
    </row>
    <row r="376" spans="2:12" x14ac:dyDescent="0.25">
      <c r="B376" s="2" t="s">
        <v>337</v>
      </c>
      <c r="C376" s="2">
        <v>10</v>
      </c>
      <c r="D376" s="2">
        <v>62685804</v>
      </c>
      <c r="E376" s="2" t="s">
        <v>18</v>
      </c>
      <c r="F376" s="2" t="s">
        <v>19</v>
      </c>
      <c r="G376" s="2">
        <v>0.11196200000000001</v>
      </c>
      <c r="H376" s="2">
        <v>2.01122E-2</v>
      </c>
      <c r="I376" s="3">
        <v>2.59E-8</v>
      </c>
      <c r="J376" s="2" t="s">
        <v>149</v>
      </c>
      <c r="K376" s="2">
        <f t="shared" si="23"/>
        <v>8.2290101723942529E-5</v>
      </c>
      <c r="L376" s="2">
        <f t="shared" si="24"/>
        <v>30.989875445374057</v>
      </c>
    </row>
    <row r="377" spans="2:12" x14ac:dyDescent="0.25">
      <c r="B377" s="2" t="s">
        <v>150</v>
      </c>
      <c r="C377" s="2">
        <v>1</v>
      </c>
      <c r="D377" s="2">
        <v>19809119</v>
      </c>
      <c r="E377" s="2" t="s">
        <v>19</v>
      </c>
      <c r="F377" s="2" t="s">
        <v>18</v>
      </c>
      <c r="G377" s="2">
        <v>-0.118751</v>
      </c>
      <c r="H377" s="2">
        <v>2.02122E-2</v>
      </c>
      <c r="I377" s="3">
        <v>4.2199999999999999E-9</v>
      </c>
      <c r="J377" s="2" t="s">
        <v>149</v>
      </c>
      <c r="K377" s="2">
        <f t="shared" si="23"/>
        <v>9.1657660995382717E-5</v>
      </c>
      <c r="L377" s="2">
        <f t="shared" si="24"/>
        <v>34.517955974850302</v>
      </c>
    </row>
    <row r="378" spans="2:12" x14ac:dyDescent="0.25">
      <c r="B378" s="2" t="s">
        <v>324</v>
      </c>
      <c r="C378" s="2">
        <v>7</v>
      </c>
      <c r="D378" s="2">
        <v>5301033</v>
      </c>
      <c r="E378" s="2" t="s">
        <v>14</v>
      </c>
      <c r="F378" s="2" t="s">
        <v>15</v>
      </c>
      <c r="G378" s="2">
        <v>-0.31353500000000001</v>
      </c>
      <c r="H378" s="2">
        <v>3.7901799999999999E-2</v>
      </c>
      <c r="I378" s="3">
        <v>1.3100000000000001E-16</v>
      </c>
      <c r="J378" s="2" t="s">
        <v>149</v>
      </c>
      <c r="K378" s="2">
        <f t="shared" si="23"/>
        <v>1.8169152579561716E-4</v>
      </c>
      <c r="L378" s="2">
        <f t="shared" si="24"/>
        <v>68.430557589068584</v>
      </c>
    </row>
    <row r="379" spans="2:12" x14ac:dyDescent="0.25">
      <c r="B379" s="2" t="s">
        <v>376</v>
      </c>
      <c r="C379" s="2">
        <v>1</v>
      </c>
      <c r="D379" s="2">
        <v>67240275</v>
      </c>
      <c r="E379" s="2" t="s">
        <v>19</v>
      </c>
      <c r="F379" s="2" t="s">
        <v>18</v>
      </c>
      <c r="G379" s="2">
        <v>-0.38229099999999999</v>
      </c>
      <c r="H379" s="2">
        <v>5.3653899999999997E-2</v>
      </c>
      <c r="I379" s="3">
        <v>1.04E-12</v>
      </c>
      <c r="J379" s="2" t="s">
        <v>149</v>
      </c>
      <c r="K379" s="2">
        <f t="shared" si="23"/>
        <v>1.3479947835176072E-4</v>
      </c>
      <c r="L379" s="2">
        <f t="shared" si="24"/>
        <v>50.76720455978775</v>
      </c>
    </row>
    <row r="380" spans="2:12" x14ac:dyDescent="0.25">
      <c r="B380" s="2" t="s">
        <v>377</v>
      </c>
      <c r="C380" s="2">
        <v>6</v>
      </c>
      <c r="D380" s="2">
        <v>30097375</v>
      </c>
      <c r="E380" s="2" t="s">
        <v>18</v>
      </c>
      <c r="F380" s="2" t="s">
        <v>19</v>
      </c>
      <c r="G380" s="2">
        <v>-0.17401</v>
      </c>
      <c r="H380" s="2">
        <v>2.34381E-2</v>
      </c>
      <c r="I380" s="3">
        <v>1.13E-13</v>
      </c>
      <c r="J380" s="2" t="s">
        <v>149</v>
      </c>
      <c r="K380" s="2">
        <f t="shared" si="23"/>
        <v>1.4635287047830097E-4</v>
      </c>
      <c r="L380" s="2">
        <f t="shared" si="24"/>
        <v>55.118996436396323</v>
      </c>
    </row>
    <row r="381" spans="2:12" x14ac:dyDescent="0.25">
      <c r="B381" s="2" t="s">
        <v>378</v>
      </c>
      <c r="C381" s="2">
        <v>17</v>
      </c>
      <c r="D381" s="2">
        <v>39784555</v>
      </c>
      <c r="E381" s="2" t="s">
        <v>15</v>
      </c>
      <c r="F381" s="2" t="s">
        <v>14</v>
      </c>
      <c r="G381" s="2">
        <v>0.13530700000000001</v>
      </c>
      <c r="H381" s="2">
        <v>2.0139000000000001E-2</v>
      </c>
      <c r="I381" s="3">
        <v>1.8300000000000001E-11</v>
      </c>
      <c r="J381" s="2" t="s">
        <v>149</v>
      </c>
      <c r="K381" s="2">
        <f t="shared" si="23"/>
        <v>1.1985988871668366E-4</v>
      </c>
      <c r="L381" s="2">
        <f t="shared" si="24"/>
        <v>45.140089901084039</v>
      </c>
    </row>
    <row r="382" spans="2:12" x14ac:dyDescent="0.25">
      <c r="B382" s="2" t="s">
        <v>343</v>
      </c>
      <c r="C382" s="2">
        <v>1</v>
      </c>
      <c r="D382" s="2">
        <v>200905967</v>
      </c>
      <c r="E382" s="2" t="s">
        <v>14</v>
      </c>
      <c r="F382" s="2" t="s">
        <v>15</v>
      </c>
      <c r="G382" s="2">
        <v>-0.154833</v>
      </c>
      <c r="H382" s="2">
        <v>2.5256299999999999E-2</v>
      </c>
      <c r="I382" s="3">
        <v>8.7599999999999997E-10</v>
      </c>
      <c r="J382" s="2" t="s">
        <v>149</v>
      </c>
      <c r="K382" s="2">
        <f t="shared" si="23"/>
        <v>9.9794236845647885E-5</v>
      </c>
      <c r="L382" s="2">
        <f t="shared" si="24"/>
        <v>37.582467928776587</v>
      </c>
    </row>
    <row r="383" spans="2:12" x14ac:dyDescent="0.25">
      <c r="B383" s="2" t="s">
        <v>344</v>
      </c>
      <c r="C383" s="2">
        <v>7</v>
      </c>
      <c r="D383" s="2">
        <v>4869839</v>
      </c>
      <c r="E383" s="2" t="s">
        <v>14</v>
      </c>
      <c r="F383" s="2" t="s">
        <v>15</v>
      </c>
      <c r="G383" s="2">
        <v>0.24579899999999999</v>
      </c>
      <c r="H383" s="2">
        <v>3.7218399999999999E-2</v>
      </c>
      <c r="I383" s="3">
        <v>3.9999999999999998E-11</v>
      </c>
      <c r="J383" s="2" t="s">
        <v>149</v>
      </c>
      <c r="K383" s="2">
        <f t="shared" si="23"/>
        <v>1.1581257740810823E-4</v>
      </c>
      <c r="L383" s="2">
        <f t="shared" si="24"/>
        <v>43.615667016764633</v>
      </c>
    </row>
    <row r="384" spans="2:12" x14ac:dyDescent="0.25">
      <c r="B384" s="2" t="s">
        <v>379</v>
      </c>
      <c r="C384" s="2">
        <v>1</v>
      </c>
      <c r="D384" s="2">
        <v>8075956</v>
      </c>
      <c r="E384" s="2" t="s">
        <v>19</v>
      </c>
      <c r="F384" s="2" t="s">
        <v>18</v>
      </c>
      <c r="G384" s="2">
        <v>-0.13766600000000001</v>
      </c>
      <c r="H384" s="2">
        <v>2.32453E-2</v>
      </c>
      <c r="I384" s="3">
        <v>3.17E-9</v>
      </c>
      <c r="J384" s="2" t="s">
        <v>149</v>
      </c>
      <c r="K384" s="2">
        <f t="shared" si="23"/>
        <v>9.3133050686870978E-5</v>
      </c>
      <c r="L384" s="2">
        <f t="shared" si="24"/>
        <v>35.07363434731495</v>
      </c>
    </row>
    <row r="385" spans="2:12" x14ac:dyDescent="0.25">
      <c r="B385" s="2" t="s">
        <v>380</v>
      </c>
      <c r="C385" s="2">
        <v>2</v>
      </c>
      <c r="D385" s="2">
        <v>198891622</v>
      </c>
      <c r="E385" s="2" t="s">
        <v>19</v>
      </c>
      <c r="F385" s="2" t="s">
        <v>18</v>
      </c>
      <c r="G385" s="2">
        <v>-0.11590200000000001</v>
      </c>
      <c r="H385" s="2">
        <v>2.02057E-2</v>
      </c>
      <c r="I385" s="3">
        <v>9.6899999999999994E-9</v>
      </c>
      <c r="J385" s="2" t="s">
        <v>149</v>
      </c>
      <c r="K385" s="2">
        <f t="shared" si="23"/>
        <v>8.7368989975059023E-5</v>
      </c>
      <c r="L385" s="2">
        <f t="shared" si="24"/>
        <v>32.902716280077001</v>
      </c>
    </row>
    <row r="386" spans="2:12" x14ac:dyDescent="0.25">
      <c r="B386" s="2" t="s">
        <v>346</v>
      </c>
      <c r="C386" s="2">
        <v>5</v>
      </c>
      <c r="D386" s="2">
        <v>132477658</v>
      </c>
      <c r="E386" s="2" t="s">
        <v>14</v>
      </c>
      <c r="F386" s="2" t="s">
        <v>15</v>
      </c>
      <c r="G386" s="2">
        <v>-0.133349</v>
      </c>
      <c r="H386" s="2">
        <v>2.2105099999999999E-2</v>
      </c>
      <c r="I386" s="3">
        <v>1.61E-9</v>
      </c>
      <c r="J386" s="2" t="s">
        <v>149</v>
      </c>
      <c r="K386" s="2">
        <f t="shared" si="23"/>
        <v>9.6630403256856335E-5</v>
      </c>
      <c r="L386" s="2">
        <f t="shared" si="24"/>
        <v>36.390854374141369</v>
      </c>
    </row>
    <row r="387" spans="2:12" x14ac:dyDescent="0.25">
      <c r="B387" s="2" t="s">
        <v>347</v>
      </c>
      <c r="C387" s="2">
        <v>7</v>
      </c>
      <c r="D387" s="2">
        <v>5804237</v>
      </c>
      <c r="E387" s="2" t="s">
        <v>15</v>
      </c>
      <c r="F387" s="2" t="s">
        <v>18</v>
      </c>
      <c r="G387" s="2">
        <v>0.19256999999999999</v>
      </c>
      <c r="H387" s="2">
        <v>2.4897300000000001E-2</v>
      </c>
      <c r="I387" s="3">
        <v>1.04E-14</v>
      </c>
      <c r="J387" s="2" t="s">
        <v>149</v>
      </c>
      <c r="K387" s="2">
        <f t="shared" si="23"/>
        <v>1.5884186145657622E-4</v>
      </c>
      <c r="L387" s="2">
        <f t="shared" si="24"/>
        <v>59.823311479965227</v>
      </c>
    </row>
    <row r="388" spans="2:12" x14ac:dyDescent="0.25">
      <c r="B388" s="2" t="s">
        <v>381</v>
      </c>
      <c r="C388" s="2">
        <v>6</v>
      </c>
      <c r="D388" s="2">
        <v>33666163</v>
      </c>
      <c r="E388" s="2" t="s">
        <v>19</v>
      </c>
      <c r="F388" s="2" t="s">
        <v>18</v>
      </c>
      <c r="G388" s="2">
        <v>-0.11597</v>
      </c>
      <c r="H388" s="2">
        <v>2.09471E-2</v>
      </c>
      <c r="I388" s="3">
        <v>3.0899999999999999E-8</v>
      </c>
      <c r="J388" s="2" t="s">
        <v>149</v>
      </c>
      <c r="K388" s="2">
        <f t="shared" si="23"/>
        <v>8.1389682672460082E-5</v>
      </c>
      <c r="L388" s="2">
        <f t="shared" si="24"/>
        <v>30.650756341839244</v>
      </c>
    </row>
    <row r="389" spans="2:12" x14ac:dyDescent="0.25">
      <c r="B389" s="2" t="s">
        <v>327</v>
      </c>
      <c r="C389" s="2">
        <v>7</v>
      </c>
      <c r="D389" s="2">
        <v>5433979</v>
      </c>
      <c r="E389" s="2" t="s">
        <v>19</v>
      </c>
      <c r="F389" s="2" t="s">
        <v>15</v>
      </c>
      <c r="G389" s="2">
        <v>0.59777599999999997</v>
      </c>
      <c r="H389" s="2">
        <v>4.0173500000000001E-2</v>
      </c>
      <c r="I389" s="3">
        <v>4.4600000000000004E-50</v>
      </c>
      <c r="J389" s="2" t="s">
        <v>149</v>
      </c>
      <c r="K389" s="2">
        <f t="shared" si="23"/>
        <v>5.8762942078283912E-4</v>
      </c>
      <c r="L389" s="2">
        <f t="shared" si="24"/>
        <v>221.40901640089123</v>
      </c>
    </row>
    <row r="390" spans="2:12" x14ac:dyDescent="0.25">
      <c r="B390" s="2" t="s">
        <v>382</v>
      </c>
      <c r="C390" s="2">
        <v>2</v>
      </c>
      <c r="D390" s="2">
        <v>198716790</v>
      </c>
      <c r="E390" s="2" t="s">
        <v>14</v>
      </c>
      <c r="F390" s="2" t="s">
        <v>19</v>
      </c>
      <c r="G390" s="2">
        <v>0.119883</v>
      </c>
      <c r="H390" s="2">
        <v>2.0599900000000001E-2</v>
      </c>
      <c r="I390" s="3">
        <v>5.8999999999999999E-9</v>
      </c>
      <c r="J390" s="2" t="s">
        <v>149</v>
      </c>
      <c r="K390" s="2">
        <f t="shared" si="23"/>
        <v>8.9930523975542508E-5</v>
      </c>
      <c r="L390" s="2">
        <f t="shared" si="24"/>
        <v>33.867463688033425</v>
      </c>
    </row>
    <row r="391" spans="2:12" x14ac:dyDescent="0.25">
      <c r="B391" s="2" t="s">
        <v>383</v>
      </c>
      <c r="C391" s="2">
        <v>6</v>
      </c>
      <c r="D391" s="2">
        <v>32265199</v>
      </c>
      <c r="E391" s="2" t="s">
        <v>15</v>
      </c>
      <c r="F391" s="2" t="s">
        <v>19</v>
      </c>
      <c r="G391" s="2">
        <v>0.46408700000000003</v>
      </c>
      <c r="H391" s="2">
        <v>7.1222800000000003E-2</v>
      </c>
      <c r="I391" s="3">
        <v>7.2199999999999994E-11</v>
      </c>
      <c r="J391" s="2" t="s">
        <v>149</v>
      </c>
      <c r="K391" s="2">
        <f t="shared" si="23"/>
        <v>1.1273868290294438E-4</v>
      </c>
      <c r="L391" s="2">
        <f t="shared" si="24"/>
        <v>42.457890557958883</v>
      </c>
    </row>
    <row r="392" spans="2:12" x14ac:dyDescent="0.25">
      <c r="B392" s="2" t="s">
        <v>384</v>
      </c>
      <c r="C392" s="2">
        <v>1</v>
      </c>
      <c r="D392" s="2">
        <v>206769068</v>
      </c>
      <c r="E392" s="2" t="s">
        <v>15</v>
      </c>
      <c r="F392" s="2" t="s">
        <v>14</v>
      </c>
      <c r="G392" s="2">
        <v>0.26219500000000001</v>
      </c>
      <c r="H392" s="2">
        <v>2.5977E-2</v>
      </c>
      <c r="I392" s="3">
        <v>5.9099999999999998E-24</v>
      </c>
      <c r="J392" s="2" t="s">
        <v>149</v>
      </c>
      <c r="K392" s="2">
        <f t="shared" si="23"/>
        <v>2.704671629250917E-4</v>
      </c>
      <c r="L392" s="2">
        <f t="shared" si="24"/>
        <v>101.87520970433953</v>
      </c>
    </row>
    <row r="393" spans="2:12" x14ac:dyDescent="0.25">
      <c r="B393" s="2" t="s">
        <v>356</v>
      </c>
      <c r="C393" s="2">
        <v>3</v>
      </c>
      <c r="D393" s="2">
        <v>49684099</v>
      </c>
      <c r="E393" s="2" t="s">
        <v>19</v>
      </c>
      <c r="F393" s="2" t="s">
        <v>18</v>
      </c>
      <c r="G393" s="2">
        <v>0.18465699999999999</v>
      </c>
      <c r="H393" s="2">
        <v>2.0277199999999999E-2</v>
      </c>
      <c r="I393" s="3">
        <v>8.5000000000000005E-20</v>
      </c>
      <c r="J393" s="2" t="s">
        <v>149</v>
      </c>
      <c r="K393" s="2">
        <f t="shared" si="23"/>
        <v>2.201816636724768E-4</v>
      </c>
      <c r="L393" s="2">
        <f t="shared" si="24"/>
        <v>82.930307368880548</v>
      </c>
    </row>
    <row r="394" spans="2:12" x14ac:dyDescent="0.25">
      <c r="B394" s="2" t="s">
        <v>385</v>
      </c>
      <c r="C394" s="2">
        <v>2</v>
      </c>
      <c r="D394" s="2">
        <v>240628909</v>
      </c>
      <c r="E394" s="2" t="s">
        <v>15</v>
      </c>
      <c r="F394" s="2" t="s">
        <v>14</v>
      </c>
      <c r="G394" s="2">
        <v>0.17698</v>
      </c>
      <c r="H394" s="2">
        <v>2.21354E-2</v>
      </c>
      <c r="I394" s="3">
        <v>1.2900000000000001E-15</v>
      </c>
      <c r="J394" s="2" t="s">
        <v>149</v>
      </c>
      <c r="K394" s="2">
        <f t="shared" si="23"/>
        <v>1.6973097844376537E-4</v>
      </c>
      <c r="L394" s="2">
        <f t="shared" si="24"/>
        <v>63.925086772266134</v>
      </c>
    </row>
    <row r="395" spans="2:12" x14ac:dyDescent="0.25">
      <c r="B395" s="2" t="s">
        <v>386</v>
      </c>
      <c r="C395" s="2">
        <v>9</v>
      </c>
      <c r="D395" s="2">
        <v>114804160</v>
      </c>
      <c r="E395" s="2" t="s">
        <v>18</v>
      </c>
      <c r="F395" s="2" t="s">
        <v>19</v>
      </c>
      <c r="G395" s="2">
        <v>0.12357</v>
      </c>
      <c r="H395" s="2">
        <v>2.2366400000000002E-2</v>
      </c>
      <c r="I395" s="3">
        <v>3.2999999999999998E-8</v>
      </c>
      <c r="J395" s="2" t="s">
        <v>149</v>
      </c>
      <c r="K395" s="2">
        <f t="shared" si="23"/>
        <v>8.1051287528153868E-5</v>
      </c>
      <c r="L395" s="2">
        <f t="shared" si="24"/>
        <v>30.523308887661639</v>
      </c>
    </row>
    <row r="396" spans="2:12" x14ac:dyDescent="0.25">
      <c r="B396" s="2" t="s">
        <v>387</v>
      </c>
      <c r="C396" s="2">
        <v>6</v>
      </c>
      <c r="D396" s="2">
        <v>32625390</v>
      </c>
      <c r="E396" s="2" t="s">
        <v>15</v>
      </c>
      <c r="F396" s="2" t="s">
        <v>14</v>
      </c>
      <c r="G396" s="2">
        <v>-0.264094</v>
      </c>
      <c r="H396" s="2">
        <v>2.2932600000000001E-2</v>
      </c>
      <c r="I396" s="3">
        <v>1.09E-30</v>
      </c>
      <c r="J396" s="2" t="s">
        <v>149</v>
      </c>
      <c r="K396" s="2">
        <f t="shared" si="23"/>
        <v>3.5206167683401698E-4</v>
      </c>
      <c r="L396" s="2">
        <f t="shared" si="24"/>
        <v>132.61973947983364</v>
      </c>
    </row>
    <row r="397" spans="2:12" x14ac:dyDescent="0.25">
      <c r="B397" s="2" t="s">
        <v>362</v>
      </c>
      <c r="C397" s="2">
        <v>7</v>
      </c>
      <c r="D397" s="2">
        <v>128922593</v>
      </c>
      <c r="E397" s="2" t="s">
        <v>19</v>
      </c>
      <c r="F397" s="2" t="s">
        <v>18</v>
      </c>
      <c r="G397" s="2">
        <v>0.113057</v>
      </c>
      <c r="H397" s="2">
        <v>2.0172900000000001E-2</v>
      </c>
      <c r="I397" s="3">
        <v>2.0899999999999999E-8</v>
      </c>
      <c r="J397" s="2" t="s">
        <v>149</v>
      </c>
      <c r="K397" s="2">
        <f t="shared" si="23"/>
        <v>8.3403297443766368E-5</v>
      </c>
      <c r="L397" s="2">
        <f t="shared" si="24"/>
        <v>31.409132117207974</v>
      </c>
    </row>
    <row r="398" spans="2:12" x14ac:dyDescent="0.25">
      <c r="B398" s="2" t="s">
        <v>388</v>
      </c>
      <c r="C398" s="2">
        <v>21</v>
      </c>
      <c r="D398" s="2">
        <v>39093586</v>
      </c>
      <c r="E398" s="2" t="s">
        <v>19</v>
      </c>
      <c r="F398" s="2" t="s">
        <v>14</v>
      </c>
      <c r="G398" s="2">
        <v>-0.157861</v>
      </c>
      <c r="H398" s="2">
        <v>2.38839E-2</v>
      </c>
      <c r="I398" s="3">
        <v>3.8500000000000003E-11</v>
      </c>
      <c r="J398" s="2" t="s">
        <v>149</v>
      </c>
      <c r="K398" s="2">
        <f t="shared" si="23"/>
        <v>1.1599787468931036E-4</v>
      </c>
      <c r="L398" s="2">
        <f t="shared" si="24"/>
        <v>43.685459109167574</v>
      </c>
    </row>
    <row r="399" spans="2:12" x14ac:dyDescent="0.25">
      <c r="B399" s="2" t="s">
        <v>389</v>
      </c>
      <c r="C399" s="2">
        <v>14</v>
      </c>
      <c r="D399" s="2">
        <v>106012377</v>
      </c>
      <c r="E399" s="2" t="s">
        <v>14</v>
      </c>
      <c r="F399" s="2" t="s">
        <v>19</v>
      </c>
      <c r="G399" s="2">
        <v>-0.17926600000000001</v>
      </c>
      <c r="H399" s="2">
        <v>2.9055899999999999E-2</v>
      </c>
      <c r="I399" s="3">
        <v>6.8400000000000002E-10</v>
      </c>
      <c r="J399" s="2" t="s">
        <v>149</v>
      </c>
      <c r="K399" s="2">
        <f t="shared" si="23"/>
        <v>1.01075173313876E-4</v>
      </c>
      <c r="L399" s="2">
        <f t="shared" si="24"/>
        <v>38.064916831485696</v>
      </c>
    </row>
    <row r="400" spans="2:12" x14ac:dyDescent="0.25">
      <c r="B400" s="2" t="s">
        <v>153</v>
      </c>
      <c r="C400" s="2">
        <v>20</v>
      </c>
      <c r="D400" s="2">
        <v>44436388</v>
      </c>
      <c r="E400" s="2" t="s">
        <v>18</v>
      </c>
      <c r="F400" s="2" t="s">
        <v>15</v>
      </c>
      <c r="G400" s="2">
        <v>0.14934900000000001</v>
      </c>
      <c r="H400" s="2">
        <v>2.03476E-2</v>
      </c>
      <c r="I400" s="3">
        <v>2.14E-13</v>
      </c>
      <c r="J400" s="2" t="s">
        <v>149</v>
      </c>
      <c r="K400" s="2">
        <f t="shared" si="23"/>
        <v>1.430465301491329E-4</v>
      </c>
      <c r="L400" s="2">
        <f t="shared" si="24"/>
        <v>53.873593916694233</v>
      </c>
    </row>
    <row r="401" spans="2:12" x14ac:dyDescent="0.25">
      <c r="B401" s="2" t="s">
        <v>390</v>
      </c>
      <c r="C401" s="2">
        <v>20</v>
      </c>
      <c r="D401" s="2">
        <v>63572597</v>
      </c>
      <c r="E401" s="2" t="s">
        <v>15</v>
      </c>
      <c r="F401" s="2" t="s">
        <v>14</v>
      </c>
      <c r="G401" s="2">
        <v>-0.16264100000000001</v>
      </c>
      <c r="H401" s="2">
        <v>2.5722700000000001E-2</v>
      </c>
      <c r="I401" s="3">
        <v>2.5699999999999999E-10</v>
      </c>
      <c r="J401" s="2" t="s">
        <v>149</v>
      </c>
      <c r="K401" s="2">
        <f t="shared" si="23"/>
        <v>1.0615539308013894E-4</v>
      </c>
      <c r="L401" s="2">
        <f t="shared" si="24"/>
        <v>39.978331044489998</v>
      </c>
    </row>
    <row r="402" spans="2:12" x14ac:dyDescent="0.25">
      <c r="B402" s="2" t="s">
        <v>391</v>
      </c>
      <c r="C402" s="2">
        <v>7</v>
      </c>
      <c r="D402" s="2">
        <v>107847785</v>
      </c>
      <c r="E402" s="2" t="s">
        <v>15</v>
      </c>
      <c r="F402" s="2" t="s">
        <v>18</v>
      </c>
      <c r="G402" s="2">
        <v>-0.15636</v>
      </c>
      <c r="H402" s="2">
        <v>2.03828E-2</v>
      </c>
      <c r="I402" s="3">
        <v>1.7E-14</v>
      </c>
      <c r="J402" s="2" t="s">
        <v>149</v>
      </c>
      <c r="K402" s="2">
        <f t="shared" si="23"/>
        <v>1.5624890245395545E-4</v>
      </c>
      <c r="L402" s="2">
        <f t="shared" si="24"/>
        <v>58.846593921579775</v>
      </c>
    </row>
    <row r="403" spans="2:12" x14ac:dyDescent="0.25">
      <c r="B403" s="2" t="s">
        <v>369</v>
      </c>
      <c r="C403" s="2">
        <v>1</v>
      </c>
      <c r="D403" s="2">
        <v>161500252</v>
      </c>
      <c r="E403" s="2" t="s">
        <v>14</v>
      </c>
      <c r="F403" s="2" t="s">
        <v>15</v>
      </c>
      <c r="G403" s="2">
        <v>-0.15756999999999999</v>
      </c>
      <c r="H403" s="2">
        <v>2.0327700000000001E-2</v>
      </c>
      <c r="I403" s="3">
        <v>9.0799999999999992E-15</v>
      </c>
      <c r="J403" s="2" t="s">
        <v>149</v>
      </c>
      <c r="K403" s="2">
        <f t="shared" si="23"/>
        <v>1.5953739424367909E-4</v>
      </c>
      <c r="L403" s="2">
        <f t="shared" si="24"/>
        <v>60.085306104356505</v>
      </c>
    </row>
    <row r="404" spans="2:12" x14ac:dyDescent="0.25">
      <c r="B404" s="2" t="s">
        <v>392</v>
      </c>
      <c r="C404" s="2">
        <v>9</v>
      </c>
      <c r="D404" s="2">
        <v>5082333</v>
      </c>
      <c r="E404" s="2" t="s">
        <v>18</v>
      </c>
      <c r="F404" s="2" t="s">
        <v>19</v>
      </c>
      <c r="G404" s="2">
        <v>0.12375700000000001</v>
      </c>
      <c r="H404" s="2">
        <v>2.02607E-2</v>
      </c>
      <c r="I404" s="3">
        <v>1.01E-9</v>
      </c>
      <c r="J404" s="2" t="s">
        <v>149</v>
      </c>
      <c r="K404" s="2">
        <f t="shared" si="23"/>
        <v>9.9071520234976558E-5</v>
      </c>
      <c r="L404" s="2">
        <f t="shared" si="24"/>
        <v>37.310266187514813</v>
      </c>
    </row>
    <row r="405" spans="2:12" x14ac:dyDescent="0.25">
      <c r="B405" s="2" t="s">
        <v>393</v>
      </c>
      <c r="C405" s="2">
        <v>11</v>
      </c>
      <c r="D405" s="2">
        <v>76591029</v>
      </c>
      <c r="E405" s="2" t="s">
        <v>19</v>
      </c>
      <c r="F405" s="2" t="s">
        <v>18</v>
      </c>
      <c r="G405" s="2">
        <v>0.13347899999999999</v>
      </c>
      <c r="H405" s="2">
        <v>2.01251E-2</v>
      </c>
      <c r="I405" s="3">
        <v>3.3000000000000002E-11</v>
      </c>
      <c r="J405" s="2" t="s">
        <v>149</v>
      </c>
      <c r="K405" s="2">
        <f t="shared" si="23"/>
        <v>1.1680468579296158E-4</v>
      </c>
      <c r="L405" s="2">
        <f t="shared" si="24"/>
        <v>43.989344253102921</v>
      </c>
    </row>
    <row r="406" spans="2:12" x14ac:dyDescent="0.25">
      <c r="B406" s="2" t="s">
        <v>373</v>
      </c>
      <c r="C406" s="2">
        <v>22</v>
      </c>
      <c r="D406" s="2">
        <v>39274849</v>
      </c>
      <c r="E406" s="2" t="s">
        <v>18</v>
      </c>
      <c r="F406" s="2" t="s">
        <v>19</v>
      </c>
      <c r="G406" s="2">
        <v>-0.203038</v>
      </c>
      <c r="H406" s="2">
        <v>3.2047300000000001E-2</v>
      </c>
      <c r="I406" s="3">
        <v>2.3600000000000001E-10</v>
      </c>
      <c r="J406" s="2" t="s">
        <v>149</v>
      </c>
      <c r="K406" s="2">
        <f t="shared" si="23"/>
        <v>1.0658268889998211E-4</v>
      </c>
      <c r="L406" s="2">
        <f t="shared" si="24"/>
        <v>40.139268648738117</v>
      </c>
    </row>
    <row r="407" spans="2:12" x14ac:dyDescent="0.25">
      <c r="B407" s="2" t="s">
        <v>374</v>
      </c>
      <c r="C407" s="2">
        <v>22</v>
      </c>
      <c r="D407" s="2">
        <v>50000765</v>
      </c>
      <c r="E407" s="2" t="s">
        <v>15</v>
      </c>
      <c r="F407" s="2" t="s">
        <v>14</v>
      </c>
      <c r="G407" s="2">
        <v>-0.163851</v>
      </c>
      <c r="H407" s="2">
        <v>2.1028499999999999E-2</v>
      </c>
      <c r="I407" s="3">
        <v>6.6E-15</v>
      </c>
      <c r="J407" s="2" t="s">
        <v>149</v>
      </c>
      <c r="K407" s="2">
        <f t="shared" si="23"/>
        <v>1.6120287729634475E-4</v>
      </c>
      <c r="L407" s="2">
        <f t="shared" si="24"/>
        <v>60.7126649367423</v>
      </c>
    </row>
    <row r="408" spans="2:12" x14ac:dyDescent="0.25">
      <c r="B408" s="2" t="s">
        <v>394</v>
      </c>
      <c r="C408" s="2">
        <v>2</v>
      </c>
      <c r="D408" s="2">
        <v>60911776</v>
      </c>
      <c r="E408" s="2" t="s">
        <v>19</v>
      </c>
      <c r="F408" s="2" t="s">
        <v>18</v>
      </c>
      <c r="G408" s="2">
        <v>0.12676399999999999</v>
      </c>
      <c r="H408" s="2">
        <v>1.7015499999999999E-2</v>
      </c>
      <c r="I408" s="3">
        <v>9.3399999999999998E-14</v>
      </c>
      <c r="J408" s="2" t="s">
        <v>158</v>
      </c>
      <c r="K408" s="2">
        <f t="shared" ref="K408:K439" si="25">G408*G408/(G408*G408+H408*H408*373338)</f>
        <v>1.4863999563846672E-4</v>
      </c>
      <c r="L408" s="2">
        <f>(K408/(1-K408))*(373338-2)</f>
        <v>55.500911066861526</v>
      </c>
    </row>
    <row r="409" spans="2:12" x14ac:dyDescent="0.25">
      <c r="B409" s="2" t="s">
        <v>395</v>
      </c>
      <c r="C409" s="2">
        <v>6</v>
      </c>
      <c r="D409" s="2">
        <v>33596519</v>
      </c>
      <c r="E409" s="2" t="s">
        <v>18</v>
      </c>
      <c r="F409" s="2" t="s">
        <v>14</v>
      </c>
      <c r="G409" s="2">
        <v>0.101343</v>
      </c>
      <c r="H409" s="2">
        <v>1.5822200000000002E-2</v>
      </c>
      <c r="I409" s="3">
        <v>1.5E-10</v>
      </c>
      <c r="J409" s="2" t="s">
        <v>158</v>
      </c>
      <c r="K409" s="2">
        <f t="shared" si="25"/>
        <v>1.098762566143997E-4</v>
      </c>
      <c r="L409" s="2">
        <f t="shared" ref="L409:L439" si="26">(K409/(1-K409))*(373338-2)</f>
        <v>41.025269842470408</v>
      </c>
    </row>
    <row r="410" spans="2:12" x14ac:dyDescent="0.25">
      <c r="B410" s="2" t="s">
        <v>396</v>
      </c>
      <c r="C410" s="2">
        <v>10</v>
      </c>
      <c r="D410" s="2">
        <v>79286696</v>
      </c>
      <c r="E410" s="2" t="s">
        <v>19</v>
      </c>
      <c r="F410" s="2" t="s">
        <v>18</v>
      </c>
      <c r="G410" s="2">
        <v>-8.8896000000000003E-2</v>
      </c>
      <c r="H410" s="2">
        <v>1.53274E-2</v>
      </c>
      <c r="I410" s="3">
        <v>6.6400000000000002E-9</v>
      </c>
      <c r="J410" s="2" t="s">
        <v>158</v>
      </c>
      <c r="K410" s="2">
        <f t="shared" si="25"/>
        <v>9.0091980035686233E-5</v>
      </c>
      <c r="L410" s="2">
        <f t="shared" si="26"/>
        <v>33.637609937485891</v>
      </c>
    </row>
    <row r="411" spans="2:12" x14ac:dyDescent="0.25">
      <c r="B411" s="2" t="s">
        <v>397</v>
      </c>
      <c r="C411" s="2">
        <v>5</v>
      </c>
      <c r="D411" s="2">
        <v>177355217</v>
      </c>
      <c r="E411" s="2" t="s">
        <v>14</v>
      </c>
      <c r="F411" s="2" t="s">
        <v>15</v>
      </c>
      <c r="G411" s="2">
        <v>0.101863</v>
      </c>
      <c r="H411" s="2">
        <v>1.6499699999999999E-2</v>
      </c>
      <c r="I411" s="3">
        <v>6.6699999999999997E-10</v>
      </c>
      <c r="J411" s="2" t="s">
        <v>158</v>
      </c>
      <c r="K411" s="2">
        <f t="shared" si="25"/>
        <v>1.0207850440685623E-4</v>
      </c>
      <c r="L411" s="2">
        <f t="shared" si="26"/>
        <v>38.113471087364431</v>
      </c>
    </row>
    <row r="412" spans="2:12" x14ac:dyDescent="0.25">
      <c r="B412" s="2" t="s">
        <v>398</v>
      </c>
      <c r="C412" s="2">
        <v>5</v>
      </c>
      <c r="D412" s="2">
        <v>159291452</v>
      </c>
      <c r="E412" s="2" t="s">
        <v>19</v>
      </c>
      <c r="F412" s="2" t="s">
        <v>18</v>
      </c>
      <c r="G412" s="2">
        <v>0.31329400000000002</v>
      </c>
      <c r="H412" s="2">
        <v>4.1533800000000003E-2</v>
      </c>
      <c r="I412" s="3">
        <v>4.5899999999999999E-14</v>
      </c>
      <c r="J412" s="2" t="s">
        <v>158</v>
      </c>
      <c r="K412" s="2">
        <f t="shared" si="25"/>
        <v>1.5238156886111494E-4</v>
      </c>
      <c r="L412" s="2">
        <f t="shared" si="26"/>
        <v>56.898195628648466</v>
      </c>
    </row>
    <row r="413" spans="2:12" x14ac:dyDescent="0.25">
      <c r="B413" s="2" t="s">
        <v>234</v>
      </c>
      <c r="C413" s="2">
        <v>16</v>
      </c>
      <c r="D413" s="2">
        <v>27344903</v>
      </c>
      <c r="E413" s="2" t="s">
        <v>19</v>
      </c>
      <c r="F413" s="2" t="s">
        <v>18</v>
      </c>
      <c r="G413" s="2">
        <v>0.171788</v>
      </c>
      <c r="H413" s="2">
        <v>2.6854099999999999E-2</v>
      </c>
      <c r="I413" s="3">
        <v>1.58E-10</v>
      </c>
      <c r="J413" s="2" t="s">
        <v>158</v>
      </c>
      <c r="K413" s="2">
        <f t="shared" si="25"/>
        <v>1.0960103241689706E-4</v>
      </c>
      <c r="L413" s="2">
        <f t="shared" si="26"/>
        <v>40.922496186225764</v>
      </c>
    </row>
    <row r="414" spans="2:12" x14ac:dyDescent="0.25">
      <c r="B414" s="2" t="s">
        <v>399</v>
      </c>
      <c r="C414" s="2">
        <v>6</v>
      </c>
      <c r="D414" s="2">
        <v>29860690</v>
      </c>
      <c r="E414" s="2" t="s">
        <v>15</v>
      </c>
      <c r="F414" s="2" t="s">
        <v>14</v>
      </c>
      <c r="G414" s="2">
        <v>0.224967</v>
      </c>
      <c r="H414" s="2">
        <v>1.52595E-2</v>
      </c>
      <c r="I414" s="3">
        <v>3.4299999999999997E-49</v>
      </c>
      <c r="J414" s="2" t="s">
        <v>158</v>
      </c>
      <c r="K414" s="2">
        <f t="shared" si="25"/>
        <v>5.8183798101943765E-4</v>
      </c>
      <c r="L414" s="2">
        <f t="shared" si="26"/>
        <v>217.34752552730515</v>
      </c>
    </row>
    <row r="415" spans="2:12" x14ac:dyDescent="0.25">
      <c r="B415" s="2" t="s">
        <v>400</v>
      </c>
      <c r="C415" s="2">
        <v>8</v>
      </c>
      <c r="D415" s="2">
        <v>128528218</v>
      </c>
      <c r="E415" s="2" t="s">
        <v>15</v>
      </c>
      <c r="F415" s="2" t="s">
        <v>18</v>
      </c>
      <c r="G415" s="2">
        <v>-0.14127500000000001</v>
      </c>
      <c r="H415" s="2">
        <v>2.41631E-2</v>
      </c>
      <c r="I415" s="3">
        <v>5.0099999999999999E-9</v>
      </c>
      <c r="J415" s="2" t="s">
        <v>158</v>
      </c>
      <c r="K415" s="2">
        <f t="shared" si="25"/>
        <v>9.1555274502810863E-5</v>
      </c>
      <c r="L415" s="2">
        <f t="shared" si="26"/>
        <v>34.184009688172004</v>
      </c>
    </row>
    <row r="416" spans="2:12" x14ac:dyDescent="0.25">
      <c r="B416" s="2" t="s">
        <v>327</v>
      </c>
      <c r="C416" s="2">
        <v>7</v>
      </c>
      <c r="D416" s="2">
        <v>5433979</v>
      </c>
      <c r="E416" s="2" t="s">
        <v>19</v>
      </c>
      <c r="F416" s="2" t="s">
        <v>15</v>
      </c>
      <c r="G416" s="2">
        <v>0.33044200000000001</v>
      </c>
      <c r="H416" s="2">
        <v>3.2614299999999999E-2</v>
      </c>
      <c r="I416" s="3">
        <v>3.9900000000000001E-24</v>
      </c>
      <c r="J416" s="2" t="s">
        <v>158</v>
      </c>
      <c r="K416" s="2">
        <f t="shared" si="25"/>
        <v>2.7488609145964027E-4</v>
      </c>
      <c r="L416" s="2">
        <f t="shared" si="26"/>
        <v>102.65309174834321</v>
      </c>
    </row>
    <row r="417" spans="2:12" x14ac:dyDescent="0.25">
      <c r="B417" s="2" t="s">
        <v>401</v>
      </c>
      <c r="C417" s="2">
        <v>16</v>
      </c>
      <c r="D417" s="2">
        <v>11251046</v>
      </c>
      <c r="E417" s="2" t="s">
        <v>15</v>
      </c>
      <c r="F417" s="2" t="s">
        <v>14</v>
      </c>
      <c r="G417" s="2">
        <v>-0.108961</v>
      </c>
      <c r="H417" s="2">
        <v>1.7222399999999999E-2</v>
      </c>
      <c r="I417" s="3">
        <v>2.5100000000000001E-10</v>
      </c>
      <c r="J417" s="2" t="s">
        <v>158</v>
      </c>
      <c r="K417" s="2">
        <f t="shared" si="25"/>
        <v>1.0720278317645095E-4</v>
      </c>
      <c r="L417" s="2">
        <f t="shared" si="26"/>
        <v>40.026949260326262</v>
      </c>
    </row>
    <row r="418" spans="2:12" x14ac:dyDescent="0.25">
      <c r="B418" s="2" t="s">
        <v>402</v>
      </c>
      <c r="C418" s="2">
        <v>10</v>
      </c>
      <c r="D418" s="2">
        <v>73857586</v>
      </c>
      <c r="E418" s="2" t="s">
        <v>18</v>
      </c>
      <c r="F418" s="2" t="s">
        <v>14</v>
      </c>
      <c r="G418" s="2">
        <v>8.6807999999999996E-2</v>
      </c>
      <c r="H418" s="2">
        <v>1.4949799999999999E-2</v>
      </c>
      <c r="I418" s="3">
        <v>6.3700000000000001E-9</v>
      </c>
      <c r="J418" s="2" t="s">
        <v>158</v>
      </c>
      <c r="K418" s="2">
        <f t="shared" si="25"/>
        <v>9.0304068816789284E-5</v>
      </c>
      <c r="L418" s="2">
        <f t="shared" si="26"/>
        <v>33.716804600427764</v>
      </c>
    </row>
    <row r="419" spans="2:12" x14ac:dyDescent="0.25">
      <c r="B419" s="2" t="s">
        <v>403</v>
      </c>
      <c r="C419" s="2">
        <v>20</v>
      </c>
      <c r="D419" s="2">
        <v>49909274</v>
      </c>
      <c r="E419" s="2" t="s">
        <v>14</v>
      </c>
      <c r="F419" s="2" t="s">
        <v>15</v>
      </c>
      <c r="G419" s="2">
        <v>-9.5714199999999999E-2</v>
      </c>
      <c r="H419" s="2">
        <v>1.51474E-2</v>
      </c>
      <c r="I419" s="3">
        <v>2.6400000000000002E-10</v>
      </c>
      <c r="J419" s="2" t="s">
        <v>158</v>
      </c>
      <c r="K419" s="2">
        <f t="shared" si="25"/>
        <v>1.069369807737356E-4</v>
      </c>
      <c r="L419" s="2">
        <f t="shared" si="26"/>
        <v>39.927694401231875</v>
      </c>
    </row>
    <row r="420" spans="2:12" x14ac:dyDescent="0.25">
      <c r="B420" s="2" t="s">
        <v>404</v>
      </c>
      <c r="C420" s="2">
        <v>6</v>
      </c>
      <c r="D420" s="2">
        <v>31066086</v>
      </c>
      <c r="E420" s="2" t="s">
        <v>15</v>
      </c>
      <c r="F420" s="2" t="s">
        <v>19</v>
      </c>
      <c r="G420" s="2">
        <v>0.79830000000000001</v>
      </c>
      <c r="H420" s="2">
        <v>2.5020199999999999E-2</v>
      </c>
      <c r="I420" s="3">
        <v>9.9999999999999998E-201</v>
      </c>
      <c r="J420" s="2" t="s">
        <v>158</v>
      </c>
      <c r="K420" s="2">
        <f t="shared" si="25"/>
        <v>2.7193549499357856E-3</v>
      </c>
      <c r="L420" s="2">
        <f t="shared" si="26"/>
        <v>1018.0014067537239</v>
      </c>
    </row>
    <row r="421" spans="2:12" x14ac:dyDescent="0.25">
      <c r="B421" s="2" t="s">
        <v>405</v>
      </c>
      <c r="C421" s="2">
        <v>17</v>
      </c>
      <c r="D421" s="2">
        <v>27797882</v>
      </c>
      <c r="E421" s="2" t="s">
        <v>19</v>
      </c>
      <c r="F421" s="2" t="s">
        <v>18</v>
      </c>
      <c r="G421" s="2">
        <v>0.16065399999999999</v>
      </c>
      <c r="H421" s="2">
        <v>1.86763E-2</v>
      </c>
      <c r="I421" s="3">
        <v>7.8300000000000007E-18</v>
      </c>
      <c r="J421" s="2" t="s">
        <v>158</v>
      </c>
      <c r="K421" s="2">
        <f t="shared" si="25"/>
        <v>1.9815869757233104E-4</v>
      </c>
      <c r="L421" s="2">
        <f t="shared" si="26"/>
        <v>73.994438158356843</v>
      </c>
    </row>
    <row r="422" spans="2:12" x14ac:dyDescent="0.25">
      <c r="B422" s="2" t="s">
        <v>406</v>
      </c>
      <c r="C422" s="2">
        <v>6</v>
      </c>
      <c r="D422" s="2">
        <v>111592059</v>
      </c>
      <c r="E422" s="2" t="s">
        <v>15</v>
      </c>
      <c r="F422" s="2" t="s">
        <v>14</v>
      </c>
      <c r="G422" s="2">
        <v>0.237708</v>
      </c>
      <c r="H422" s="2">
        <v>2.6840099999999999E-2</v>
      </c>
      <c r="I422" s="3">
        <v>8.2599999999999998E-19</v>
      </c>
      <c r="J422" s="2" t="s">
        <v>158</v>
      </c>
      <c r="K422" s="2">
        <f t="shared" si="25"/>
        <v>2.1005155769066101E-4</v>
      </c>
      <c r="L422" s="2">
        <f t="shared" si="26"/>
        <v>78.436284005635471</v>
      </c>
    </row>
    <row r="423" spans="2:12" x14ac:dyDescent="0.25">
      <c r="B423" s="2" t="s">
        <v>161</v>
      </c>
      <c r="C423" s="2">
        <v>19</v>
      </c>
      <c r="D423" s="2">
        <v>10352442</v>
      </c>
      <c r="E423" s="2" t="s">
        <v>19</v>
      </c>
      <c r="F423" s="2" t="s">
        <v>15</v>
      </c>
      <c r="G423" s="2">
        <v>-0.28194799999999998</v>
      </c>
      <c r="H423" s="2">
        <v>4.7408899999999997E-2</v>
      </c>
      <c r="I423" s="3">
        <v>2.7299999999999999E-9</v>
      </c>
      <c r="J423" s="2" t="s">
        <v>158</v>
      </c>
      <c r="K423" s="2">
        <f t="shared" si="25"/>
        <v>9.4727252469940343E-5</v>
      </c>
      <c r="L423" s="2">
        <f t="shared" si="26"/>
        <v>35.368443883630881</v>
      </c>
    </row>
    <row r="424" spans="2:12" x14ac:dyDescent="0.25">
      <c r="B424" s="2" t="s">
        <v>407</v>
      </c>
      <c r="C424" s="2">
        <v>6</v>
      </c>
      <c r="D424" s="2">
        <v>31361420</v>
      </c>
      <c r="E424" s="2" t="s">
        <v>19</v>
      </c>
      <c r="F424" s="2" t="s">
        <v>18</v>
      </c>
      <c r="G424" s="2">
        <v>0.201541</v>
      </c>
      <c r="H424" s="2">
        <v>2.20687E-2</v>
      </c>
      <c r="I424" s="3">
        <v>6.6999999999999997E-20</v>
      </c>
      <c r="J424" s="2" t="s">
        <v>158</v>
      </c>
      <c r="K424" s="2">
        <f t="shared" si="25"/>
        <v>2.233439084276306E-4</v>
      </c>
      <c r="L424" s="2">
        <f t="shared" si="26"/>
        <v>83.400948490540344</v>
      </c>
    </row>
    <row r="425" spans="2:12" x14ac:dyDescent="0.25">
      <c r="B425" s="2" t="s">
        <v>408</v>
      </c>
      <c r="C425" s="2">
        <v>6</v>
      </c>
      <c r="D425" s="2">
        <v>30424427</v>
      </c>
      <c r="E425" s="2" t="s">
        <v>14</v>
      </c>
      <c r="F425" s="2" t="s">
        <v>18</v>
      </c>
      <c r="G425" s="2">
        <v>0.181426</v>
      </c>
      <c r="H425" s="2">
        <v>2.3741000000000002E-2</v>
      </c>
      <c r="I425" s="3">
        <v>2.1399999999999999E-14</v>
      </c>
      <c r="J425" s="2" t="s">
        <v>158</v>
      </c>
      <c r="K425" s="2">
        <f t="shared" si="25"/>
        <v>1.563978974896938E-4</v>
      </c>
      <c r="L425" s="2">
        <f t="shared" si="26"/>
        <v>58.39809879708158</v>
      </c>
    </row>
    <row r="426" spans="2:12" x14ac:dyDescent="0.25">
      <c r="B426" s="2" t="s">
        <v>109</v>
      </c>
      <c r="C426" s="2">
        <v>7</v>
      </c>
      <c r="D426" s="2">
        <v>37342861</v>
      </c>
      <c r="E426" s="2" t="s">
        <v>14</v>
      </c>
      <c r="F426" s="2" t="s">
        <v>19</v>
      </c>
      <c r="G426" s="2">
        <v>0.14957200000000001</v>
      </c>
      <c r="H426" s="2">
        <v>2.3668100000000001E-2</v>
      </c>
      <c r="I426" s="3">
        <v>2.6200000000000003E-10</v>
      </c>
      <c r="J426" s="2" t="s">
        <v>158</v>
      </c>
      <c r="K426" s="2">
        <f t="shared" si="25"/>
        <v>1.0696092720313989E-4</v>
      </c>
      <c r="L426" s="2">
        <f t="shared" si="26"/>
        <v>39.936636377967801</v>
      </c>
    </row>
    <row r="427" spans="2:12" x14ac:dyDescent="0.25">
      <c r="B427" s="2" t="s">
        <v>409</v>
      </c>
      <c r="C427" s="2">
        <v>11</v>
      </c>
      <c r="D427" s="2">
        <v>110130255</v>
      </c>
      <c r="E427" s="2" t="s">
        <v>18</v>
      </c>
      <c r="F427" s="2" t="s">
        <v>19</v>
      </c>
      <c r="G427" s="2">
        <v>-8.6189199999999994E-2</v>
      </c>
      <c r="H427" s="2">
        <v>1.51004E-2</v>
      </c>
      <c r="I427" s="3">
        <v>1.14E-8</v>
      </c>
      <c r="J427" s="2" t="s">
        <v>158</v>
      </c>
      <c r="K427" s="2">
        <f t="shared" si="25"/>
        <v>8.7254674665829078E-5</v>
      </c>
      <c r="L427" s="2">
        <f t="shared" si="26"/>
        <v>32.578153817254503</v>
      </c>
    </row>
    <row r="428" spans="2:12" x14ac:dyDescent="0.25">
      <c r="B428" s="2" t="s">
        <v>410</v>
      </c>
      <c r="C428" s="2">
        <v>5</v>
      </c>
      <c r="D428" s="2">
        <v>159430181</v>
      </c>
      <c r="E428" s="2" t="s">
        <v>15</v>
      </c>
      <c r="F428" s="2" t="s">
        <v>14</v>
      </c>
      <c r="G428" s="2">
        <v>-0.18040800000000001</v>
      </c>
      <c r="H428" s="2">
        <v>1.5262100000000001E-2</v>
      </c>
      <c r="I428" s="3">
        <v>3.0499999999999998E-32</v>
      </c>
      <c r="J428" s="2" t="s">
        <v>158</v>
      </c>
      <c r="K428" s="2">
        <f t="shared" si="25"/>
        <v>3.7412634081964666E-4</v>
      </c>
      <c r="L428" s="2">
        <f t="shared" si="26"/>
        <v>139.72710716756154</v>
      </c>
    </row>
    <row r="429" spans="2:12" x14ac:dyDescent="0.25">
      <c r="B429" s="2" t="s">
        <v>411</v>
      </c>
      <c r="C429" s="2">
        <v>6</v>
      </c>
      <c r="D429" s="2">
        <v>137895651</v>
      </c>
      <c r="E429" s="2" t="s">
        <v>14</v>
      </c>
      <c r="F429" s="2" t="s">
        <v>15</v>
      </c>
      <c r="G429" s="2">
        <v>0.128161</v>
      </c>
      <c r="H429" s="2">
        <v>1.5488E-2</v>
      </c>
      <c r="I429" s="3">
        <v>1.29E-16</v>
      </c>
      <c r="J429" s="2" t="s">
        <v>158</v>
      </c>
      <c r="K429" s="2">
        <f t="shared" si="25"/>
        <v>1.8337463078104899E-4</v>
      </c>
      <c r="L429" s="2">
        <f t="shared" si="26"/>
        <v>68.472907351377771</v>
      </c>
    </row>
    <row r="430" spans="2:12" x14ac:dyDescent="0.25">
      <c r="B430" s="2" t="s">
        <v>159</v>
      </c>
      <c r="C430" s="2">
        <v>12</v>
      </c>
      <c r="D430" s="2">
        <v>111427245</v>
      </c>
      <c r="E430" s="2" t="s">
        <v>15</v>
      </c>
      <c r="F430" s="2" t="s">
        <v>19</v>
      </c>
      <c r="G430" s="2">
        <v>-8.6574499999999999E-2</v>
      </c>
      <c r="H430" s="2">
        <v>1.50881E-2</v>
      </c>
      <c r="I430" s="3">
        <v>9.5800000000000004E-9</v>
      </c>
      <c r="J430" s="2" t="s">
        <v>158</v>
      </c>
      <c r="K430" s="2">
        <f t="shared" si="25"/>
        <v>8.8180058385969331E-5</v>
      </c>
      <c r="L430" s="2">
        <f t="shared" si="26"/>
        <v>32.923693490798549</v>
      </c>
    </row>
    <row r="431" spans="2:12" x14ac:dyDescent="0.25">
      <c r="B431" s="2" t="s">
        <v>412</v>
      </c>
      <c r="C431" s="2">
        <v>5</v>
      </c>
      <c r="D431" s="2">
        <v>151090412</v>
      </c>
      <c r="E431" s="2" t="s">
        <v>19</v>
      </c>
      <c r="F431" s="2" t="s">
        <v>18</v>
      </c>
      <c r="G431" s="2">
        <v>0.224803</v>
      </c>
      <c r="H431" s="2">
        <v>2.6732100000000002E-2</v>
      </c>
      <c r="I431" s="3">
        <v>4.1200000000000003E-17</v>
      </c>
      <c r="J431" s="2" t="s">
        <v>158</v>
      </c>
      <c r="K431" s="2">
        <f t="shared" si="25"/>
        <v>1.8938849648756557E-4</v>
      </c>
      <c r="L431" s="2">
        <f t="shared" si="26"/>
        <v>70.718937077848153</v>
      </c>
    </row>
    <row r="432" spans="2:12" x14ac:dyDescent="0.25">
      <c r="B432" s="2" t="s">
        <v>413</v>
      </c>
      <c r="C432" s="2">
        <v>1</v>
      </c>
      <c r="D432" s="2">
        <v>24968116</v>
      </c>
      <c r="E432" s="2" t="s">
        <v>14</v>
      </c>
      <c r="F432" s="2" t="s">
        <v>15</v>
      </c>
      <c r="G432" s="2">
        <v>9.5095399999999997E-2</v>
      </c>
      <c r="H432" s="2">
        <v>1.50806E-2</v>
      </c>
      <c r="I432" s="3">
        <v>2.8699999999999999E-10</v>
      </c>
      <c r="J432" s="2" t="s">
        <v>158</v>
      </c>
      <c r="K432" s="2">
        <f t="shared" si="25"/>
        <v>1.0649600780804939E-4</v>
      </c>
      <c r="L432" s="2">
        <f t="shared" si="26"/>
        <v>39.7630281747849</v>
      </c>
    </row>
    <row r="433" spans="2:12" x14ac:dyDescent="0.25">
      <c r="B433" s="2" t="s">
        <v>414</v>
      </c>
      <c r="C433" s="2">
        <v>11</v>
      </c>
      <c r="D433" s="2">
        <v>36399020</v>
      </c>
      <c r="E433" s="2" t="s">
        <v>18</v>
      </c>
      <c r="F433" s="2" t="s">
        <v>19</v>
      </c>
      <c r="G433" s="2">
        <v>0.174314</v>
      </c>
      <c r="H433" s="2">
        <v>3.0467999999999999E-2</v>
      </c>
      <c r="I433" s="3">
        <v>1.0600000000000001E-8</v>
      </c>
      <c r="J433" s="2" t="s">
        <v>158</v>
      </c>
      <c r="K433" s="2">
        <f t="shared" si="25"/>
        <v>8.7667045842541392E-5</v>
      </c>
      <c r="L433" s="2">
        <f t="shared" si="26"/>
        <v>32.732133756141558</v>
      </c>
    </row>
    <row r="434" spans="2:12" x14ac:dyDescent="0.25">
      <c r="B434" s="2" t="s">
        <v>415</v>
      </c>
      <c r="C434" s="2">
        <v>2</v>
      </c>
      <c r="D434" s="2">
        <v>162275836</v>
      </c>
      <c r="E434" s="2" t="s">
        <v>15</v>
      </c>
      <c r="F434" s="2" t="s">
        <v>14</v>
      </c>
      <c r="G434" s="2">
        <v>-0.36463699999999999</v>
      </c>
      <c r="H434" s="2">
        <v>5.9048200000000002E-2</v>
      </c>
      <c r="I434" s="3">
        <v>6.6099999999999999E-10</v>
      </c>
      <c r="J434" s="2" t="s">
        <v>158</v>
      </c>
      <c r="K434" s="2">
        <f t="shared" si="25"/>
        <v>1.0213194170988478E-4</v>
      </c>
      <c r="L434" s="2">
        <f t="shared" si="26"/>
        <v>38.133425230964434</v>
      </c>
    </row>
    <row r="435" spans="2:12" x14ac:dyDescent="0.25">
      <c r="B435" s="2" t="s">
        <v>416</v>
      </c>
      <c r="C435" s="2">
        <v>1</v>
      </c>
      <c r="D435" s="2">
        <v>67242472</v>
      </c>
      <c r="E435" s="2" t="s">
        <v>19</v>
      </c>
      <c r="F435" s="2" t="s">
        <v>14</v>
      </c>
      <c r="G435" s="2">
        <v>-0.227133</v>
      </c>
      <c r="H435" s="2">
        <v>3.8223699999999999E-2</v>
      </c>
      <c r="I435" s="3">
        <v>2.81E-9</v>
      </c>
      <c r="J435" s="2" t="s">
        <v>158</v>
      </c>
      <c r="K435" s="2">
        <f t="shared" si="25"/>
        <v>9.4569644617580894E-5</v>
      </c>
      <c r="L435" s="2">
        <f t="shared" si="26"/>
        <v>35.309592058521744</v>
      </c>
    </row>
    <row r="436" spans="2:12" x14ac:dyDescent="0.25">
      <c r="B436" s="2" t="s">
        <v>417</v>
      </c>
      <c r="C436" s="2">
        <v>5</v>
      </c>
      <c r="D436" s="2">
        <v>132660977</v>
      </c>
      <c r="E436" s="2" t="s">
        <v>14</v>
      </c>
      <c r="F436" s="2" t="s">
        <v>15</v>
      </c>
      <c r="G436" s="2">
        <v>0.12662100000000001</v>
      </c>
      <c r="H436" s="2">
        <v>1.5739199999999998E-2</v>
      </c>
      <c r="I436" s="3">
        <v>8.6300000000000002E-16</v>
      </c>
      <c r="J436" s="2" t="s">
        <v>158</v>
      </c>
      <c r="K436" s="2">
        <f t="shared" si="25"/>
        <v>1.7332798633075405E-4</v>
      </c>
      <c r="L436" s="2">
        <f t="shared" si="26"/>
        <v>64.720795029854642</v>
      </c>
    </row>
    <row r="437" spans="2:12" x14ac:dyDescent="0.25">
      <c r="B437" s="2" t="s">
        <v>418</v>
      </c>
      <c r="C437" s="2">
        <v>14</v>
      </c>
      <c r="D437" s="2">
        <v>35402011</v>
      </c>
      <c r="E437" s="2" t="s">
        <v>19</v>
      </c>
      <c r="F437" s="2" t="s">
        <v>18</v>
      </c>
      <c r="G437" s="2">
        <v>-0.12614300000000001</v>
      </c>
      <c r="H437" s="2">
        <v>1.54202E-2</v>
      </c>
      <c r="I437" s="3">
        <v>2.8300000000000001E-16</v>
      </c>
      <c r="J437" s="2" t="s">
        <v>158</v>
      </c>
      <c r="K437" s="2">
        <f t="shared" si="25"/>
        <v>1.79211660357079E-4</v>
      </c>
      <c r="L437" s="2">
        <f t="shared" si="26"/>
        <v>66.918156945084604</v>
      </c>
    </row>
    <row r="438" spans="2:12" x14ac:dyDescent="0.25">
      <c r="B438" s="2" t="s">
        <v>419</v>
      </c>
      <c r="C438" s="2">
        <v>6</v>
      </c>
      <c r="D438" s="2">
        <v>32644337</v>
      </c>
      <c r="E438" s="2" t="s">
        <v>18</v>
      </c>
      <c r="F438" s="2" t="s">
        <v>14</v>
      </c>
      <c r="G438" s="2">
        <v>0.218969</v>
      </c>
      <c r="H438" s="2">
        <v>1.6597199999999999E-2</v>
      </c>
      <c r="I438" s="3">
        <v>9.6199999999999995E-40</v>
      </c>
      <c r="J438" s="2" t="s">
        <v>158</v>
      </c>
      <c r="K438" s="2">
        <f t="shared" si="25"/>
        <v>4.6600544149323175E-4</v>
      </c>
      <c r="L438" s="2">
        <f t="shared" si="26"/>
        <v>174.05771934966802</v>
      </c>
    </row>
    <row r="439" spans="2:12" x14ac:dyDescent="0.25">
      <c r="B439" s="2" t="s">
        <v>420</v>
      </c>
      <c r="C439" s="2">
        <v>6</v>
      </c>
      <c r="D439" s="2">
        <v>159103761</v>
      </c>
      <c r="E439" s="2" t="s">
        <v>15</v>
      </c>
      <c r="F439" s="2" t="s">
        <v>14</v>
      </c>
      <c r="G439" s="2">
        <v>-0.11674900000000001</v>
      </c>
      <c r="H439" s="2">
        <v>2.0642400000000002E-2</v>
      </c>
      <c r="I439" s="3">
        <v>1.55E-8</v>
      </c>
      <c r="J439" s="2" t="s">
        <v>158</v>
      </c>
      <c r="K439" s="2">
        <f t="shared" si="25"/>
        <v>8.5673508844460211E-5</v>
      </c>
      <c r="L439" s="2">
        <f t="shared" si="26"/>
        <v>31.987745600361002</v>
      </c>
    </row>
    <row r="440" spans="2:12" x14ac:dyDescent="0.25">
      <c r="B440" s="2" t="s">
        <v>421</v>
      </c>
      <c r="C440" s="2">
        <v>10</v>
      </c>
      <c r="D440" s="2">
        <v>62049865</v>
      </c>
      <c r="E440" s="2" t="s">
        <v>15</v>
      </c>
      <c r="F440" s="2" t="s">
        <v>18</v>
      </c>
      <c r="G440" s="2">
        <v>7.6068499999999997E-2</v>
      </c>
      <c r="H440" s="2">
        <v>1.3391699999999999E-2</v>
      </c>
      <c r="I440" s="3">
        <v>1.3399999999999999E-8</v>
      </c>
      <c r="J440" s="2" t="s">
        <v>177</v>
      </c>
      <c r="K440" s="2">
        <f t="shared" ref="K440:K463" si="27">G440*G440/(G440*G440+H440*H440*253417)</f>
        <v>1.2730552273635298E-4</v>
      </c>
      <c r="L440" s="2">
        <f>(K440/(1-K440))*(253417-2)</f>
        <v>32.265236587042821</v>
      </c>
    </row>
    <row r="441" spans="2:12" x14ac:dyDescent="0.25">
      <c r="B441" s="2" t="s">
        <v>422</v>
      </c>
      <c r="C441" s="2">
        <v>12</v>
      </c>
      <c r="D441" s="2">
        <v>111835695</v>
      </c>
      <c r="E441" s="2" t="s">
        <v>15</v>
      </c>
      <c r="F441" s="2" t="s">
        <v>14</v>
      </c>
      <c r="G441" s="2">
        <v>9.7848500000000005E-2</v>
      </c>
      <c r="H441" s="2">
        <v>1.35079E-2</v>
      </c>
      <c r="I441" s="3">
        <v>4.3600000000000001E-13</v>
      </c>
      <c r="J441" s="2" t="s">
        <v>177</v>
      </c>
      <c r="K441" s="2">
        <f t="shared" si="27"/>
        <v>2.0701747627594407E-4</v>
      </c>
      <c r="L441" s="2">
        <f t="shared" ref="L441:L463" si="28">(K441/(1-K441))*(253417-2)</f>
        <v>52.472196412144264</v>
      </c>
    </row>
    <row r="442" spans="2:12" x14ac:dyDescent="0.25">
      <c r="B442" s="2" t="s">
        <v>423</v>
      </c>
      <c r="C442" s="2">
        <v>6</v>
      </c>
      <c r="D442" s="2">
        <v>31250491</v>
      </c>
      <c r="E442" s="2" t="s">
        <v>19</v>
      </c>
      <c r="F442" s="2" t="s">
        <v>18</v>
      </c>
      <c r="G442" s="2">
        <v>0.71373200000000003</v>
      </c>
      <c r="H442" s="2">
        <v>2.8547400000000001E-2</v>
      </c>
      <c r="I442" s="3">
        <v>5.8699999999999996E-138</v>
      </c>
      <c r="J442" s="2" t="s">
        <v>177</v>
      </c>
      <c r="K442" s="2">
        <f t="shared" si="27"/>
        <v>2.4605463639244783E-3</v>
      </c>
      <c r="L442" s="2">
        <f t="shared" si="28"/>
        <v>625.07738870988317</v>
      </c>
    </row>
    <row r="443" spans="2:12" x14ac:dyDescent="0.25">
      <c r="B443" s="2" t="s">
        <v>424</v>
      </c>
      <c r="C443" s="2">
        <v>6</v>
      </c>
      <c r="D443" s="2">
        <v>28239959</v>
      </c>
      <c r="E443" s="2" t="s">
        <v>18</v>
      </c>
      <c r="F443" s="2" t="s">
        <v>15</v>
      </c>
      <c r="G443" s="2">
        <v>0.18060200000000001</v>
      </c>
      <c r="H443" s="2">
        <v>1.9130999999999999E-2</v>
      </c>
      <c r="I443" s="3">
        <v>3.72E-21</v>
      </c>
      <c r="J443" s="2" t="s">
        <v>177</v>
      </c>
      <c r="K443" s="2">
        <f t="shared" si="27"/>
        <v>3.5154532026777132E-4</v>
      </c>
      <c r="L443" s="2">
        <f t="shared" si="28"/>
        <v>89.118186417042935</v>
      </c>
    </row>
    <row r="444" spans="2:12" x14ac:dyDescent="0.25">
      <c r="B444" s="2" t="s">
        <v>400</v>
      </c>
      <c r="C444" s="2">
        <v>8</v>
      </c>
      <c r="D444" s="2">
        <v>128528218</v>
      </c>
      <c r="E444" s="2" t="s">
        <v>15</v>
      </c>
      <c r="F444" s="2" t="s">
        <v>18</v>
      </c>
      <c r="G444" s="2">
        <v>-0.14316899999999999</v>
      </c>
      <c r="H444" s="2">
        <v>2.1370299999999998E-2</v>
      </c>
      <c r="I444" s="3">
        <v>2.09E-11</v>
      </c>
      <c r="J444" s="2" t="s">
        <v>177</v>
      </c>
      <c r="K444" s="2">
        <f t="shared" si="27"/>
        <v>1.7707778837048872E-4</v>
      </c>
      <c r="L444" s="2">
        <f t="shared" si="28"/>
        <v>44.882115365633737</v>
      </c>
    </row>
    <row r="445" spans="2:12" x14ac:dyDescent="0.25">
      <c r="B445" s="2" t="s">
        <v>425</v>
      </c>
      <c r="C445" s="2">
        <v>6</v>
      </c>
      <c r="D445" s="2">
        <v>32377818</v>
      </c>
      <c r="E445" s="2" t="s">
        <v>15</v>
      </c>
      <c r="F445" s="2" t="s">
        <v>19</v>
      </c>
      <c r="G445" s="2">
        <v>0.413798</v>
      </c>
      <c r="H445" s="2">
        <v>1.30314E-2</v>
      </c>
      <c r="I445" s="3">
        <v>9.9999999999999998E-201</v>
      </c>
      <c r="J445" s="2" t="s">
        <v>177</v>
      </c>
      <c r="K445" s="2">
        <f t="shared" si="27"/>
        <v>3.963093408687811E-3</v>
      </c>
      <c r="L445" s="2">
        <f t="shared" si="28"/>
        <v>1008.3033163897639</v>
      </c>
    </row>
    <row r="446" spans="2:12" x14ac:dyDescent="0.25">
      <c r="B446" s="2" t="s">
        <v>17</v>
      </c>
      <c r="C446" s="2">
        <v>1</v>
      </c>
      <c r="D446" s="2">
        <v>113834946</v>
      </c>
      <c r="E446" s="2" t="s">
        <v>18</v>
      </c>
      <c r="F446" s="2" t="s">
        <v>19</v>
      </c>
      <c r="G446" s="2">
        <v>-0.34886299999999998</v>
      </c>
      <c r="H446" s="2">
        <v>1.7144800000000002E-2</v>
      </c>
      <c r="I446" s="3">
        <v>4.83E-92</v>
      </c>
      <c r="J446" s="2" t="s">
        <v>177</v>
      </c>
      <c r="K446" s="2">
        <f t="shared" si="27"/>
        <v>1.6311738187178727E-3</v>
      </c>
      <c r="L446" s="2">
        <f t="shared" si="28"/>
        <v>414.03928330924447</v>
      </c>
    </row>
    <row r="447" spans="2:12" x14ac:dyDescent="0.25">
      <c r="B447" s="2" t="s">
        <v>353</v>
      </c>
      <c r="C447" s="2">
        <v>6</v>
      </c>
      <c r="D447" s="2">
        <v>29976766</v>
      </c>
      <c r="E447" s="2" t="s">
        <v>14</v>
      </c>
      <c r="F447" s="2" t="s">
        <v>19</v>
      </c>
      <c r="G447" s="2">
        <v>-8.4618899999999997E-2</v>
      </c>
      <c r="H447" s="2">
        <v>1.33533E-2</v>
      </c>
      <c r="I447" s="3">
        <v>2.3400000000000002E-10</v>
      </c>
      <c r="J447" s="2" t="s">
        <v>177</v>
      </c>
      <c r="K447" s="2">
        <f t="shared" si="27"/>
        <v>1.5843567559236131E-4</v>
      </c>
      <c r="L447" s="2">
        <f t="shared" si="28"/>
        <v>40.156338926925443</v>
      </c>
    </row>
    <row r="448" spans="2:12" x14ac:dyDescent="0.25">
      <c r="B448" s="2" t="s">
        <v>20</v>
      </c>
      <c r="C448" s="2">
        <v>2</v>
      </c>
      <c r="D448" s="2">
        <v>203874196</v>
      </c>
      <c r="E448" s="2" t="s">
        <v>19</v>
      </c>
      <c r="F448" s="2" t="s">
        <v>18</v>
      </c>
      <c r="G448" s="2">
        <v>-0.10625</v>
      </c>
      <c r="H448" s="2">
        <v>1.41899E-2</v>
      </c>
      <c r="I448" s="3">
        <v>7.0099999999999999E-14</v>
      </c>
      <c r="J448" s="2" t="s">
        <v>177</v>
      </c>
      <c r="K448" s="2">
        <f t="shared" si="27"/>
        <v>2.2119096823482919E-4</v>
      </c>
      <c r="L448" s="2">
        <f t="shared" si="28"/>
        <v>56.065510399759141</v>
      </c>
    </row>
    <row r="449" spans="2:12" x14ac:dyDescent="0.25">
      <c r="B449" s="2" t="s">
        <v>426</v>
      </c>
      <c r="C449" s="2">
        <v>10</v>
      </c>
      <c r="D449" s="2">
        <v>6059750</v>
      </c>
      <c r="E449" s="2" t="s">
        <v>14</v>
      </c>
      <c r="F449" s="2" t="s">
        <v>15</v>
      </c>
      <c r="G449" s="2">
        <v>8.4375800000000001E-2</v>
      </c>
      <c r="H449" s="2">
        <v>1.3252399999999999E-2</v>
      </c>
      <c r="I449" s="3">
        <v>1.9300000000000001E-10</v>
      </c>
      <c r="J449" s="2" t="s">
        <v>177</v>
      </c>
      <c r="K449" s="2">
        <f t="shared" si="27"/>
        <v>1.599342676647988E-4</v>
      </c>
      <c r="L449" s="2">
        <f t="shared" si="28"/>
        <v>40.536225571825717</v>
      </c>
    </row>
    <row r="450" spans="2:12" x14ac:dyDescent="0.25">
      <c r="B450" s="2" t="s">
        <v>161</v>
      </c>
      <c r="C450" s="2">
        <v>19</v>
      </c>
      <c r="D450" s="2">
        <v>10352442</v>
      </c>
      <c r="E450" s="2" t="s">
        <v>19</v>
      </c>
      <c r="F450" s="2" t="s">
        <v>15</v>
      </c>
      <c r="G450" s="2">
        <v>-0.30834299999999998</v>
      </c>
      <c r="H450" s="2">
        <v>4.23988E-2</v>
      </c>
      <c r="I450" s="3">
        <v>3.5300000000000001E-13</v>
      </c>
      <c r="J450" s="2" t="s">
        <v>177</v>
      </c>
      <c r="K450" s="2">
        <f t="shared" si="27"/>
        <v>2.0865782840400217E-4</v>
      </c>
      <c r="L450" s="2">
        <f t="shared" si="28"/>
        <v>52.888059092558962</v>
      </c>
    </row>
    <row r="451" spans="2:12" x14ac:dyDescent="0.25">
      <c r="B451" s="2" t="s">
        <v>427</v>
      </c>
      <c r="C451" s="2">
        <v>6</v>
      </c>
      <c r="D451" s="2">
        <v>32669979</v>
      </c>
      <c r="E451" s="2" t="s">
        <v>19</v>
      </c>
      <c r="F451" s="2" t="s">
        <v>18</v>
      </c>
      <c r="G451" s="2">
        <v>0.192444</v>
      </c>
      <c r="H451" s="2">
        <v>1.9295699999999999E-2</v>
      </c>
      <c r="I451" s="3">
        <v>1.9899999999999999E-23</v>
      </c>
      <c r="J451" s="2" t="s">
        <v>177</v>
      </c>
      <c r="K451" s="2">
        <f t="shared" si="27"/>
        <v>3.9235708252974673E-4</v>
      </c>
      <c r="L451" s="2">
        <f t="shared" si="28"/>
        <v>99.468197120902616</v>
      </c>
    </row>
    <row r="452" spans="2:12" x14ac:dyDescent="0.25">
      <c r="B452" s="2" t="s">
        <v>428</v>
      </c>
      <c r="C452" s="2">
        <v>7</v>
      </c>
      <c r="D452" s="2">
        <v>128936032</v>
      </c>
      <c r="E452" s="2" t="s">
        <v>14</v>
      </c>
      <c r="F452" s="2" t="s">
        <v>15</v>
      </c>
      <c r="G452" s="2">
        <v>9.1390299999999994E-2</v>
      </c>
      <c r="H452" s="2">
        <v>1.32944E-2</v>
      </c>
      <c r="I452" s="3">
        <v>6.2299999999999999E-12</v>
      </c>
      <c r="J452" s="2" t="s">
        <v>177</v>
      </c>
      <c r="K452" s="2">
        <f t="shared" si="27"/>
        <v>1.8644296401976727E-4</v>
      </c>
      <c r="L452" s="2">
        <f t="shared" si="28"/>
        <v>47.256254323193815</v>
      </c>
    </row>
    <row r="453" spans="2:12" x14ac:dyDescent="0.25">
      <c r="B453" s="2" t="s">
        <v>429</v>
      </c>
      <c r="C453" s="2">
        <v>2</v>
      </c>
      <c r="D453" s="2">
        <v>191093930</v>
      </c>
      <c r="E453" s="2" t="s">
        <v>15</v>
      </c>
      <c r="F453" s="2" t="s">
        <v>14</v>
      </c>
      <c r="G453" s="2">
        <v>-0.11128399999999999</v>
      </c>
      <c r="H453" s="2">
        <v>1.53928E-2</v>
      </c>
      <c r="I453" s="3">
        <v>4.8399999999999996E-13</v>
      </c>
      <c r="J453" s="2" t="s">
        <v>177</v>
      </c>
      <c r="K453" s="2">
        <f t="shared" si="27"/>
        <v>2.0620770678624181E-4</v>
      </c>
      <c r="L453" s="2">
        <f t="shared" si="28"/>
        <v>52.266903853619944</v>
      </c>
    </row>
    <row r="454" spans="2:12" x14ac:dyDescent="0.25">
      <c r="B454" s="2" t="s">
        <v>430</v>
      </c>
      <c r="C454" s="2">
        <v>11</v>
      </c>
      <c r="D454" s="2">
        <v>118429525</v>
      </c>
      <c r="E454" s="2" t="s">
        <v>18</v>
      </c>
      <c r="F454" s="2" t="s">
        <v>19</v>
      </c>
      <c r="G454" s="2">
        <v>9.6487799999999999E-2</v>
      </c>
      <c r="H454" s="2">
        <v>1.7029099999999998E-2</v>
      </c>
      <c r="I454" s="3">
        <v>1.46E-8</v>
      </c>
      <c r="J454" s="2" t="s">
        <v>177</v>
      </c>
      <c r="K454" s="2">
        <f t="shared" si="27"/>
        <v>1.2666909169897766E-4</v>
      </c>
      <c r="L454" s="2">
        <f t="shared" si="28"/>
        <v>32.10391444657936</v>
      </c>
    </row>
    <row r="455" spans="2:12" x14ac:dyDescent="0.25">
      <c r="B455" s="2" t="s">
        <v>431</v>
      </c>
      <c r="C455" s="2">
        <v>20</v>
      </c>
      <c r="D455" s="2">
        <v>46107215</v>
      </c>
      <c r="E455" s="2" t="s">
        <v>18</v>
      </c>
      <c r="F455" s="2" t="s">
        <v>19</v>
      </c>
      <c r="G455" s="2">
        <v>8.4769999999999998E-2</v>
      </c>
      <c r="H455" s="2">
        <v>1.49909E-2</v>
      </c>
      <c r="I455" s="3">
        <v>1.5600000000000001E-8</v>
      </c>
      <c r="J455" s="2" t="s">
        <v>177</v>
      </c>
      <c r="K455" s="2">
        <f t="shared" si="27"/>
        <v>1.2616486013326274E-4</v>
      </c>
      <c r="L455" s="2">
        <f t="shared" si="28"/>
        <v>31.976102291143949</v>
      </c>
    </row>
    <row r="456" spans="2:12" x14ac:dyDescent="0.25">
      <c r="B456" s="2" t="s">
        <v>432</v>
      </c>
      <c r="C456" s="2">
        <v>6</v>
      </c>
      <c r="D456" s="2">
        <v>32600007</v>
      </c>
      <c r="E456" s="2" t="s">
        <v>18</v>
      </c>
      <c r="F456" s="2" t="s">
        <v>15</v>
      </c>
      <c r="G456" s="2">
        <v>-0.50595900000000005</v>
      </c>
      <c r="H456" s="2">
        <v>2.5491E-2</v>
      </c>
      <c r="I456" s="3">
        <v>1.1300000000000001E-87</v>
      </c>
      <c r="J456" s="2" t="s">
        <v>177</v>
      </c>
      <c r="K456" s="2">
        <f t="shared" si="27"/>
        <v>1.5521958786478154E-3</v>
      </c>
      <c r="L456" s="2">
        <f t="shared" si="28"/>
        <v>393.96122357511649</v>
      </c>
    </row>
    <row r="457" spans="2:12" x14ac:dyDescent="0.25">
      <c r="B457" s="2" t="s">
        <v>433</v>
      </c>
      <c r="C457" s="2">
        <v>6</v>
      </c>
      <c r="D457" s="2">
        <v>167117605</v>
      </c>
      <c r="E457" s="2" t="s">
        <v>14</v>
      </c>
      <c r="F457" s="2" t="s">
        <v>15</v>
      </c>
      <c r="G457" s="2">
        <v>-7.9267699999999996E-2</v>
      </c>
      <c r="H457" s="2">
        <v>1.32719E-2</v>
      </c>
      <c r="I457" s="3">
        <v>2.3400000000000002E-9</v>
      </c>
      <c r="J457" s="2" t="s">
        <v>177</v>
      </c>
      <c r="K457" s="2">
        <f t="shared" si="27"/>
        <v>1.4074385384829055E-4</v>
      </c>
      <c r="L457" s="2">
        <f t="shared" si="28"/>
        <v>35.671624284839432</v>
      </c>
    </row>
    <row r="458" spans="2:12" x14ac:dyDescent="0.25">
      <c r="B458" s="2" t="s">
        <v>434</v>
      </c>
      <c r="C458" s="2">
        <v>7</v>
      </c>
      <c r="D458" s="2">
        <v>37381981</v>
      </c>
      <c r="E458" s="2" t="s">
        <v>15</v>
      </c>
      <c r="F458" s="2" t="s">
        <v>18</v>
      </c>
      <c r="G458" s="2">
        <v>0.107229</v>
      </c>
      <c r="H458" s="2">
        <v>1.9643899999999999E-2</v>
      </c>
      <c r="I458" s="3">
        <v>4.8E-8</v>
      </c>
      <c r="J458" s="2" t="s">
        <v>177</v>
      </c>
      <c r="K458" s="2">
        <f t="shared" si="27"/>
        <v>1.1756614442319429E-4</v>
      </c>
      <c r="L458" s="2">
        <f t="shared" si="28"/>
        <v>29.796527551865253</v>
      </c>
    </row>
    <row r="459" spans="2:12" x14ac:dyDescent="0.25">
      <c r="B459" s="2" t="s">
        <v>178</v>
      </c>
      <c r="C459" s="2">
        <v>5</v>
      </c>
      <c r="D459" s="2">
        <v>56148856</v>
      </c>
      <c r="E459" s="2" t="s">
        <v>19</v>
      </c>
      <c r="F459" s="2" t="s">
        <v>18</v>
      </c>
      <c r="G459" s="2">
        <v>-0.108014</v>
      </c>
      <c r="H459" s="2">
        <v>1.49385E-2</v>
      </c>
      <c r="I459" s="3">
        <v>4.8099999999999997E-13</v>
      </c>
      <c r="J459" s="2" t="s">
        <v>177</v>
      </c>
      <c r="K459" s="2">
        <f t="shared" si="27"/>
        <v>2.0626273985722298E-4</v>
      </c>
      <c r="L459" s="2">
        <f t="shared" si="28"/>
        <v>52.280855813480329</v>
      </c>
    </row>
    <row r="460" spans="2:12" x14ac:dyDescent="0.25">
      <c r="B460" s="2" t="s">
        <v>435</v>
      </c>
      <c r="C460" s="2">
        <v>1</v>
      </c>
      <c r="D460" s="2">
        <v>64689489</v>
      </c>
      <c r="E460" s="2" t="s">
        <v>15</v>
      </c>
      <c r="F460" s="2" t="s">
        <v>14</v>
      </c>
      <c r="G460" s="2">
        <v>-0.17863599999999999</v>
      </c>
      <c r="H460" s="2">
        <v>2.6227500000000001E-2</v>
      </c>
      <c r="I460" s="3">
        <v>9.6899999999999993E-12</v>
      </c>
      <c r="J460" s="2" t="s">
        <v>177</v>
      </c>
      <c r="K460" s="2">
        <f t="shared" si="27"/>
        <v>1.830243783725251E-4</v>
      </c>
      <c r="L460" s="2">
        <f t="shared" si="28"/>
        <v>46.38961327540612</v>
      </c>
    </row>
    <row r="461" spans="2:12" x14ac:dyDescent="0.25">
      <c r="B461" s="2" t="s">
        <v>436</v>
      </c>
      <c r="C461" s="2">
        <v>1</v>
      </c>
      <c r="D461" s="2">
        <v>114121346</v>
      </c>
      <c r="E461" s="2" t="s">
        <v>15</v>
      </c>
      <c r="F461" s="2" t="s">
        <v>14</v>
      </c>
      <c r="G461" s="2">
        <v>0.12531100000000001</v>
      </c>
      <c r="H461" s="2">
        <v>2.1943399999999998E-2</v>
      </c>
      <c r="I461" s="3">
        <v>1.13E-8</v>
      </c>
      <c r="J461" s="2" t="s">
        <v>177</v>
      </c>
      <c r="K461" s="2">
        <f t="shared" si="27"/>
        <v>1.2867048027693619E-4</v>
      </c>
      <c r="L461" s="2">
        <f t="shared" si="28"/>
        <v>32.611225861473805</v>
      </c>
    </row>
    <row r="462" spans="2:12" x14ac:dyDescent="0.25">
      <c r="B462" s="2" t="s">
        <v>437</v>
      </c>
      <c r="C462" s="2">
        <v>13</v>
      </c>
      <c r="D462" s="2">
        <v>39788092</v>
      </c>
      <c r="E462" s="2" t="s">
        <v>18</v>
      </c>
      <c r="F462" s="2" t="s">
        <v>15</v>
      </c>
      <c r="G462" s="2">
        <v>-9.02776E-2</v>
      </c>
      <c r="H462" s="2">
        <v>1.38528E-2</v>
      </c>
      <c r="I462" s="3">
        <v>7.18E-11</v>
      </c>
      <c r="J462" s="2" t="s">
        <v>177</v>
      </c>
      <c r="K462" s="2">
        <f t="shared" si="27"/>
        <v>1.6756231771249223E-4</v>
      </c>
      <c r="L462" s="2">
        <f t="shared" si="28"/>
        <v>42.469921101524058</v>
      </c>
    </row>
    <row r="463" spans="2:12" x14ac:dyDescent="0.25">
      <c r="B463" s="2" t="s">
        <v>438</v>
      </c>
      <c r="C463" s="2">
        <v>6</v>
      </c>
      <c r="D463" s="2">
        <v>33086400</v>
      </c>
      <c r="E463" s="2" t="s">
        <v>14</v>
      </c>
      <c r="F463" s="2" t="s">
        <v>15</v>
      </c>
      <c r="G463" s="2">
        <v>-0.256382</v>
      </c>
      <c r="H463" s="2">
        <v>1.55897E-2</v>
      </c>
      <c r="I463" s="3">
        <v>9.0300000000000003E-61</v>
      </c>
      <c r="J463" s="2" t="s">
        <v>177</v>
      </c>
      <c r="K463" s="2">
        <f t="shared" si="27"/>
        <v>1.0661063984044254E-3</v>
      </c>
      <c r="L463" s="2">
        <f t="shared" si="28"/>
        <v>270.45568749057605</v>
      </c>
    </row>
    <row r="464" spans="2:12" x14ac:dyDescent="0.25">
      <c r="B464" s="2" t="s">
        <v>439</v>
      </c>
      <c r="C464" s="2">
        <v>2</v>
      </c>
      <c r="D464" s="2">
        <v>191108308</v>
      </c>
      <c r="E464" s="2" t="s">
        <v>19</v>
      </c>
      <c r="F464" s="2" t="s">
        <v>18</v>
      </c>
      <c r="G464" s="2">
        <v>-0.204598</v>
      </c>
      <c r="H464" s="2">
        <v>3.2356299999999998E-2</v>
      </c>
      <c r="I464" s="3">
        <v>2.5599999999999999E-10</v>
      </c>
      <c r="J464" s="2" t="s">
        <v>184</v>
      </c>
      <c r="K464" s="2">
        <f t="shared" ref="K464:K470" si="29">G464*G464/(G464*G464+H464*H464*368028)</f>
        <v>1.086318107972872E-4</v>
      </c>
      <c r="L464" s="2">
        <f>(K464/(1-K464))*(368028-2)</f>
        <v>39.983674299423896</v>
      </c>
    </row>
    <row r="465" spans="1:12" x14ac:dyDescent="0.25">
      <c r="B465" s="2" t="s">
        <v>440</v>
      </c>
      <c r="C465" s="2">
        <v>6</v>
      </c>
      <c r="D465" s="2">
        <v>34480452</v>
      </c>
      <c r="E465" s="2" t="s">
        <v>15</v>
      </c>
      <c r="F465" s="2" t="s">
        <v>19</v>
      </c>
      <c r="G465" s="2">
        <v>0.42632599999999998</v>
      </c>
      <c r="H465" s="2">
        <v>7.5159400000000001E-2</v>
      </c>
      <c r="I465" s="3">
        <v>1.4100000000000001E-8</v>
      </c>
      <c r="J465" s="2" t="s">
        <v>184</v>
      </c>
      <c r="K465" s="2">
        <f t="shared" si="29"/>
        <v>8.7417463684738101E-5</v>
      </c>
      <c r="L465" s="2">
        <f t="shared" ref="L465:L470" si="30">(K465/(1-K465))*(368028-2)</f>
        <v>32.174712121767897</v>
      </c>
    </row>
    <row r="466" spans="1:12" x14ac:dyDescent="0.25">
      <c r="B466" s="2" t="s">
        <v>318</v>
      </c>
      <c r="C466" s="2">
        <v>7</v>
      </c>
      <c r="D466" s="2">
        <v>74606017</v>
      </c>
      <c r="E466" s="2" t="s">
        <v>19</v>
      </c>
      <c r="F466" s="2" t="s">
        <v>18</v>
      </c>
      <c r="G466" s="2">
        <v>0.45050400000000002</v>
      </c>
      <c r="H466" s="2">
        <v>7.5100799999999995E-2</v>
      </c>
      <c r="I466" s="3">
        <v>1.99E-9</v>
      </c>
      <c r="J466" s="2" t="s">
        <v>184</v>
      </c>
      <c r="K466" s="2">
        <f t="shared" si="29"/>
        <v>9.7765326201137848E-5</v>
      </c>
      <c r="L466" s="2">
        <f t="shared" si="30"/>
        <v>35.983699898658472</v>
      </c>
    </row>
    <row r="467" spans="1:12" x14ac:dyDescent="0.25">
      <c r="B467" s="2" t="s">
        <v>441</v>
      </c>
      <c r="C467" s="2">
        <v>6</v>
      </c>
      <c r="D467" s="2">
        <v>33908305</v>
      </c>
      <c r="E467" s="2" t="s">
        <v>15</v>
      </c>
      <c r="F467" s="2" t="s">
        <v>14</v>
      </c>
      <c r="G467" s="2">
        <v>0.36866399999999999</v>
      </c>
      <c r="H467" s="2">
        <v>4.7659199999999999E-2</v>
      </c>
      <c r="I467" s="3">
        <v>1.0299999999999999E-14</v>
      </c>
      <c r="J467" s="2" t="s">
        <v>184</v>
      </c>
      <c r="K467" s="2">
        <f t="shared" si="29"/>
        <v>1.6256105118051721E-4</v>
      </c>
      <c r="L467" s="2">
        <f t="shared" si="30"/>
        <v>59.836420493175282</v>
      </c>
    </row>
    <row r="468" spans="1:12" x14ac:dyDescent="0.25">
      <c r="B468" s="2" t="s">
        <v>442</v>
      </c>
      <c r="C468" s="2">
        <v>7</v>
      </c>
      <c r="D468" s="2">
        <v>128938247</v>
      </c>
      <c r="E468" s="2" t="s">
        <v>14</v>
      </c>
      <c r="F468" s="2" t="s">
        <v>19</v>
      </c>
      <c r="G468" s="2">
        <v>-0.24807000000000001</v>
      </c>
      <c r="H468" s="2">
        <v>2.8356099999999999E-2</v>
      </c>
      <c r="I468" s="3">
        <v>2.1600000000000001E-18</v>
      </c>
      <c r="J468" s="2" t="s">
        <v>184</v>
      </c>
      <c r="K468" s="2">
        <f t="shared" si="29"/>
        <v>2.0791428439240699E-4</v>
      </c>
      <c r="L468" s="2">
        <f t="shared" si="30"/>
        <v>76.533774892838665</v>
      </c>
    </row>
    <row r="469" spans="1:12" x14ac:dyDescent="0.25">
      <c r="B469" s="2" t="s">
        <v>443</v>
      </c>
      <c r="C469" s="2">
        <v>6</v>
      </c>
      <c r="D469" s="2">
        <v>31657087</v>
      </c>
      <c r="E469" s="2" t="s">
        <v>18</v>
      </c>
      <c r="F469" s="2" t="s">
        <v>19</v>
      </c>
      <c r="G469" s="2">
        <v>0.73331500000000005</v>
      </c>
      <c r="H469" s="2">
        <v>3.9757899999999999E-2</v>
      </c>
      <c r="I469" s="3">
        <v>5.7700000000000001E-76</v>
      </c>
      <c r="J469" s="2" t="s">
        <v>184</v>
      </c>
      <c r="K469" s="2">
        <f t="shared" si="29"/>
        <v>9.2353238933013196E-4</v>
      </c>
      <c r="L469" s="2">
        <f t="shared" si="30"/>
        <v>340.19811509368924</v>
      </c>
    </row>
    <row r="470" spans="1:12" x14ac:dyDescent="0.25">
      <c r="B470" s="2" t="s">
        <v>444</v>
      </c>
      <c r="C470" s="2">
        <v>6</v>
      </c>
      <c r="D470" s="2">
        <v>32636102</v>
      </c>
      <c r="E470" s="2" t="s">
        <v>15</v>
      </c>
      <c r="F470" s="2" t="s">
        <v>19</v>
      </c>
      <c r="G470" s="2">
        <v>0.42094599999999999</v>
      </c>
      <c r="H470" s="2">
        <v>3.3589599999999997E-2</v>
      </c>
      <c r="I470" s="3">
        <v>4.9899999999999997E-36</v>
      </c>
      <c r="J470" s="2" t="s">
        <v>184</v>
      </c>
      <c r="K470" s="2">
        <f t="shared" si="29"/>
        <v>4.2655688621869486E-4</v>
      </c>
      <c r="L470" s="2">
        <f t="shared" si="30"/>
        <v>157.05101579979845</v>
      </c>
    </row>
    <row r="472" spans="1:12" x14ac:dyDescent="0.25">
      <c r="A472" s="5" t="s">
        <v>445</v>
      </c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</sheetData>
  <mergeCells count="2">
    <mergeCell ref="A1:L1"/>
    <mergeCell ref="A472:L47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z</dc:creator>
  <cp:lastModifiedBy>r z</cp:lastModifiedBy>
  <dcterms:created xsi:type="dcterms:W3CDTF">2023-08-16T12:15:06Z</dcterms:created>
  <dcterms:modified xsi:type="dcterms:W3CDTF">2023-10-10T12:00:30Z</dcterms:modified>
</cp:coreProperties>
</file>