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r187\Desktop\MR投稿\"/>
    </mc:Choice>
  </mc:AlternateContent>
  <xr:revisionPtr revIDLastSave="0" documentId="13_ncr:1_{97DD6544-20B9-4907-94EE-97A391AAF25C}" xr6:coauthVersionLast="47" xr6:coauthVersionMax="47" xr10:uidLastSave="{00000000-0000-0000-0000-000000000000}"/>
  <bookViews>
    <workbookView xWindow="-108" yWindow="-108" windowWidth="23256" windowHeight="12456" xr2:uid="{ABA9277D-60A4-4C1A-9371-2051F3BB05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7" i="1" l="1"/>
  <c r="L77" i="1" s="1"/>
  <c r="K76" i="1"/>
  <c r="L76" i="1" s="1"/>
  <c r="K75" i="1"/>
  <c r="L75" i="1" s="1"/>
  <c r="K74" i="1"/>
  <c r="L74" i="1" s="1"/>
  <c r="L73" i="1"/>
  <c r="K73" i="1"/>
  <c r="K72" i="1"/>
  <c r="L72" i="1" s="1"/>
  <c r="K71" i="1"/>
  <c r="L71" i="1" s="1"/>
  <c r="K70" i="1"/>
  <c r="L70" i="1" s="1"/>
  <c r="K69" i="1"/>
  <c r="L69" i="1" s="1"/>
  <c r="K68" i="1"/>
  <c r="L68" i="1" s="1"/>
  <c r="K67" i="1"/>
  <c r="L67" i="1" s="1"/>
  <c r="K66" i="1"/>
  <c r="L66" i="1" s="1"/>
  <c r="K65" i="1"/>
  <c r="L65" i="1" s="1"/>
  <c r="K64" i="1"/>
  <c r="L64" i="1" s="1"/>
  <c r="K63" i="1"/>
  <c r="L63" i="1" s="1"/>
  <c r="L62" i="1"/>
  <c r="K62" i="1"/>
  <c r="K61" i="1"/>
  <c r="L61" i="1" s="1"/>
  <c r="K60" i="1"/>
  <c r="L60" i="1" s="1"/>
  <c r="K59" i="1"/>
  <c r="L59" i="1" s="1"/>
  <c r="L58" i="1"/>
  <c r="K58" i="1"/>
  <c r="K57" i="1"/>
  <c r="L57" i="1" s="1"/>
  <c r="K56" i="1"/>
  <c r="L56" i="1" s="1"/>
  <c r="L55" i="1"/>
  <c r="K55" i="1"/>
  <c r="L54" i="1"/>
  <c r="K54" i="1"/>
  <c r="L53" i="1"/>
  <c r="K53" i="1"/>
  <c r="L52" i="1"/>
  <c r="K52" i="1"/>
  <c r="L51" i="1"/>
  <c r="K51" i="1"/>
  <c r="K50" i="1"/>
  <c r="L50" i="1" s="1"/>
  <c r="K49" i="1"/>
  <c r="L49" i="1" s="1"/>
  <c r="K48" i="1"/>
  <c r="L48" i="1" s="1"/>
  <c r="K47" i="1"/>
  <c r="L47" i="1" s="1"/>
  <c r="L46" i="1"/>
  <c r="K46" i="1"/>
  <c r="K45" i="1"/>
  <c r="L45" i="1" s="1"/>
  <c r="K44" i="1"/>
  <c r="L44" i="1" s="1"/>
  <c r="K43" i="1"/>
  <c r="L43" i="1" s="1"/>
  <c r="K42" i="1"/>
  <c r="L42" i="1" s="1"/>
  <c r="L41" i="1"/>
  <c r="K41" i="1"/>
  <c r="K40" i="1"/>
  <c r="L40" i="1" s="1"/>
  <c r="K39" i="1"/>
  <c r="L39" i="1" s="1"/>
  <c r="L38" i="1"/>
  <c r="K38" i="1"/>
  <c r="K37" i="1"/>
  <c r="L37" i="1" s="1"/>
  <c r="K36" i="1"/>
  <c r="L36" i="1" s="1"/>
  <c r="K35" i="1"/>
  <c r="L35" i="1" s="1"/>
  <c r="L34" i="1"/>
  <c r="K34" i="1"/>
  <c r="L33" i="1"/>
  <c r="K33" i="1"/>
  <c r="K32" i="1"/>
  <c r="L32" i="1" s="1"/>
  <c r="K31" i="1"/>
  <c r="L31" i="1" s="1"/>
  <c r="K30" i="1"/>
  <c r="L30" i="1" s="1"/>
  <c r="K29" i="1"/>
  <c r="L29" i="1" s="1"/>
  <c r="L28" i="1"/>
  <c r="K28" i="1"/>
  <c r="K27" i="1"/>
  <c r="L27" i="1" s="1"/>
  <c r="K26" i="1"/>
  <c r="L26" i="1" s="1"/>
  <c r="K25" i="1"/>
  <c r="L25" i="1" s="1"/>
  <c r="L24" i="1"/>
  <c r="K24" i="1"/>
  <c r="K23" i="1"/>
  <c r="L23" i="1" s="1"/>
  <c r="K22" i="1"/>
  <c r="L22" i="1" s="1"/>
  <c r="L21" i="1"/>
  <c r="K21" i="1"/>
  <c r="L20" i="1"/>
  <c r="K20" i="1"/>
  <c r="K19" i="1"/>
  <c r="L19" i="1" s="1"/>
  <c r="K18" i="1"/>
  <c r="L18" i="1" s="1"/>
  <c r="K17" i="1"/>
  <c r="L17" i="1" s="1"/>
  <c r="L16" i="1"/>
  <c r="K16" i="1"/>
  <c r="K15" i="1"/>
  <c r="L15" i="1" s="1"/>
  <c r="K14" i="1"/>
  <c r="L14" i="1" s="1"/>
  <c r="K13" i="1"/>
  <c r="L13" i="1" s="1"/>
  <c r="L12" i="1"/>
  <c r="K12" i="1"/>
  <c r="K11" i="1"/>
  <c r="L11" i="1" s="1"/>
  <c r="K10" i="1"/>
  <c r="L10" i="1" s="1"/>
  <c r="K9" i="1"/>
  <c r="L9" i="1" s="1"/>
  <c r="L8" i="1"/>
  <c r="K8" i="1"/>
  <c r="K7" i="1"/>
  <c r="L7" i="1" s="1"/>
  <c r="K6" i="1"/>
  <c r="L6" i="1" s="1"/>
  <c r="K5" i="1"/>
  <c r="L5" i="1" s="1"/>
  <c r="L4" i="1"/>
  <c r="K4" i="1"/>
  <c r="K3" i="1"/>
  <c r="L3" i="1" s="1"/>
</calcChain>
</file>

<file path=xl/sharedStrings.xml><?xml version="1.0" encoding="utf-8"?>
<sst xmlns="http://schemas.openxmlformats.org/spreadsheetml/2006/main" count="323" uniqueCount="103">
  <si>
    <t>Database</t>
    <phoneticPr fontId="2" type="noConversion"/>
  </si>
  <si>
    <t>SNP</t>
  </si>
  <si>
    <t>chr.exposure</t>
  </si>
  <si>
    <t>pos.exposure</t>
  </si>
  <si>
    <t>other_allele.exposure</t>
  </si>
  <si>
    <t>effect_allele.exposure</t>
  </si>
  <si>
    <t>beta.exposure</t>
  </si>
  <si>
    <t>se.exposure</t>
  </si>
  <si>
    <t>pval.exposure</t>
  </si>
  <si>
    <t>exposure</t>
  </si>
  <si>
    <t>R2</t>
    <phoneticPr fontId="2" type="noConversion"/>
  </si>
  <si>
    <t>F</t>
    <phoneticPr fontId="2" type="noConversion"/>
  </si>
  <si>
    <t>GLIDE</t>
    <phoneticPr fontId="2" type="noConversion"/>
  </si>
  <si>
    <t>rs151226594</t>
    <phoneticPr fontId="2" type="noConversion"/>
  </si>
  <si>
    <t>G</t>
  </si>
  <si>
    <t>T</t>
  </si>
  <si>
    <t>rs138868497</t>
    <phoneticPr fontId="2" type="noConversion"/>
  </si>
  <si>
    <t>C</t>
  </si>
  <si>
    <t>rs10143801</t>
    <phoneticPr fontId="2" type="noConversion"/>
  </si>
  <si>
    <t>A</t>
  </si>
  <si>
    <t>rs76734229</t>
    <phoneticPr fontId="2" type="noConversion"/>
  </si>
  <si>
    <t>rs9954920</t>
    <phoneticPr fontId="2" type="noConversion"/>
  </si>
  <si>
    <t>49752432 </t>
    <phoneticPr fontId="2" type="noConversion"/>
  </si>
  <si>
    <t>rs4811024</t>
    <phoneticPr fontId="2" type="noConversion"/>
  </si>
  <si>
    <t>rs73155039</t>
    <phoneticPr fontId="2" type="noConversion"/>
  </si>
  <si>
    <t>rs2921075</t>
    <phoneticPr fontId="2" type="noConversion"/>
  </si>
  <si>
    <t>UKB</t>
    <phoneticPr fontId="2" type="noConversion"/>
  </si>
  <si>
    <t>rs55733934</t>
    <phoneticPr fontId="2" type="noConversion"/>
  </si>
  <si>
    <t>rs148960276</t>
    <phoneticPr fontId="2" type="noConversion"/>
  </si>
  <si>
    <t>rs183943359</t>
    <phoneticPr fontId="2" type="noConversion"/>
  </si>
  <si>
    <t>rs116896971</t>
    <phoneticPr fontId="2" type="noConversion"/>
  </si>
  <si>
    <t>rs7119208</t>
    <phoneticPr fontId="2" type="noConversion"/>
  </si>
  <si>
    <t>rs188190070</t>
    <phoneticPr fontId="2" type="noConversion"/>
  </si>
  <si>
    <t>rs9555563</t>
    <phoneticPr fontId="2" type="noConversion"/>
  </si>
  <si>
    <t>rs141710256</t>
    <phoneticPr fontId="2" type="noConversion"/>
  </si>
  <si>
    <t>rs150629599</t>
    <phoneticPr fontId="2" type="noConversion"/>
  </si>
  <si>
    <t>76413999 </t>
  </si>
  <si>
    <t>rs56183941</t>
    <phoneticPr fontId="2" type="noConversion"/>
  </si>
  <si>
    <t>rs139910917</t>
    <phoneticPr fontId="2" type="noConversion"/>
  </si>
  <si>
    <t>rs113724779</t>
    <phoneticPr fontId="2" type="noConversion"/>
  </si>
  <si>
    <t>rs374629799</t>
    <phoneticPr fontId="2" type="noConversion"/>
  </si>
  <si>
    <t>rs7219657</t>
    <phoneticPr fontId="2" type="noConversion"/>
  </si>
  <si>
    <t>rs8094188</t>
    <phoneticPr fontId="2" type="noConversion"/>
  </si>
  <si>
    <t>rs140314942</t>
    <phoneticPr fontId="2" type="noConversion"/>
  </si>
  <si>
    <t>rs146051978</t>
    <phoneticPr fontId="2" type="noConversion"/>
  </si>
  <si>
    <t>rs7518680</t>
    <phoneticPr fontId="2" type="noConversion"/>
  </si>
  <si>
    <t>rs189168428</t>
    <phoneticPr fontId="2" type="noConversion"/>
  </si>
  <si>
    <t>rs145701443</t>
    <phoneticPr fontId="2" type="noConversion"/>
  </si>
  <si>
    <t>rs72871454</t>
    <phoneticPr fontId="2" type="noConversion"/>
  </si>
  <si>
    <t>rs74743717</t>
    <phoneticPr fontId="2" type="noConversion"/>
  </si>
  <si>
    <t>rs187659773</t>
    <phoneticPr fontId="2" type="noConversion"/>
  </si>
  <si>
    <t>rs149539286</t>
    <phoneticPr fontId="2" type="noConversion"/>
  </si>
  <si>
    <t>rs1405338</t>
    <phoneticPr fontId="2" type="noConversion"/>
  </si>
  <si>
    <t>rs74622069</t>
    <phoneticPr fontId="2" type="noConversion"/>
  </si>
  <si>
    <t>rs189955301</t>
    <phoneticPr fontId="2" type="noConversion"/>
  </si>
  <si>
    <t>rs1402264</t>
    <phoneticPr fontId="2" type="noConversion"/>
  </si>
  <si>
    <t>rs13114760</t>
    <phoneticPr fontId="2" type="noConversion"/>
  </si>
  <si>
    <t>rs150881535</t>
    <phoneticPr fontId="2" type="noConversion"/>
  </si>
  <si>
    <t>rs61755875</t>
    <phoneticPr fontId="2" type="noConversion"/>
  </si>
  <si>
    <t>71396928 </t>
  </si>
  <si>
    <t>rs75237998</t>
    <phoneticPr fontId="2" type="noConversion"/>
  </si>
  <si>
    <t>rs531401566</t>
    <phoneticPr fontId="2" type="noConversion"/>
  </si>
  <si>
    <t>34861273 </t>
  </si>
  <si>
    <t>rs141487877</t>
    <phoneticPr fontId="2" type="noConversion"/>
  </si>
  <si>
    <t>rs190313850</t>
    <phoneticPr fontId="2" type="noConversion"/>
  </si>
  <si>
    <t>rs112732042</t>
    <phoneticPr fontId="2" type="noConversion"/>
  </si>
  <si>
    <t>rs114908185</t>
    <phoneticPr fontId="2" type="noConversion"/>
  </si>
  <si>
    <t>30996991 </t>
  </si>
  <si>
    <t>rs12201237</t>
    <phoneticPr fontId="2" type="noConversion"/>
  </si>
  <si>
    <t>rs73148743</t>
    <phoneticPr fontId="2" type="noConversion"/>
  </si>
  <si>
    <t>rs371192413</t>
    <phoneticPr fontId="2" type="noConversion"/>
  </si>
  <si>
    <t>rs62530300</t>
    <phoneticPr fontId="2" type="noConversion"/>
  </si>
  <si>
    <t>91125399 </t>
  </si>
  <si>
    <t>rs117468815</t>
    <phoneticPr fontId="2" type="noConversion"/>
  </si>
  <si>
    <t>rs1747626</t>
    <phoneticPr fontId="2" type="noConversion"/>
  </si>
  <si>
    <t>rs13287986</t>
    <phoneticPr fontId="2" type="noConversion"/>
  </si>
  <si>
    <t>FinnGen</t>
    <phoneticPr fontId="2" type="noConversion"/>
  </si>
  <si>
    <t>rs142187405</t>
    <phoneticPr fontId="2" type="noConversion"/>
  </si>
  <si>
    <t>rs17045199</t>
    <phoneticPr fontId="2" type="noConversion"/>
  </si>
  <si>
    <t>rs140355068</t>
    <phoneticPr fontId="2" type="noConversion"/>
  </si>
  <si>
    <t>rs16855756</t>
    <phoneticPr fontId="2" type="noConversion"/>
  </si>
  <si>
    <t>rs73155377</t>
    <phoneticPr fontId="2" type="noConversion"/>
  </si>
  <si>
    <t>rs2306864</t>
    <phoneticPr fontId="2" type="noConversion"/>
  </si>
  <si>
    <t>rs13090311</t>
    <phoneticPr fontId="2" type="noConversion"/>
  </si>
  <si>
    <t>rs142595867</t>
    <phoneticPr fontId="2" type="noConversion"/>
  </si>
  <si>
    <t>rs9490847</t>
    <phoneticPr fontId="2" type="noConversion"/>
  </si>
  <si>
    <t>rs17759178</t>
    <phoneticPr fontId="2" type="noConversion"/>
  </si>
  <si>
    <t>rs994701</t>
    <phoneticPr fontId="2" type="noConversion"/>
  </si>
  <si>
    <t>rs148190533</t>
    <phoneticPr fontId="2" type="noConversion"/>
  </si>
  <si>
    <t>rs117762461</t>
    <phoneticPr fontId="2" type="noConversion"/>
  </si>
  <si>
    <t>rs75154831</t>
    <phoneticPr fontId="2" type="noConversion"/>
  </si>
  <si>
    <t>rs6981967</t>
    <phoneticPr fontId="2" type="noConversion"/>
  </si>
  <si>
    <t>rs117806480</t>
    <phoneticPr fontId="2" type="noConversion"/>
  </si>
  <si>
    <t>rs77548231</t>
    <phoneticPr fontId="2" type="noConversion"/>
  </si>
  <si>
    <t>rs34771141</t>
    <phoneticPr fontId="2" type="noConversion"/>
  </si>
  <si>
    <t>rs11656116</t>
    <phoneticPr fontId="2" type="noConversion"/>
  </si>
  <si>
    <t>rs9912403</t>
    <phoneticPr fontId="2" type="noConversion"/>
  </si>
  <si>
    <t>rs11082304</t>
    <phoneticPr fontId="2" type="noConversion"/>
  </si>
  <si>
    <t>rs438811</t>
    <phoneticPr fontId="2" type="noConversion"/>
  </si>
  <si>
    <t>rs183858346</t>
    <phoneticPr fontId="2" type="noConversion"/>
  </si>
  <si>
    <t xml:space="preserve">Note: UKB, UK Biobank; GLIDE, Gene Lifestyle Interactions in Dental Endpoints </t>
    <phoneticPr fontId="2" type="noConversion"/>
  </si>
  <si>
    <t>Tabel S3 Instrumental variables of  periodontal disease</t>
    <phoneticPr fontId="2" type="noConversion"/>
  </si>
  <si>
    <t>Periodontal disease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</si>
</sst>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3" fillId="0" borderId="0" xfId="0" applyFont="1" applyAlignment="1">
      <alignment horizontal="right" vertical="center"/>
    </xf>
    <xf numFmtId="11" fontId="3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B3371-EEAB-4710-BED4-22B7EFE87FA0}">
  <dimension ref="A1:L79"/>
  <sheetViews>
    <sheetView tabSelected="1" topLeftCell="A61" workbookViewId="0">
      <selection activeCell="L10" sqref="L10"/>
    </sheetView>
  </sheetViews>
  <sheetFormatPr defaultRowHeight="13.8" x14ac:dyDescent="0.25"/>
  <cols>
    <col min="1" max="1" width="16.44140625" style="1" customWidth="1"/>
    <col min="2" max="2" width="13.88671875" style="3" customWidth="1"/>
    <col min="3" max="3" width="8.88671875" style="3"/>
    <col min="4" max="4" width="12.77734375" style="5" customWidth="1"/>
    <col min="5" max="8" width="8.88671875" style="3"/>
    <col min="9" max="9" width="10.88671875" style="3" customWidth="1"/>
    <col min="10" max="10" width="21" style="3" customWidth="1"/>
    <col min="11" max="11" width="13.109375" style="3" bestFit="1" customWidth="1"/>
    <col min="12" max="16384" width="8.88671875" style="3"/>
  </cols>
  <sheetData>
    <row r="1" spans="1:12" ht="27.6" customHeight="1" x14ac:dyDescent="0.25">
      <c r="A1" s="7" t="s">
        <v>101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s="1" customFormat="1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2" t="s">
        <v>10</v>
      </c>
      <c r="L2" s="2" t="s">
        <v>11</v>
      </c>
    </row>
    <row r="3" spans="1:12" x14ac:dyDescent="0.25">
      <c r="A3" s="1" t="s">
        <v>12</v>
      </c>
      <c r="B3" s="3" t="s">
        <v>13</v>
      </c>
      <c r="C3" s="4">
        <v>11</v>
      </c>
      <c r="D3" s="5">
        <v>64256137</v>
      </c>
      <c r="E3" s="3" t="s">
        <v>14</v>
      </c>
      <c r="F3" s="3" t="s">
        <v>15</v>
      </c>
      <c r="G3" s="3">
        <v>-0.36709999999999998</v>
      </c>
      <c r="H3" s="3">
        <v>7.6799999999999993E-2</v>
      </c>
      <c r="I3" s="6">
        <v>1.75E-6</v>
      </c>
      <c r="J3" s="3" t="s">
        <v>102</v>
      </c>
      <c r="K3" s="3">
        <f t="shared" ref="K3:K10" si="0">(G3*G3)/(G3*G3+H3*H3*45563)</f>
        <v>5.0120603515198573E-4</v>
      </c>
      <c r="L3" s="3">
        <f>(K3/(1-K3))*(45563-2)</f>
        <v>22.846899171308788</v>
      </c>
    </row>
    <row r="4" spans="1:12" x14ac:dyDescent="0.25">
      <c r="B4" s="3" t="s">
        <v>16</v>
      </c>
      <c r="C4" s="4">
        <v>11</v>
      </c>
      <c r="D4" s="5">
        <v>86508546</v>
      </c>
      <c r="E4" s="3" t="s">
        <v>17</v>
      </c>
      <c r="F4" s="3" t="s">
        <v>15</v>
      </c>
      <c r="G4" s="3">
        <v>1.6387</v>
      </c>
      <c r="H4" s="3">
        <v>0.33239999999999997</v>
      </c>
      <c r="I4" s="6">
        <v>8.1999999999999998E-7</v>
      </c>
      <c r="J4" s="3" t="s">
        <v>102</v>
      </c>
      <c r="K4" s="3">
        <f t="shared" si="0"/>
        <v>5.331298121444626E-4</v>
      </c>
      <c r="L4" s="3">
        <f t="shared" ref="L4:L10" si="1">(K4/(1-K4))*(45563-2)</f>
        <v>24.302883963075665</v>
      </c>
    </row>
    <row r="5" spans="1:12" x14ac:dyDescent="0.25">
      <c r="B5" s="3" t="s">
        <v>18</v>
      </c>
      <c r="C5" s="4">
        <v>14</v>
      </c>
      <c r="D5" s="5">
        <v>88321793</v>
      </c>
      <c r="E5" s="3" t="s">
        <v>14</v>
      </c>
      <c r="F5" s="3" t="s">
        <v>19</v>
      </c>
      <c r="G5" s="3">
        <v>-8.4000000000000005E-2</v>
      </c>
      <c r="H5" s="3">
        <v>1.7100000000000001E-2</v>
      </c>
      <c r="I5" s="6">
        <v>8.6600000000000005E-7</v>
      </c>
      <c r="J5" s="3" t="s">
        <v>102</v>
      </c>
      <c r="K5" s="3">
        <f t="shared" si="0"/>
        <v>5.2932705847613074E-4</v>
      </c>
      <c r="L5" s="3">
        <f t="shared" si="1"/>
        <v>24.129442478040563</v>
      </c>
    </row>
    <row r="6" spans="1:12" x14ac:dyDescent="0.25">
      <c r="B6" s="3" t="s">
        <v>20</v>
      </c>
      <c r="C6" s="4">
        <v>18</v>
      </c>
      <c r="D6" s="5">
        <v>810854213</v>
      </c>
      <c r="E6" s="3" t="s">
        <v>14</v>
      </c>
      <c r="F6" s="3" t="s">
        <v>19</v>
      </c>
      <c r="G6" s="3">
        <v>-0.17610000000000001</v>
      </c>
      <c r="H6" s="3">
        <v>3.6999999999999998E-2</v>
      </c>
      <c r="I6" s="6">
        <v>1.9400000000000001E-6</v>
      </c>
      <c r="J6" s="3" t="s">
        <v>102</v>
      </c>
      <c r="K6" s="3">
        <f t="shared" si="0"/>
        <v>4.9692070040950782E-4</v>
      </c>
      <c r="L6" s="3">
        <f t="shared" si="1"/>
        <v>22.651460010731419</v>
      </c>
    </row>
    <row r="7" spans="1:12" x14ac:dyDescent="0.25">
      <c r="B7" s="3" t="s">
        <v>21</v>
      </c>
      <c r="C7" s="4">
        <v>18</v>
      </c>
      <c r="D7" s="5" t="s">
        <v>22</v>
      </c>
      <c r="E7" s="3" t="s">
        <v>17</v>
      </c>
      <c r="F7" s="3" t="s">
        <v>15</v>
      </c>
      <c r="G7" s="3">
        <v>7.6899999999999996E-2</v>
      </c>
      <c r="H7" s="3">
        <v>1.6299999999999999E-2</v>
      </c>
      <c r="I7" s="6">
        <v>2.3700000000000002E-6</v>
      </c>
      <c r="J7" s="3" t="s">
        <v>102</v>
      </c>
      <c r="K7" s="3">
        <f t="shared" si="0"/>
        <v>4.882621485875445E-4</v>
      </c>
      <c r="L7" s="3">
        <f t="shared" si="1"/>
        <v>22.256578796780637</v>
      </c>
    </row>
    <row r="8" spans="1:12" x14ac:dyDescent="0.25">
      <c r="B8" s="3" t="s">
        <v>23</v>
      </c>
      <c r="C8" s="4">
        <v>20</v>
      </c>
      <c r="D8" s="5">
        <v>48909496</v>
      </c>
      <c r="E8" s="3" t="s">
        <v>14</v>
      </c>
      <c r="F8" s="3" t="s">
        <v>17</v>
      </c>
      <c r="G8" s="3">
        <v>-0.13370000000000001</v>
      </c>
      <c r="H8" s="3">
        <v>2.92E-2</v>
      </c>
      <c r="I8" s="6">
        <v>4.6199999999999998E-6</v>
      </c>
      <c r="J8" s="3" t="s">
        <v>102</v>
      </c>
      <c r="K8" s="3">
        <f t="shared" si="0"/>
        <v>4.5992287681553248E-4</v>
      </c>
      <c r="L8" s="3">
        <f t="shared" si="1"/>
        <v>20.964188100293665</v>
      </c>
    </row>
    <row r="9" spans="1:12" x14ac:dyDescent="0.25">
      <c r="B9" s="3" t="s">
        <v>24</v>
      </c>
      <c r="C9" s="4">
        <v>7</v>
      </c>
      <c r="D9" s="5">
        <v>136207654</v>
      </c>
      <c r="E9" s="3" t="s">
        <v>14</v>
      </c>
      <c r="F9" s="3" t="s">
        <v>19</v>
      </c>
      <c r="G9" s="3">
        <v>0.83160000000000001</v>
      </c>
      <c r="H9" s="3">
        <v>0.1757</v>
      </c>
      <c r="I9" s="6">
        <v>2.2199999999999999E-6</v>
      </c>
      <c r="J9" s="3" t="s">
        <v>102</v>
      </c>
      <c r="K9" s="3">
        <f t="shared" si="0"/>
        <v>4.9142771983079589E-4</v>
      </c>
      <c r="L9" s="3">
        <f t="shared" si="1"/>
        <v>22.400946789413663</v>
      </c>
    </row>
    <row r="10" spans="1:12" x14ac:dyDescent="0.25">
      <c r="B10" s="3" t="s">
        <v>25</v>
      </c>
      <c r="C10" s="4">
        <v>8</v>
      </c>
      <c r="D10" s="5">
        <v>8305889</v>
      </c>
      <c r="E10" s="3" t="s">
        <v>14</v>
      </c>
      <c r="F10" s="3" t="s">
        <v>17</v>
      </c>
      <c r="G10" s="3">
        <v>9.1600000000000001E-2</v>
      </c>
      <c r="H10" s="3">
        <v>1.83E-2</v>
      </c>
      <c r="I10" s="6">
        <v>5.44E-7</v>
      </c>
      <c r="J10" s="3" t="s">
        <v>102</v>
      </c>
      <c r="K10" s="3">
        <f t="shared" si="0"/>
        <v>5.4958858955690118E-4</v>
      </c>
      <c r="L10" s="3">
        <f t="shared" si="1"/>
        <v>25.053574887687855</v>
      </c>
    </row>
    <row r="11" spans="1:12" x14ac:dyDescent="0.25">
      <c r="A11" s="1" t="s">
        <v>26</v>
      </c>
      <c r="B11" s="3" t="s">
        <v>27</v>
      </c>
      <c r="C11" s="4">
        <v>10</v>
      </c>
      <c r="D11" s="5">
        <v>126292510</v>
      </c>
      <c r="E11" s="3" t="s">
        <v>14</v>
      </c>
      <c r="F11" s="3" t="s">
        <v>19</v>
      </c>
      <c r="G11" s="3">
        <v>9.4458599999999997E-4</v>
      </c>
      <c r="H11" s="3">
        <v>1.9895000000000001E-4</v>
      </c>
      <c r="I11" s="6">
        <v>2.0600000000000002E-6</v>
      </c>
      <c r="J11" s="3" t="s">
        <v>102</v>
      </c>
      <c r="K11" s="3">
        <f t="shared" ref="K11:K54" si="2">(G11*G11)/(G11*G11+H11*H11*361194)</f>
        <v>6.24061644365339E-5</v>
      </c>
      <c r="L11" s="3">
        <f>(K11/(1-K11))*(361194-2)</f>
        <v>22.54201410579957</v>
      </c>
    </row>
    <row r="12" spans="1:12" x14ac:dyDescent="0.25">
      <c r="B12" s="3" t="s">
        <v>28</v>
      </c>
      <c r="C12" s="4">
        <v>10</v>
      </c>
      <c r="D12" s="5">
        <v>132927220</v>
      </c>
      <c r="E12" s="3" t="s">
        <v>17</v>
      </c>
      <c r="F12" s="3" t="s">
        <v>15</v>
      </c>
      <c r="G12" s="3">
        <v>1.8710700000000001E-3</v>
      </c>
      <c r="H12" s="3">
        <v>3.7932900000000003E-4</v>
      </c>
      <c r="I12" s="6">
        <v>8.1200000000000002E-7</v>
      </c>
      <c r="J12" s="3" t="s">
        <v>102</v>
      </c>
      <c r="K12" s="3">
        <f t="shared" si="2"/>
        <v>6.7356296178392992E-5</v>
      </c>
      <c r="L12" s="3">
        <f t="shared" ref="L12:L54" si="3">(K12/(1-K12))*(361194-2)</f>
        <v>24.330194121027414</v>
      </c>
    </row>
    <row r="13" spans="1:12" x14ac:dyDescent="0.25">
      <c r="B13" s="3" t="s">
        <v>29</v>
      </c>
      <c r="C13" s="4">
        <v>11</v>
      </c>
      <c r="D13" s="5">
        <v>112685081</v>
      </c>
      <c r="E13" s="3" t="s">
        <v>17</v>
      </c>
      <c r="F13" s="3" t="s">
        <v>15</v>
      </c>
      <c r="G13" s="3">
        <v>5.0668500000000003E-3</v>
      </c>
      <c r="H13" s="3">
        <v>1.0473100000000001E-3</v>
      </c>
      <c r="I13" s="6">
        <v>1.31E-6</v>
      </c>
      <c r="J13" s="3" t="s">
        <v>102</v>
      </c>
      <c r="K13" s="3">
        <f t="shared" si="2"/>
        <v>6.4797302261434818E-5</v>
      </c>
      <c r="L13" s="3">
        <f t="shared" si="3"/>
        <v>23.405783830061665</v>
      </c>
    </row>
    <row r="14" spans="1:12" x14ac:dyDescent="0.25">
      <c r="B14" s="3" t="s">
        <v>30</v>
      </c>
      <c r="C14" s="4">
        <v>11</v>
      </c>
      <c r="D14" s="5">
        <v>133393228</v>
      </c>
      <c r="E14" s="3" t="s">
        <v>15</v>
      </c>
      <c r="F14" s="3" t="s">
        <v>19</v>
      </c>
      <c r="G14" s="3">
        <v>2.467E-3</v>
      </c>
      <c r="H14" s="3">
        <v>4.5931500000000002E-4</v>
      </c>
      <c r="I14" s="6">
        <v>7.8300000000000006E-8</v>
      </c>
      <c r="J14" s="3" t="s">
        <v>102</v>
      </c>
      <c r="K14" s="3">
        <f t="shared" si="2"/>
        <v>7.9862302909797467E-5</v>
      </c>
      <c r="L14" s="3">
        <f t="shared" si="3"/>
        <v>28.847928774621689</v>
      </c>
    </row>
    <row r="15" spans="1:12" x14ac:dyDescent="0.25">
      <c r="B15" s="3" t="s">
        <v>31</v>
      </c>
      <c r="C15" s="4">
        <v>11</v>
      </c>
      <c r="D15" s="5">
        <v>5435828</v>
      </c>
      <c r="E15" s="3" t="s">
        <v>17</v>
      </c>
      <c r="F15" s="3" t="s">
        <v>14</v>
      </c>
      <c r="G15" s="3">
        <v>-4.2497599999999998E-4</v>
      </c>
      <c r="H15" s="6">
        <v>8.5799999999999998E-5</v>
      </c>
      <c r="I15" s="6">
        <v>7.3200000000000004E-7</v>
      </c>
      <c r="J15" s="3" t="s">
        <v>102</v>
      </c>
      <c r="K15" s="3">
        <f t="shared" si="2"/>
        <v>6.7917893640921415E-5</v>
      </c>
      <c r="L15" s="3">
        <f t="shared" si="3"/>
        <v>24.533066074123994</v>
      </c>
    </row>
    <row r="16" spans="1:12" x14ac:dyDescent="0.25">
      <c r="B16" s="3" t="s">
        <v>32</v>
      </c>
      <c r="C16" s="4">
        <v>12</v>
      </c>
      <c r="D16" s="5">
        <v>3319057</v>
      </c>
      <c r="E16" s="3" t="s">
        <v>19</v>
      </c>
      <c r="F16" s="3" t="s">
        <v>14</v>
      </c>
      <c r="G16" s="3">
        <v>2.5617299999999999E-3</v>
      </c>
      <c r="H16" s="3">
        <v>5.3213399999999997E-4</v>
      </c>
      <c r="I16" s="6">
        <v>1.48E-6</v>
      </c>
      <c r="J16" s="3" t="s">
        <v>102</v>
      </c>
      <c r="K16" s="3">
        <f t="shared" si="2"/>
        <v>6.4158809892443953E-5</v>
      </c>
      <c r="L16" s="3">
        <f t="shared" si="3"/>
        <v>23.17513575180055</v>
      </c>
    </row>
    <row r="17" spans="2:12" x14ac:dyDescent="0.25">
      <c r="B17" s="3" t="s">
        <v>33</v>
      </c>
      <c r="C17" s="4">
        <v>13</v>
      </c>
      <c r="D17" s="5">
        <v>109829140</v>
      </c>
      <c r="E17" s="3" t="s">
        <v>19</v>
      </c>
      <c r="F17" s="3" t="s">
        <v>14</v>
      </c>
      <c r="G17" s="3">
        <v>7.37976E-4</v>
      </c>
      <c r="H17" s="3">
        <v>1.5795499999999999E-4</v>
      </c>
      <c r="I17" s="6">
        <v>2.9799999999999998E-6</v>
      </c>
      <c r="J17" s="3" t="s">
        <v>102</v>
      </c>
      <c r="K17" s="3">
        <f t="shared" si="2"/>
        <v>6.0429770954234982E-5</v>
      </c>
      <c r="L17" s="3">
        <f t="shared" si="3"/>
        <v>21.82806889570578</v>
      </c>
    </row>
    <row r="18" spans="2:12" x14ac:dyDescent="0.25">
      <c r="B18" s="3" t="s">
        <v>34</v>
      </c>
      <c r="C18" s="4">
        <v>14</v>
      </c>
      <c r="D18" s="5">
        <v>41388861</v>
      </c>
      <c r="E18" s="3" t="s">
        <v>14</v>
      </c>
      <c r="F18" s="3" t="s">
        <v>19</v>
      </c>
      <c r="G18" s="3">
        <v>2.9677800000000002E-3</v>
      </c>
      <c r="H18" s="3">
        <v>6.2850500000000001E-4</v>
      </c>
      <c r="I18" s="6">
        <v>2.34E-6</v>
      </c>
      <c r="J18" s="3" t="s">
        <v>102</v>
      </c>
      <c r="K18" s="3">
        <f t="shared" si="2"/>
        <v>6.1727487101864297E-5</v>
      </c>
      <c r="L18" s="3">
        <f t="shared" si="3"/>
        <v>22.296850849869816</v>
      </c>
    </row>
    <row r="19" spans="2:12" x14ac:dyDescent="0.25">
      <c r="B19" s="3" t="s">
        <v>35</v>
      </c>
      <c r="C19" s="4">
        <v>14</v>
      </c>
      <c r="D19" s="5" t="s">
        <v>36</v>
      </c>
      <c r="E19" s="3" t="s">
        <v>15</v>
      </c>
      <c r="F19" s="3" t="s">
        <v>17</v>
      </c>
      <c r="G19" s="3">
        <v>2.7893000000000002E-3</v>
      </c>
      <c r="H19" s="3">
        <v>4.8386799999999998E-4</v>
      </c>
      <c r="I19" s="6">
        <v>8.1899999999999992E-9</v>
      </c>
      <c r="J19" s="3" t="s">
        <v>102</v>
      </c>
      <c r="K19" s="3">
        <f t="shared" si="2"/>
        <v>9.1993293845646652E-5</v>
      </c>
      <c r="L19" s="3">
        <f t="shared" si="3"/>
        <v>33.230298755334786</v>
      </c>
    </row>
    <row r="20" spans="2:12" x14ac:dyDescent="0.25">
      <c r="B20" s="3" t="s">
        <v>37</v>
      </c>
      <c r="C20" s="4">
        <v>14</v>
      </c>
      <c r="D20" s="5">
        <v>85362357</v>
      </c>
      <c r="E20" s="3" t="s">
        <v>19</v>
      </c>
      <c r="F20" s="3" t="s">
        <v>15</v>
      </c>
      <c r="G20" s="3">
        <v>5.0555700000000001E-4</v>
      </c>
      <c r="H20" s="3">
        <v>1.0297399999999999E-4</v>
      </c>
      <c r="I20" s="6">
        <v>9.1299999999999998E-7</v>
      </c>
      <c r="J20" s="3" t="s">
        <v>102</v>
      </c>
      <c r="K20" s="3">
        <f t="shared" si="2"/>
        <v>6.6729148244876936E-5</v>
      </c>
      <c r="L20" s="3">
        <f t="shared" si="3"/>
        <v>24.103642928425803</v>
      </c>
    </row>
    <row r="21" spans="2:12" x14ac:dyDescent="0.25">
      <c r="B21" s="3" t="s">
        <v>38</v>
      </c>
      <c r="C21" s="4">
        <v>15</v>
      </c>
      <c r="D21" s="5">
        <v>72239445</v>
      </c>
      <c r="E21" s="3" t="s">
        <v>14</v>
      </c>
      <c r="F21" s="3" t="s">
        <v>19</v>
      </c>
      <c r="G21" s="3">
        <v>2.7020899999999999E-3</v>
      </c>
      <c r="H21" s="3">
        <v>5.2138E-4</v>
      </c>
      <c r="I21" s="6">
        <v>2.1899999999999999E-7</v>
      </c>
      <c r="J21" s="3" t="s">
        <v>102</v>
      </c>
      <c r="K21" s="3">
        <f t="shared" si="2"/>
        <v>7.4356350140975517E-5</v>
      </c>
      <c r="L21" s="3">
        <f t="shared" si="3"/>
        <v>26.858915951078092</v>
      </c>
    </row>
    <row r="22" spans="2:12" x14ac:dyDescent="0.25">
      <c r="B22" s="3" t="s">
        <v>39</v>
      </c>
      <c r="C22" s="4">
        <v>17</v>
      </c>
      <c r="D22" s="5">
        <v>205416</v>
      </c>
      <c r="E22" s="3" t="s">
        <v>17</v>
      </c>
      <c r="F22" s="3" t="s">
        <v>19</v>
      </c>
      <c r="G22" s="3">
        <v>6.42137E-3</v>
      </c>
      <c r="H22" s="3">
        <v>1.3707599999999999E-3</v>
      </c>
      <c r="I22" s="6">
        <v>2.8100000000000002E-6</v>
      </c>
      <c r="J22" s="3" t="s">
        <v>102</v>
      </c>
      <c r="K22" s="3">
        <f t="shared" si="2"/>
        <v>6.0752706603192797E-5</v>
      </c>
      <c r="L22" s="3">
        <f t="shared" si="3"/>
        <v>21.944724804847969</v>
      </c>
    </row>
    <row r="23" spans="2:12" x14ac:dyDescent="0.25">
      <c r="B23" s="3" t="s">
        <v>40</v>
      </c>
      <c r="C23" s="4">
        <v>17</v>
      </c>
      <c r="D23" s="5">
        <v>39262103</v>
      </c>
      <c r="E23" s="3" t="s">
        <v>19</v>
      </c>
      <c r="F23" s="3" t="s">
        <v>15</v>
      </c>
      <c r="G23" s="3">
        <v>3.1415999999999999E-2</v>
      </c>
      <c r="H23" s="3">
        <v>6.6086599999999997E-3</v>
      </c>
      <c r="I23" s="6">
        <v>1.9999999999999999E-6</v>
      </c>
      <c r="J23" s="3" t="s">
        <v>102</v>
      </c>
      <c r="K23" s="3">
        <f t="shared" si="2"/>
        <v>6.2561515433217754E-5</v>
      </c>
      <c r="L23" s="3">
        <f t="shared" si="3"/>
        <v>22.598132655779697</v>
      </c>
    </row>
    <row r="24" spans="2:12" x14ac:dyDescent="0.25">
      <c r="B24" s="3" t="s">
        <v>41</v>
      </c>
      <c r="C24" s="4">
        <v>17</v>
      </c>
      <c r="D24" s="5">
        <v>55029064</v>
      </c>
      <c r="E24" s="3" t="s">
        <v>14</v>
      </c>
      <c r="F24" s="3" t="s">
        <v>19</v>
      </c>
      <c r="G24" s="3">
        <v>1.8534199999999999E-3</v>
      </c>
      <c r="H24" s="3">
        <v>3.7132000000000002E-4</v>
      </c>
      <c r="I24" s="6">
        <v>5.9999999999999997E-7</v>
      </c>
      <c r="J24" s="3" t="s">
        <v>102</v>
      </c>
      <c r="K24" s="3">
        <f t="shared" si="2"/>
        <v>6.897322352002682E-5</v>
      </c>
      <c r="L24" s="3">
        <f t="shared" si="3"/>
        <v>24.914294968881261</v>
      </c>
    </row>
    <row r="25" spans="2:12" x14ac:dyDescent="0.25">
      <c r="B25" s="3" t="s">
        <v>42</v>
      </c>
      <c r="C25" s="4">
        <v>18</v>
      </c>
      <c r="D25" s="5">
        <v>22177686</v>
      </c>
      <c r="E25" s="3" t="s">
        <v>17</v>
      </c>
      <c r="F25" s="3" t="s">
        <v>14</v>
      </c>
      <c r="G25" s="3">
        <v>1.6351600000000001E-3</v>
      </c>
      <c r="H25" s="3">
        <v>3.4319899999999998E-4</v>
      </c>
      <c r="I25" s="6">
        <v>1.8899999999999999E-6</v>
      </c>
      <c r="J25" s="3" t="s">
        <v>102</v>
      </c>
      <c r="K25" s="3">
        <f t="shared" si="2"/>
        <v>6.2843542893133722E-5</v>
      </c>
      <c r="L25" s="3">
        <f t="shared" si="3"/>
        <v>22.700011493802741</v>
      </c>
    </row>
    <row r="26" spans="2:12" x14ac:dyDescent="0.25">
      <c r="B26" s="3" t="s">
        <v>43</v>
      </c>
      <c r="C26" s="4">
        <v>18</v>
      </c>
      <c r="D26" s="5">
        <v>8035302</v>
      </c>
      <c r="E26" s="3" t="s">
        <v>17</v>
      </c>
      <c r="F26" s="3" t="s">
        <v>15</v>
      </c>
      <c r="G26" s="3">
        <v>2.7283899999999998E-3</v>
      </c>
      <c r="H26" s="3">
        <v>5.8177800000000003E-4</v>
      </c>
      <c r="I26" s="6">
        <v>2.74E-6</v>
      </c>
      <c r="J26" s="3" t="s">
        <v>102</v>
      </c>
      <c r="K26" s="3">
        <f t="shared" si="2"/>
        <v>6.0887948002973236E-5</v>
      </c>
      <c r="L26" s="3">
        <f t="shared" si="3"/>
        <v>21.993578858975873</v>
      </c>
    </row>
    <row r="27" spans="2:12" x14ac:dyDescent="0.25">
      <c r="B27" s="3" t="s">
        <v>44</v>
      </c>
      <c r="C27" s="4">
        <v>1</v>
      </c>
      <c r="D27" s="5">
        <v>208176851</v>
      </c>
      <c r="E27" s="3" t="s">
        <v>17</v>
      </c>
      <c r="F27" s="3" t="s">
        <v>15</v>
      </c>
      <c r="G27" s="3">
        <v>1.5892199999999999E-3</v>
      </c>
      <c r="H27" s="3">
        <v>3.2846399999999999E-4</v>
      </c>
      <c r="I27" s="6">
        <v>1.31E-6</v>
      </c>
      <c r="J27" s="3" t="s">
        <v>102</v>
      </c>
      <c r="K27" s="3">
        <f t="shared" si="2"/>
        <v>6.4807283151292497E-5</v>
      </c>
      <c r="L27" s="3">
        <f t="shared" si="3"/>
        <v>23.409389314903368</v>
      </c>
    </row>
    <row r="28" spans="2:12" x14ac:dyDescent="0.25">
      <c r="B28" s="3" t="s">
        <v>45</v>
      </c>
      <c r="C28" s="4">
        <v>1</v>
      </c>
      <c r="D28" s="5">
        <v>24864280</v>
      </c>
      <c r="E28" s="3" t="s">
        <v>17</v>
      </c>
      <c r="F28" s="3" t="s">
        <v>15</v>
      </c>
      <c r="G28" s="3">
        <v>1.4273599999999999E-3</v>
      </c>
      <c r="H28" s="3">
        <v>2.8629699999999997E-4</v>
      </c>
      <c r="I28" s="6">
        <v>6.1799999999999995E-7</v>
      </c>
      <c r="J28" s="3" t="s">
        <v>102</v>
      </c>
      <c r="K28" s="3">
        <f t="shared" si="2"/>
        <v>6.8811818723452792E-5</v>
      </c>
      <c r="L28" s="3">
        <f t="shared" si="3"/>
        <v>24.855988814157833</v>
      </c>
    </row>
    <row r="29" spans="2:12" x14ac:dyDescent="0.25">
      <c r="B29" s="3" t="s">
        <v>46</v>
      </c>
      <c r="C29" s="4">
        <v>1</v>
      </c>
      <c r="D29" s="5">
        <v>54460787</v>
      </c>
      <c r="E29" s="3" t="s">
        <v>15</v>
      </c>
      <c r="F29" s="3" t="s">
        <v>17</v>
      </c>
      <c r="G29" s="3">
        <v>1.9426300000000001E-3</v>
      </c>
      <c r="H29" s="3">
        <v>4.1735900000000001E-4</v>
      </c>
      <c r="I29" s="6">
        <v>3.2499999999999998E-6</v>
      </c>
      <c r="J29" s="3" t="s">
        <v>102</v>
      </c>
      <c r="K29" s="3">
        <f t="shared" si="2"/>
        <v>5.9978284489240787E-5</v>
      </c>
      <c r="L29" s="3">
        <f t="shared" si="3"/>
        <v>21.6649759593294</v>
      </c>
    </row>
    <row r="30" spans="2:12" x14ac:dyDescent="0.25">
      <c r="B30" s="3" t="s">
        <v>47</v>
      </c>
      <c r="C30" s="4">
        <v>1</v>
      </c>
      <c r="D30" s="5">
        <v>92500285</v>
      </c>
      <c r="E30" s="3" t="s">
        <v>19</v>
      </c>
      <c r="F30" s="3" t="s">
        <v>14</v>
      </c>
      <c r="G30" s="3">
        <v>1.9664499999999998E-3</v>
      </c>
      <c r="H30" s="3">
        <v>3.8014599999999999E-4</v>
      </c>
      <c r="I30" s="6">
        <v>2.3099999999999999E-7</v>
      </c>
      <c r="J30" s="3" t="s">
        <v>102</v>
      </c>
      <c r="K30" s="3">
        <f t="shared" si="2"/>
        <v>7.4078514688145976E-5</v>
      </c>
      <c r="L30" s="3">
        <f t="shared" si="3"/>
        <v>26.758549110814162</v>
      </c>
    </row>
    <row r="31" spans="2:12" x14ac:dyDescent="0.25">
      <c r="B31" s="3" t="s">
        <v>48</v>
      </c>
      <c r="C31" s="4">
        <v>2</v>
      </c>
      <c r="D31" s="5">
        <v>152055265</v>
      </c>
      <c r="E31" s="3" t="s">
        <v>14</v>
      </c>
      <c r="F31" s="3" t="s">
        <v>17</v>
      </c>
      <c r="G31" s="3">
        <v>1.1378899999999999E-3</v>
      </c>
      <c r="H31" s="3">
        <v>2.4819399999999998E-4</v>
      </c>
      <c r="I31" s="6">
        <v>4.5499999999999996E-6</v>
      </c>
      <c r="J31" s="3" t="s">
        <v>102</v>
      </c>
      <c r="K31" s="3">
        <f t="shared" si="2"/>
        <v>5.8190515539918227E-5</v>
      </c>
      <c r="L31" s="3">
        <f t="shared" si="3"/>
        <v>21.01917180533772</v>
      </c>
    </row>
    <row r="32" spans="2:12" x14ac:dyDescent="0.25">
      <c r="B32" s="3" t="s">
        <v>49</v>
      </c>
      <c r="C32" s="4">
        <v>2</v>
      </c>
      <c r="D32" s="5">
        <v>15276785</v>
      </c>
      <c r="E32" s="3" t="s">
        <v>14</v>
      </c>
      <c r="F32" s="3" t="s">
        <v>19</v>
      </c>
      <c r="G32" s="3">
        <v>1.60644E-3</v>
      </c>
      <c r="H32" s="3">
        <v>3.4281999999999997E-4</v>
      </c>
      <c r="I32" s="6">
        <v>2.79E-6</v>
      </c>
      <c r="J32" s="3" t="s">
        <v>102</v>
      </c>
      <c r="K32" s="3">
        <f t="shared" si="2"/>
        <v>6.0789670434468558E-5</v>
      </c>
      <c r="L32" s="3">
        <f t="shared" si="3"/>
        <v>21.958077467859212</v>
      </c>
    </row>
    <row r="33" spans="2:12" x14ac:dyDescent="0.25">
      <c r="B33" s="3" t="s">
        <v>50</v>
      </c>
      <c r="C33" s="4">
        <v>2</v>
      </c>
      <c r="D33" s="5">
        <v>158948030</v>
      </c>
      <c r="E33" s="3" t="s">
        <v>17</v>
      </c>
      <c r="F33" s="3" t="s">
        <v>15</v>
      </c>
      <c r="G33" s="3">
        <v>2.0727200000000001E-3</v>
      </c>
      <c r="H33" s="3">
        <v>4.4922099999999997E-4</v>
      </c>
      <c r="I33" s="6">
        <v>3.9500000000000003E-6</v>
      </c>
      <c r="J33" s="3" t="s">
        <v>102</v>
      </c>
      <c r="K33" s="3">
        <f t="shared" si="2"/>
        <v>5.8937953373941006E-5</v>
      </c>
      <c r="L33" s="3">
        <f t="shared" si="3"/>
        <v>21.289171995266926</v>
      </c>
    </row>
    <row r="34" spans="2:12" x14ac:dyDescent="0.25">
      <c r="B34" s="3" t="s">
        <v>51</v>
      </c>
      <c r="C34" s="4">
        <v>2</v>
      </c>
      <c r="D34" s="5">
        <v>39009025</v>
      </c>
      <c r="E34" s="3" t="s">
        <v>15</v>
      </c>
      <c r="F34" s="3" t="s">
        <v>19</v>
      </c>
      <c r="G34" s="3">
        <v>2.2443299999999999E-2</v>
      </c>
      <c r="H34" s="3">
        <v>3.9709100000000002E-3</v>
      </c>
      <c r="I34" s="6">
        <v>1.59E-8</v>
      </c>
      <c r="J34" s="3" t="s">
        <v>102</v>
      </c>
      <c r="K34" s="3">
        <f t="shared" si="2"/>
        <v>8.8433009814462474E-5</v>
      </c>
      <c r="L34" s="3">
        <f t="shared" si="3"/>
        <v>31.944120595635475</v>
      </c>
    </row>
    <row r="35" spans="2:12" x14ac:dyDescent="0.25">
      <c r="B35" s="3" t="s">
        <v>52</v>
      </c>
      <c r="C35" s="4">
        <v>2</v>
      </c>
      <c r="D35" s="5">
        <v>76536816</v>
      </c>
      <c r="E35" s="3" t="s">
        <v>19</v>
      </c>
      <c r="F35" s="3" t="s">
        <v>14</v>
      </c>
      <c r="G35" s="3">
        <v>4.92466E-4</v>
      </c>
      <c r="H35" s="6">
        <v>9.8300000000000004E-5</v>
      </c>
      <c r="I35" s="6">
        <v>5.4799999999999998E-7</v>
      </c>
      <c r="J35" s="3" t="s">
        <v>102</v>
      </c>
      <c r="K35" s="3">
        <f t="shared" si="2"/>
        <v>6.9482392500188773E-5</v>
      </c>
      <c r="L35" s="3">
        <f t="shared" si="3"/>
        <v>25.098228196870814</v>
      </c>
    </row>
    <row r="36" spans="2:12" x14ac:dyDescent="0.25">
      <c r="B36" s="3" t="s">
        <v>53</v>
      </c>
      <c r="C36" s="4">
        <v>3</v>
      </c>
      <c r="D36" s="5">
        <v>103887259</v>
      </c>
      <c r="E36" s="3" t="s">
        <v>19</v>
      </c>
      <c r="F36" s="3" t="s">
        <v>14</v>
      </c>
      <c r="G36" s="3">
        <v>1.04178E-3</v>
      </c>
      <c r="H36" s="3">
        <v>2.2810199999999999E-4</v>
      </c>
      <c r="I36" s="6">
        <v>4.9400000000000001E-6</v>
      </c>
      <c r="J36" s="3" t="s">
        <v>102</v>
      </c>
      <c r="K36" s="3">
        <f t="shared" si="2"/>
        <v>5.77468418230507E-5</v>
      </c>
      <c r="L36" s="3">
        <f t="shared" si="3"/>
        <v>20.85890182745576</v>
      </c>
    </row>
    <row r="37" spans="2:12" x14ac:dyDescent="0.25">
      <c r="B37" s="3" t="s">
        <v>54</v>
      </c>
      <c r="C37" s="4">
        <v>3</v>
      </c>
      <c r="D37" s="5">
        <v>26772619</v>
      </c>
      <c r="E37" s="3" t="s">
        <v>15</v>
      </c>
      <c r="F37" s="3" t="s">
        <v>17</v>
      </c>
      <c r="G37" s="3">
        <v>2.59888E-3</v>
      </c>
      <c r="H37" s="3">
        <v>5.2451099999999997E-4</v>
      </c>
      <c r="I37" s="6">
        <v>7.2399999999999997E-7</v>
      </c>
      <c r="J37" s="3" t="s">
        <v>102</v>
      </c>
      <c r="K37" s="3">
        <f t="shared" si="2"/>
        <v>6.7966234088539357E-5</v>
      </c>
      <c r="L37" s="3">
        <f t="shared" si="3"/>
        <v>24.550528629883566</v>
      </c>
    </row>
    <row r="38" spans="2:12" x14ac:dyDescent="0.25">
      <c r="B38" s="3" t="s">
        <v>55</v>
      </c>
      <c r="C38" s="4">
        <v>3</v>
      </c>
      <c r="D38" s="5">
        <v>98989424</v>
      </c>
      <c r="E38" s="3" t="s">
        <v>19</v>
      </c>
      <c r="F38" s="3" t="s">
        <v>14</v>
      </c>
      <c r="G38" s="3">
        <v>-2.91362E-3</v>
      </c>
      <c r="H38" s="3">
        <v>6.1106500000000005E-4</v>
      </c>
      <c r="I38" s="6">
        <v>1.86E-6</v>
      </c>
      <c r="J38" s="3" t="s">
        <v>102</v>
      </c>
      <c r="K38" s="3">
        <f t="shared" si="2"/>
        <v>6.2939478192660086E-5</v>
      </c>
      <c r="L38" s="3">
        <f t="shared" si="3"/>
        <v>22.734666915435824</v>
      </c>
    </row>
    <row r="39" spans="2:12" x14ac:dyDescent="0.25">
      <c r="B39" s="3" t="s">
        <v>56</v>
      </c>
      <c r="C39" s="4">
        <v>4</v>
      </c>
      <c r="D39" s="5">
        <v>189638075</v>
      </c>
      <c r="E39" s="3" t="s">
        <v>17</v>
      </c>
      <c r="F39" s="3" t="s">
        <v>15</v>
      </c>
      <c r="G39" s="3">
        <v>9.8753399999999998E-4</v>
      </c>
      <c r="H39" s="3">
        <v>2.12575E-4</v>
      </c>
      <c r="I39" s="6">
        <v>3.3900000000000002E-6</v>
      </c>
      <c r="J39" s="3" t="s">
        <v>102</v>
      </c>
      <c r="K39" s="3">
        <f t="shared" si="2"/>
        <v>5.9746609179046542E-5</v>
      </c>
      <c r="L39" s="3">
        <f t="shared" si="3"/>
        <v>21.581286671298511</v>
      </c>
    </row>
    <row r="40" spans="2:12" x14ac:dyDescent="0.25">
      <c r="B40" s="3" t="s">
        <v>57</v>
      </c>
      <c r="C40" s="4">
        <v>4</v>
      </c>
      <c r="D40" s="5">
        <v>45143197</v>
      </c>
      <c r="E40" s="3" t="s">
        <v>19</v>
      </c>
      <c r="F40" s="3" t="s">
        <v>14</v>
      </c>
      <c r="G40" s="3">
        <v>1.9077300000000001E-3</v>
      </c>
      <c r="H40" s="3">
        <v>4.1157999999999999E-4</v>
      </c>
      <c r="I40" s="6">
        <v>3.5700000000000001E-6</v>
      </c>
      <c r="J40" s="3" t="s">
        <v>102</v>
      </c>
      <c r="K40" s="3">
        <f t="shared" si="2"/>
        <v>5.9478352929535391E-5</v>
      </c>
      <c r="L40" s="3">
        <f t="shared" si="3"/>
        <v>21.484383107045659</v>
      </c>
    </row>
    <row r="41" spans="2:12" x14ac:dyDescent="0.25">
      <c r="B41" s="3" t="s">
        <v>58</v>
      </c>
      <c r="C41" s="4">
        <v>4</v>
      </c>
      <c r="D41" s="5" t="s">
        <v>59</v>
      </c>
      <c r="E41" s="3" t="s">
        <v>14</v>
      </c>
      <c r="F41" s="3" t="s">
        <v>15</v>
      </c>
      <c r="G41" s="3">
        <v>0.136347</v>
      </c>
      <c r="H41" s="3">
        <v>2.8218099999999999E-2</v>
      </c>
      <c r="I41" s="6">
        <v>1.35E-6</v>
      </c>
      <c r="J41" s="3" t="s">
        <v>102</v>
      </c>
      <c r="K41" s="3">
        <f t="shared" si="2"/>
        <v>6.4634893598549518E-5</v>
      </c>
      <c r="L41" s="3">
        <f t="shared" si="3"/>
        <v>23.347115526975216</v>
      </c>
    </row>
    <row r="42" spans="2:12" x14ac:dyDescent="0.25">
      <c r="B42" s="3" t="s">
        <v>60</v>
      </c>
      <c r="C42" s="4">
        <v>5</v>
      </c>
      <c r="D42" s="5">
        <v>21097394</v>
      </c>
      <c r="E42" s="3" t="s">
        <v>14</v>
      </c>
      <c r="F42" s="3" t="s">
        <v>19</v>
      </c>
      <c r="G42" s="3">
        <v>2.6702200000000001E-3</v>
      </c>
      <c r="H42" s="3">
        <v>5.1520899999999998E-4</v>
      </c>
      <c r="I42" s="6">
        <v>2.1899999999999999E-7</v>
      </c>
      <c r="J42" s="3" t="s">
        <v>102</v>
      </c>
      <c r="K42" s="3">
        <f t="shared" si="2"/>
        <v>7.4362568701244751E-5</v>
      </c>
      <c r="L42" s="3">
        <f t="shared" si="3"/>
        <v>26.861162379372825</v>
      </c>
    </row>
    <row r="43" spans="2:12" x14ac:dyDescent="0.25">
      <c r="B43" s="3" t="s">
        <v>61</v>
      </c>
      <c r="C43" s="4">
        <v>5</v>
      </c>
      <c r="D43" s="5" t="s">
        <v>62</v>
      </c>
      <c r="E43" s="3" t="s">
        <v>19</v>
      </c>
      <c r="F43" s="3" t="s">
        <v>14</v>
      </c>
      <c r="G43" s="3">
        <v>3.32388E-3</v>
      </c>
      <c r="H43" s="3">
        <v>6.9919600000000002E-4</v>
      </c>
      <c r="I43" s="6">
        <v>1.9999999999999999E-6</v>
      </c>
      <c r="J43" s="3" t="s">
        <v>102</v>
      </c>
      <c r="K43" s="3">
        <f t="shared" si="2"/>
        <v>6.2564085806391404E-5</v>
      </c>
      <c r="L43" s="3">
        <f t="shared" si="3"/>
        <v>22.599061170184317</v>
      </c>
    </row>
    <row r="44" spans="2:12" x14ac:dyDescent="0.25">
      <c r="B44" s="3" t="s">
        <v>63</v>
      </c>
      <c r="C44" s="4">
        <v>5</v>
      </c>
      <c r="D44" s="5">
        <v>80202144</v>
      </c>
      <c r="E44" s="3" t="s">
        <v>17</v>
      </c>
      <c r="F44" s="3" t="s">
        <v>15</v>
      </c>
      <c r="G44" s="3">
        <v>1.6653200000000001E-3</v>
      </c>
      <c r="H44" s="3">
        <v>3.4422499999999998E-4</v>
      </c>
      <c r="I44" s="6">
        <v>1.31E-6</v>
      </c>
      <c r="J44" s="3" t="s">
        <v>102</v>
      </c>
      <c r="K44" s="3">
        <f t="shared" si="2"/>
        <v>6.4795062037597152E-5</v>
      </c>
      <c r="L44" s="3">
        <f t="shared" si="3"/>
        <v>23.404974574263321</v>
      </c>
    </row>
    <row r="45" spans="2:12" x14ac:dyDescent="0.25">
      <c r="B45" s="3" t="s">
        <v>64</v>
      </c>
      <c r="C45" s="4">
        <v>6</v>
      </c>
      <c r="D45" s="5">
        <v>125870948</v>
      </c>
      <c r="E45" s="3" t="s">
        <v>19</v>
      </c>
      <c r="F45" s="3" t="s">
        <v>14</v>
      </c>
      <c r="G45" s="3">
        <v>2.5087600000000001E-3</v>
      </c>
      <c r="H45" s="3">
        <v>5.2251200000000004E-4</v>
      </c>
      <c r="I45" s="6">
        <v>1.5799999999999999E-6</v>
      </c>
      <c r="J45" s="3" t="s">
        <v>102</v>
      </c>
      <c r="K45" s="3">
        <f t="shared" si="2"/>
        <v>6.3820095604263095E-5</v>
      </c>
      <c r="L45" s="3">
        <f t="shared" si="3"/>
        <v>23.052779202067615</v>
      </c>
    </row>
    <row r="46" spans="2:12" x14ac:dyDescent="0.25">
      <c r="B46" s="3" t="s">
        <v>65</v>
      </c>
      <c r="C46" s="4">
        <v>6</v>
      </c>
      <c r="D46" s="5">
        <v>137010265</v>
      </c>
      <c r="E46" s="3" t="s">
        <v>14</v>
      </c>
      <c r="F46" s="3" t="s">
        <v>19</v>
      </c>
      <c r="G46" s="3">
        <v>2.8323200000000001E-3</v>
      </c>
      <c r="H46" s="3">
        <v>5.5137999999999997E-4</v>
      </c>
      <c r="I46" s="6">
        <v>2.8000000000000002E-7</v>
      </c>
      <c r="J46" s="3" t="s">
        <v>102</v>
      </c>
      <c r="K46" s="3">
        <f t="shared" si="2"/>
        <v>7.3048342659048755E-5</v>
      </c>
      <c r="L46" s="3">
        <f t="shared" si="3"/>
        <v>26.386404464822025</v>
      </c>
    </row>
    <row r="47" spans="2:12" x14ac:dyDescent="0.25">
      <c r="B47" s="3" t="s">
        <v>66</v>
      </c>
      <c r="C47" s="4">
        <v>6</v>
      </c>
      <c r="D47" s="5" t="s">
        <v>67</v>
      </c>
      <c r="E47" s="3" t="s">
        <v>19</v>
      </c>
      <c r="F47" s="3" t="s">
        <v>14</v>
      </c>
      <c r="G47" s="3">
        <v>5.0930799999999998E-3</v>
      </c>
      <c r="H47" s="3">
        <v>1.0348200000000001E-3</v>
      </c>
      <c r="I47" s="6">
        <v>8.5799999999999998E-7</v>
      </c>
      <c r="J47" s="3" t="s">
        <v>102</v>
      </c>
      <c r="K47" s="3">
        <f t="shared" si="2"/>
        <v>6.7059717007234547E-5</v>
      </c>
      <c r="L47" s="3">
        <f t="shared" si="3"/>
        <v>24.223057696671251</v>
      </c>
    </row>
    <row r="48" spans="2:12" x14ac:dyDescent="0.25">
      <c r="B48" s="3" t="s">
        <v>68</v>
      </c>
      <c r="C48" s="4">
        <v>6</v>
      </c>
      <c r="D48" s="5">
        <v>85440804</v>
      </c>
      <c r="E48" s="3" t="s">
        <v>14</v>
      </c>
      <c r="F48" s="3" t="s">
        <v>19</v>
      </c>
      <c r="G48" s="3">
        <v>1.44875E-3</v>
      </c>
      <c r="H48" s="3">
        <v>3.0926100000000002E-4</v>
      </c>
      <c r="I48" s="6">
        <v>2.8100000000000002E-6</v>
      </c>
      <c r="J48" s="3" t="s">
        <v>102</v>
      </c>
      <c r="K48" s="3">
        <f t="shared" si="2"/>
        <v>6.0753272065383141E-5</v>
      </c>
      <c r="L48" s="3">
        <f t="shared" si="3"/>
        <v>21.944929070086118</v>
      </c>
    </row>
    <row r="49" spans="1:12" x14ac:dyDescent="0.25">
      <c r="B49" s="3" t="s">
        <v>69</v>
      </c>
      <c r="C49" s="4">
        <v>7</v>
      </c>
      <c r="D49" s="5">
        <v>81378673</v>
      </c>
      <c r="E49" s="3" t="s">
        <v>17</v>
      </c>
      <c r="F49" s="3" t="s">
        <v>15</v>
      </c>
      <c r="G49" s="3">
        <v>1.72397E-3</v>
      </c>
      <c r="H49" s="3">
        <v>3.6197600000000002E-4</v>
      </c>
      <c r="I49" s="6">
        <v>1.9099999999999999E-6</v>
      </c>
      <c r="J49" s="3" t="s">
        <v>102</v>
      </c>
      <c r="K49" s="3">
        <f t="shared" si="2"/>
        <v>6.2796010706836608E-5</v>
      </c>
      <c r="L49" s="3">
        <f t="shared" si="3"/>
        <v>22.682841091155748</v>
      </c>
    </row>
    <row r="50" spans="1:12" x14ac:dyDescent="0.25">
      <c r="B50" s="3" t="s">
        <v>70</v>
      </c>
      <c r="C50" s="4">
        <v>8</v>
      </c>
      <c r="D50" s="5">
        <v>77422783</v>
      </c>
      <c r="E50" s="3" t="s">
        <v>14</v>
      </c>
      <c r="F50" s="3" t="s">
        <v>15</v>
      </c>
      <c r="G50" s="3">
        <v>3.2328700000000001E-3</v>
      </c>
      <c r="H50" s="3">
        <v>5.4158699999999995E-4</v>
      </c>
      <c r="I50" s="6">
        <v>2.3899999999999998E-9</v>
      </c>
      <c r="J50" s="3" t="s">
        <v>102</v>
      </c>
      <c r="K50" s="3">
        <f t="shared" si="2"/>
        <v>9.8640814848397799E-5</v>
      </c>
      <c r="L50" s="3">
        <f t="shared" si="3"/>
        <v>35.631787945319935</v>
      </c>
    </row>
    <row r="51" spans="1:12" x14ac:dyDescent="0.25">
      <c r="B51" s="3" t="s">
        <v>71</v>
      </c>
      <c r="C51" s="4">
        <v>8</v>
      </c>
      <c r="D51" s="5" t="s">
        <v>72</v>
      </c>
      <c r="E51" s="3" t="s">
        <v>19</v>
      </c>
      <c r="F51" s="3" t="s">
        <v>17</v>
      </c>
      <c r="G51" s="3">
        <v>1.49102E-3</v>
      </c>
      <c r="H51" s="3">
        <v>3.1648000000000001E-4</v>
      </c>
      <c r="I51" s="6">
        <v>2.4600000000000002E-6</v>
      </c>
      <c r="J51" s="3" t="s">
        <v>102</v>
      </c>
      <c r="K51" s="3">
        <f t="shared" si="2"/>
        <v>6.1447919532812574E-5</v>
      </c>
      <c r="L51" s="3">
        <f t="shared" si="3"/>
        <v>22.195860841366578</v>
      </c>
    </row>
    <row r="52" spans="1:12" x14ac:dyDescent="0.25">
      <c r="B52" s="3" t="s">
        <v>73</v>
      </c>
      <c r="C52" s="4">
        <v>9</v>
      </c>
      <c r="D52" s="5">
        <v>10769412</v>
      </c>
      <c r="E52" s="3" t="s">
        <v>17</v>
      </c>
      <c r="F52" s="3" t="s">
        <v>15</v>
      </c>
      <c r="G52" s="3">
        <v>1.76031E-3</v>
      </c>
      <c r="H52" s="3">
        <v>3.703E-4</v>
      </c>
      <c r="I52" s="6">
        <v>1.9999999999999999E-6</v>
      </c>
      <c r="J52" s="3" t="s">
        <v>102</v>
      </c>
      <c r="K52" s="3">
        <f t="shared" si="2"/>
        <v>6.2560929128120074E-5</v>
      </c>
      <c r="L52" s="3">
        <f t="shared" si="3"/>
        <v>22.597920860569346</v>
      </c>
    </row>
    <row r="53" spans="1:12" x14ac:dyDescent="0.25">
      <c r="B53" s="3" t="s">
        <v>74</v>
      </c>
      <c r="C53" s="4">
        <v>9</v>
      </c>
      <c r="D53" s="5">
        <v>79139090</v>
      </c>
      <c r="E53" s="3" t="s">
        <v>14</v>
      </c>
      <c r="F53" s="3" t="s">
        <v>19</v>
      </c>
      <c r="G53" s="3">
        <v>4.2013499999999997E-4</v>
      </c>
      <c r="H53" s="6">
        <v>8.6199999999999995E-5</v>
      </c>
      <c r="I53" s="6">
        <v>1.08E-6</v>
      </c>
      <c r="J53" s="3" t="s">
        <v>102</v>
      </c>
      <c r="K53" s="3">
        <f t="shared" si="2"/>
        <v>6.5764890893516527E-5</v>
      </c>
      <c r="L53" s="3">
        <f t="shared" si="3"/>
        <v>23.75531473729286</v>
      </c>
    </row>
    <row r="54" spans="1:12" x14ac:dyDescent="0.25">
      <c r="B54" s="3" t="s">
        <v>75</v>
      </c>
      <c r="C54" s="4">
        <v>9</v>
      </c>
      <c r="D54" s="5">
        <v>85923006</v>
      </c>
      <c r="E54" s="3" t="s">
        <v>17</v>
      </c>
      <c r="F54" s="3" t="s">
        <v>15</v>
      </c>
      <c r="G54" s="3">
        <v>1.21893E-3</v>
      </c>
      <c r="H54" s="3">
        <v>2.6128399999999997E-4</v>
      </c>
      <c r="I54" s="6">
        <v>3.0900000000000001E-6</v>
      </c>
      <c r="J54" s="3" t="s">
        <v>102</v>
      </c>
      <c r="K54" s="3">
        <f t="shared" si="2"/>
        <v>6.0251131161047257E-5</v>
      </c>
      <c r="L54" s="3">
        <f t="shared" si="3"/>
        <v>21.763537844094152</v>
      </c>
    </row>
    <row r="55" spans="1:12" x14ac:dyDescent="0.25">
      <c r="A55" s="1" t="s">
        <v>76</v>
      </c>
      <c r="B55" s="3" t="s">
        <v>77</v>
      </c>
      <c r="C55" s="4">
        <v>1</v>
      </c>
      <c r="D55" s="5">
        <v>29328698</v>
      </c>
      <c r="E55" s="3" t="s">
        <v>15</v>
      </c>
      <c r="F55" s="3" t="s">
        <v>19</v>
      </c>
      <c r="G55" s="3">
        <v>-0.10287399999999999</v>
      </c>
      <c r="H55" s="3">
        <v>2.1836899999999999E-2</v>
      </c>
      <c r="I55" s="6">
        <v>2.4647899999999998E-6</v>
      </c>
      <c r="J55" s="3" t="s">
        <v>102</v>
      </c>
      <c r="K55" s="3">
        <f t="shared" ref="K55:K77" si="4">(G55*G55)/(G55*G55+H55*H55*346731)</f>
        <v>6.4004250007439629E-5</v>
      </c>
      <c r="L55" s="3">
        <f>(K55/(1-K55))*(346731-2)</f>
        <v>22.193550082357557</v>
      </c>
    </row>
    <row r="56" spans="1:12" x14ac:dyDescent="0.25">
      <c r="B56" s="3" t="s">
        <v>78</v>
      </c>
      <c r="C56" s="4">
        <v>2</v>
      </c>
      <c r="D56" s="5">
        <v>53766350</v>
      </c>
      <c r="E56" s="3" t="s">
        <v>14</v>
      </c>
      <c r="F56" s="3" t="s">
        <v>19</v>
      </c>
      <c r="G56" s="3">
        <v>-3.1211800000000001E-2</v>
      </c>
      <c r="H56" s="3">
        <v>5.7624199999999999E-3</v>
      </c>
      <c r="I56" s="6">
        <v>6.0798100000000005E-8</v>
      </c>
      <c r="J56" s="3" t="s">
        <v>102</v>
      </c>
      <c r="K56" s="3">
        <f t="shared" si="4"/>
        <v>8.4605460794476205E-5</v>
      </c>
      <c r="L56" s="3">
        <f t="shared" ref="L56:L77" si="5">(K56/(1-K56))*(346731-2)</f>
        <v>29.33764894111523</v>
      </c>
    </row>
    <row r="57" spans="1:12" x14ac:dyDescent="0.25">
      <c r="B57" s="3" t="s">
        <v>79</v>
      </c>
      <c r="C57" s="4">
        <v>2</v>
      </c>
      <c r="D57" s="5">
        <v>75850528</v>
      </c>
      <c r="E57" s="3" t="s">
        <v>14</v>
      </c>
      <c r="F57" s="3" t="s">
        <v>15</v>
      </c>
      <c r="G57" s="3">
        <v>0.122138</v>
      </c>
      <c r="H57" s="3">
        <v>2.5858599999999999E-2</v>
      </c>
      <c r="I57" s="6">
        <v>2.3202799999999999E-6</v>
      </c>
      <c r="J57" s="3" t="s">
        <v>102</v>
      </c>
      <c r="K57" s="3">
        <f t="shared" si="4"/>
        <v>6.4338506751015288E-5</v>
      </c>
      <c r="L57" s="3">
        <f t="shared" si="5"/>
        <v>22.309461464709837</v>
      </c>
    </row>
    <row r="58" spans="1:12" x14ac:dyDescent="0.25">
      <c r="B58" s="3" t="s">
        <v>80</v>
      </c>
      <c r="C58" s="4">
        <v>2</v>
      </c>
      <c r="D58" s="5">
        <v>168739493</v>
      </c>
      <c r="E58" s="3" t="s">
        <v>15</v>
      </c>
      <c r="F58" s="3" t="s">
        <v>17</v>
      </c>
      <c r="G58" s="3">
        <v>-4.30894E-2</v>
      </c>
      <c r="H58" s="3">
        <v>9.0600300000000002E-3</v>
      </c>
      <c r="I58" s="6">
        <v>1.9748300000000001E-6</v>
      </c>
      <c r="J58" s="3" t="s">
        <v>102</v>
      </c>
      <c r="K58" s="3">
        <f t="shared" si="4"/>
        <v>6.5231988739204889E-5</v>
      </c>
      <c r="L58" s="3">
        <f t="shared" si="5"/>
        <v>22.619297725330281</v>
      </c>
    </row>
    <row r="59" spans="1:12" x14ac:dyDescent="0.25">
      <c r="B59" s="3" t="s">
        <v>81</v>
      </c>
      <c r="C59" s="4">
        <v>3</v>
      </c>
      <c r="D59" s="5">
        <v>25660288</v>
      </c>
      <c r="E59" s="3" t="s">
        <v>15</v>
      </c>
      <c r="F59" s="3" t="s">
        <v>19</v>
      </c>
      <c r="G59" s="3">
        <v>4.0229000000000001E-2</v>
      </c>
      <c r="H59" s="3">
        <v>8.5050799999999999E-3</v>
      </c>
      <c r="I59" s="6">
        <v>2.2451700000000001E-6</v>
      </c>
      <c r="J59" s="3" t="s">
        <v>102</v>
      </c>
      <c r="K59" s="3">
        <f t="shared" si="4"/>
        <v>6.4520982813484634E-5</v>
      </c>
      <c r="L59" s="3">
        <f t="shared" si="5"/>
        <v>22.372739361068522</v>
      </c>
    </row>
    <row r="60" spans="1:12" x14ac:dyDescent="0.25">
      <c r="B60" s="3" t="s">
        <v>82</v>
      </c>
      <c r="C60" s="4">
        <v>3</v>
      </c>
      <c r="D60" s="5">
        <v>52359426</v>
      </c>
      <c r="E60" s="3" t="s">
        <v>17</v>
      </c>
      <c r="F60" s="3" t="s">
        <v>14</v>
      </c>
      <c r="G60" s="3">
        <v>4.96394E-2</v>
      </c>
      <c r="H60" s="3">
        <v>9.4460800000000008E-3</v>
      </c>
      <c r="I60" s="6">
        <v>1.47999E-7</v>
      </c>
      <c r="J60" s="3" t="s">
        <v>102</v>
      </c>
      <c r="K60" s="3">
        <f t="shared" si="4"/>
        <v>7.9638404050178365E-5</v>
      </c>
      <c r="L60" s="3">
        <f t="shared" si="5"/>
        <v>27.61514342386419</v>
      </c>
    </row>
    <row r="61" spans="1:12" x14ac:dyDescent="0.25">
      <c r="B61" s="3" t="s">
        <v>83</v>
      </c>
      <c r="C61" s="4">
        <v>3</v>
      </c>
      <c r="D61" s="5">
        <v>99663250</v>
      </c>
      <c r="E61" s="3" t="s">
        <v>17</v>
      </c>
      <c r="F61" s="3" t="s">
        <v>15</v>
      </c>
      <c r="G61" s="3">
        <v>5.7307200000000003E-2</v>
      </c>
      <c r="H61" s="3">
        <v>1.13536E-2</v>
      </c>
      <c r="I61" s="6">
        <v>4.4765099999999999E-7</v>
      </c>
      <c r="J61" s="3" t="s">
        <v>102</v>
      </c>
      <c r="K61" s="3">
        <f t="shared" si="4"/>
        <v>7.347280460335118E-5</v>
      </c>
      <c r="L61" s="3">
        <f t="shared" si="5"/>
        <v>25.477023935716854</v>
      </c>
    </row>
    <row r="62" spans="1:12" x14ac:dyDescent="0.25">
      <c r="B62" s="3" t="s">
        <v>84</v>
      </c>
      <c r="C62" s="4">
        <v>3</v>
      </c>
      <c r="D62" s="5">
        <v>166266393</v>
      </c>
      <c r="E62" s="3" t="s">
        <v>17</v>
      </c>
      <c r="F62" s="3" t="s">
        <v>15</v>
      </c>
      <c r="G62" s="3">
        <v>0.18452499999999999</v>
      </c>
      <c r="H62" s="3">
        <v>3.84619E-2</v>
      </c>
      <c r="I62" s="6">
        <v>1.60587E-6</v>
      </c>
      <c r="J62" s="3" t="s">
        <v>102</v>
      </c>
      <c r="K62" s="3">
        <f t="shared" si="4"/>
        <v>6.637850369812983E-5</v>
      </c>
      <c r="L62" s="3">
        <f t="shared" si="5"/>
        <v>23.016880034805368</v>
      </c>
    </row>
    <row r="63" spans="1:12" x14ac:dyDescent="0.25">
      <c r="B63" s="3" t="s">
        <v>85</v>
      </c>
      <c r="C63" s="4">
        <v>6</v>
      </c>
      <c r="D63" s="5">
        <v>123640682</v>
      </c>
      <c r="E63" s="3" t="s">
        <v>15</v>
      </c>
      <c r="F63" s="3" t="s">
        <v>17</v>
      </c>
      <c r="G63" s="3">
        <v>0.22921</v>
      </c>
      <c r="H63" s="3">
        <v>4.7226600000000001E-2</v>
      </c>
      <c r="I63" s="6">
        <v>1.2135300000000001E-6</v>
      </c>
      <c r="J63" s="3" t="s">
        <v>102</v>
      </c>
      <c r="K63" s="3">
        <f t="shared" si="4"/>
        <v>6.7931559704559769E-5</v>
      </c>
      <c r="L63" s="3">
        <f t="shared" si="5"/>
        <v>23.555441922711641</v>
      </c>
    </row>
    <row r="64" spans="1:12" x14ac:dyDescent="0.25">
      <c r="B64" s="3" t="s">
        <v>86</v>
      </c>
      <c r="C64" s="4">
        <v>6</v>
      </c>
      <c r="D64" s="5">
        <v>130068006</v>
      </c>
      <c r="E64" s="3" t="s">
        <v>15</v>
      </c>
      <c r="F64" s="3" t="s">
        <v>14</v>
      </c>
      <c r="G64" s="3">
        <v>4.7975700000000003E-2</v>
      </c>
      <c r="H64" s="3">
        <v>1.0481000000000001E-2</v>
      </c>
      <c r="I64" s="6">
        <v>4.7078199999999998E-6</v>
      </c>
      <c r="J64" s="3" t="s">
        <v>102</v>
      </c>
      <c r="K64" s="3">
        <f t="shared" si="4"/>
        <v>6.0425225943513565E-5</v>
      </c>
      <c r="L64" s="3">
        <f t="shared" si="5"/>
        <v>20.95244422234472</v>
      </c>
    </row>
    <row r="65" spans="1:12" x14ac:dyDescent="0.25">
      <c r="B65" s="3" t="s">
        <v>87</v>
      </c>
      <c r="C65" s="4">
        <v>6</v>
      </c>
      <c r="D65" s="5">
        <v>157461552</v>
      </c>
      <c r="E65" s="3" t="s">
        <v>19</v>
      </c>
      <c r="F65" s="3" t="s">
        <v>14</v>
      </c>
      <c r="G65" s="3">
        <v>-3.2545699999999997E-2</v>
      </c>
      <c r="H65" s="3">
        <v>6.8867800000000003E-3</v>
      </c>
      <c r="I65" s="6">
        <v>2.2919200000000002E-6</v>
      </c>
      <c r="J65" s="3" t="s">
        <v>102</v>
      </c>
      <c r="K65" s="3">
        <f t="shared" si="4"/>
        <v>6.4407163017143182E-5</v>
      </c>
      <c r="L65" s="3">
        <f t="shared" si="5"/>
        <v>22.333269648309983</v>
      </c>
    </row>
    <row r="66" spans="1:12" x14ac:dyDescent="0.25">
      <c r="B66" s="3" t="s">
        <v>88</v>
      </c>
      <c r="C66" s="4">
        <v>7</v>
      </c>
      <c r="D66" s="5">
        <v>37459634</v>
      </c>
      <c r="E66" s="3" t="s">
        <v>14</v>
      </c>
      <c r="F66" s="3" t="s">
        <v>15</v>
      </c>
      <c r="G66" s="3">
        <v>5.8989699999999999E-2</v>
      </c>
      <c r="H66" s="3">
        <v>1.2686599999999999E-2</v>
      </c>
      <c r="I66" s="6">
        <v>3.3230000000000002E-6</v>
      </c>
      <c r="J66" s="3" t="s">
        <v>102</v>
      </c>
      <c r="K66" s="3">
        <f t="shared" si="4"/>
        <v>6.2350814237882479E-5</v>
      </c>
      <c r="L66" s="3">
        <f t="shared" si="5"/>
        <v>21.620183505932321</v>
      </c>
    </row>
    <row r="67" spans="1:12" x14ac:dyDescent="0.25">
      <c r="B67" s="3" t="s">
        <v>89</v>
      </c>
      <c r="C67" s="4">
        <v>7</v>
      </c>
      <c r="D67" s="5">
        <v>51767383</v>
      </c>
      <c r="E67" s="3" t="s">
        <v>15</v>
      </c>
      <c r="F67" s="3" t="s">
        <v>17</v>
      </c>
      <c r="G67" s="3">
        <v>-0.150889</v>
      </c>
      <c r="H67" s="3">
        <v>3.0843700000000002E-2</v>
      </c>
      <c r="I67" s="6">
        <v>9.9788399999999999E-7</v>
      </c>
      <c r="J67" s="3" t="s">
        <v>102</v>
      </c>
      <c r="K67" s="3">
        <f t="shared" si="4"/>
        <v>6.9017555451745952E-5</v>
      </c>
      <c r="L67" s="3">
        <f t="shared" si="5"/>
        <v>23.932039715106534</v>
      </c>
    </row>
    <row r="68" spans="1:12" x14ac:dyDescent="0.25">
      <c r="B68" s="3" t="s">
        <v>90</v>
      </c>
      <c r="C68" s="4">
        <v>7</v>
      </c>
      <c r="D68" s="5">
        <v>92965985</v>
      </c>
      <c r="E68" s="3" t="s">
        <v>19</v>
      </c>
      <c r="F68" s="3" t="s">
        <v>14</v>
      </c>
      <c r="G68" s="3">
        <v>-7.1948399999999996E-2</v>
      </c>
      <c r="H68" s="3">
        <v>1.4321E-2</v>
      </c>
      <c r="I68" s="6">
        <v>5.0608100000000002E-7</v>
      </c>
      <c r="J68" s="3" t="s">
        <v>102</v>
      </c>
      <c r="K68" s="3">
        <f t="shared" si="4"/>
        <v>7.2789930700156805E-5</v>
      </c>
      <c r="L68" s="3">
        <f t="shared" si="5"/>
        <v>25.240217115389356</v>
      </c>
    </row>
    <row r="69" spans="1:12" x14ac:dyDescent="0.25">
      <c r="B69" s="3" t="s">
        <v>91</v>
      </c>
      <c r="C69" s="4">
        <v>8</v>
      </c>
      <c r="D69" s="5">
        <v>14646726</v>
      </c>
      <c r="E69" s="3" t="s">
        <v>19</v>
      </c>
      <c r="F69" s="3" t="s">
        <v>15</v>
      </c>
      <c r="G69" s="3">
        <v>4.5251100000000002E-2</v>
      </c>
      <c r="H69" s="3">
        <v>9.4577399999999992E-3</v>
      </c>
      <c r="I69" s="6">
        <v>1.71364E-6</v>
      </c>
      <c r="J69" s="3" t="s">
        <v>102</v>
      </c>
      <c r="K69" s="3">
        <f t="shared" si="4"/>
        <v>6.6017974533453516E-5</v>
      </c>
      <c r="L69" s="3">
        <f t="shared" si="5"/>
        <v>22.891857566079626</v>
      </c>
    </row>
    <row r="70" spans="1:12" x14ac:dyDescent="0.25">
      <c r="B70" s="3" t="s">
        <v>92</v>
      </c>
      <c r="C70" s="4">
        <v>8</v>
      </c>
      <c r="D70" s="5">
        <v>114671949</v>
      </c>
      <c r="E70" s="3" t="s">
        <v>14</v>
      </c>
      <c r="F70" s="3" t="s">
        <v>19</v>
      </c>
      <c r="G70" s="3">
        <v>-0.154477</v>
      </c>
      <c r="H70" s="3">
        <v>3.3665E-2</v>
      </c>
      <c r="I70" s="6">
        <v>4.4612900000000001E-6</v>
      </c>
      <c r="J70" s="3" t="s">
        <v>102</v>
      </c>
      <c r="K70" s="3">
        <f t="shared" si="4"/>
        <v>6.0722741571467786E-5</v>
      </c>
      <c r="L70" s="3">
        <f t="shared" si="5"/>
        <v>21.055614016942034</v>
      </c>
    </row>
    <row r="71" spans="1:12" x14ac:dyDescent="0.25">
      <c r="B71" s="3" t="s">
        <v>93</v>
      </c>
      <c r="C71" s="4">
        <v>9</v>
      </c>
      <c r="D71" s="5">
        <v>19760807</v>
      </c>
      <c r="E71" s="3" t="s">
        <v>14</v>
      </c>
      <c r="F71" s="3" t="s">
        <v>19</v>
      </c>
      <c r="G71" s="3">
        <v>6.4549999999999996E-2</v>
      </c>
      <c r="H71" s="3">
        <v>1.37346E-2</v>
      </c>
      <c r="I71" s="6">
        <v>2.6040500000000001E-6</v>
      </c>
      <c r="J71" s="3" t="s">
        <v>102</v>
      </c>
      <c r="K71" s="3">
        <f t="shared" si="4"/>
        <v>6.370010146131662E-5</v>
      </c>
      <c r="L71" s="3">
        <f t="shared" si="5"/>
        <v>22.088079492485605</v>
      </c>
    </row>
    <row r="72" spans="1:12" x14ac:dyDescent="0.25">
      <c r="B72" s="3" t="s">
        <v>94</v>
      </c>
      <c r="C72" s="4">
        <v>11</v>
      </c>
      <c r="D72" s="5">
        <v>93078707</v>
      </c>
      <c r="E72" s="3" t="s">
        <v>14</v>
      </c>
      <c r="F72" s="3" t="s">
        <v>19</v>
      </c>
      <c r="G72" s="3">
        <v>-2.6022300000000002E-2</v>
      </c>
      <c r="H72" s="3">
        <v>5.6284000000000004E-3</v>
      </c>
      <c r="I72" s="6">
        <v>3.7751099999999999E-6</v>
      </c>
      <c r="J72" s="3" t="s">
        <v>102</v>
      </c>
      <c r="K72" s="3">
        <f t="shared" si="4"/>
        <v>6.164558874820928E-5</v>
      </c>
      <c r="L72" s="3">
        <f t="shared" si="5"/>
        <v>21.375631054439069</v>
      </c>
    </row>
    <row r="73" spans="1:12" x14ac:dyDescent="0.25">
      <c r="B73" s="3" t="s">
        <v>95</v>
      </c>
      <c r="C73" s="4">
        <v>17</v>
      </c>
      <c r="D73" s="5">
        <v>62125621</v>
      </c>
      <c r="E73" s="3" t="s">
        <v>17</v>
      </c>
      <c r="F73" s="3" t="s">
        <v>15</v>
      </c>
      <c r="G73" s="3">
        <v>-2.7771199999999999E-2</v>
      </c>
      <c r="H73" s="3">
        <v>5.9909200000000003E-3</v>
      </c>
      <c r="I73" s="6">
        <v>3.5599999999999998E-6</v>
      </c>
      <c r="J73" s="3" t="s">
        <v>102</v>
      </c>
      <c r="K73" s="3">
        <f t="shared" si="4"/>
        <v>6.1970166849391499E-5</v>
      </c>
      <c r="L73" s="3">
        <f t="shared" si="5"/>
        <v>21.488185607970081</v>
      </c>
    </row>
    <row r="74" spans="1:12" x14ac:dyDescent="0.25">
      <c r="B74" s="3" t="s">
        <v>96</v>
      </c>
      <c r="C74" s="4">
        <v>17</v>
      </c>
      <c r="D74" s="5">
        <v>81511844</v>
      </c>
      <c r="E74" s="3" t="s">
        <v>17</v>
      </c>
      <c r="F74" s="3" t="s">
        <v>19</v>
      </c>
      <c r="G74" s="3">
        <v>-3.1708800000000002E-2</v>
      </c>
      <c r="H74" s="3">
        <v>6.7348499999999997E-3</v>
      </c>
      <c r="I74" s="6">
        <v>2.4995399999999998E-6</v>
      </c>
      <c r="J74" s="3" t="s">
        <v>102</v>
      </c>
      <c r="K74" s="3">
        <f t="shared" si="4"/>
        <v>6.3926852554288245E-5</v>
      </c>
      <c r="L74" s="3">
        <f t="shared" si="5"/>
        <v>22.166710707342812</v>
      </c>
    </row>
    <row r="75" spans="1:12" x14ac:dyDescent="0.25">
      <c r="B75" s="3" t="s">
        <v>97</v>
      </c>
      <c r="C75" s="4">
        <v>18</v>
      </c>
      <c r="D75" s="5">
        <v>23141009</v>
      </c>
      <c r="E75" s="3" t="s">
        <v>14</v>
      </c>
      <c r="F75" s="3" t="s">
        <v>15</v>
      </c>
      <c r="G75" s="3">
        <v>2.6110100000000001E-2</v>
      </c>
      <c r="H75" s="3">
        <v>5.6505399999999999E-3</v>
      </c>
      <c r="I75" s="6">
        <v>3.82252E-6</v>
      </c>
      <c r="J75" s="3" t="s">
        <v>102</v>
      </c>
      <c r="K75" s="3">
        <f t="shared" si="4"/>
        <v>6.1576889562520658E-5</v>
      </c>
      <c r="L75" s="3">
        <f t="shared" si="5"/>
        <v>21.351808119053736</v>
      </c>
    </row>
    <row r="76" spans="1:12" x14ac:dyDescent="0.25">
      <c r="B76" s="3" t="s">
        <v>98</v>
      </c>
      <c r="C76" s="4">
        <v>19</v>
      </c>
      <c r="D76" s="5">
        <v>44913484</v>
      </c>
      <c r="E76" s="3" t="s">
        <v>17</v>
      </c>
      <c r="F76" s="3" t="s">
        <v>15</v>
      </c>
      <c r="G76" s="3">
        <v>-3.7614799999999997E-2</v>
      </c>
      <c r="H76" s="3">
        <v>6.6373999999999999E-3</v>
      </c>
      <c r="I76" s="6">
        <v>1.45241E-8</v>
      </c>
      <c r="J76" s="3" t="s">
        <v>102</v>
      </c>
      <c r="K76" s="3">
        <f t="shared" si="4"/>
        <v>9.2616557634920711E-5</v>
      </c>
      <c r="L76" s="3">
        <f t="shared" si="5"/>
        <v>32.115820868972925</v>
      </c>
    </row>
    <row r="77" spans="1:12" x14ac:dyDescent="0.25">
      <c r="B77" s="3" t="s">
        <v>99</v>
      </c>
      <c r="C77" s="4">
        <v>20</v>
      </c>
      <c r="D77" s="5">
        <v>57019913</v>
      </c>
      <c r="E77" s="3" t="s">
        <v>15</v>
      </c>
      <c r="F77" s="3" t="s">
        <v>17</v>
      </c>
      <c r="G77" s="3">
        <v>0.33202999999999999</v>
      </c>
      <c r="H77" s="3">
        <v>6.6748199999999994E-2</v>
      </c>
      <c r="I77" s="6">
        <v>6.5460600000000001E-7</v>
      </c>
      <c r="J77" s="3" t="s">
        <v>102</v>
      </c>
      <c r="K77" s="3">
        <f t="shared" si="4"/>
        <v>7.1359511670203405E-5</v>
      </c>
      <c r="L77" s="3">
        <f t="shared" si="5"/>
        <v>24.744177854346326</v>
      </c>
    </row>
    <row r="79" spans="1:12" x14ac:dyDescent="0.25">
      <c r="A79" s="8" t="s">
        <v>100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</sheetData>
  <mergeCells count="2">
    <mergeCell ref="A1:L1"/>
    <mergeCell ref="A79:L79"/>
  </mergeCells>
  <phoneticPr fontId="2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 z</dc:creator>
  <cp:lastModifiedBy>r z</cp:lastModifiedBy>
  <dcterms:created xsi:type="dcterms:W3CDTF">2023-08-16T12:10:50Z</dcterms:created>
  <dcterms:modified xsi:type="dcterms:W3CDTF">2023-10-10T12:04:38Z</dcterms:modified>
</cp:coreProperties>
</file>