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de_kampers_wur_nl/Documents/Articles and Planning Linde Kampers/Anaerobic Respiration/Data/ForPublication/"/>
    </mc:Choice>
  </mc:AlternateContent>
  <xr:revisionPtr revIDLastSave="11" documentId="11_6C1C596E76EA273C8148D6392A4399A30E6BBF79" xr6:coauthVersionLast="45" xr6:coauthVersionMax="45" xr10:uidLastSave="{99D69B41-9474-4A94-9F14-44772BD20C0E}"/>
  <bookViews>
    <workbookView xWindow="-110" yWindow="-110" windowWidth="19420" windowHeight="10420" activeTab="1" xr2:uid="{00000000-000D-0000-FFFF-FFFF00000000}"/>
  </bookViews>
  <sheets>
    <sheet name="Survivalexp RAW 30May-..Jun" sheetId="1" r:id="rId1"/>
    <sheet name="Survivalexp result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39" i="1" l="1"/>
  <c r="AD26" i="1"/>
  <c r="AS280" i="1"/>
  <c r="AS279" i="1"/>
  <c r="AS278" i="1"/>
  <c r="AS275" i="1"/>
  <c r="AS274" i="1"/>
  <c r="AS273" i="1"/>
  <c r="AS270" i="1"/>
  <c r="AS269" i="1"/>
  <c r="AS268" i="1"/>
  <c r="AS265" i="1"/>
  <c r="AS264" i="1"/>
  <c r="AS263" i="1"/>
  <c r="AL280" i="1"/>
  <c r="AL279" i="1"/>
  <c r="AL278" i="1"/>
  <c r="AL275" i="1"/>
  <c r="AL274" i="1"/>
  <c r="AL273" i="1"/>
  <c r="AL270" i="1"/>
  <c r="AL269" i="1"/>
  <c r="AL268" i="1"/>
  <c r="AL265" i="1"/>
  <c r="AL264" i="1"/>
  <c r="AL263" i="1"/>
  <c r="AE280" i="1"/>
  <c r="AE279" i="1"/>
  <c r="AE278" i="1"/>
  <c r="AE275" i="1"/>
  <c r="AE274" i="1"/>
  <c r="AE273" i="1"/>
  <c r="AE270" i="1"/>
  <c r="AE269" i="1"/>
  <c r="AE268" i="1"/>
  <c r="AE265" i="1"/>
  <c r="AE264" i="1"/>
  <c r="AE263" i="1"/>
  <c r="X280" i="1"/>
  <c r="X279" i="1"/>
  <c r="X278" i="1"/>
  <c r="X275" i="1"/>
  <c r="X274" i="1"/>
  <c r="X273" i="1"/>
  <c r="X270" i="1"/>
  <c r="X269" i="1"/>
  <c r="X268" i="1"/>
  <c r="X265" i="1"/>
  <c r="X264" i="1"/>
  <c r="X263" i="1"/>
  <c r="Q280" i="1"/>
  <c r="Q279" i="1"/>
  <c r="Q278" i="1"/>
  <c r="Q275" i="1"/>
  <c r="Q274" i="1"/>
  <c r="Q273" i="1"/>
  <c r="Q270" i="1"/>
  <c r="Q269" i="1"/>
  <c r="Q268" i="1"/>
  <c r="Q265" i="1"/>
  <c r="Q264" i="1"/>
  <c r="Q263" i="1"/>
  <c r="J280" i="1"/>
  <c r="J279" i="1"/>
  <c r="J278" i="1"/>
  <c r="J275" i="1"/>
  <c r="J274" i="1"/>
  <c r="J273" i="1"/>
  <c r="J270" i="1"/>
  <c r="J269" i="1"/>
  <c r="J268" i="1"/>
  <c r="J265" i="1"/>
  <c r="J264" i="1"/>
  <c r="J263" i="1"/>
  <c r="J228" i="1"/>
  <c r="J258" i="1"/>
  <c r="J257" i="1"/>
  <c r="J256" i="1"/>
  <c r="J253" i="1"/>
  <c r="J252" i="1"/>
  <c r="J251" i="1"/>
  <c r="J248" i="1"/>
  <c r="J247" i="1"/>
  <c r="J246" i="1"/>
  <c r="J243" i="1"/>
  <c r="J242" i="1"/>
  <c r="J241" i="1"/>
  <c r="J238" i="1"/>
  <c r="J237" i="1"/>
  <c r="J236" i="1"/>
  <c r="J233" i="1"/>
  <c r="J232" i="1"/>
  <c r="J231" i="1"/>
  <c r="J227" i="1"/>
  <c r="J226" i="1"/>
  <c r="Q258" i="1"/>
  <c r="Q257" i="1"/>
  <c r="Q256" i="1"/>
  <c r="Q253" i="1"/>
  <c r="Q252" i="1"/>
  <c r="Q251" i="1"/>
  <c r="Q248" i="1"/>
  <c r="Q247" i="1"/>
  <c r="Q246" i="1"/>
  <c r="Q243" i="1"/>
  <c r="Q242" i="1"/>
  <c r="Q241" i="1"/>
  <c r="P245" i="1" s="1"/>
  <c r="Q238" i="1"/>
  <c r="Q237" i="1"/>
  <c r="Q236" i="1"/>
  <c r="Q233" i="1"/>
  <c r="Q232" i="1"/>
  <c r="Q231" i="1"/>
  <c r="Q228" i="1"/>
  <c r="Q227" i="1"/>
  <c r="Q226" i="1"/>
  <c r="X258" i="1"/>
  <c r="X257" i="1"/>
  <c r="X256" i="1"/>
  <c r="X253" i="1"/>
  <c r="X252" i="1"/>
  <c r="X251" i="1"/>
  <c r="X248" i="1"/>
  <c r="X247" i="1"/>
  <c r="X246" i="1"/>
  <c r="X243" i="1"/>
  <c r="X242" i="1"/>
  <c r="X241" i="1"/>
  <c r="W245" i="1" s="1"/>
  <c r="X238" i="1"/>
  <c r="X237" i="1"/>
  <c r="X236" i="1"/>
  <c r="X233" i="1"/>
  <c r="X232" i="1"/>
  <c r="X231" i="1"/>
  <c r="X228" i="1"/>
  <c r="X227" i="1"/>
  <c r="X226" i="1"/>
  <c r="AE258" i="1"/>
  <c r="AE257" i="1"/>
  <c r="AE256" i="1"/>
  <c r="AE253" i="1"/>
  <c r="AE252" i="1"/>
  <c r="AE251" i="1"/>
  <c r="AE248" i="1"/>
  <c r="AE247" i="1"/>
  <c r="AE246" i="1"/>
  <c r="AE243" i="1"/>
  <c r="AE242" i="1"/>
  <c r="AE241" i="1"/>
  <c r="AE238" i="1"/>
  <c r="AE237" i="1"/>
  <c r="AE236" i="1"/>
  <c r="AE233" i="1"/>
  <c r="AE232" i="1"/>
  <c r="AE231" i="1"/>
  <c r="AE228" i="1"/>
  <c r="AE227" i="1"/>
  <c r="AE226" i="1"/>
  <c r="AL258" i="1"/>
  <c r="AL257" i="1"/>
  <c r="AL256" i="1"/>
  <c r="AL253" i="1"/>
  <c r="AL252" i="1"/>
  <c r="AL251" i="1"/>
  <c r="AL248" i="1"/>
  <c r="AL247" i="1"/>
  <c r="AL246" i="1"/>
  <c r="AL243" i="1"/>
  <c r="AL242" i="1"/>
  <c r="AL241" i="1"/>
  <c r="AL238" i="1"/>
  <c r="AL237" i="1"/>
  <c r="AL236" i="1"/>
  <c r="AL233" i="1"/>
  <c r="AL232" i="1"/>
  <c r="AL231" i="1"/>
  <c r="AL228" i="1"/>
  <c r="AL227" i="1"/>
  <c r="AL226" i="1"/>
  <c r="AS258" i="1"/>
  <c r="AS257" i="1"/>
  <c r="AS256" i="1"/>
  <c r="AS253" i="1"/>
  <c r="AS252" i="1"/>
  <c r="AS251" i="1"/>
  <c r="AS248" i="1"/>
  <c r="AS247" i="1"/>
  <c r="AS246" i="1"/>
  <c r="AS243" i="1"/>
  <c r="AS242" i="1"/>
  <c r="AS241" i="1"/>
  <c r="AR245" i="1" s="1"/>
  <c r="AS238" i="1"/>
  <c r="AS237" i="1"/>
  <c r="AS236" i="1"/>
  <c r="AS233" i="1"/>
  <c r="AS232" i="1"/>
  <c r="AS231" i="1"/>
  <c r="AS228" i="1"/>
  <c r="AS227" i="1"/>
  <c r="AS226" i="1"/>
  <c r="AS222" i="1"/>
  <c r="AS221" i="1"/>
  <c r="AS220" i="1"/>
  <c r="AS217" i="1"/>
  <c r="AS216" i="1"/>
  <c r="AS215" i="1"/>
  <c r="AS212" i="1"/>
  <c r="AS211" i="1"/>
  <c r="AS210" i="1"/>
  <c r="AS207" i="1"/>
  <c r="AS206" i="1"/>
  <c r="AS205" i="1"/>
  <c r="AR209" i="1" s="1"/>
  <c r="AS202" i="1"/>
  <c r="AS201" i="1"/>
  <c r="AS200" i="1"/>
  <c r="AS197" i="1"/>
  <c r="AS196" i="1"/>
  <c r="AS195" i="1"/>
  <c r="AS192" i="1"/>
  <c r="AS191" i="1"/>
  <c r="AS190" i="1"/>
  <c r="AS187" i="1"/>
  <c r="AS186" i="1"/>
  <c r="AS185" i="1"/>
  <c r="AR189" i="1" s="1"/>
  <c r="AL222" i="1"/>
  <c r="AL221" i="1"/>
  <c r="AL220" i="1"/>
  <c r="AL217" i="1"/>
  <c r="AL216" i="1"/>
  <c r="AL215" i="1"/>
  <c r="AL212" i="1"/>
  <c r="AL211" i="1"/>
  <c r="AL210" i="1"/>
  <c r="AL207" i="1"/>
  <c r="AL206" i="1"/>
  <c r="AL205" i="1"/>
  <c r="AK209" i="1" s="1"/>
  <c r="AL202" i="1"/>
  <c r="AL201" i="1"/>
  <c r="AL200" i="1"/>
  <c r="AL197" i="1"/>
  <c r="AL196" i="1"/>
  <c r="AL195" i="1"/>
  <c r="AL192" i="1"/>
  <c r="AL191" i="1"/>
  <c r="AL190" i="1"/>
  <c r="AL187" i="1"/>
  <c r="AL186" i="1"/>
  <c r="AL185" i="1"/>
  <c r="AK189" i="1" s="1"/>
  <c r="AE222" i="1"/>
  <c r="AE221" i="1"/>
  <c r="AE220" i="1"/>
  <c r="AE217" i="1"/>
  <c r="AE216" i="1"/>
  <c r="AE215" i="1"/>
  <c r="AE212" i="1"/>
  <c r="AE211" i="1"/>
  <c r="AE210" i="1"/>
  <c r="AE207" i="1"/>
  <c r="AE206" i="1"/>
  <c r="AE205" i="1"/>
  <c r="AD209" i="1" s="1"/>
  <c r="AE202" i="1"/>
  <c r="AE201" i="1"/>
  <c r="AE200" i="1"/>
  <c r="AE197" i="1"/>
  <c r="AE196" i="1"/>
  <c r="AE195" i="1"/>
  <c r="AE192" i="1"/>
  <c r="AE191" i="1"/>
  <c r="AE190" i="1"/>
  <c r="AE187" i="1"/>
  <c r="AE186" i="1"/>
  <c r="AE185" i="1"/>
  <c r="AD189" i="1" s="1"/>
  <c r="X222" i="1"/>
  <c r="X221" i="1"/>
  <c r="X220" i="1"/>
  <c r="X217" i="1"/>
  <c r="X216" i="1"/>
  <c r="X215" i="1"/>
  <c r="X212" i="1"/>
  <c r="X211" i="1"/>
  <c r="X210" i="1"/>
  <c r="X207" i="1"/>
  <c r="X206" i="1"/>
  <c r="X205" i="1"/>
  <c r="W209" i="1" s="1"/>
  <c r="X202" i="1"/>
  <c r="X201" i="1"/>
  <c r="X200" i="1"/>
  <c r="X197" i="1"/>
  <c r="X196" i="1"/>
  <c r="X195" i="1"/>
  <c r="X192" i="1"/>
  <c r="X191" i="1"/>
  <c r="X190" i="1"/>
  <c r="X187" i="1"/>
  <c r="X186" i="1"/>
  <c r="X185" i="1"/>
  <c r="W189" i="1" s="1"/>
  <c r="Q222" i="1"/>
  <c r="Q221" i="1"/>
  <c r="Q220" i="1"/>
  <c r="Q217" i="1"/>
  <c r="Q216" i="1"/>
  <c r="Q215" i="1"/>
  <c r="Q212" i="1"/>
  <c r="Q211" i="1"/>
  <c r="Q210" i="1"/>
  <c r="Q207" i="1"/>
  <c r="Q206" i="1"/>
  <c r="Q205" i="1"/>
  <c r="P209" i="1" s="1"/>
  <c r="Q202" i="1"/>
  <c r="Q201" i="1"/>
  <c r="Q200" i="1"/>
  <c r="Q197" i="1"/>
  <c r="Q196" i="1"/>
  <c r="Q195" i="1"/>
  <c r="Q192" i="1"/>
  <c r="Q191" i="1"/>
  <c r="Q190" i="1"/>
  <c r="Q187" i="1"/>
  <c r="Q186" i="1"/>
  <c r="Q185" i="1"/>
  <c r="P189" i="1" s="1"/>
  <c r="J222" i="1"/>
  <c r="J221" i="1"/>
  <c r="J220" i="1"/>
  <c r="J217" i="1"/>
  <c r="J216" i="1"/>
  <c r="J215" i="1"/>
  <c r="J212" i="1"/>
  <c r="J211" i="1"/>
  <c r="J210" i="1"/>
  <c r="J207" i="1"/>
  <c r="J206" i="1"/>
  <c r="J205" i="1"/>
  <c r="I209" i="1" s="1"/>
  <c r="J202" i="1"/>
  <c r="J201" i="1"/>
  <c r="J200" i="1"/>
  <c r="J197" i="1"/>
  <c r="J196" i="1"/>
  <c r="J195" i="1"/>
  <c r="J192" i="1"/>
  <c r="J191" i="1"/>
  <c r="J190" i="1"/>
  <c r="J187" i="1"/>
  <c r="J186" i="1"/>
  <c r="J185" i="1"/>
  <c r="I189" i="1" s="1"/>
  <c r="J178" i="1"/>
  <c r="J177" i="1"/>
  <c r="J176" i="1"/>
  <c r="J173" i="1"/>
  <c r="J172" i="1"/>
  <c r="J171" i="1"/>
  <c r="J168" i="1"/>
  <c r="J167" i="1"/>
  <c r="J166" i="1"/>
  <c r="J163" i="1"/>
  <c r="J162" i="1"/>
  <c r="J161" i="1"/>
  <c r="I165" i="1" s="1"/>
  <c r="J158" i="1"/>
  <c r="J157" i="1"/>
  <c r="J156" i="1"/>
  <c r="J153" i="1"/>
  <c r="J152" i="1"/>
  <c r="J151" i="1"/>
  <c r="J148" i="1"/>
  <c r="J147" i="1"/>
  <c r="J146" i="1"/>
  <c r="J143" i="1"/>
  <c r="J142" i="1"/>
  <c r="J141" i="1"/>
  <c r="I145" i="1" s="1"/>
  <c r="Q178" i="1"/>
  <c r="Q177" i="1"/>
  <c r="Q176" i="1"/>
  <c r="Q173" i="1"/>
  <c r="Q172" i="1"/>
  <c r="Q171" i="1"/>
  <c r="Q168" i="1"/>
  <c r="Q167" i="1"/>
  <c r="Q166" i="1"/>
  <c r="Q163" i="1"/>
  <c r="Q162" i="1"/>
  <c r="Q161" i="1"/>
  <c r="P165" i="1" s="1"/>
  <c r="Q158" i="1"/>
  <c r="Q157" i="1"/>
  <c r="Q156" i="1"/>
  <c r="Q153" i="1"/>
  <c r="Q152" i="1"/>
  <c r="Q151" i="1"/>
  <c r="Q148" i="1"/>
  <c r="Q147" i="1"/>
  <c r="Q146" i="1"/>
  <c r="Q143" i="1"/>
  <c r="Q142" i="1"/>
  <c r="Q141" i="1"/>
  <c r="P145" i="1" s="1"/>
  <c r="X178" i="1"/>
  <c r="X177" i="1"/>
  <c r="X176" i="1"/>
  <c r="X173" i="1"/>
  <c r="X172" i="1"/>
  <c r="X171" i="1"/>
  <c r="X168" i="1"/>
  <c r="X167" i="1"/>
  <c r="X166" i="1"/>
  <c r="X163" i="1"/>
  <c r="X162" i="1"/>
  <c r="X161" i="1"/>
  <c r="W165" i="1" s="1"/>
  <c r="X158" i="1"/>
  <c r="X157" i="1"/>
  <c r="X156" i="1"/>
  <c r="X153" i="1"/>
  <c r="X152" i="1"/>
  <c r="X151" i="1"/>
  <c r="X148" i="1"/>
  <c r="X147" i="1"/>
  <c r="X146" i="1"/>
  <c r="X143" i="1"/>
  <c r="X142" i="1"/>
  <c r="X141" i="1"/>
  <c r="W145" i="1" s="1"/>
  <c r="AE178" i="1"/>
  <c r="AE177" i="1"/>
  <c r="AE176" i="1"/>
  <c r="AE173" i="1"/>
  <c r="AE172" i="1"/>
  <c r="AE171" i="1"/>
  <c r="AE168" i="1"/>
  <c r="AE167" i="1"/>
  <c r="AE166" i="1"/>
  <c r="AE163" i="1"/>
  <c r="AE162" i="1"/>
  <c r="AE161" i="1"/>
  <c r="AD165" i="1" s="1"/>
  <c r="AE158" i="1"/>
  <c r="AE157" i="1"/>
  <c r="AE156" i="1"/>
  <c r="AE153" i="1"/>
  <c r="AE152" i="1"/>
  <c r="AE151" i="1"/>
  <c r="AE148" i="1"/>
  <c r="AE147" i="1"/>
  <c r="AE146" i="1"/>
  <c r="AE143" i="1"/>
  <c r="AE142" i="1"/>
  <c r="AE141" i="1"/>
  <c r="AD145" i="1" s="1"/>
  <c r="AL178" i="1"/>
  <c r="AL177" i="1"/>
  <c r="AL176" i="1"/>
  <c r="AL173" i="1"/>
  <c r="AL172" i="1"/>
  <c r="AL171" i="1"/>
  <c r="AL168" i="1"/>
  <c r="AL167" i="1"/>
  <c r="AL166" i="1"/>
  <c r="AL163" i="1"/>
  <c r="AL162" i="1"/>
  <c r="AL161" i="1"/>
  <c r="AK165" i="1" s="1"/>
  <c r="AL158" i="1"/>
  <c r="AL157" i="1"/>
  <c r="AL156" i="1"/>
  <c r="AL153" i="1"/>
  <c r="AL152" i="1"/>
  <c r="AL151" i="1"/>
  <c r="AL148" i="1"/>
  <c r="AL147" i="1"/>
  <c r="AL146" i="1"/>
  <c r="AL143" i="1"/>
  <c r="AL142" i="1"/>
  <c r="AL141" i="1"/>
  <c r="AK145" i="1" s="1"/>
  <c r="AS178" i="1"/>
  <c r="AS177" i="1"/>
  <c r="AS176" i="1"/>
  <c r="AS173" i="1"/>
  <c r="AS172" i="1"/>
  <c r="AS171" i="1"/>
  <c r="AS168" i="1"/>
  <c r="AS167" i="1"/>
  <c r="AS166" i="1"/>
  <c r="AS163" i="1"/>
  <c r="AS162" i="1"/>
  <c r="AS161" i="1"/>
  <c r="AR165" i="1" s="1"/>
  <c r="AS158" i="1"/>
  <c r="AS157" i="1"/>
  <c r="AS156" i="1"/>
  <c r="AS153" i="1"/>
  <c r="AS152" i="1"/>
  <c r="AS151" i="1"/>
  <c r="AS148" i="1"/>
  <c r="AS147" i="1"/>
  <c r="AS146" i="1"/>
  <c r="AS143" i="1"/>
  <c r="AS142" i="1"/>
  <c r="AS141" i="1"/>
  <c r="AR145" i="1" s="1"/>
  <c r="AS134" i="1"/>
  <c r="AS133" i="1"/>
  <c r="AS132" i="1"/>
  <c r="AS129" i="1"/>
  <c r="AS128" i="1"/>
  <c r="AS127" i="1"/>
  <c r="AS124" i="1"/>
  <c r="AS123" i="1"/>
  <c r="AS122" i="1"/>
  <c r="AS119" i="1"/>
  <c r="AS118" i="1"/>
  <c r="AS117" i="1"/>
  <c r="AR121" i="1" s="1"/>
  <c r="AS114" i="1"/>
  <c r="AS113" i="1"/>
  <c r="AS112" i="1"/>
  <c r="AS109" i="1"/>
  <c r="AS108" i="1"/>
  <c r="AS107" i="1"/>
  <c r="AS104" i="1"/>
  <c r="AS103" i="1"/>
  <c r="AS102" i="1"/>
  <c r="AS99" i="1"/>
  <c r="AS98" i="1"/>
  <c r="AS97" i="1"/>
  <c r="AR101" i="1" s="1"/>
  <c r="AL134" i="1"/>
  <c r="AL133" i="1"/>
  <c r="AL132" i="1"/>
  <c r="AL129" i="1"/>
  <c r="AL128" i="1"/>
  <c r="AL127" i="1"/>
  <c r="AL124" i="1"/>
  <c r="AL123" i="1"/>
  <c r="AL122" i="1"/>
  <c r="AL119" i="1"/>
  <c r="AL118" i="1"/>
  <c r="AL117" i="1"/>
  <c r="AK121" i="1" s="1"/>
  <c r="AL114" i="1"/>
  <c r="AL113" i="1"/>
  <c r="AL112" i="1"/>
  <c r="AL109" i="1"/>
  <c r="AL108" i="1"/>
  <c r="AL107" i="1"/>
  <c r="AL104" i="1"/>
  <c r="AL103" i="1"/>
  <c r="AL102" i="1"/>
  <c r="AL99" i="1"/>
  <c r="AL98" i="1"/>
  <c r="AL97" i="1"/>
  <c r="AK101" i="1" s="1"/>
  <c r="AE134" i="1"/>
  <c r="AE133" i="1"/>
  <c r="AE132" i="1"/>
  <c r="AE129" i="1"/>
  <c r="AE128" i="1"/>
  <c r="AE127" i="1"/>
  <c r="AE124" i="1"/>
  <c r="AE123" i="1"/>
  <c r="AE122" i="1"/>
  <c r="AE119" i="1"/>
  <c r="AE118" i="1"/>
  <c r="AE117" i="1"/>
  <c r="AD121" i="1" s="1"/>
  <c r="AE114" i="1"/>
  <c r="AE113" i="1"/>
  <c r="AE112" i="1"/>
  <c r="AE109" i="1"/>
  <c r="AE108" i="1"/>
  <c r="AE107" i="1"/>
  <c r="AE104" i="1"/>
  <c r="AE103" i="1"/>
  <c r="AE102" i="1"/>
  <c r="AE99" i="1"/>
  <c r="AE98" i="1"/>
  <c r="AE97" i="1"/>
  <c r="AD101" i="1" s="1"/>
  <c r="X134" i="1"/>
  <c r="X133" i="1"/>
  <c r="X132" i="1"/>
  <c r="X129" i="1"/>
  <c r="X128" i="1"/>
  <c r="X127" i="1"/>
  <c r="X124" i="1"/>
  <c r="X123" i="1"/>
  <c r="X122" i="1"/>
  <c r="X119" i="1"/>
  <c r="X118" i="1"/>
  <c r="X117" i="1"/>
  <c r="W121" i="1" s="1"/>
  <c r="X114" i="1"/>
  <c r="X113" i="1"/>
  <c r="X112" i="1"/>
  <c r="X109" i="1"/>
  <c r="X108" i="1"/>
  <c r="X107" i="1"/>
  <c r="X104" i="1"/>
  <c r="X103" i="1"/>
  <c r="X102" i="1"/>
  <c r="X99" i="1"/>
  <c r="X98" i="1"/>
  <c r="X97" i="1"/>
  <c r="W101" i="1" s="1"/>
  <c r="Q134" i="1"/>
  <c r="Q133" i="1"/>
  <c r="Q132" i="1"/>
  <c r="Q129" i="1"/>
  <c r="Q128" i="1"/>
  <c r="Q127" i="1"/>
  <c r="Q124" i="1"/>
  <c r="Q123" i="1"/>
  <c r="Q122" i="1"/>
  <c r="Q119" i="1"/>
  <c r="Q118" i="1"/>
  <c r="Q117" i="1"/>
  <c r="P121" i="1" s="1"/>
  <c r="Q114" i="1"/>
  <c r="Q113" i="1"/>
  <c r="Q112" i="1"/>
  <c r="Q109" i="1"/>
  <c r="Q108" i="1"/>
  <c r="Q107" i="1"/>
  <c r="Q104" i="1"/>
  <c r="Q103" i="1"/>
  <c r="Q102" i="1"/>
  <c r="Q99" i="1"/>
  <c r="Q98" i="1"/>
  <c r="Q97" i="1"/>
  <c r="P101" i="1" s="1"/>
  <c r="J134" i="1"/>
  <c r="J133" i="1"/>
  <c r="J132" i="1"/>
  <c r="J129" i="1"/>
  <c r="J128" i="1"/>
  <c r="J127" i="1"/>
  <c r="J124" i="1"/>
  <c r="J123" i="1"/>
  <c r="J122" i="1"/>
  <c r="J119" i="1"/>
  <c r="J118" i="1"/>
  <c r="J117" i="1"/>
  <c r="I121" i="1" s="1"/>
  <c r="J114" i="1"/>
  <c r="J113" i="1"/>
  <c r="J112" i="1"/>
  <c r="J109" i="1"/>
  <c r="J108" i="1"/>
  <c r="J107" i="1"/>
  <c r="J104" i="1"/>
  <c r="J103" i="1"/>
  <c r="J102" i="1"/>
  <c r="J99" i="1"/>
  <c r="J98" i="1"/>
  <c r="J97" i="1"/>
  <c r="I101" i="1" s="1"/>
  <c r="J90" i="1"/>
  <c r="J89" i="1"/>
  <c r="J88" i="1"/>
  <c r="J85" i="1"/>
  <c r="J84" i="1"/>
  <c r="J83" i="1"/>
  <c r="J80" i="1"/>
  <c r="J79" i="1"/>
  <c r="J78" i="1"/>
  <c r="J75" i="1"/>
  <c r="J74" i="1"/>
  <c r="J73" i="1"/>
  <c r="I77" i="1" s="1"/>
  <c r="J70" i="1"/>
  <c r="J69" i="1"/>
  <c r="J68" i="1"/>
  <c r="J65" i="1"/>
  <c r="J64" i="1"/>
  <c r="J63" i="1"/>
  <c r="J60" i="1"/>
  <c r="J59" i="1"/>
  <c r="J58" i="1"/>
  <c r="J55" i="1"/>
  <c r="J54" i="1"/>
  <c r="J53" i="1"/>
  <c r="I57" i="1" s="1"/>
  <c r="Q90" i="1"/>
  <c r="Q89" i="1"/>
  <c r="Q88" i="1"/>
  <c r="Q85" i="1"/>
  <c r="Q84" i="1"/>
  <c r="Q83" i="1"/>
  <c r="Q80" i="1"/>
  <c r="Q79" i="1"/>
  <c r="Q78" i="1"/>
  <c r="Q75" i="1"/>
  <c r="Q74" i="1"/>
  <c r="Q73" i="1"/>
  <c r="P77" i="1" s="1"/>
  <c r="Q70" i="1"/>
  <c r="Q69" i="1"/>
  <c r="Q68" i="1"/>
  <c r="Q65" i="1"/>
  <c r="Q64" i="1"/>
  <c r="Q63" i="1"/>
  <c r="Q60" i="1"/>
  <c r="Q59" i="1"/>
  <c r="Q58" i="1"/>
  <c r="Q55" i="1"/>
  <c r="Q54" i="1"/>
  <c r="Q53" i="1"/>
  <c r="P57" i="1" s="1"/>
  <c r="X90" i="1"/>
  <c r="X89" i="1"/>
  <c r="X88" i="1"/>
  <c r="X85" i="1"/>
  <c r="X84" i="1"/>
  <c r="X83" i="1"/>
  <c r="X80" i="1"/>
  <c r="X79" i="1"/>
  <c r="X78" i="1"/>
  <c r="X75" i="1"/>
  <c r="X74" i="1"/>
  <c r="X73" i="1"/>
  <c r="W77" i="1" s="1"/>
  <c r="X70" i="1"/>
  <c r="X69" i="1"/>
  <c r="X68" i="1"/>
  <c r="X65" i="1"/>
  <c r="X64" i="1"/>
  <c r="X63" i="1"/>
  <c r="X60" i="1"/>
  <c r="X59" i="1"/>
  <c r="X58" i="1"/>
  <c r="X55" i="1"/>
  <c r="X54" i="1"/>
  <c r="X53" i="1"/>
  <c r="W57" i="1" s="1"/>
  <c r="AE90" i="1"/>
  <c r="AE89" i="1"/>
  <c r="AE88" i="1"/>
  <c r="AE85" i="1"/>
  <c r="AE84" i="1"/>
  <c r="AE83" i="1"/>
  <c r="AE80" i="1"/>
  <c r="AE79" i="1"/>
  <c r="AE78" i="1"/>
  <c r="AE75" i="1"/>
  <c r="AE74" i="1"/>
  <c r="AE73" i="1"/>
  <c r="AD77" i="1" s="1"/>
  <c r="AE70" i="1"/>
  <c r="AE69" i="1"/>
  <c r="AE68" i="1"/>
  <c r="AD72" i="1" s="1"/>
  <c r="AE65" i="1"/>
  <c r="AE64" i="1"/>
  <c r="AE63" i="1"/>
  <c r="AE60" i="1"/>
  <c r="AE59" i="1"/>
  <c r="AE58" i="1"/>
  <c r="AE55" i="1"/>
  <c r="AE54" i="1"/>
  <c r="AE53" i="1"/>
  <c r="AD57" i="1" s="1"/>
  <c r="AL90" i="1"/>
  <c r="AL89" i="1"/>
  <c r="AL88" i="1"/>
  <c r="AK92" i="1" s="1"/>
  <c r="AL85" i="1"/>
  <c r="AL84" i="1"/>
  <c r="AL83" i="1"/>
  <c r="AL80" i="1"/>
  <c r="AL79" i="1"/>
  <c r="AL78" i="1"/>
  <c r="AL75" i="1"/>
  <c r="AL74" i="1"/>
  <c r="AL73" i="1"/>
  <c r="AK77" i="1" s="1"/>
  <c r="AL70" i="1"/>
  <c r="AL69" i="1"/>
  <c r="AL68" i="1"/>
  <c r="AK72" i="1" s="1"/>
  <c r="AL65" i="1"/>
  <c r="AL64" i="1"/>
  <c r="AL63" i="1"/>
  <c r="AL60" i="1"/>
  <c r="AL59" i="1"/>
  <c r="AL58" i="1"/>
  <c r="AL55" i="1"/>
  <c r="AL54" i="1"/>
  <c r="AL53" i="1"/>
  <c r="AK57" i="1" s="1"/>
  <c r="AS90" i="1"/>
  <c r="AS89" i="1"/>
  <c r="AS88" i="1"/>
  <c r="AR92" i="1" s="1"/>
  <c r="AS85" i="1"/>
  <c r="AS84" i="1"/>
  <c r="AS83" i="1"/>
  <c r="AS80" i="1"/>
  <c r="AS79" i="1"/>
  <c r="AS78" i="1"/>
  <c r="AS75" i="1"/>
  <c r="AS74" i="1"/>
  <c r="AS73" i="1"/>
  <c r="AR77" i="1" s="1"/>
  <c r="AS70" i="1"/>
  <c r="AS69" i="1"/>
  <c r="AS68" i="1"/>
  <c r="AR72" i="1" s="1"/>
  <c r="AS65" i="1"/>
  <c r="AS64" i="1"/>
  <c r="AS63" i="1"/>
  <c r="AS60" i="1"/>
  <c r="AS55" i="1"/>
  <c r="AS54" i="1"/>
  <c r="AS53" i="1"/>
  <c r="AS46" i="1"/>
  <c r="AS45" i="1"/>
  <c r="AS44" i="1"/>
  <c r="AS41" i="1"/>
  <c r="AS40" i="1"/>
  <c r="AS39" i="1"/>
  <c r="AR43" i="1" s="1"/>
  <c r="AS36" i="1"/>
  <c r="AS35" i="1"/>
  <c r="AS34" i="1"/>
  <c r="AR38" i="1" s="1"/>
  <c r="AS31" i="1"/>
  <c r="AS30" i="1"/>
  <c r="AS29" i="1"/>
  <c r="AS26" i="1"/>
  <c r="AS25" i="1"/>
  <c r="AS24" i="1"/>
  <c r="AS21" i="1"/>
  <c r="AS20" i="1"/>
  <c r="AS19" i="1"/>
  <c r="AR23" i="1" s="1"/>
  <c r="AS16" i="1"/>
  <c r="AS15" i="1"/>
  <c r="AS14" i="1"/>
  <c r="AR18" i="1" s="1"/>
  <c r="AS11" i="1"/>
  <c r="AS10" i="1"/>
  <c r="AS9" i="1"/>
  <c r="AL46" i="1"/>
  <c r="AL45" i="1"/>
  <c r="AL44" i="1"/>
  <c r="AL41" i="1"/>
  <c r="AL40" i="1"/>
  <c r="AL39" i="1"/>
  <c r="AK43" i="1" s="1"/>
  <c r="AL36" i="1"/>
  <c r="AL35" i="1"/>
  <c r="AL34" i="1"/>
  <c r="AK38" i="1" s="1"/>
  <c r="AL31" i="1"/>
  <c r="AL30" i="1"/>
  <c r="AL29" i="1"/>
  <c r="AL26" i="1"/>
  <c r="AL25" i="1"/>
  <c r="AL24" i="1"/>
  <c r="AL21" i="1"/>
  <c r="AL20" i="1"/>
  <c r="AL19" i="1"/>
  <c r="AK23" i="1" s="1"/>
  <c r="AL15" i="1"/>
  <c r="AL11" i="1"/>
  <c r="AL10" i="1"/>
  <c r="AL9" i="1"/>
  <c r="AK13" i="1" s="1"/>
  <c r="AE46" i="1"/>
  <c r="AE45" i="1"/>
  <c r="AE44" i="1"/>
  <c r="AD48" i="1" s="1"/>
  <c r="AE41" i="1"/>
  <c r="AE40" i="1"/>
  <c r="AE39" i="1"/>
  <c r="AE36" i="1"/>
  <c r="AE35" i="1"/>
  <c r="AE34" i="1"/>
  <c r="AE31" i="1"/>
  <c r="AE30" i="1"/>
  <c r="AE29" i="1"/>
  <c r="AD33" i="1" s="1"/>
  <c r="AE26" i="1"/>
  <c r="AE25" i="1"/>
  <c r="AE24" i="1"/>
  <c r="AD28" i="1" s="1"/>
  <c r="AE21" i="1"/>
  <c r="AE20" i="1"/>
  <c r="AE19" i="1"/>
  <c r="AE16" i="1"/>
  <c r="AE15" i="1"/>
  <c r="AE14" i="1"/>
  <c r="AE11" i="1"/>
  <c r="AE10" i="1"/>
  <c r="AE9" i="1"/>
  <c r="AD13" i="1" s="1"/>
  <c r="X46" i="1"/>
  <c r="X45" i="1"/>
  <c r="X44" i="1"/>
  <c r="W48" i="1" s="1"/>
  <c r="X41" i="1"/>
  <c r="X40" i="1"/>
  <c r="X39" i="1"/>
  <c r="X36" i="1"/>
  <c r="X35" i="1"/>
  <c r="X34" i="1"/>
  <c r="X31" i="1"/>
  <c r="X30" i="1"/>
  <c r="X29" i="1"/>
  <c r="W33" i="1" s="1"/>
  <c r="X26" i="1"/>
  <c r="X25" i="1"/>
  <c r="X24" i="1"/>
  <c r="W28" i="1" s="1"/>
  <c r="X21" i="1"/>
  <c r="X20" i="1"/>
  <c r="X19" i="1"/>
  <c r="X16" i="1"/>
  <c r="X15" i="1"/>
  <c r="X14" i="1"/>
  <c r="X11" i="1"/>
  <c r="X10" i="1"/>
  <c r="X9" i="1"/>
  <c r="W13" i="1" s="1"/>
  <c r="Q46" i="1"/>
  <c r="Q45" i="1"/>
  <c r="Q44" i="1"/>
  <c r="P48" i="1" s="1"/>
  <c r="Q41" i="1"/>
  <c r="Q40" i="1"/>
  <c r="Q39" i="1"/>
  <c r="Q36" i="1"/>
  <c r="Q35" i="1"/>
  <c r="Q34" i="1"/>
  <c r="Q31" i="1"/>
  <c r="Q30" i="1"/>
  <c r="Q29" i="1"/>
  <c r="P33" i="1" s="1"/>
  <c r="Q26" i="1"/>
  <c r="Q25" i="1"/>
  <c r="Q24" i="1"/>
  <c r="P28" i="1" s="1"/>
  <c r="Q21" i="1"/>
  <c r="Q20" i="1"/>
  <c r="Q19" i="1"/>
  <c r="Q16" i="1"/>
  <c r="Q15" i="1"/>
  <c r="Q14" i="1"/>
  <c r="Q11" i="1"/>
  <c r="Q10" i="1"/>
  <c r="Q9" i="1"/>
  <c r="P13" i="1" s="1"/>
  <c r="J46" i="1"/>
  <c r="J45" i="1"/>
  <c r="J44" i="1"/>
  <c r="I48" i="1" s="1"/>
  <c r="J41" i="1"/>
  <c r="J40" i="1"/>
  <c r="J39" i="1"/>
  <c r="J36" i="1"/>
  <c r="J35" i="1"/>
  <c r="J34" i="1"/>
  <c r="J31" i="1"/>
  <c r="J30" i="1"/>
  <c r="J29" i="1"/>
  <c r="I33" i="1" s="1"/>
  <c r="J26" i="1"/>
  <c r="J25" i="1"/>
  <c r="J24" i="1"/>
  <c r="I28" i="1" s="1"/>
  <c r="J21" i="1"/>
  <c r="J20" i="1"/>
  <c r="J19" i="1"/>
  <c r="J14" i="1"/>
  <c r="J16" i="1"/>
  <c r="J15" i="1"/>
  <c r="J11" i="1"/>
  <c r="J10" i="1"/>
  <c r="J9" i="1"/>
  <c r="I13" i="1" s="1"/>
  <c r="D10" i="2" s="1"/>
  <c r="R8" i="1"/>
  <c r="AK245" i="1" l="1"/>
  <c r="I240" i="1"/>
  <c r="I260" i="1"/>
  <c r="I267" i="1"/>
  <c r="P267" i="1"/>
  <c r="W267" i="1"/>
  <c r="AD267" i="1"/>
  <c r="AK267" i="1"/>
  <c r="AR267" i="1"/>
  <c r="AD245" i="1"/>
  <c r="I255" i="1"/>
  <c r="I282" i="1"/>
  <c r="P282" i="1"/>
  <c r="W282" i="1"/>
  <c r="AD282" i="1"/>
  <c r="AK282" i="1"/>
  <c r="I23" i="1"/>
  <c r="I43" i="1"/>
  <c r="P23" i="1"/>
  <c r="P43" i="1"/>
  <c r="W23" i="1"/>
  <c r="W43" i="1"/>
  <c r="AD23" i="1"/>
  <c r="AD43" i="1"/>
  <c r="AK33" i="1"/>
  <c r="AR13" i="1"/>
  <c r="AR33" i="1"/>
  <c r="AR57" i="1"/>
  <c r="AR67" i="1"/>
  <c r="AR87" i="1"/>
  <c r="AK67" i="1"/>
  <c r="AK87" i="1"/>
  <c r="AD67" i="1"/>
  <c r="AD87" i="1"/>
  <c r="W67" i="1"/>
  <c r="W87" i="1"/>
  <c r="P67" i="1"/>
  <c r="P87" i="1"/>
  <c r="I67" i="1"/>
  <c r="I87" i="1"/>
  <c r="I111" i="1"/>
  <c r="I131" i="1"/>
  <c r="P111" i="1"/>
  <c r="P131" i="1"/>
  <c r="W111" i="1"/>
  <c r="W131" i="1"/>
  <c r="AD111" i="1"/>
  <c r="AD131" i="1"/>
  <c r="AK111" i="1"/>
  <c r="AK131" i="1"/>
  <c r="AR111" i="1"/>
  <c r="AR131" i="1"/>
  <c r="AR155" i="1"/>
  <c r="AR175" i="1"/>
  <c r="AK155" i="1"/>
  <c r="AK175" i="1"/>
  <c r="AD155" i="1"/>
  <c r="AD175" i="1"/>
  <c r="W155" i="1"/>
  <c r="W175" i="1"/>
  <c r="P155" i="1"/>
  <c r="P175" i="1"/>
  <c r="I155" i="1"/>
  <c r="I175" i="1"/>
  <c r="I199" i="1"/>
  <c r="I219" i="1"/>
  <c r="P199" i="1"/>
  <c r="P219" i="1"/>
  <c r="W199" i="1"/>
  <c r="W219" i="1"/>
  <c r="AD199" i="1"/>
  <c r="AD219" i="1"/>
  <c r="AK199" i="1"/>
  <c r="AK219" i="1"/>
  <c r="AR199" i="1"/>
  <c r="AR219" i="1"/>
  <c r="AR235" i="1"/>
  <c r="AR255" i="1"/>
  <c r="AK235" i="1"/>
  <c r="AK255" i="1"/>
  <c r="AD235" i="1"/>
  <c r="AD255" i="1"/>
  <c r="W235" i="1"/>
  <c r="W255" i="1"/>
  <c r="P235" i="1"/>
  <c r="P255" i="1"/>
  <c r="I250" i="1"/>
  <c r="I277" i="1"/>
  <c r="P277" i="1"/>
  <c r="W277" i="1"/>
  <c r="AD277" i="1"/>
  <c r="AK277" i="1"/>
  <c r="AR277" i="1"/>
  <c r="I38" i="1"/>
  <c r="P18" i="1"/>
  <c r="P38" i="1"/>
  <c r="W18" i="1"/>
  <c r="W38" i="1"/>
  <c r="AD18" i="1"/>
  <c r="AD38" i="1"/>
  <c r="AK28" i="1"/>
  <c r="AK48" i="1"/>
  <c r="AR28" i="1"/>
  <c r="AR48" i="1"/>
  <c r="AR82" i="1"/>
  <c r="AK62" i="1"/>
  <c r="AK82" i="1"/>
  <c r="AD62" i="1"/>
  <c r="AD82" i="1"/>
  <c r="W62" i="1"/>
  <c r="W82" i="1"/>
  <c r="P62" i="1"/>
  <c r="P82" i="1"/>
  <c r="I62" i="1"/>
  <c r="I82" i="1"/>
  <c r="I106" i="1"/>
  <c r="I126" i="1"/>
  <c r="P106" i="1"/>
  <c r="P126" i="1"/>
  <c r="W106" i="1"/>
  <c r="W126" i="1"/>
  <c r="AD106" i="1"/>
  <c r="AD126" i="1"/>
  <c r="AK106" i="1"/>
  <c r="AK126" i="1"/>
  <c r="AR106" i="1"/>
  <c r="AR126" i="1"/>
  <c r="AR150" i="1"/>
  <c r="AR170" i="1"/>
  <c r="AK150" i="1"/>
  <c r="AK170" i="1"/>
  <c r="AD150" i="1"/>
  <c r="AD170" i="1"/>
  <c r="W150" i="1"/>
  <c r="W170" i="1"/>
  <c r="P150" i="1"/>
  <c r="P170" i="1"/>
  <c r="I150" i="1"/>
  <c r="I170" i="1"/>
  <c r="I194" i="1"/>
  <c r="I214" i="1"/>
  <c r="P194" i="1"/>
  <c r="P214" i="1"/>
  <c r="W194" i="1"/>
  <c r="W214" i="1"/>
  <c r="AD194" i="1"/>
  <c r="AD214" i="1"/>
  <c r="AK194" i="1"/>
  <c r="AK214" i="1"/>
  <c r="AR194" i="1"/>
  <c r="AR214" i="1"/>
  <c r="AR230" i="1"/>
  <c r="AR250" i="1"/>
  <c r="AK230" i="1"/>
  <c r="AK250" i="1"/>
  <c r="AD230" i="1"/>
  <c r="AD250" i="1"/>
  <c r="W230" i="1"/>
  <c r="W250" i="1"/>
  <c r="P230" i="1"/>
  <c r="P250" i="1"/>
  <c r="I230" i="1"/>
  <c r="I245" i="1"/>
  <c r="I272" i="1"/>
  <c r="P272" i="1"/>
  <c r="W272" i="1"/>
  <c r="AD272" i="1"/>
  <c r="AK272" i="1"/>
  <c r="AR272" i="1"/>
  <c r="AD92" i="1"/>
  <c r="W72" i="1"/>
  <c r="W92" i="1"/>
  <c r="P72" i="1"/>
  <c r="P92" i="1"/>
  <c r="I72" i="1"/>
  <c r="I92" i="1"/>
  <c r="I116" i="1"/>
  <c r="I136" i="1"/>
  <c r="P116" i="1"/>
  <c r="P136" i="1"/>
  <c r="W116" i="1"/>
  <c r="W136" i="1"/>
  <c r="AD116" i="1"/>
  <c r="AD136" i="1"/>
  <c r="AK116" i="1"/>
  <c r="AK136" i="1"/>
  <c r="AR116" i="1"/>
  <c r="AR136" i="1"/>
  <c r="AR160" i="1"/>
  <c r="AR180" i="1"/>
  <c r="AK160" i="1"/>
  <c r="AK180" i="1"/>
  <c r="AD160" i="1"/>
  <c r="AD180" i="1"/>
  <c r="W160" i="1"/>
  <c r="W180" i="1"/>
  <c r="P160" i="1"/>
  <c r="P180" i="1"/>
  <c r="I160" i="1"/>
  <c r="I180" i="1"/>
  <c r="I204" i="1"/>
  <c r="I224" i="1"/>
  <c r="P204" i="1"/>
  <c r="P224" i="1"/>
  <c r="W204" i="1"/>
  <c r="W224" i="1"/>
  <c r="AD204" i="1"/>
  <c r="AD224" i="1"/>
  <c r="AK204" i="1"/>
  <c r="AK224" i="1"/>
  <c r="AR204" i="1"/>
  <c r="AR224" i="1"/>
  <c r="AR240" i="1"/>
  <c r="AR260" i="1"/>
  <c r="AK240" i="1"/>
  <c r="AK260" i="1"/>
  <c r="AD240" i="1"/>
  <c r="AD260" i="1"/>
  <c r="W240" i="1"/>
  <c r="W260" i="1"/>
  <c r="P240" i="1"/>
  <c r="P260" i="1"/>
  <c r="I235" i="1"/>
  <c r="AR282" i="1"/>
  <c r="I18" i="1"/>
  <c r="AK35" i="1"/>
  <c r="AK129" i="1"/>
  <c r="W146" i="1"/>
  <c r="W147" i="1"/>
  <c r="W148" i="1"/>
  <c r="AH14" i="1"/>
  <c r="AI14" i="1"/>
  <c r="AH16" i="1"/>
  <c r="AL16" i="1" s="1"/>
  <c r="AL14" i="1" l="1"/>
  <c r="AK18" i="1" s="1"/>
  <c r="AK130" i="1"/>
  <c r="AR69" i="1"/>
  <c r="AR70" i="1"/>
  <c r="AD191" i="1"/>
  <c r="AK190" i="1"/>
  <c r="W207" i="1"/>
  <c r="BA9" i="2"/>
  <c r="BA13" i="2"/>
  <c r="BA14" i="2"/>
  <c r="BA18" i="2"/>
  <c r="BA17" i="2"/>
  <c r="BA21" i="2"/>
  <c r="P263" i="1"/>
  <c r="P264" i="1"/>
  <c r="P265" i="1"/>
  <c r="P268" i="1"/>
  <c r="P269" i="1"/>
  <c r="P270" i="1"/>
  <c r="P273" i="1"/>
  <c r="P276" i="1" s="1"/>
  <c r="BA33" i="2" s="1"/>
  <c r="P274" i="1"/>
  <c r="P275" i="1"/>
  <c r="P278" i="1"/>
  <c r="P281" i="1" s="1"/>
  <c r="BA37" i="2" s="1"/>
  <c r="P279" i="1"/>
  <c r="P280" i="1"/>
  <c r="BB10" i="2"/>
  <c r="BB13" i="2"/>
  <c r="BB14" i="2"/>
  <c r="BB18" i="2"/>
  <c r="BB21" i="2"/>
  <c r="W263" i="1"/>
  <c r="W264" i="1"/>
  <c r="W265" i="1"/>
  <c r="W268" i="1"/>
  <c r="W269" i="1"/>
  <c r="W270" i="1"/>
  <c r="W273" i="1"/>
  <c r="W274" i="1"/>
  <c r="BB34" i="2" s="1"/>
  <c r="W275" i="1"/>
  <c r="W278" i="1"/>
  <c r="W279" i="1"/>
  <c r="W280" i="1"/>
  <c r="P52" i="2"/>
  <c r="G52" i="2"/>
  <c r="G42" i="2"/>
  <c r="P42" i="2"/>
  <c r="BE8" i="2"/>
  <c r="BD8" i="2"/>
  <c r="BC8" i="2"/>
  <c r="BB8" i="2"/>
  <c r="BA8" i="2"/>
  <c r="AZ8" i="2"/>
  <c r="AR280" i="1"/>
  <c r="AK280" i="1"/>
  <c r="AD280" i="1"/>
  <c r="I280" i="1"/>
  <c r="AR279" i="1"/>
  <c r="AK279" i="1"/>
  <c r="AD279" i="1"/>
  <c r="I279" i="1"/>
  <c r="AR278" i="1"/>
  <c r="AK278" i="1"/>
  <c r="AD278" i="1"/>
  <c r="AD281" i="1" s="1"/>
  <c r="BC37" i="2" s="1"/>
  <c r="I278" i="1"/>
  <c r="I281" i="1" s="1"/>
  <c r="AZ37" i="2" s="1"/>
  <c r="AR275" i="1"/>
  <c r="AK275" i="1"/>
  <c r="AD275" i="1"/>
  <c r="I275" i="1"/>
  <c r="AR274" i="1"/>
  <c r="AK274" i="1"/>
  <c r="AD274" i="1"/>
  <c r="I274" i="1"/>
  <c r="AR273" i="1"/>
  <c r="AK273" i="1"/>
  <c r="AK276" i="1" s="1"/>
  <c r="BD33" i="2" s="1"/>
  <c r="AD273" i="1"/>
  <c r="AD276" i="1" s="1"/>
  <c r="BC33" i="2" s="1"/>
  <c r="I273" i="1"/>
  <c r="AR270" i="1"/>
  <c r="AK270" i="1"/>
  <c r="AD270" i="1"/>
  <c r="I270" i="1"/>
  <c r="AR269" i="1"/>
  <c r="AK269" i="1"/>
  <c r="AD269" i="1"/>
  <c r="I269" i="1"/>
  <c r="AR268" i="1"/>
  <c r="AK268" i="1"/>
  <c r="AD268" i="1"/>
  <c r="BC30" i="2" s="1"/>
  <c r="I268" i="1"/>
  <c r="AZ30" i="2" s="1"/>
  <c r="AR265" i="1"/>
  <c r="AK265" i="1"/>
  <c r="AD265" i="1"/>
  <c r="I265" i="1"/>
  <c r="AR264" i="1"/>
  <c r="AK264" i="1"/>
  <c r="AD264" i="1"/>
  <c r="I264" i="1"/>
  <c r="AR263" i="1"/>
  <c r="AR266" i="1" s="1"/>
  <c r="BE25" i="2" s="1"/>
  <c r="AK263" i="1"/>
  <c r="AD263" i="1"/>
  <c r="I263" i="1"/>
  <c r="BE22" i="2"/>
  <c r="BD22" i="2"/>
  <c r="BC21" i="2"/>
  <c r="AZ21" i="2"/>
  <c r="BE18" i="2"/>
  <c r="BD18" i="2"/>
  <c r="BC18" i="2"/>
  <c r="AZ17" i="2"/>
  <c r="BE14" i="2"/>
  <c r="BD14" i="2"/>
  <c r="BC14" i="2"/>
  <c r="AZ14" i="2"/>
  <c r="BE9" i="2"/>
  <c r="BD9" i="2"/>
  <c r="BC9" i="2"/>
  <c r="AZ10" i="2"/>
  <c r="W276" i="1" l="1"/>
  <c r="W271" i="1"/>
  <c r="BB29" i="2" s="1"/>
  <c r="W281" i="1"/>
  <c r="BB37" i="2" s="1"/>
  <c r="P266" i="1"/>
  <c r="BA25" i="2" s="1"/>
  <c r="BA26" i="2"/>
  <c r="BB26" i="2"/>
  <c r="BB17" i="2"/>
  <c r="BA34" i="2"/>
  <c r="P271" i="1"/>
  <c r="BA29" i="2" s="1"/>
  <c r="AZ13" i="2"/>
  <c r="BC13" i="2"/>
  <c r="AK281" i="1"/>
  <c r="BD37" i="2" s="1"/>
  <c r="BB33" i="2"/>
  <c r="BD21" i="2"/>
  <c r="BB38" i="2"/>
  <c r="W266" i="1"/>
  <c r="BB25" i="2" s="1"/>
  <c r="I266" i="1"/>
  <c r="AZ25" i="2" s="1"/>
  <c r="AR71" i="1"/>
  <c r="BA38" i="2"/>
  <c r="AZ26" i="2"/>
  <c r="BA10" i="2"/>
  <c r="I271" i="1"/>
  <c r="AZ29" i="2" s="1"/>
  <c r="I276" i="1"/>
  <c r="AZ33" i="2" s="1"/>
  <c r="AD271" i="1"/>
  <c r="BC29" i="2" s="1"/>
  <c r="BB22" i="2"/>
  <c r="BB9" i="2"/>
  <c r="BA22" i="2"/>
  <c r="AK271" i="1"/>
  <c r="BD29" i="2" s="1"/>
  <c r="BB30" i="2"/>
  <c r="BA30" i="2"/>
  <c r="BE30" i="2"/>
  <c r="BE17" i="2"/>
  <c r="BD26" i="2"/>
  <c r="BE38" i="2"/>
  <c r="BD38" i="2"/>
  <c r="AR276" i="1"/>
  <c r="BE33" i="2" s="1"/>
  <c r="BE34" i="2"/>
  <c r="BD34" i="2"/>
  <c r="BC34" i="2"/>
  <c r="AD266" i="1"/>
  <c r="BC25" i="2" s="1"/>
  <c r="BD17" i="2"/>
  <c r="BE13" i="2"/>
  <c r="BD13" i="2"/>
  <c r="AZ9" i="2"/>
  <c r="AZ22" i="2"/>
  <c r="BD30" i="2"/>
  <c r="AZ38" i="2"/>
  <c r="BD10" i="2"/>
  <c r="BC17" i="2"/>
  <c r="BE21" i="2"/>
  <c r="AR281" i="1"/>
  <c r="BE37" i="2" s="1"/>
  <c r="BC10" i="2"/>
  <c r="BC26" i="2"/>
  <c r="AZ18" i="2"/>
  <c r="AZ34" i="2"/>
  <c r="BC22" i="2"/>
  <c r="AR271" i="1"/>
  <c r="BE29" i="2" s="1"/>
  <c r="BC38" i="2"/>
  <c r="AK266" i="1"/>
  <c r="BD25" i="2" s="1"/>
  <c r="BE10" i="2"/>
  <c r="BE26" i="2"/>
  <c r="AW13" i="2"/>
  <c r="AW14" i="2"/>
  <c r="AK227" i="1"/>
  <c r="AK226" i="1"/>
  <c r="AD228" i="1"/>
  <c r="AD227" i="1"/>
  <c r="AU14" i="2" s="1"/>
  <c r="AD229" i="1"/>
  <c r="AU13" i="2" s="1"/>
  <c r="AR227" i="1"/>
  <c r="I256" i="1"/>
  <c r="I259" i="1" s="1"/>
  <c r="AR37" i="2" s="1"/>
  <c r="AR258" i="1"/>
  <c r="AK258" i="1"/>
  <c r="AD258" i="1"/>
  <c r="W258" i="1"/>
  <c r="P258" i="1"/>
  <c r="I258" i="1"/>
  <c r="AR257" i="1"/>
  <c r="AK257" i="1"/>
  <c r="AD257" i="1"/>
  <c r="W257" i="1"/>
  <c r="P257" i="1"/>
  <c r="I257" i="1"/>
  <c r="AR256" i="1"/>
  <c r="AK256" i="1"/>
  <c r="AD256" i="1"/>
  <c r="AD259" i="1" s="1"/>
  <c r="AU37" i="2" s="1"/>
  <c r="W256" i="1"/>
  <c r="W259" i="1" s="1"/>
  <c r="AT37" i="2" s="1"/>
  <c r="P256" i="1"/>
  <c r="AS38" i="2" s="1"/>
  <c r="AR253" i="1"/>
  <c r="AK253" i="1"/>
  <c r="AD253" i="1"/>
  <c r="W253" i="1"/>
  <c r="P253" i="1"/>
  <c r="I253" i="1"/>
  <c r="AR252" i="1"/>
  <c r="AK252" i="1"/>
  <c r="AD252" i="1"/>
  <c r="W252" i="1"/>
  <c r="P252" i="1"/>
  <c r="I252" i="1"/>
  <c r="AR251" i="1"/>
  <c r="AK251" i="1"/>
  <c r="AD251" i="1"/>
  <c r="W251" i="1"/>
  <c r="AT34" i="2" s="1"/>
  <c r="P251" i="1"/>
  <c r="P254" i="1" s="1"/>
  <c r="AS33" i="2" s="1"/>
  <c r="I251" i="1"/>
  <c r="I254" i="1" s="1"/>
  <c r="AR33" i="2" s="1"/>
  <c r="AR248" i="1"/>
  <c r="AK248" i="1"/>
  <c r="AD248" i="1"/>
  <c r="W248" i="1"/>
  <c r="P248" i="1"/>
  <c r="I248" i="1"/>
  <c r="AR247" i="1"/>
  <c r="AK247" i="1"/>
  <c r="AD247" i="1"/>
  <c r="W247" i="1"/>
  <c r="P247" i="1"/>
  <c r="I247" i="1"/>
  <c r="AR246" i="1"/>
  <c r="AK246" i="1"/>
  <c r="AD246" i="1"/>
  <c r="W246" i="1"/>
  <c r="P246" i="1"/>
  <c r="I246" i="1"/>
  <c r="AR30" i="2" s="1"/>
  <c r="AR243" i="1"/>
  <c r="AK243" i="1"/>
  <c r="AD243" i="1"/>
  <c r="W243" i="1"/>
  <c r="P243" i="1"/>
  <c r="I243" i="1"/>
  <c r="AR242" i="1"/>
  <c r="AK242" i="1"/>
  <c r="AD242" i="1"/>
  <c r="W242" i="1"/>
  <c r="P242" i="1"/>
  <c r="I242" i="1"/>
  <c r="AR241" i="1"/>
  <c r="AR244" i="1" s="1"/>
  <c r="AW25" i="2" s="1"/>
  <c r="AK241" i="1"/>
  <c r="AD241" i="1"/>
  <c r="W241" i="1"/>
  <c r="P241" i="1"/>
  <c r="I241" i="1"/>
  <c r="I244" i="1" s="1"/>
  <c r="AR25" i="2" s="1"/>
  <c r="AR238" i="1"/>
  <c r="AK238" i="1"/>
  <c r="AD238" i="1"/>
  <c r="W238" i="1"/>
  <c r="P238" i="1"/>
  <c r="I238" i="1"/>
  <c r="AR237" i="1"/>
  <c r="AK237" i="1"/>
  <c r="AD237" i="1"/>
  <c r="W237" i="1"/>
  <c r="P237" i="1"/>
  <c r="I237" i="1"/>
  <c r="AR236" i="1"/>
  <c r="AW22" i="2" s="1"/>
  <c r="AK236" i="1"/>
  <c r="AV22" i="2" s="1"/>
  <c r="AD236" i="1"/>
  <c r="AU22" i="2" s="1"/>
  <c r="W236" i="1"/>
  <c r="AT22" i="2" s="1"/>
  <c r="P236" i="1"/>
  <c r="AS22" i="2" s="1"/>
  <c r="I236" i="1"/>
  <c r="AR22" i="2" s="1"/>
  <c r="AR233" i="1"/>
  <c r="AK233" i="1"/>
  <c r="AD233" i="1"/>
  <c r="W233" i="1"/>
  <c r="P233" i="1"/>
  <c r="AS18" i="2" s="1"/>
  <c r="I233" i="1"/>
  <c r="AR232" i="1"/>
  <c r="AK232" i="1"/>
  <c r="AD232" i="1"/>
  <c r="W232" i="1"/>
  <c r="P232" i="1"/>
  <c r="I232" i="1"/>
  <c r="AR231" i="1"/>
  <c r="AW18" i="2" s="1"/>
  <c r="AK231" i="1"/>
  <c r="AK234" i="1" s="1"/>
  <c r="AV17" i="2" s="1"/>
  <c r="AD231" i="1"/>
  <c r="AU18" i="2" s="1"/>
  <c r="W231" i="1"/>
  <c r="W234" i="1" s="1"/>
  <c r="AT17" i="2" s="1"/>
  <c r="P231" i="1"/>
  <c r="I231" i="1"/>
  <c r="I234" i="1" s="1"/>
  <c r="AR17" i="2" s="1"/>
  <c r="AR228" i="1"/>
  <c r="AR229" i="1" s="1"/>
  <c r="AK228" i="1"/>
  <c r="W228" i="1"/>
  <c r="P228" i="1"/>
  <c r="I228" i="1"/>
  <c r="W227" i="1"/>
  <c r="P227" i="1"/>
  <c r="I227" i="1"/>
  <c r="AR226" i="1"/>
  <c r="AD226" i="1"/>
  <c r="W226" i="1"/>
  <c r="W229" i="1" s="1"/>
  <c r="AT13" i="2" s="1"/>
  <c r="P226" i="1"/>
  <c r="AS14" i="2" s="1"/>
  <c r="I226" i="1"/>
  <c r="AR14" i="2" s="1"/>
  <c r="AW9" i="2"/>
  <c r="AT10" i="2"/>
  <c r="AS9" i="2"/>
  <c r="AW8" i="2"/>
  <c r="AV8" i="2"/>
  <c r="AU8" i="2"/>
  <c r="AT8" i="2"/>
  <c r="AS8" i="2"/>
  <c r="AR8" i="2"/>
  <c r="I229" i="1" l="1"/>
  <c r="AR13" i="2" s="1"/>
  <c r="AR38" i="2"/>
  <c r="AK244" i="1"/>
  <c r="AV25" i="2" s="1"/>
  <c r="AT9" i="2"/>
  <c r="AD234" i="1"/>
  <c r="AU17" i="2" s="1"/>
  <c r="AV18" i="2"/>
  <c r="P239" i="1"/>
  <c r="AS21" i="2" s="1"/>
  <c r="AD239" i="1"/>
  <c r="AU21" i="2" s="1"/>
  <c r="AR239" i="1"/>
  <c r="AW21" i="2" s="1"/>
  <c r="AU10" i="2"/>
  <c r="AU9" i="2"/>
  <c r="AK249" i="1"/>
  <c r="AV29" i="2" s="1"/>
  <c r="P234" i="1"/>
  <c r="AS17" i="2" s="1"/>
  <c r="AR234" i="1"/>
  <c r="AW17" i="2" s="1"/>
  <c r="AR9" i="2"/>
  <c r="AV9" i="2"/>
  <c r="AW30" i="2"/>
  <c r="AT18" i="2"/>
  <c r="W239" i="1"/>
  <c r="AT21" i="2" s="1"/>
  <c r="AK239" i="1"/>
  <c r="AV21" i="2" s="1"/>
  <c r="AR249" i="1"/>
  <c r="AW29" i="2" s="1"/>
  <c r="P259" i="1"/>
  <c r="AS37" i="2" s="1"/>
  <c r="I239" i="1"/>
  <c r="AR21" i="2" s="1"/>
  <c r="W254" i="1"/>
  <c r="AT33" i="2" s="1"/>
  <c r="I249" i="1"/>
  <c r="AR29" i="2" s="1"/>
  <c r="P229" i="1"/>
  <c r="AS13" i="2" s="1"/>
  <c r="AW38" i="2"/>
  <c r="AV38" i="2"/>
  <c r="AR259" i="1"/>
  <c r="AW37" i="2" s="1"/>
  <c r="AK259" i="1"/>
  <c r="AV37" i="2" s="1"/>
  <c r="AR254" i="1"/>
  <c r="AW33" i="2" s="1"/>
  <c r="AK254" i="1"/>
  <c r="AV33" i="2" s="1"/>
  <c r="AU34" i="2"/>
  <c r="AD254" i="1"/>
  <c r="AU33" i="2" s="1"/>
  <c r="AV30" i="2"/>
  <c r="P249" i="1"/>
  <c r="AS29" i="2" s="1"/>
  <c r="AD249" i="1"/>
  <c r="AU29" i="2" s="1"/>
  <c r="W249" i="1"/>
  <c r="AT29" i="2" s="1"/>
  <c r="AS30" i="2"/>
  <c r="AU26" i="2"/>
  <c r="AT26" i="2"/>
  <c r="P244" i="1"/>
  <c r="AS25" i="2" s="1"/>
  <c r="AD244" i="1"/>
  <c r="AU25" i="2" s="1"/>
  <c r="W244" i="1"/>
  <c r="AT25" i="2" s="1"/>
  <c r="AV14" i="2"/>
  <c r="AK229" i="1"/>
  <c r="AV13" i="2" s="1"/>
  <c r="AR10" i="2"/>
  <c r="AT14" i="2"/>
  <c r="AR26" i="2"/>
  <c r="AT30" i="2"/>
  <c r="AV34" i="2"/>
  <c r="AS10" i="2"/>
  <c r="AS26" i="2"/>
  <c r="AU30" i="2"/>
  <c r="AW34" i="2"/>
  <c r="AV10" i="2"/>
  <c r="AR18" i="2"/>
  <c r="AV26" i="2"/>
  <c r="AR34" i="2"/>
  <c r="AT38" i="2"/>
  <c r="AW10" i="2"/>
  <c r="AW26" i="2"/>
  <c r="AS34" i="2"/>
  <c r="AU38" i="2"/>
  <c r="AO8" i="2"/>
  <c r="AN8" i="2"/>
  <c r="AM8" i="2"/>
  <c r="AL8" i="2"/>
  <c r="AK8" i="2"/>
  <c r="AJ8" i="2"/>
  <c r="AR222" i="1"/>
  <c r="AK222" i="1"/>
  <c r="AD222" i="1"/>
  <c r="W222" i="1"/>
  <c r="P222" i="1"/>
  <c r="I222" i="1"/>
  <c r="AR221" i="1"/>
  <c r="AK221" i="1"/>
  <c r="AD221" i="1"/>
  <c r="W221" i="1"/>
  <c r="P221" i="1"/>
  <c r="I221" i="1"/>
  <c r="AR220" i="1"/>
  <c r="AK220" i="1"/>
  <c r="AD220" i="1"/>
  <c r="AD223" i="1" s="1"/>
  <c r="AM37" i="2" s="1"/>
  <c r="W220" i="1"/>
  <c r="P220" i="1"/>
  <c r="I220" i="1"/>
  <c r="AR217" i="1"/>
  <c r="AK217" i="1"/>
  <c r="AD217" i="1"/>
  <c r="W217" i="1"/>
  <c r="P217" i="1"/>
  <c r="I217" i="1"/>
  <c r="AR216" i="1"/>
  <c r="AK216" i="1"/>
  <c r="AD216" i="1"/>
  <c r="W216" i="1"/>
  <c r="P216" i="1"/>
  <c r="I216" i="1"/>
  <c r="AR215" i="1"/>
  <c r="AK215" i="1"/>
  <c r="AD215" i="1"/>
  <c r="W215" i="1"/>
  <c r="P215" i="1"/>
  <c r="I215" i="1"/>
  <c r="AJ34" i="2" s="1"/>
  <c r="AR212" i="1"/>
  <c r="AK212" i="1"/>
  <c r="AD212" i="1"/>
  <c r="W212" i="1"/>
  <c r="P212" i="1"/>
  <c r="I212" i="1"/>
  <c r="AR211" i="1"/>
  <c r="AK211" i="1"/>
  <c r="AD211" i="1"/>
  <c r="W211" i="1"/>
  <c r="P211" i="1"/>
  <c r="I211" i="1"/>
  <c r="AR210" i="1"/>
  <c r="AK210" i="1"/>
  <c r="AD210" i="1"/>
  <c r="W210" i="1"/>
  <c r="P210" i="1"/>
  <c r="I210" i="1"/>
  <c r="I213" i="1" s="1"/>
  <c r="AJ29" i="2" s="1"/>
  <c r="AR207" i="1"/>
  <c r="AK207" i="1"/>
  <c r="AD207" i="1"/>
  <c r="P207" i="1"/>
  <c r="I207" i="1"/>
  <c r="AR206" i="1"/>
  <c r="AK206" i="1"/>
  <c r="AD206" i="1"/>
  <c r="W206" i="1"/>
  <c r="P206" i="1"/>
  <c r="I206" i="1"/>
  <c r="AR205" i="1"/>
  <c r="AK205" i="1"/>
  <c r="AD205" i="1"/>
  <c r="W205" i="1"/>
  <c r="P205" i="1"/>
  <c r="I205" i="1"/>
  <c r="AR202" i="1"/>
  <c r="AK202" i="1"/>
  <c r="AD202" i="1"/>
  <c r="W202" i="1"/>
  <c r="P202" i="1"/>
  <c r="I202" i="1"/>
  <c r="AR201" i="1"/>
  <c r="AK201" i="1"/>
  <c r="AD201" i="1"/>
  <c r="W201" i="1"/>
  <c r="P201" i="1"/>
  <c r="I201" i="1"/>
  <c r="AR200" i="1"/>
  <c r="AK200" i="1"/>
  <c r="AD200" i="1"/>
  <c r="W200" i="1"/>
  <c r="P200" i="1"/>
  <c r="I200" i="1"/>
  <c r="AJ22" i="2" s="1"/>
  <c r="AR197" i="1"/>
  <c r="AK197" i="1"/>
  <c r="AD197" i="1"/>
  <c r="W197" i="1"/>
  <c r="P197" i="1"/>
  <c r="I197" i="1"/>
  <c r="AR196" i="1"/>
  <c r="AK196" i="1"/>
  <c r="AD196" i="1"/>
  <c r="W196" i="1"/>
  <c r="P196" i="1"/>
  <c r="I196" i="1"/>
  <c r="AR195" i="1"/>
  <c r="AK195" i="1"/>
  <c r="AD195" i="1"/>
  <c r="W195" i="1"/>
  <c r="P195" i="1"/>
  <c r="P198" i="1" s="1"/>
  <c r="AK17" i="2" s="1"/>
  <c r="I195" i="1"/>
  <c r="AJ18" i="2" s="1"/>
  <c r="AR192" i="1"/>
  <c r="AK192" i="1"/>
  <c r="AD192" i="1"/>
  <c r="W192" i="1"/>
  <c r="P192" i="1"/>
  <c r="I192" i="1"/>
  <c r="AR191" i="1"/>
  <c r="AK191" i="1"/>
  <c r="W191" i="1"/>
  <c r="P191" i="1"/>
  <c r="I191" i="1"/>
  <c r="AR190" i="1"/>
  <c r="AD190" i="1"/>
  <c r="W190" i="1"/>
  <c r="P190" i="1"/>
  <c r="I190" i="1"/>
  <c r="AR187" i="1"/>
  <c r="AK187" i="1"/>
  <c r="AD187" i="1"/>
  <c r="W187" i="1"/>
  <c r="P187" i="1"/>
  <c r="I187" i="1"/>
  <c r="AR186" i="1"/>
  <c r="AK186" i="1"/>
  <c r="AD186" i="1"/>
  <c r="W186" i="1"/>
  <c r="P186" i="1"/>
  <c r="I186" i="1"/>
  <c r="AR185" i="1"/>
  <c r="AK185" i="1"/>
  <c r="AD185" i="1"/>
  <c r="W185" i="1"/>
  <c r="P185" i="1"/>
  <c r="I185" i="1"/>
  <c r="AM184" i="1"/>
  <c r="AF184" i="1"/>
  <c r="Y184" i="1"/>
  <c r="R184" i="1"/>
  <c r="K184" i="1"/>
  <c r="AR203" i="1" l="1"/>
  <c r="AO21" i="2" s="1"/>
  <c r="P193" i="1"/>
  <c r="AK13" i="2" s="1"/>
  <c r="AD218" i="1"/>
  <c r="AM34" i="2"/>
  <c r="AD193" i="1"/>
  <c r="AM13" i="2" s="1"/>
  <c r="AR208" i="1"/>
  <c r="AO25" i="2" s="1"/>
  <c r="AM14" i="2"/>
  <c r="AM33" i="2"/>
  <c r="AL10" i="2"/>
  <c r="AK10" i="2"/>
  <c r="P218" i="1"/>
  <c r="AK33" i="2" s="1"/>
  <c r="AK188" i="1"/>
  <c r="AN9" i="2" s="1"/>
  <c r="AJ14" i="2"/>
  <c r="AO30" i="2"/>
  <c r="AL34" i="2"/>
  <c r="W218" i="1"/>
  <c r="AL33" i="2" s="1"/>
  <c r="AM10" i="2"/>
  <c r="AK14" i="2"/>
  <c r="AR198" i="1"/>
  <c r="AO17" i="2" s="1"/>
  <c r="I208" i="1"/>
  <c r="AJ25" i="2" s="1"/>
  <c r="I223" i="1"/>
  <c r="AJ37" i="2" s="1"/>
  <c r="W223" i="1"/>
  <c r="AL37" i="2" s="1"/>
  <c r="AN10" i="2"/>
  <c r="W193" i="1"/>
  <c r="AL13" i="2" s="1"/>
  <c r="I193" i="1"/>
  <c r="AJ13" i="2" s="1"/>
  <c r="I198" i="1"/>
  <c r="AJ17" i="2" s="1"/>
  <c r="P208" i="1"/>
  <c r="AK25" i="2" s="1"/>
  <c r="P223" i="1"/>
  <c r="AK37" i="2" s="1"/>
  <c r="I188" i="1"/>
  <c r="AJ9" i="2" s="1"/>
  <c r="AR188" i="1"/>
  <c r="AO9" i="2" s="1"/>
  <c r="AO22" i="2"/>
  <c r="AJ30" i="2"/>
  <c r="AL38" i="2"/>
  <c r="I218" i="1"/>
  <c r="AJ33" i="2" s="1"/>
  <c r="AO38" i="2"/>
  <c r="AN38" i="2"/>
  <c r="AR223" i="1"/>
  <c r="AO37" i="2" s="1"/>
  <c r="AK223" i="1"/>
  <c r="AN37" i="2" s="1"/>
  <c r="AR218" i="1"/>
  <c r="AO33" i="2" s="1"/>
  <c r="AN34" i="2"/>
  <c r="AN30" i="2"/>
  <c r="AD213" i="1"/>
  <c r="AM29" i="2" s="1"/>
  <c r="AL30" i="2"/>
  <c r="AK30" i="2"/>
  <c r="P213" i="1"/>
  <c r="AK29" i="2" s="1"/>
  <c r="AN26" i="2"/>
  <c r="AD208" i="1"/>
  <c r="AM25" i="2" s="1"/>
  <c r="W208" i="1"/>
  <c r="AL25" i="2" s="1"/>
  <c r="AK208" i="1"/>
  <c r="AN25" i="2" s="1"/>
  <c r="AN22" i="2"/>
  <c r="AD203" i="1"/>
  <c r="AM21" i="2" s="1"/>
  <c r="AL22" i="2"/>
  <c r="AK22" i="2"/>
  <c r="AK203" i="1"/>
  <c r="AN21" i="2" s="1"/>
  <c r="W203" i="1"/>
  <c r="AL21" i="2" s="1"/>
  <c r="AN18" i="2"/>
  <c r="AM18" i="2"/>
  <c r="AL18" i="2"/>
  <c r="AD198" i="1"/>
  <c r="AM17" i="2" s="1"/>
  <c r="W198" i="1"/>
  <c r="AL17" i="2" s="1"/>
  <c r="AR193" i="1"/>
  <c r="AO13" i="2" s="1"/>
  <c r="AK193" i="1"/>
  <c r="AN13" i="2" s="1"/>
  <c r="AO18" i="2"/>
  <c r="AK26" i="2"/>
  <c r="AM30" i="2"/>
  <c r="AN14" i="2"/>
  <c r="AK198" i="1"/>
  <c r="AN17" i="2" s="1"/>
  <c r="AL26" i="2"/>
  <c r="AK218" i="1"/>
  <c r="AN33" i="2" s="1"/>
  <c r="AJ38" i="2"/>
  <c r="P188" i="1"/>
  <c r="AK9" i="2" s="1"/>
  <c r="AO14" i="2"/>
  <c r="W188" i="1"/>
  <c r="AL9" i="2" s="1"/>
  <c r="I203" i="1"/>
  <c r="AJ21" i="2" s="1"/>
  <c r="AK213" i="1"/>
  <c r="AN29" i="2" s="1"/>
  <c r="AJ10" i="2"/>
  <c r="AL14" i="2"/>
  <c r="AM26" i="2"/>
  <c r="AK38" i="2"/>
  <c r="AD188" i="1"/>
  <c r="AM9" i="2" s="1"/>
  <c r="AO10" i="2"/>
  <c r="AK18" i="2"/>
  <c r="P203" i="1"/>
  <c r="AK21" i="2" s="1"/>
  <c r="AM22" i="2"/>
  <c r="AO26" i="2"/>
  <c r="AR213" i="1"/>
  <c r="AO29" i="2" s="1"/>
  <c r="AK34" i="2"/>
  <c r="AM38" i="2"/>
  <c r="AJ26" i="2"/>
  <c r="W213" i="1"/>
  <c r="AL29" i="2" s="1"/>
  <c r="AO34" i="2"/>
  <c r="AG8" i="2" l="1"/>
  <c r="AF8" i="2"/>
  <c r="AE8" i="2"/>
  <c r="AD8" i="2"/>
  <c r="AC8" i="2"/>
  <c r="AB8" i="2"/>
  <c r="Y8" i="2"/>
  <c r="X8" i="2"/>
  <c r="W8" i="2"/>
  <c r="V8" i="2"/>
  <c r="U8" i="2"/>
  <c r="T8" i="2"/>
  <c r="Q8" i="2"/>
  <c r="P8" i="2"/>
  <c r="O8" i="2"/>
  <c r="N8" i="2"/>
  <c r="M8" i="2"/>
  <c r="L8" i="2"/>
  <c r="I8" i="2"/>
  <c r="H8" i="2"/>
  <c r="G8" i="2"/>
  <c r="F8" i="2"/>
  <c r="E8" i="2"/>
  <c r="D8" i="2"/>
  <c r="AR178" i="1"/>
  <c r="AK178" i="1"/>
  <c r="AD178" i="1"/>
  <c r="W178" i="1"/>
  <c r="P178" i="1"/>
  <c r="I178" i="1"/>
  <c r="AR177" i="1"/>
  <c r="AK177" i="1"/>
  <c r="AD177" i="1"/>
  <c r="W177" i="1"/>
  <c r="P177" i="1"/>
  <c r="I177" i="1"/>
  <c r="AR176" i="1"/>
  <c r="AK176" i="1"/>
  <c r="AD176" i="1"/>
  <c r="AD179" i="1" s="1"/>
  <c r="AE37" i="2" s="1"/>
  <c r="W176" i="1"/>
  <c r="P176" i="1"/>
  <c r="I176" i="1"/>
  <c r="AB38" i="2" s="1"/>
  <c r="AB40" i="2" s="1"/>
  <c r="AR173" i="1"/>
  <c r="AK173" i="1"/>
  <c r="AD173" i="1"/>
  <c r="W173" i="1"/>
  <c r="P173" i="1"/>
  <c r="I173" i="1"/>
  <c r="AR172" i="1"/>
  <c r="AK172" i="1"/>
  <c r="AD172" i="1"/>
  <c r="W172" i="1"/>
  <c r="P172" i="1"/>
  <c r="I172" i="1"/>
  <c r="AR171" i="1"/>
  <c r="AK171" i="1"/>
  <c r="AD171" i="1"/>
  <c r="W171" i="1"/>
  <c r="AD34" i="2" s="1"/>
  <c r="AD36" i="2" s="1"/>
  <c r="P171" i="1"/>
  <c r="I171" i="1"/>
  <c r="I174" i="1" s="1"/>
  <c r="AB33" i="2" s="1"/>
  <c r="AR168" i="1"/>
  <c r="AK168" i="1"/>
  <c r="AD168" i="1"/>
  <c r="W168" i="1"/>
  <c r="P168" i="1"/>
  <c r="I168" i="1"/>
  <c r="AR167" i="1"/>
  <c r="AK167" i="1"/>
  <c r="AD167" i="1"/>
  <c r="W167" i="1"/>
  <c r="P167" i="1"/>
  <c r="I167" i="1"/>
  <c r="AR166" i="1"/>
  <c r="AK166" i="1"/>
  <c r="AD166" i="1"/>
  <c r="W166" i="1"/>
  <c r="P166" i="1"/>
  <c r="AC30" i="2" s="1"/>
  <c r="AC32" i="2" s="1"/>
  <c r="I166" i="1"/>
  <c r="AR163" i="1"/>
  <c r="AK163" i="1"/>
  <c r="AD163" i="1"/>
  <c r="W163" i="1"/>
  <c r="P163" i="1"/>
  <c r="I163" i="1"/>
  <c r="AR162" i="1"/>
  <c r="AK162" i="1"/>
  <c r="AD162" i="1"/>
  <c r="W162" i="1"/>
  <c r="P162" i="1"/>
  <c r="I162" i="1"/>
  <c r="AR161" i="1"/>
  <c r="AK161" i="1"/>
  <c r="AD161" i="1"/>
  <c r="W161" i="1"/>
  <c r="P161" i="1"/>
  <c r="I161" i="1"/>
  <c r="AR158" i="1"/>
  <c r="AK158" i="1"/>
  <c r="AD158" i="1"/>
  <c r="W158" i="1"/>
  <c r="P158" i="1"/>
  <c r="I158" i="1"/>
  <c r="AR157" i="1"/>
  <c r="AK157" i="1"/>
  <c r="AD157" i="1"/>
  <c r="W157" i="1"/>
  <c r="P157" i="1"/>
  <c r="I157" i="1"/>
  <c r="AR156" i="1"/>
  <c r="AK156" i="1"/>
  <c r="AD156" i="1"/>
  <c r="W156" i="1"/>
  <c r="P156" i="1"/>
  <c r="AC22" i="2" s="1"/>
  <c r="AC24" i="2" s="1"/>
  <c r="I156" i="1"/>
  <c r="AR153" i="1"/>
  <c r="AK153" i="1"/>
  <c r="AD153" i="1"/>
  <c r="W153" i="1"/>
  <c r="P153" i="1"/>
  <c r="I153" i="1"/>
  <c r="AR152" i="1"/>
  <c r="AK152" i="1"/>
  <c r="AD152" i="1"/>
  <c r="W152" i="1"/>
  <c r="P152" i="1"/>
  <c r="I152" i="1"/>
  <c r="AR151" i="1"/>
  <c r="AK151" i="1"/>
  <c r="AD151" i="1"/>
  <c r="W151" i="1"/>
  <c r="P151" i="1"/>
  <c r="AC18" i="2" s="1"/>
  <c r="AC20" i="2" s="1"/>
  <c r="I151" i="1"/>
  <c r="I154" i="1" s="1"/>
  <c r="AB17" i="2" s="1"/>
  <c r="AB19" i="2" s="1"/>
  <c r="AR148" i="1"/>
  <c r="AK148" i="1"/>
  <c r="AD148" i="1"/>
  <c r="P148" i="1"/>
  <c r="I148" i="1"/>
  <c r="AR147" i="1"/>
  <c r="AG14" i="2" s="1"/>
  <c r="AG16" i="2" s="1"/>
  <c r="AK147" i="1"/>
  <c r="AF14" i="2" s="1"/>
  <c r="AF16" i="2" s="1"/>
  <c r="AI15" i="2" s="1"/>
  <c r="AD147" i="1"/>
  <c r="P147" i="1"/>
  <c r="I147" i="1"/>
  <c r="AR146" i="1"/>
  <c r="AK146" i="1"/>
  <c r="AD146" i="1"/>
  <c r="P146" i="1"/>
  <c r="I146" i="1"/>
  <c r="AR143" i="1"/>
  <c r="AK143" i="1"/>
  <c r="AD143" i="1"/>
  <c r="W143" i="1"/>
  <c r="P143" i="1"/>
  <c r="I143" i="1"/>
  <c r="AR142" i="1"/>
  <c r="AK142" i="1"/>
  <c r="AD142" i="1"/>
  <c r="W142" i="1"/>
  <c r="P142" i="1"/>
  <c r="I142" i="1"/>
  <c r="AR141" i="1"/>
  <c r="AG10" i="2" s="1"/>
  <c r="AG12" i="2" s="1"/>
  <c r="AK141" i="1"/>
  <c r="AD141" i="1"/>
  <c r="W141" i="1"/>
  <c r="AD10" i="2" s="1"/>
  <c r="AD12" i="2" s="1"/>
  <c r="P141" i="1"/>
  <c r="I141" i="1"/>
  <c r="AM140" i="1"/>
  <c r="AF140" i="1"/>
  <c r="Y140" i="1"/>
  <c r="R140" i="1"/>
  <c r="K140" i="1"/>
  <c r="AR119" i="1"/>
  <c r="AR134" i="1"/>
  <c r="AK134" i="1"/>
  <c r="AD134" i="1"/>
  <c r="W134" i="1"/>
  <c r="P134" i="1"/>
  <c r="I134" i="1"/>
  <c r="AR133" i="1"/>
  <c r="AK133" i="1"/>
  <c r="AD133" i="1"/>
  <c r="W133" i="1"/>
  <c r="P133" i="1"/>
  <c r="I133" i="1"/>
  <c r="AR132" i="1"/>
  <c r="AK132" i="1"/>
  <c r="AK135" i="1" s="1"/>
  <c r="X37" i="2" s="1"/>
  <c r="AD132" i="1"/>
  <c r="AD135" i="1" s="1"/>
  <c r="W37" i="2" s="1"/>
  <c r="W132" i="1"/>
  <c r="P132" i="1"/>
  <c r="P135" i="1" s="1"/>
  <c r="U37" i="2" s="1"/>
  <c r="I132" i="1"/>
  <c r="T38" i="2" s="1"/>
  <c r="T40" i="2" s="1"/>
  <c r="AR129" i="1"/>
  <c r="AD129" i="1"/>
  <c r="W129" i="1"/>
  <c r="P129" i="1"/>
  <c r="I129" i="1"/>
  <c r="AR128" i="1"/>
  <c r="AK128" i="1"/>
  <c r="AD128" i="1"/>
  <c r="W128" i="1"/>
  <c r="P128" i="1"/>
  <c r="I128" i="1"/>
  <c r="AR127" i="1"/>
  <c r="AK127" i="1"/>
  <c r="AD127" i="1"/>
  <c r="W34" i="2" s="1"/>
  <c r="W36" i="2" s="1"/>
  <c r="W127" i="1"/>
  <c r="P127" i="1"/>
  <c r="P130" i="1" s="1"/>
  <c r="U33" i="2" s="1"/>
  <c r="I127" i="1"/>
  <c r="AR124" i="1"/>
  <c r="AK124" i="1"/>
  <c r="AD124" i="1"/>
  <c r="W124" i="1"/>
  <c r="P124" i="1"/>
  <c r="I124" i="1"/>
  <c r="AR123" i="1"/>
  <c r="AK123" i="1"/>
  <c r="AD123" i="1"/>
  <c r="W123" i="1"/>
  <c r="P123" i="1"/>
  <c r="I123" i="1"/>
  <c r="AR122" i="1"/>
  <c r="Y30" i="2" s="1"/>
  <c r="Y32" i="2" s="1"/>
  <c r="AA31" i="2" s="1"/>
  <c r="P48" i="2" s="1"/>
  <c r="AK122" i="1"/>
  <c r="AD122" i="1"/>
  <c r="W122" i="1"/>
  <c r="W125" i="1" s="1"/>
  <c r="V29" i="2" s="1"/>
  <c r="P122" i="1"/>
  <c r="I122" i="1"/>
  <c r="T30" i="2" s="1"/>
  <c r="T32" i="2" s="1"/>
  <c r="AK119" i="1"/>
  <c r="AD119" i="1"/>
  <c r="W119" i="1"/>
  <c r="P119" i="1"/>
  <c r="I119" i="1"/>
  <c r="AR118" i="1"/>
  <c r="AK118" i="1"/>
  <c r="AD118" i="1"/>
  <c r="W118" i="1"/>
  <c r="P118" i="1"/>
  <c r="I118" i="1"/>
  <c r="AR117" i="1"/>
  <c r="AK117" i="1"/>
  <c r="AD117" i="1"/>
  <c r="W117" i="1"/>
  <c r="V26" i="2" s="1"/>
  <c r="V28" i="2" s="1"/>
  <c r="P117" i="1"/>
  <c r="U26" i="2" s="1"/>
  <c r="U28" i="2" s="1"/>
  <c r="I117" i="1"/>
  <c r="AR114" i="1"/>
  <c r="AK114" i="1"/>
  <c r="AD114" i="1"/>
  <c r="W114" i="1"/>
  <c r="P114" i="1"/>
  <c r="I114" i="1"/>
  <c r="AR113" i="1"/>
  <c r="AK113" i="1"/>
  <c r="AD113" i="1"/>
  <c r="W113" i="1"/>
  <c r="P113" i="1"/>
  <c r="I113" i="1"/>
  <c r="AR112" i="1"/>
  <c r="AK112" i="1"/>
  <c r="X22" i="2" s="1"/>
  <c r="X24" i="2" s="1"/>
  <c r="AD112" i="1"/>
  <c r="W112" i="1"/>
  <c r="W115" i="1" s="1"/>
  <c r="V21" i="2" s="1"/>
  <c r="P112" i="1"/>
  <c r="I112" i="1"/>
  <c r="AR109" i="1"/>
  <c r="AK109" i="1"/>
  <c r="AD109" i="1"/>
  <c r="W109" i="1"/>
  <c r="P109" i="1"/>
  <c r="I109" i="1"/>
  <c r="AR108" i="1"/>
  <c r="AK108" i="1"/>
  <c r="AD108" i="1"/>
  <c r="W108" i="1"/>
  <c r="P108" i="1"/>
  <c r="I108" i="1"/>
  <c r="AR107" i="1"/>
  <c r="AK107" i="1"/>
  <c r="AD107" i="1"/>
  <c r="W107" i="1"/>
  <c r="V18" i="2" s="1"/>
  <c r="V20" i="2" s="1"/>
  <c r="P107" i="1"/>
  <c r="I107" i="1"/>
  <c r="T18" i="2" s="1"/>
  <c r="T20" i="2" s="1"/>
  <c r="AR104" i="1"/>
  <c r="AK104" i="1"/>
  <c r="AD104" i="1"/>
  <c r="W104" i="1"/>
  <c r="P104" i="1"/>
  <c r="I104" i="1"/>
  <c r="AR103" i="1"/>
  <c r="AK103" i="1"/>
  <c r="AD103" i="1"/>
  <c r="W103" i="1"/>
  <c r="P103" i="1"/>
  <c r="I103" i="1"/>
  <c r="AR102" i="1"/>
  <c r="AK102" i="1"/>
  <c r="AD102" i="1"/>
  <c r="AD105" i="1" s="1"/>
  <c r="W13" i="2" s="1"/>
  <c r="W102" i="1"/>
  <c r="P102" i="1"/>
  <c r="I102" i="1"/>
  <c r="T14" i="2" s="1"/>
  <c r="T16" i="2" s="1"/>
  <c r="AR99" i="1"/>
  <c r="AK99" i="1"/>
  <c r="AD99" i="1"/>
  <c r="W99" i="1"/>
  <c r="P99" i="1"/>
  <c r="I99" i="1"/>
  <c r="AR98" i="1"/>
  <c r="AK98" i="1"/>
  <c r="AD98" i="1"/>
  <c r="W98" i="1"/>
  <c r="P98" i="1"/>
  <c r="I98" i="1"/>
  <c r="AR97" i="1"/>
  <c r="AK97" i="1"/>
  <c r="X10" i="2" s="1"/>
  <c r="AD97" i="1"/>
  <c r="W97" i="1"/>
  <c r="W100" i="1" s="1"/>
  <c r="V9" i="2" s="1"/>
  <c r="V11" i="2" s="1"/>
  <c r="P97" i="1"/>
  <c r="U10" i="2" s="1"/>
  <c r="I97" i="1"/>
  <c r="AM96" i="1"/>
  <c r="AF96" i="1"/>
  <c r="Y96" i="1"/>
  <c r="R96" i="1"/>
  <c r="K96" i="1"/>
  <c r="AR80" i="1"/>
  <c r="AQ59" i="1"/>
  <c r="AO59" i="1"/>
  <c r="AP59" i="1"/>
  <c r="AN59" i="1"/>
  <c r="AM59" i="1"/>
  <c r="AS59" i="1" s="1"/>
  <c r="AQ58" i="1"/>
  <c r="AP58" i="1"/>
  <c r="AO58" i="1"/>
  <c r="AN58" i="1"/>
  <c r="AM58" i="1"/>
  <c r="AK83" i="1"/>
  <c r="AK89" i="1"/>
  <c r="AK90" i="1"/>
  <c r="AD89" i="1"/>
  <c r="AK79" i="1"/>
  <c r="AK80" i="1"/>
  <c r="AK78" i="1"/>
  <c r="AD75" i="1"/>
  <c r="AK75" i="1"/>
  <c r="AR90" i="1"/>
  <c r="AD90" i="1"/>
  <c r="W90" i="1"/>
  <c r="P90" i="1"/>
  <c r="I90" i="1"/>
  <c r="AR89" i="1"/>
  <c r="W89" i="1"/>
  <c r="P89" i="1"/>
  <c r="I89" i="1"/>
  <c r="AR88" i="1"/>
  <c r="AK88" i="1"/>
  <c r="AD88" i="1"/>
  <c r="W88" i="1"/>
  <c r="W91" i="1" s="1"/>
  <c r="N37" i="2" s="1"/>
  <c r="P88" i="1"/>
  <c r="I88" i="1"/>
  <c r="AR85" i="1"/>
  <c r="AK85" i="1"/>
  <c r="AK86" i="1" s="1"/>
  <c r="P33" i="2" s="1"/>
  <c r="P35" i="2" s="1"/>
  <c r="AD85" i="1"/>
  <c r="W85" i="1"/>
  <c r="P85" i="1"/>
  <c r="I85" i="1"/>
  <c r="AR84" i="1"/>
  <c r="AK84" i="1"/>
  <c r="AD84" i="1"/>
  <c r="W84" i="1"/>
  <c r="P84" i="1"/>
  <c r="I84" i="1"/>
  <c r="AR83" i="1"/>
  <c r="AD83" i="1"/>
  <c r="O34" i="2" s="1"/>
  <c r="O36" i="2" s="1"/>
  <c r="W83" i="1"/>
  <c r="P83" i="1"/>
  <c r="I83" i="1"/>
  <c r="I86" i="1" s="1"/>
  <c r="L33" i="2" s="1"/>
  <c r="AD80" i="1"/>
  <c r="W80" i="1"/>
  <c r="P80" i="1"/>
  <c r="I80" i="1"/>
  <c r="AR79" i="1"/>
  <c r="AD79" i="1"/>
  <c r="W79" i="1"/>
  <c r="P79" i="1"/>
  <c r="I79" i="1"/>
  <c r="AR78" i="1"/>
  <c r="AD78" i="1"/>
  <c r="AD81" i="1" s="1"/>
  <c r="O29" i="2" s="1"/>
  <c r="W78" i="1"/>
  <c r="P78" i="1"/>
  <c r="I78" i="1"/>
  <c r="I81" i="1" s="1"/>
  <c r="L29" i="2" s="1"/>
  <c r="AR75" i="1"/>
  <c r="W75" i="1"/>
  <c r="P75" i="1"/>
  <c r="I75" i="1"/>
  <c r="AR74" i="1"/>
  <c r="AK74" i="1"/>
  <c r="AD74" i="1"/>
  <c r="W74" i="1"/>
  <c r="P74" i="1"/>
  <c r="I74" i="1"/>
  <c r="AR73" i="1"/>
  <c r="AR76" i="1" s="1"/>
  <c r="Q25" i="2" s="1"/>
  <c r="AK73" i="1"/>
  <c r="AD73" i="1"/>
  <c r="W73" i="1"/>
  <c r="P73" i="1"/>
  <c r="M26" i="2" s="1"/>
  <c r="M28" i="2" s="1"/>
  <c r="I73" i="1"/>
  <c r="AK70" i="1"/>
  <c r="AD70" i="1"/>
  <c r="W70" i="1"/>
  <c r="P70" i="1"/>
  <c r="I70" i="1"/>
  <c r="AK69" i="1"/>
  <c r="AD69" i="1"/>
  <c r="W69" i="1"/>
  <c r="P69" i="1"/>
  <c r="I69" i="1"/>
  <c r="AR68" i="1"/>
  <c r="AK68" i="1"/>
  <c r="AD68" i="1"/>
  <c r="W68" i="1"/>
  <c r="W71" i="1" s="1"/>
  <c r="N21" i="2" s="1"/>
  <c r="P68" i="1"/>
  <c r="I68" i="1"/>
  <c r="L22" i="2" s="1"/>
  <c r="L24" i="2" s="1"/>
  <c r="AR65" i="1"/>
  <c r="AK65" i="1"/>
  <c r="AD65" i="1"/>
  <c r="W65" i="1"/>
  <c r="P65" i="1"/>
  <c r="I65" i="1"/>
  <c r="AR64" i="1"/>
  <c r="AK64" i="1"/>
  <c r="AD64" i="1"/>
  <c r="W64" i="1"/>
  <c r="P64" i="1"/>
  <c r="I64" i="1"/>
  <c r="AR63" i="1"/>
  <c r="AK63" i="1"/>
  <c r="AD63" i="1"/>
  <c r="O18" i="2" s="1"/>
  <c r="O20" i="2" s="1"/>
  <c r="W63" i="1"/>
  <c r="N18" i="2" s="1"/>
  <c r="N20" i="2" s="1"/>
  <c r="P63" i="1"/>
  <c r="I63" i="1"/>
  <c r="L18" i="2" s="1"/>
  <c r="L20" i="2" s="1"/>
  <c r="AR60" i="1"/>
  <c r="AK60" i="1"/>
  <c r="AD60" i="1"/>
  <c r="W60" i="1"/>
  <c r="P60" i="1"/>
  <c r="I60" i="1"/>
  <c r="AK59" i="1"/>
  <c r="AD59" i="1"/>
  <c r="W59" i="1"/>
  <c r="P59" i="1"/>
  <c r="I59" i="1"/>
  <c r="AK58" i="1"/>
  <c r="AD58" i="1"/>
  <c r="AD61" i="1" s="1"/>
  <c r="O13" i="2" s="1"/>
  <c r="W58" i="1"/>
  <c r="P58" i="1"/>
  <c r="I58" i="1"/>
  <c r="I61" i="1" s="1"/>
  <c r="L13" i="2" s="1"/>
  <c r="AR55" i="1"/>
  <c r="AK55" i="1"/>
  <c r="AD55" i="1"/>
  <c r="W55" i="1"/>
  <c r="P55" i="1"/>
  <c r="I55" i="1"/>
  <c r="AR54" i="1"/>
  <c r="AK54" i="1"/>
  <c r="AD54" i="1"/>
  <c r="W54" i="1"/>
  <c r="P54" i="1"/>
  <c r="I54" i="1"/>
  <c r="AR53" i="1"/>
  <c r="AK53" i="1"/>
  <c r="AD53" i="1"/>
  <c r="W53" i="1"/>
  <c r="P53" i="1"/>
  <c r="P56" i="1" s="1"/>
  <c r="M9" i="2" s="1"/>
  <c r="M11" i="2" s="1"/>
  <c r="I53" i="1"/>
  <c r="AM52" i="1"/>
  <c r="AF52" i="1"/>
  <c r="Y52" i="1"/>
  <c r="R52" i="1"/>
  <c r="K52" i="1"/>
  <c r="AK46" i="1"/>
  <c r="AD45" i="1"/>
  <c r="AK45" i="1"/>
  <c r="AK39" i="1"/>
  <c r="AK36" i="1"/>
  <c r="AK34" i="1"/>
  <c r="AK31" i="1"/>
  <c r="AD31" i="1"/>
  <c r="AR14" i="1"/>
  <c r="AK15" i="1"/>
  <c r="AK16" i="1"/>
  <c r="AK14" i="1"/>
  <c r="P9" i="1"/>
  <c r="P10" i="1"/>
  <c r="P11" i="1"/>
  <c r="P14" i="1"/>
  <c r="P15" i="1"/>
  <c r="P16" i="1"/>
  <c r="P19" i="1"/>
  <c r="E18" i="2" s="1"/>
  <c r="E20" i="2" s="1"/>
  <c r="P20" i="1"/>
  <c r="P21" i="1"/>
  <c r="P24" i="1"/>
  <c r="P25" i="1"/>
  <c r="E22" i="2" s="1"/>
  <c r="E24" i="2" s="1"/>
  <c r="P26" i="1"/>
  <c r="P29" i="1"/>
  <c r="P32" i="1" s="1"/>
  <c r="E25" i="2" s="1"/>
  <c r="E27" i="2" s="1"/>
  <c r="P30" i="1"/>
  <c r="P31" i="1"/>
  <c r="P34" i="1"/>
  <c r="P37" i="1" s="1"/>
  <c r="E29" i="2" s="1"/>
  <c r="P35" i="1"/>
  <c r="P36" i="1"/>
  <c r="P39" i="1"/>
  <c r="P42" i="1" s="1"/>
  <c r="E33" i="2" s="1"/>
  <c r="E35" i="2" s="1"/>
  <c r="P40" i="1"/>
  <c r="P41" i="1"/>
  <c r="P44" i="1"/>
  <c r="P47" i="1" s="1"/>
  <c r="E37" i="2" s="1"/>
  <c r="P45" i="1"/>
  <c r="P46" i="1"/>
  <c r="W9" i="1"/>
  <c r="AD9" i="1"/>
  <c r="AK9" i="1"/>
  <c r="AR9" i="1"/>
  <c r="I14" i="1"/>
  <c r="I17" i="1" s="1"/>
  <c r="D13" i="2" s="1"/>
  <c r="I46" i="1"/>
  <c r="I45" i="1"/>
  <c r="I44" i="1"/>
  <c r="D38" i="2" s="1"/>
  <c r="D40" i="2" s="1"/>
  <c r="I41" i="1"/>
  <c r="I40" i="1"/>
  <c r="I39" i="1"/>
  <c r="I42" i="1" s="1"/>
  <c r="D33" i="2" s="1"/>
  <c r="I36" i="1"/>
  <c r="D30" i="2" s="1"/>
  <c r="D32" i="2" s="1"/>
  <c r="I35" i="1"/>
  <c r="I34" i="1"/>
  <c r="I37" i="1" s="1"/>
  <c r="D29" i="2" s="1"/>
  <c r="I31" i="1"/>
  <c r="I30" i="1"/>
  <c r="I29" i="1"/>
  <c r="I32" i="1" s="1"/>
  <c r="D25" i="2" s="1"/>
  <c r="D27" i="2" s="1"/>
  <c r="I26" i="1"/>
  <c r="I25" i="1"/>
  <c r="I24" i="1"/>
  <c r="D22" i="2" s="1"/>
  <c r="D24" i="2" s="1"/>
  <c r="I21" i="1"/>
  <c r="I20" i="1"/>
  <c r="I19" i="1"/>
  <c r="I22" i="1" s="1"/>
  <c r="D17" i="2" s="1"/>
  <c r="D19" i="2" s="1"/>
  <c r="I16" i="1"/>
  <c r="I15" i="1"/>
  <c r="I11" i="1"/>
  <c r="I10" i="1"/>
  <c r="I9" i="1"/>
  <c r="W46" i="1"/>
  <c r="W45" i="1"/>
  <c r="W44" i="1"/>
  <c r="F38" i="2" s="1"/>
  <c r="F40" i="2" s="1"/>
  <c r="W41" i="1"/>
  <c r="W40" i="1"/>
  <c r="W39" i="1"/>
  <c r="F34" i="2" s="1"/>
  <c r="F36" i="2" s="1"/>
  <c r="W36" i="1"/>
  <c r="W35" i="1"/>
  <c r="W34" i="1"/>
  <c r="F30" i="2" s="1"/>
  <c r="F32" i="2" s="1"/>
  <c r="W31" i="1"/>
  <c r="W30" i="1"/>
  <c r="W29" i="1"/>
  <c r="W32" i="1" s="1"/>
  <c r="F25" i="2" s="1"/>
  <c r="W26" i="1"/>
  <c r="W25" i="1"/>
  <c r="W24" i="1"/>
  <c r="F22" i="2" s="1"/>
  <c r="F24" i="2" s="1"/>
  <c r="W21" i="1"/>
  <c r="W20" i="1"/>
  <c r="W19" i="1"/>
  <c r="F18" i="2" s="1"/>
  <c r="F20" i="2" s="1"/>
  <c r="W16" i="1"/>
  <c r="W15" i="1"/>
  <c r="W14" i="1"/>
  <c r="F14" i="2" s="1"/>
  <c r="F16" i="2" s="1"/>
  <c r="W11" i="1"/>
  <c r="W10" i="1"/>
  <c r="AD46" i="1"/>
  <c r="AD44" i="1"/>
  <c r="AD41" i="1"/>
  <c r="AD40" i="1"/>
  <c r="AD42" i="1"/>
  <c r="G33" i="2" s="1"/>
  <c r="AD36" i="1"/>
  <c r="AD35" i="1"/>
  <c r="AD34" i="1"/>
  <c r="AD37" i="1" s="1"/>
  <c r="G29" i="2" s="1"/>
  <c r="AD30" i="1"/>
  <c r="AD29" i="1"/>
  <c r="AD25" i="1"/>
  <c r="AD24" i="1"/>
  <c r="AD21" i="1"/>
  <c r="AD20" i="1"/>
  <c r="AD19" i="1"/>
  <c r="G18" i="2" s="1"/>
  <c r="G20" i="2" s="1"/>
  <c r="AD16" i="1"/>
  <c r="AD15" i="1"/>
  <c r="AD14" i="1"/>
  <c r="G14" i="2" s="1"/>
  <c r="G16" i="2" s="1"/>
  <c r="AD11" i="1"/>
  <c r="AD10" i="1"/>
  <c r="AK44" i="1"/>
  <c r="AK41" i="1"/>
  <c r="AK40" i="1"/>
  <c r="AK30" i="1"/>
  <c r="AK29" i="1"/>
  <c r="AK26" i="1"/>
  <c r="AK25" i="1"/>
  <c r="AK24" i="1"/>
  <c r="AK21" i="1"/>
  <c r="AK20" i="1"/>
  <c r="AK19" i="1"/>
  <c r="AK11" i="1"/>
  <c r="AK10" i="1"/>
  <c r="AR19" i="1"/>
  <c r="AR20" i="1"/>
  <c r="AR21" i="1"/>
  <c r="AR24" i="1"/>
  <c r="AR25" i="1"/>
  <c r="AR26" i="1"/>
  <c r="AR29" i="1"/>
  <c r="AR30" i="1"/>
  <c r="AR31" i="1"/>
  <c r="AR34" i="1"/>
  <c r="AR35" i="1"/>
  <c r="AR36" i="1"/>
  <c r="AR39" i="1"/>
  <c r="AR40" i="1"/>
  <c r="AR41" i="1"/>
  <c r="AR44" i="1"/>
  <c r="AR45" i="1"/>
  <c r="AR46" i="1"/>
  <c r="AR10" i="1"/>
  <c r="AR11" i="1"/>
  <c r="AR15" i="1"/>
  <c r="AR16" i="1"/>
  <c r="AM8" i="1"/>
  <c r="AF8" i="1"/>
  <c r="Y8" i="1"/>
  <c r="K8" i="1"/>
  <c r="AS58" i="1" l="1"/>
  <c r="AR62" i="1" s="1"/>
  <c r="I144" i="1"/>
  <c r="AB9" i="2" s="1"/>
  <c r="AB11" i="2" s="1"/>
  <c r="AK12" i="1"/>
  <c r="H9" i="2" s="1"/>
  <c r="P164" i="1"/>
  <c r="AC25" i="2" s="1"/>
  <c r="AC27" i="2" s="1"/>
  <c r="AJ23" i="2"/>
  <c r="D12" i="2"/>
  <c r="AZ12" i="2"/>
  <c r="AZ16" i="2"/>
  <c r="AZ32" i="2"/>
  <c r="AR16" i="2"/>
  <c r="AR24" i="2"/>
  <c r="AR32" i="2"/>
  <c r="AZ36" i="2"/>
  <c r="AZ20" i="2"/>
  <c r="AZ40" i="2"/>
  <c r="AZ24" i="2"/>
  <c r="AZ28" i="2"/>
  <c r="AJ20" i="2"/>
  <c r="AJ24" i="2"/>
  <c r="AJ36" i="2"/>
  <c r="AR36" i="2"/>
  <c r="AR20" i="2"/>
  <c r="AR28" i="2"/>
  <c r="AR12" i="2"/>
  <c r="AR40" i="2"/>
  <c r="AJ28" i="2"/>
  <c r="AJ12" i="2"/>
  <c r="AJ40" i="2"/>
  <c r="AJ32" i="2"/>
  <c r="AJ16" i="2"/>
  <c r="BA20" i="2"/>
  <c r="BA16" i="2"/>
  <c r="AS16" i="2"/>
  <c r="AS20" i="2"/>
  <c r="AS24" i="2"/>
  <c r="AY23" i="2" s="1"/>
  <c r="AS40" i="2"/>
  <c r="BA32" i="2"/>
  <c r="BG31" i="2" s="1"/>
  <c r="BA24" i="2"/>
  <c r="BA12" i="2"/>
  <c r="BA40" i="2"/>
  <c r="BA36" i="2"/>
  <c r="BA28" i="2"/>
  <c r="BG27" i="2" s="1"/>
  <c r="AS36" i="2"/>
  <c r="AS28" i="2"/>
  <c r="AY27" i="2" s="1"/>
  <c r="AS12" i="2"/>
  <c r="AS32" i="2"/>
  <c r="AY31" i="2" s="1"/>
  <c r="AK36" i="2"/>
  <c r="AK20" i="2"/>
  <c r="AK40" i="2"/>
  <c r="AK28" i="2"/>
  <c r="AK24" i="2"/>
  <c r="AQ23" i="2" s="1"/>
  <c r="R46" i="2" s="1"/>
  <c r="AK32" i="2"/>
  <c r="AQ31" i="2" s="1"/>
  <c r="AK16" i="2"/>
  <c r="AK12" i="2"/>
  <c r="BB36" i="2"/>
  <c r="BG35" i="2" s="1"/>
  <c r="BB20" i="2"/>
  <c r="BB16" i="2"/>
  <c r="BB12" i="2"/>
  <c r="AT12" i="2"/>
  <c r="AT24" i="2"/>
  <c r="AT36" i="2"/>
  <c r="BB32" i="2"/>
  <c r="BB24" i="2"/>
  <c r="BB40" i="2"/>
  <c r="BB28" i="2"/>
  <c r="AT40" i="2"/>
  <c r="AT32" i="2"/>
  <c r="AT16" i="2"/>
  <c r="AT28" i="2"/>
  <c r="AT20" i="2"/>
  <c r="AY19" i="2" s="1"/>
  <c r="AL16" i="2"/>
  <c r="AL28" i="2"/>
  <c r="AQ27" i="2" s="1"/>
  <c r="AL20" i="2"/>
  <c r="AQ19" i="2" s="1"/>
  <c r="AL24" i="2"/>
  <c r="AL32" i="2"/>
  <c r="AL40" i="2"/>
  <c r="AL36" i="2"/>
  <c r="AL12" i="2"/>
  <c r="AM11" i="2"/>
  <c r="BC16" i="2"/>
  <c r="BC20" i="2"/>
  <c r="BC32" i="2"/>
  <c r="AU20" i="2"/>
  <c r="AU24" i="2"/>
  <c r="AU16" i="2"/>
  <c r="BC40" i="2"/>
  <c r="BG39" i="2" s="1"/>
  <c r="BC24" i="2"/>
  <c r="BC28" i="2"/>
  <c r="BC12" i="2"/>
  <c r="BC36" i="2"/>
  <c r="AU40" i="2"/>
  <c r="AU32" i="2"/>
  <c r="AU28" i="2"/>
  <c r="AU36" i="2"/>
  <c r="AY35" i="2" s="1"/>
  <c r="AU12" i="2"/>
  <c r="AM40" i="2"/>
  <c r="AM24" i="2"/>
  <c r="AM28" i="2"/>
  <c r="AM32" i="2"/>
  <c r="AM20" i="2"/>
  <c r="AM12" i="2"/>
  <c r="AM16" i="2"/>
  <c r="AM36" i="2"/>
  <c r="BD16" i="2"/>
  <c r="BD20" i="2"/>
  <c r="BD24" i="2"/>
  <c r="AV24" i="2"/>
  <c r="BD12" i="2"/>
  <c r="BD32" i="2"/>
  <c r="BD36" i="2"/>
  <c r="BD40" i="2"/>
  <c r="BD28" i="2"/>
  <c r="AV28" i="2"/>
  <c r="AV12" i="2"/>
  <c r="AV36" i="2"/>
  <c r="AV16" i="2"/>
  <c r="AY15" i="2" s="1"/>
  <c r="AV32" i="2"/>
  <c r="AV40" i="2"/>
  <c r="AY39" i="2" s="1"/>
  <c r="AV20" i="2"/>
  <c r="AN16" i="2"/>
  <c r="AN20" i="2"/>
  <c r="AN24" i="2"/>
  <c r="AN28" i="2"/>
  <c r="AN32" i="2"/>
  <c r="AN36" i="2"/>
  <c r="AQ35" i="2" s="1"/>
  <c r="AN40" i="2"/>
  <c r="AQ39" i="2" s="1"/>
  <c r="AN12" i="2"/>
  <c r="BE16" i="2"/>
  <c r="BE20" i="2"/>
  <c r="BE24" i="2"/>
  <c r="AW20" i="2"/>
  <c r="AW24" i="2"/>
  <c r="AW16" i="2"/>
  <c r="BE28" i="2"/>
  <c r="BE12" i="2"/>
  <c r="BE36" i="2"/>
  <c r="BE40" i="2"/>
  <c r="BE32" i="2"/>
  <c r="AW28" i="2"/>
  <c r="AW12" i="2"/>
  <c r="AW36" i="2"/>
  <c r="AW40" i="2"/>
  <c r="AW32" i="2"/>
  <c r="AO36" i="2"/>
  <c r="AO28" i="2"/>
  <c r="AO12" i="2"/>
  <c r="AO16" i="2"/>
  <c r="AQ15" i="2" s="1"/>
  <c r="AO20" i="2"/>
  <c r="AO40" i="2"/>
  <c r="AO24" i="2"/>
  <c r="AO32" i="2"/>
  <c r="P22" i="1"/>
  <c r="E17" i="2" s="1"/>
  <c r="E19" i="2" s="1"/>
  <c r="P12" i="1"/>
  <c r="E9" i="2" s="1"/>
  <c r="E11" i="2" s="1"/>
  <c r="N14" i="2"/>
  <c r="N16" i="2" s="1"/>
  <c r="I18" i="2"/>
  <c r="I20" i="2" s="1"/>
  <c r="AD12" i="1"/>
  <c r="G9" i="2" s="1"/>
  <c r="G11" i="2" s="1"/>
  <c r="W37" i="1"/>
  <c r="F29" i="2" s="1"/>
  <c r="I12" i="1"/>
  <c r="D9" i="2" s="1"/>
  <c r="I10" i="2"/>
  <c r="I12" i="2" s="1"/>
  <c r="Y14" i="2"/>
  <c r="Y16" i="2" s="1"/>
  <c r="AA15" i="2" s="1"/>
  <c r="AR105" i="1"/>
  <c r="Y13" i="2" s="1"/>
  <c r="BA39" i="2"/>
  <c r="BA23" i="2"/>
  <c r="BA19" i="2"/>
  <c r="BA15" i="2"/>
  <c r="BA11" i="2"/>
  <c r="BA35" i="2"/>
  <c r="BA27" i="2"/>
  <c r="BF27" i="2" s="1"/>
  <c r="BA31" i="2"/>
  <c r="BF31" i="2" s="1"/>
  <c r="AS11" i="2"/>
  <c r="AS35" i="2"/>
  <c r="AS31" i="2"/>
  <c r="AX31" i="2" s="1"/>
  <c r="AS19" i="2"/>
  <c r="AS27" i="2"/>
  <c r="AX27" i="2" s="1"/>
  <c r="AS23" i="2"/>
  <c r="AX23" i="2" s="1"/>
  <c r="AS15" i="2"/>
  <c r="AS39" i="2"/>
  <c r="AW15" i="2"/>
  <c r="BE11" i="2"/>
  <c r="BE27" i="2"/>
  <c r="AW11" i="2"/>
  <c r="BE15" i="2"/>
  <c r="BE35" i="2"/>
  <c r="BE39" i="2"/>
  <c r="BE19" i="2"/>
  <c r="AW27" i="2"/>
  <c r="BE31" i="2"/>
  <c r="BE23" i="2"/>
  <c r="AW31" i="2"/>
  <c r="AW23" i="2"/>
  <c r="AW39" i="2"/>
  <c r="AW19" i="2"/>
  <c r="AW35" i="2"/>
  <c r="AO11" i="2"/>
  <c r="AD27" i="1"/>
  <c r="G21" i="2" s="1"/>
  <c r="G23" i="2" s="1"/>
  <c r="H10" i="2"/>
  <c r="H12" i="2" s="1"/>
  <c r="F26" i="2"/>
  <c r="F28" i="2" s="1"/>
  <c r="O10" i="2"/>
  <c r="O12" i="2" s="1"/>
  <c r="AR56" i="1"/>
  <c r="Q9" i="2" s="1"/>
  <c r="Q11" i="2" s="1"/>
  <c r="O14" i="2"/>
  <c r="O16" i="2" s="1"/>
  <c r="I100" i="1"/>
  <c r="T9" i="2" s="1"/>
  <c r="T11" i="2" s="1"/>
  <c r="W14" i="2"/>
  <c r="W16" i="2" s="1"/>
  <c r="AK125" i="1"/>
  <c r="X29" i="2" s="1"/>
  <c r="P144" i="1"/>
  <c r="AC9" i="2" s="1"/>
  <c r="AC11" i="2" s="1"/>
  <c r="AR144" i="1"/>
  <c r="AG9" i="2" s="1"/>
  <c r="AG11" i="2" s="1"/>
  <c r="W154" i="1"/>
  <c r="BB39" i="2"/>
  <c r="BB23" i="2"/>
  <c r="BB31" i="2"/>
  <c r="BB15" i="2"/>
  <c r="BB19" i="2"/>
  <c r="AT19" i="2"/>
  <c r="AX19" i="2" s="1"/>
  <c r="BB35" i="2"/>
  <c r="BF35" i="2" s="1"/>
  <c r="BB11" i="2"/>
  <c r="BB27" i="2"/>
  <c r="AT15" i="2"/>
  <c r="AT39" i="2"/>
  <c r="AT35" i="2"/>
  <c r="AT31" i="2"/>
  <c r="AT23" i="2"/>
  <c r="AT27" i="2"/>
  <c r="AT11" i="2"/>
  <c r="AJ11" i="2"/>
  <c r="G10" i="2"/>
  <c r="G12" i="2" s="1"/>
  <c r="D34" i="2"/>
  <c r="D36" i="2" s="1"/>
  <c r="L10" i="2"/>
  <c r="L12" i="2" s="1"/>
  <c r="AK120" i="1"/>
  <c r="X25" i="2" s="1"/>
  <c r="X27" i="2" s="1"/>
  <c r="AD174" i="1"/>
  <c r="AE33" i="2" s="1"/>
  <c r="AE35" i="2" s="1"/>
  <c r="BC39" i="2"/>
  <c r="BF39" i="2" s="1"/>
  <c r="BC23" i="2"/>
  <c r="BC11" i="2"/>
  <c r="BC35" i="2"/>
  <c r="BC27" i="2"/>
  <c r="AU15" i="2"/>
  <c r="AU39" i="2"/>
  <c r="BC31" i="2"/>
  <c r="BC19" i="2"/>
  <c r="BC15" i="2"/>
  <c r="AU11" i="2"/>
  <c r="AU23" i="2"/>
  <c r="AU31" i="2"/>
  <c r="AU27" i="2"/>
  <c r="AU19" i="2"/>
  <c r="AU35" i="2"/>
  <c r="AX35" i="2" s="1"/>
  <c r="AR125" i="1"/>
  <c r="Y29" i="2" s="1"/>
  <c r="AO15" i="2"/>
  <c r="AP15" i="2" s="1"/>
  <c r="AK11" i="2"/>
  <c r="G26" i="2"/>
  <c r="G28" i="2" s="1"/>
  <c r="K27" i="2" s="1"/>
  <c r="N47" i="2" s="1"/>
  <c r="W12" i="1"/>
  <c r="F9" i="2" s="1"/>
  <c r="E38" i="2"/>
  <c r="E40" i="2" s="1"/>
  <c r="AD47" i="1"/>
  <c r="G37" i="2" s="1"/>
  <c r="G39" i="2" s="1"/>
  <c r="I159" i="1"/>
  <c r="AB21" i="2" s="1"/>
  <c r="AB23" i="2" s="1"/>
  <c r="AK159" i="1"/>
  <c r="AF21" i="2" s="1"/>
  <c r="AF23" i="2" s="1"/>
  <c r="AZ23" i="2"/>
  <c r="AZ19" i="2"/>
  <c r="AZ39" i="2"/>
  <c r="AR35" i="2"/>
  <c r="AR19" i="2"/>
  <c r="AZ15" i="2"/>
  <c r="AR39" i="2"/>
  <c r="AR27" i="2"/>
  <c r="AZ35" i="2"/>
  <c r="AZ11" i="2"/>
  <c r="AZ31" i="2"/>
  <c r="AZ27" i="2"/>
  <c r="AR15" i="2"/>
  <c r="AR31" i="2"/>
  <c r="AR23" i="2"/>
  <c r="AR11" i="2"/>
  <c r="BD35" i="2"/>
  <c r="BD11" i="2"/>
  <c r="AV19" i="2"/>
  <c r="BD27" i="2"/>
  <c r="BD23" i="2"/>
  <c r="BD19" i="2"/>
  <c r="AV27" i="2"/>
  <c r="BD39" i="2"/>
  <c r="T50" i="2" s="1"/>
  <c r="BD15" i="2"/>
  <c r="BD31" i="2"/>
  <c r="AV35" i="2"/>
  <c r="AV15" i="2"/>
  <c r="AX15" i="2" s="1"/>
  <c r="AV23" i="2"/>
  <c r="AV11" i="2"/>
  <c r="AV39" i="2"/>
  <c r="AX39" i="2" s="1"/>
  <c r="AV31" i="2"/>
  <c r="AN11" i="2"/>
  <c r="AL11" i="2"/>
  <c r="AK23" i="2"/>
  <c r="AP23" i="2" s="1"/>
  <c r="AD17" i="2"/>
  <c r="AD18" i="2"/>
  <c r="AD20" i="2" s="1"/>
  <c r="I125" i="1"/>
  <c r="T29" i="2" s="1"/>
  <c r="T31" i="2" s="1"/>
  <c r="X33" i="2"/>
  <c r="X35" i="2" s="1"/>
  <c r="X34" i="2"/>
  <c r="X36" i="2" s="1"/>
  <c r="X26" i="2"/>
  <c r="X28" i="2" s="1"/>
  <c r="AD110" i="1"/>
  <c r="W17" i="2" s="1"/>
  <c r="W19" i="2" s="1"/>
  <c r="W110" i="1"/>
  <c r="V17" i="2" s="1"/>
  <c r="V14" i="2"/>
  <c r="V16" i="2" s="1"/>
  <c r="Q21" i="2"/>
  <c r="Q23" i="2" s="1"/>
  <c r="R23" i="2" s="1"/>
  <c r="Q22" i="2"/>
  <c r="Q24" i="2" s="1"/>
  <c r="S23" i="2" s="1"/>
  <c r="AK81" i="1"/>
  <c r="P29" i="2" s="1"/>
  <c r="W66" i="1"/>
  <c r="N17" i="2" s="1"/>
  <c r="N19" i="2" s="1"/>
  <c r="D18" i="2"/>
  <c r="D20" i="2" s="1"/>
  <c r="D14" i="2"/>
  <c r="D16" i="2" s="1"/>
  <c r="G38" i="2"/>
  <c r="G40" i="2" s="1"/>
  <c r="W47" i="1"/>
  <c r="F37" i="2" s="1"/>
  <c r="W42" i="1"/>
  <c r="F33" i="2" s="1"/>
  <c r="F35" i="2" s="1"/>
  <c r="E30" i="2"/>
  <c r="E32" i="2" s="1"/>
  <c r="G22" i="2"/>
  <c r="G24" i="2" s="1"/>
  <c r="AK17" i="1"/>
  <c r="H13" i="2" s="1"/>
  <c r="H15" i="2" s="1"/>
  <c r="J15" i="2" s="1"/>
  <c r="AD17" i="1"/>
  <c r="G13" i="2" s="1"/>
  <c r="G15" i="2" s="1"/>
  <c r="E14" i="2"/>
  <c r="E16" i="2" s="1"/>
  <c r="P17" i="1"/>
  <c r="E13" i="2" s="1"/>
  <c r="E15" i="2" s="1"/>
  <c r="AK22" i="1"/>
  <c r="H17" i="2" s="1"/>
  <c r="H19" i="2" s="1"/>
  <c r="J19" i="2" s="1"/>
  <c r="AR12" i="1"/>
  <c r="I9" i="2" s="1"/>
  <c r="I11" i="2" s="1"/>
  <c r="P27" i="1"/>
  <c r="E21" i="2" s="1"/>
  <c r="E23" i="2" s="1"/>
  <c r="D26" i="2"/>
  <c r="D28" i="2" s="1"/>
  <c r="E34" i="2"/>
  <c r="E36" i="2" s="1"/>
  <c r="AK100" i="1"/>
  <c r="X9" i="2" s="1"/>
  <c r="X11" i="2" s="1"/>
  <c r="W144" i="1"/>
  <c r="AD9" i="2" s="1"/>
  <c r="AD11" i="2" s="1"/>
  <c r="P149" i="1"/>
  <c r="AC13" i="2" s="1"/>
  <c r="AC15" i="2" s="1"/>
  <c r="W174" i="1"/>
  <c r="AD33" i="2" s="1"/>
  <c r="AD35" i="2" s="1"/>
  <c r="AM23" i="2"/>
  <c r="AM27" i="2"/>
  <c r="AM31" i="2"/>
  <c r="AM15" i="2"/>
  <c r="AM35" i="2"/>
  <c r="AM39" i="2"/>
  <c r="AM19" i="2"/>
  <c r="W22" i="1"/>
  <c r="F17" i="2" s="1"/>
  <c r="F19" i="2" s="1"/>
  <c r="W27" i="1"/>
  <c r="F21" i="2" s="1"/>
  <c r="F23" i="2" s="1"/>
  <c r="E26" i="2"/>
  <c r="E28" i="2" s="1"/>
  <c r="N10" i="2"/>
  <c r="N12" i="2" s="1"/>
  <c r="W56" i="1"/>
  <c r="N9" i="2" s="1"/>
  <c r="N11" i="2" s="1"/>
  <c r="AK66" i="1"/>
  <c r="P17" i="2" s="1"/>
  <c r="P19" i="2" s="1"/>
  <c r="P71" i="1"/>
  <c r="M21" i="2" s="1"/>
  <c r="M23" i="2" s="1"/>
  <c r="I76" i="1"/>
  <c r="L25" i="2" s="1"/>
  <c r="L27" i="2" s="1"/>
  <c r="W76" i="1"/>
  <c r="N25" i="2" s="1"/>
  <c r="N27" i="2" s="1"/>
  <c r="P76" i="1"/>
  <c r="M25" i="2" s="1"/>
  <c r="M27" i="2" s="1"/>
  <c r="AD86" i="1"/>
  <c r="O33" i="2" s="1"/>
  <c r="O35" i="2" s="1"/>
  <c r="P38" i="2"/>
  <c r="P40" i="2" s="1"/>
  <c r="W10" i="2"/>
  <c r="AD100" i="1"/>
  <c r="W9" i="2" s="1"/>
  <c r="W11" i="2" s="1"/>
  <c r="P105" i="1"/>
  <c r="U13" i="2" s="1"/>
  <c r="P110" i="1"/>
  <c r="U17" i="2" s="1"/>
  <c r="U19" i="2" s="1"/>
  <c r="I115" i="1"/>
  <c r="T21" i="2" s="1"/>
  <c r="AD120" i="1"/>
  <c r="W25" i="2" s="1"/>
  <c r="W27" i="2" s="1"/>
  <c r="U30" i="2"/>
  <c r="U32" i="2" s="1"/>
  <c r="W135" i="1"/>
  <c r="V37" i="2" s="1"/>
  <c r="V39" i="2" s="1"/>
  <c r="AC10" i="2"/>
  <c r="AC12" i="2" s="1"/>
  <c r="AB22" i="2"/>
  <c r="AB24" i="2" s="1"/>
  <c r="P174" i="1"/>
  <c r="AC33" i="2" s="1"/>
  <c r="AC35" i="2" s="1"/>
  <c r="AN27" i="2"/>
  <c r="AN31" i="2"/>
  <c r="AN15" i="2"/>
  <c r="AN35" i="2"/>
  <c r="AP35" i="2" s="1"/>
  <c r="AN39" i="2"/>
  <c r="AP39" i="2" s="1"/>
  <c r="AN19" i="2"/>
  <c r="AN23" i="2"/>
  <c r="E39" i="2"/>
  <c r="V31" i="2"/>
  <c r="AL23" i="2"/>
  <c r="AL27" i="2"/>
  <c r="AP27" i="2" s="1"/>
  <c r="AL31" i="2"/>
  <c r="AL15" i="2"/>
  <c r="AL35" i="2"/>
  <c r="AL39" i="2"/>
  <c r="AL19" i="2"/>
  <c r="AP19" i="2" s="1"/>
  <c r="E10" i="2"/>
  <c r="E12" i="2" s="1"/>
  <c r="AO27" i="2"/>
  <c r="AO31" i="2"/>
  <c r="AO35" i="2"/>
  <c r="AO39" i="2"/>
  <c r="AO19" i="2"/>
  <c r="AO23" i="2"/>
  <c r="F10" i="2"/>
  <c r="F12" i="2" s="1"/>
  <c r="I47" i="1"/>
  <c r="D37" i="2" s="1"/>
  <c r="D39" i="2" s="1"/>
  <c r="N26" i="2"/>
  <c r="N28" i="2" s="1"/>
  <c r="P86" i="1"/>
  <c r="M33" i="2" s="1"/>
  <c r="M35" i="2" s="1"/>
  <c r="I91" i="1"/>
  <c r="L37" i="2" s="1"/>
  <c r="L39" i="2" s="1"/>
  <c r="AR100" i="1"/>
  <c r="Y9" i="2" s="1"/>
  <c r="Y11" i="2" s="1"/>
  <c r="P100" i="1"/>
  <c r="U9" i="2" s="1"/>
  <c r="U11" i="2" s="1"/>
  <c r="U14" i="2"/>
  <c r="U16" i="2" s="1"/>
  <c r="W18" i="2"/>
  <c r="W20" i="2" s="1"/>
  <c r="T22" i="2"/>
  <c r="T24" i="2" s="1"/>
  <c r="W30" i="2"/>
  <c r="W32" i="2" s="1"/>
  <c r="AD125" i="1"/>
  <c r="W29" i="2" s="1"/>
  <c r="W31" i="2" s="1"/>
  <c r="AD130" i="1"/>
  <c r="W33" i="2" s="1"/>
  <c r="W35" i="2" s="1"/>
  <c r="X38" i="2"/>
  <c r="X40" i="2" s="1"/>
  <c r="AE10" i="2"/>
  <c r="AE12" i="2" s="1"/>
  <c r="AB14" i="2"/>
  <c r="AB16" i="2" s="1"/>
  <c r="I164" i="1"/>
  <c r="AB25" i="2" s="1"/>
  <c r="AB27" i="2" s="1"/>
  <c r="P169" i="1"/>
  <c r="AC29" i="2" s="1"/>
  <c r="AC31" i="2" s="1"/>
  <c r="AE34" i="2"/>
  <c r="AE36" i="2" s="1"/>
  <c r="P179" i="1"/>
  <c r="AC37" i="2" s="1"/>
  <c r="AC39" i="2" s="1"/>
  <c r="L35" i="2"/>
  <c r="U15" i="2"/>
  <c r="AK149" i="1"/>
  <c r="AF13" i="2" s="1"/>
  <c r="AF15" i="2" s="1"/>
  <c r="I27" i="1"/>
  <c r="D21" i="2" s="1"/>
  <c r="D23" i="2" s="1"/>
  <c r="P120" i="1"/>
  <c r="U25" i="2" s="1"/>
  <c r="U27" i="2" s="1"/>
  <c r="G34" i="2"/>
  <c r="G36" i="2" s="1"/>
  <c r="H22" i="2"/>
  <c r="H24" i="2" s="1"/>
  <c r="K23" i="2" s="1"/>
  <c r="AK56" i="1"/>
  <c r="P9" i="2" s="1"/>
  <c r="P11" i="2" s="1"/>
  <c r="M30" i="2"/>
  <c r="M32" i="2" s="1"/>
  <c r="Q10" i="2"/>
  <c r="Q12" i="2" s="1"/>
  <c r="M14" i="2"/>
  <c r="M16" i="2" s="1"/>
  <c r="AD66" i="1"/>
  <c r="O17" i="2" s="1"/>
  <c r="O19" i="2" s="1"/>
  <c r="P22" i="2"/>
  <c r="P24" i="2" s="1"/>
  <c r="W81" i="1"/>
  <c r="N29" i="2" s="1"/>
  <c r="N31" i="2" s="1"/>
  <c r="N34" i="2"/>
  <c r="N36" i="2" s="1"/>
  <c r="W86" i="1"/>
  <c r="N33" i="2" s="1"/>
  <c r="N35" i="2" s="1"/>
  <c r="W105" i="1"/>
  <c r="V13" i="2" s="1"/>
  <c r="V15" i="2" s="1"/>
  <c r="I105" i="1"/>
  <c r="T13" i="2" s="1"/>
  <c r="T15" i="2" s="1"/>
  <c r="X18" i="2"/>
  <c r="X20" i="2" s="1"/>
  <c r="AK110" i="1"/>
  <c r="X17" i="2" s="1"/>
  <c r="X19" i="2" s="1"/>
  <c r="U22" i="2"/>
  <c r="U24" i="2" s="1"/>
  <c r="AR115" i="1"/>
  <c r="Y21" i="2" s="1"/>
  <c r="Y23" i="2" s="1"/>
  <c r="Z23" i="2" s="1"/>
  <c r="X30" i="2"/>
  <c r="X32" i="2" s="1"/>
  <c r="I130" i="1"/>
  <c r="T33" i="2" s="1"/>
  <c r="T35" i="2" s="1"/>
  <c r="AF10" i="2"/>
  <c r="AF12" i="2" s="1"/>
  <c r="AC14" i="2"/>
  <c r="AC16" i="2" s="1"/>
  <c r="AC26" i="2"/>
  <c r="AC28" i="2" s="1"/>
  <c r="I169" i="1"/>
  <c r="AB29" i="2" s="1"/>
  <c r="AB31" i="2" s="1"/>
  <c r="W179" i="1"/>
  <c r="AD37" i="2" s="1"/>
  <c r="AD39" i="2" s="1"/>
  <c r="I179" i="1"/>
  <c r="AB37" i="2" s="1"/>
  <c r="AB39" i="2" s="1"/>
  <c r="E31" i="2"/>
  <c r="Y15" i="2"/>
  <c r="L30" i="2"/>
  <c r="L32" i="2" s="1"/>
  <c r="W61" i="1"/>
  <c r="N13" i="2" s="1"/>
  <c r="N15" i="2" s="1"/>
  <c r="L14" i="2"/>
  <c r="L16" i="2" s="1"/>
  <c r="O30" i="2"/>
  <c r="O32" i="2" s="1"/>
  <c r="P81" i="1"/>
  <c r="M29" i="2" s="1"/>
  <c r="M31" i="2" s="1"/>
  <c r="L38" i="2"/>
  <c r="L40" i="2" s="1"/>
  <c r="AR58" i="1"/>
  <c r="AR59" i="1"/>
  <c r="AK115" i="1"/>
  <c r="X21" i="2" s="1"/>
  <c r="X23" i="2" s="1"/>
  <c r="P125" i="1"/>
  <c r="U29" i="2" s="1"/>
  <c r="U31" i="2" s="1"/>
  <c r="I135" i="1"/>
  <c r="T37" i="2" s="1"/>
  <c r="T39" i="2" s="1"/>
  <c r="W149" i="1"/>
  <c r="AD13" i="2" s="1"/>
  <c r="AD15" i="2" s="1"/>
  <c r="I149" i="1"/>
  <c r="AB13" i="2" s="1"/>
  <c r="AB15" i="2"/>
  <c r="AJ39" i="2"/>
  <c r="AJ19" i="2"/>
  <c r="AJ35" i="2"/>
  <c r="AJ27" i="2"/>
  <c r="AJ31" i="2"/>
  <c r="AJ15" i="2"/>
  <c r="U35" i="2"/>
  <c r="AR149" i="1"/>
  <c r="AG13" i="2" s="1"/>
  <c r="AG15" i="2" s="1"/>
  <c r="AD22" i="1"/>
  <c r="G17" i="2" s="1"/>
  <c r="G19" i="2" s="1"/>
  <c r="G30" i="2"/>
  <c r="G32" i="2" s="1"/>
  <c r="W17" i="1"/>
  <c r="F13" i="2" s="1"/>
  <c r="F15" i="2" s="1"/>
  <c r="AK32" i="1"/>
  <c r="H25" i="2" s="1"/>
  <c r="H27" i="2" s="1"/>
  <c r="AD32" i="1"/>
  <c r="G25" i="2" s="1"/>
  <c r="G27" i="2" s="1"/>
  <c r="J27" i="2" s="1"/>
  <c r="AD56" i="1"/>
  <c r="O9" i="2" s="1"/>
  <c r="O11" i="2" s="1"/>
  <c r="P66" i="1"/>
  <c r="M17" i="2" s="1"/>
  <c r="M19" i="2" s="1"/>
  <c r="I71" i="1"/>
  <c r="L21" i="2" s="1"/>
  <c r="L23" i="2" s="1"/>
  <c r="P91" i="1"/>
  <c r="M37" i="2" s="1"/>
  <c r="M39" i="2" s="1"/>
  <c r="T10" i="2"/>
  <c r="AK105" i="1"/>
  <c r="X13" i="2" s="1"/>
  <c r="X15" i="2" s="1"/>
  <c r="AD115" i="1"/>
  <c r="W21" i="2" s="1"/>
  <c r="W23" i="2" s="1"/>
  <c r="I120" i="1"/>
  <c r="T25" i="2" s="1"/>
  <c r="T27" i="2" s="1"/>
  <c r="W120" i="1"/>
  <c r="V25" i="2" s="1"/>
  <c r="V27" i="2" s="1"/>
  <c r="V34" i="2"/>
  <c r="V36" i="2" s="1"/>
  <c r="W130" i="1"/>
  <c r="V33" i="2" s="1"/>
  <c r="V35" i="2" s="1"/>
  <c r="AE14" i="2"/>
  <c r="AE16" i="2" s="1"/>
  <c r="AD149" i="1"/>
  <c r="AE13" i="2" s="1"/>
  <c r="AE15" i="2" s="1"/>
  <c r="P154" i="1"/>
  <c r="AC17" i="2" s="1"/>
  <c r="AC19" i="2" s="1"/>
  <c r="AB30" i="2"/>
  <c r="AB32" i="2" s="1"/>
  <c r="U39" i="2"/>
  <c r="AK39" i="2"/>
  <c r="AK19" i="2"/>
  <c r="AK27" i="2"/>
  <c r="AK31" i="2"/>
  <c r="AP31" i="2" s="1"/>
  <c r="AK15" i="2"/>
  <c r="AK35" i="2"/>
  <c r="D35" i="2"/>
  <c r="AE39" i="2"/>
  <c r="F31" i="2"/>
  <c r="G31" i="2"/>
  <c r="O15" i="2"/>
  <c r="O31" i="2"/>
  <c r="W15" i="2"/>
  <c r="X31" i="2"/>
  <c r="H11" i="2"/>
  <c r="F27" i="2"/>
  <c r="P31" i="2"/>
  <c r="T23" i="2"/>
  <c r="Y31" i="2"/>
  <c r="AB35" i="2"/>
  <c r="F39" i="2"/>
  <c r="N23" i="2"/>
  <c r="Q27" i="2"/>
  <c r="R27" i="2" s="1"/>
  <c r="X39" i="2"/>
  <c r="AD19" i="2"/>
  <c r="F11" i="2"/>
  <c r="V23" i="2"/>
  <c r="D11" i="2"/>
  <c r="D31" i="2"/>
  <c r="L15" i="2"/>
  <c r="L31" i="2"/>
  <c r="V19" i="2"/>
  <c r="N39" i="2"/>
  <c r="W39" i="2"/>
  <c r="D15" i="2"/>
  <c r="G35" i="2"/>
  <c r="AF38" i="2"/>
  <c r="AF40" i="2" s="1"/>
  <c r="AI39" i="2" s="1"/>
  <c r="AK179" i="1"/>
  <c r="AF37" i="2" s="1"/>
  <c r="AF39" i="2" s="1"/>
  <c r="AH39" i="2" s="1"/>
  <c r="AG38" i="2"/>
  <c r="AG40" i="2" s="1"/>
  <c r="AR179" i="1"/>
  <c r="AG37" i="2" s="1"/>
  <c r="AG39" i="2" s="1"/>
  <c r="AK174" i="1"/>
  <c r="AF33" i="2" s="1"/>
  <c r="AF35" i="2" s="1"/>
  <c r="AH35" i="2" s="1"/>
  <c r="AG34" i="2"/>
  <c r="AG36" i="2" s="1"/>
  <c r="AR174" i="1"/>
  <c r="AG33" i="2" s="1"/>
  <c r="AG35" i="2" s="1"/>
  <c r="W169" i="1"/>
  <c r="AD29" i="2" s="1"/>
  <c r="AD31" i="2" s="1"/>
  <c r="AH31" i="2" s="1"/>
  <c r="AD169" i="1"/>
  <c r="AE29" i="2" s="1"/>
  <c r="AE31" i="2" s="1"/>
  <c r="AE30" i="2"/>
  <c r="AE32" i="2" s="1"/>
  <c r="AF30" i="2"/>
  <c r="AF32" i="2" s="1"/>
  <c r="AK169" i="1"/>
  <c r="AF29" i="2" s="1"/>
  <c r="AF31" i="2" s="1"/>
  <c r="AR169" i="1"/>
  <c r="AG29" i="2" s="1"/>
  <c r="AG31" i="2" s="1"/>
  <c r="AD26" i="2"/>
  <c r="AD28" i="2" s="1"/>
  <c r="AI27" i="2" s="1"/>
  <c r="W164" i="1"/>
  <c r="AD25" i="2" s="1"/>
  <c r="AD27" i="2" s="1"/>
  <c r="AH27" i="2" s="1"/>
  <c r="AE26" i="2"/>
  <c r="AE28" i="2" s="1"/>
  <c r="AF26" i="2"/>
  <c r="AF28" i="2" s="1"/>
  <c r="AR164" i="1"/>
  <c r="AG25" i="2" s="1"/>
  <c r="AG27" i="2" s="1"/>
  <c r="W159" i="1"/>
  <c r="AD21" i="2" s="1"/>
  <c r="AD23" i="2" s="1"/>
  <c r="AH23" i="2" s="1"/>
  <c r="H46" i="2" s="1"/>
  <c r="AD159" i="1"/>
  <c r="AE21" i="2" s="1"/>
  <c r="AE23" i="2" s="1"/>
  <c r="AF22" i="2"/>
  <c r="AF24" i="2" s="1"/>
  <c r="AG22" i="2"/>
  <c r="AG24" i="2" s="1"/>
  <c r="AR159" i="1"/>
  <c r="AG21" i="2" s="1"/>
  <c r="AG23" i="2" s="1"/>
  <c r="AE18" i="2"/>
  <c r="AE20" i="2" s="1"/>
  <c r="AI19" i="2" s="1"/>
  <c r="AD154" i="1"/>
  <c r="AE17" i="2" s="1"/>
  <c r="AE19" i="2" s="1"/>
  <c r="AH19" i="2" s="1"/>
  <c r="AK154" i="1"/>
  <c r="AF17" i="2" s="1"/>
  <c r="AF19" i="2" s="1"/>
  <c r="AG18" i="2"/>
  <c r="AG20" i="2" s="1"/>
  <c r="AR154" i="1"/>
  <c r="AG17" i="2" s="1"/>
  <c r="AG19" i="2" s="1"/>
  <c r="AB10" i="2"/>
  <c r="AB12" i="2" s="1"/>
  <c r="AD14" i="2"/>
  <c r="AD16" i="2" s="1"/>
  <c r="AF18" i="2"/>
  <c r="AF20" i="2" s="1"/>
  <c r="AB26" i="2"/>
  <c r="AB28" i="2" s="1"/>
  <c r="AD30" i="2"/>
  <c r="AD32" i="2" s="1"/>
  <c r="AI31" i="2" s="1"/>
  <c r="AF34" i="2"/>
  <c r="AF36" i="2" s="1"/>
  <c r="AI35" i="2" s="1"/>
  <c r="AG30" i="2"/>
  <c r="AG32" i="2" s="1"/>
  <c r="AC38" i="2"/>
  <c r="AC40" i="2" s="1"/>
  <c r="AB18" i="2"/>
  <c r="AB20" i="2" s="1"/>
  <c r="AB34" i="2"/>
  <c r="AB36" i="2" s="1"/>
  <c r="AD38" i="2"/>
  <c r="AD40" i="2" s="1"/>
  <c r="AD144" i="1"/>
  <c r="AE9" i="2" s="1"/>
  <c r="AE11" i="2" s="1"/>
  <c r="P159" i="1"/>
  <c r="AC21" i="2" s="1"/>
  <c r="AC23" i="2" s="1"/>
  <c r="AE22" i="2"/>
  <c r="AE24" i="2" s="1"/>
  <c r="AD164" i="1"/>
  <c r="AE25" i="2" s="1"/>
  <c r="AE27" i="2" s="1"/>
  <c r="AG26" i="2"/>
  <c r="AG28" i="2" s="1"/>
  <c r="AC34" i="2"/>
  <c r="AC36" i="2" s="1"/>
  <c r="AE38" i="2"/>
  <c r="AE40" i="2" s="1"/>
  <c r="AD22" i="2"/>
  <c r="AD24" i="2" s="1"/>
  <c r="AI23" i="2" s="1"/>
  <c r="AK144" i="1"/>
  <c r="AF9" i="2" s="1"/>
  <c r="AF11" i="2" s="1"/>
  <c r="AK164" i="1"/>
  <c r="AF25" i="2" s="1"/>
  <c r="AF27" i="2" s="1"/>
  <c r="Y38" i="2"/>
  <c r="Y40" i="2" s="1"/>
  <c r="AA39" i="2" s="1"/>
  <c r="AR135" i="1"/>
  <c r="Y37" i="2" s="1"/>
  <c r="Y39" i="2" s="1"/>
  <c r="Y34" i="2"/>
  <c r="Y36" i="2" s="1"/>
  <c r="AA35" i="2" s="1"/>
  <c r="AR130" i="1"/>
  <c r="Y33" i="2" s="1"/>
  <c r="Y35" i="2" s="1"/>
  <c r="Z35" i="2" s="1"/>
  <c r="AR120" i="1"/>
  <c r="Y25" i="2" s="1"/>
  <c r="Y27" i="2" s="1"/>
  <c r="Z27" i="2" s="1"/>
  <c r="Y22" i="2"/>
  <c r="Y24" i="2" s="1"/>
  <c r="AA23" i="2" s="1"/>
  <c r="Y18" i="2"/>
  <c r="Y20" i="2" s="1"/>
  <c r="AA19" i="2" s="1"/>
  <c r="AR110" i="1"/>
  <c r="Y17" i="2" s="1"/>
  <c r="Y19" i="2" s="1"/>
  <c r="Z19" i="2" s="1"/>
  <c r="V10" i="2"/>
  <c r="T26" i="2"/>
  <c r="T28" i="2" s="1"/>
  <c r="V30" i="2"/>
  <c r="V32" i="2" s="1"/>
  <c r="X14" i="2"/>
  <c r="X16" i="2" s="1"/>
  <c r="Y10" i="2"/>
  <c r="W26" i="2"/>
  <c r="W28" i="2" s="1"/>
  <c r="U38" i="2"/>
  <c r="U40" i="2" s="1"/>
  <c r="V22" i="2"/>
  <c r="V24" i="2" s="1"/>
  <c r="T34" i="2"/>
  <c r="T36" i="2" s="1"/>
  <c r="V38" i="2"/>
  <c r="V40" i="2" s="1"/>
  <c r="U18" i="2"/>
  <c r="U20" i="2" s="1"/>
  <c r="P115" i="1"/>
  <c r="U21" i="2" s="1"/>
  <c r="U23" i="2" s="1"/>
  <c r="W22" i="2"/>
  <c r="W24" i="2" s="1"/>
  <c r="Y26" i="2"/>
  <c r="Y28" i="2" s="1"/>
  <c r="AA27" i="2" s="1"/>
  <c r="U34" i="2"/>
  <c r="U36" i="2" s="1"/>
  <c r="W38" i="2"/>
  <c r="W40" i="2" s="1"/>
  <c r="I110" i="1"/>
  <c r="T17" i="2" s="1"/>
  <c r="T19" i="2" s="1"/>
  <c r="Q38" i="2"/>
  <c r="Q40" i="2" s="1"/>
  <c r="S39" i="2" s="1"/>
  <c r="AR91" i="1"/>
  <c r="Q37" i="2" s="1"/>
  <c r="Q39" i="2" s="1"/>
  <c r="R39" i="2" s="1"/>
  <c r="Q34" i="2"/>
  <c r="Q36" i="2" s="1"/>
  <c r="S35" i="2" s="1"/>
  <c r="AR86" i="1"/>
  <c r="Q33" i="2" s="1"/>
  <c r="Q35" i="2" s="1"/>
  <c r="R35" i="2" s="1"/>
  <c r="Q30" i="2"/>
  <c r="Q32" i="2" s="1"/>
  <c r="S31" i="2" s="1"/>
  <c r="Q18" i="2"/>
  <c r="Q20" i="2" s="1"/>
  <c r="S19" i="2" s="1"/>
  <c r="AR66" i="1"/>
  <c r="Q17" i="2" s="1"/>
  <c r="Q19" i="2" s="1"/>
  <c r="R19" i="2" s="1"/>
  <c r="AK71" i="1"/>
  <c r="P21" i="2" s="1"/>
  <c r="P23" i="2" s="1"/>
  <c r="AD71" i="1"/>
  <c r="O21" i="2" s="1"/>
  <c r="O23" i="2" s="1"/>
  <c r="AK91" i="1"/>
  <c r="P37" i="2" s="1"/>
  <c r="P39" i="2" s="1"/>
  <c r="AK76" i="1"/>
  <c r="P25" i="2" s="1"/>
  <c r="P27" i="2" s="1"/>
  <c r="O26" i="2"/>
  <c r="O28" i="2" s="1"/>
  <c r="AD91" i="1"/>
  <c r="O37" i="2" s="1"/>
  <c r="O39" i="2" s="1"/>
  <c r="P30" i="2"/>
  <c r="P32" i="2" s="1"/>
  <c r="AK61" i="1"/>
  <c r="P13" i="2" s="1"/>
  <c r="P15" i="2" s="1"/>
  <c r="P10" i="2"/>
  <c r="P12" i="2" s="1"/>
  <c r="P18" i="2"/>
  <c r="P20" i="2" s="1"/>
  <c r="L26" i="2"/>
  <c r="L28" i="2" s="1"/>
  <c r="N30" i="2"/>
  <c r="N32" i="2" s="1"/>
  <c r="P34" i="2"/>
  <c r="P36" i="2" s="1"/>
  <c r="P61" i="1"/>
  <c r="M13" i="2" s="1"/>
  <c r="M15" i="2" s="1"/>
  <c r="P14" i="2"/>
  <c r="P16" i="2" s="1"/>
  <c r="M22" i="2"/>
  <c r="M24" i="2" s="1"/>
  <c r="M38" i="2"/>
  <c r="M40" i="2" s="1"/>
  <c r="N22" i="2"/>
  <c r="N24" i="2" s="1"/>
  <c r="L34" i="2"/>
  <c r="L36" i="2" s="1"/>
  <c r="N38" i="2"/>
  <c r="N40" i="2" s="1"/>
  <c r="M10" i="2"/>
  <c r="M12" i="2" s="1"/>
  <c r="M18" i="2"/>
  <c r="M20" i="2" s="1"/>
  <c r="O22" i="2"/>
  <c r="O24" i="2" s="1"/>
  <c r="AD76" i="1"/>
  <c r="O25" i="2" s="1"/>
  <c r="O27" i="2" s="1"/>
  <c r="Q26" i="2"/>
  <c r="Q28" i="2" s="1"/>
  <c r="S27" i="2" s="1"/>
  <c r="AR81" i="1"/>
  <c r="Q29" i="2" s="1"/>
  <c r="Q31" i="2" s="1"/>
  <c r="R31" i="2" s="1"/>
  <c r="M34" i="2"/>
  <c r="M36" i="2" s="1"/>
  <c r="O38" i="2"/>
  <c r="O40" i="2" s="1"/>
  <c r="P26" i="2"/>
  <c r="P28" i="2" s="1"/>
  <c r="I56" i="1"/>
  <c r="L9" i="2" s="1"/>
  <c r="L11" i="2" s="1"/>
  <c r="I66" i="1"/>
  <c r="L17" i="2" s="1"/>
  <c r="L19" i="2" s="1"/>
  <c r="H38" i="2"/>
  <c r="H40" i="2" s="1"/>
  <c r="AR47" i="1"/>
  <c r="I37" i="2" s="1"/>
  <c r="I39" i="2" s="1"/>
  <c r="J39" i="2" s="1"/>
  <c r="AK47" i="1"/>
  <c r="H37" i="2" s="1"/>
  <c r="H39" i="2" s="1"/>
  <c r="I38" i="2"/>
  <c r="I40" i="2" s="1"/>
  <c r="K39" i="2" s="1"/>
  <c r="H34" i="2"/>
  <c r="H36" i="2" s="1"/>
  <c r="K35" i="2" s="1"/>
  <c r="I34" i="2"/>
  <c r="I36" i="2" s="1"/>
  <c r="AK42" i="1"/>
  <c r="H33" i="2" s="1"/>
  <c r="H35" i="2" s="1"/>
  <c r="J35" i="2" s="1"/>
  <c r="AR42" i="1"/>
  <c r="I33" i="2" s="1"/>
  <c r="I35" i="2" s="1"/>
  <c r="AK37" i="1"/>
  <c r="H29" i="2" s="1"/>
  <c r="H31" i="2" s="1"/>
  <c r="J31" i="2" s="1"/>
  <c r="AR37" i="1"/>
  <c r="I29" i="2" s="1"/>
  <c r="I31" i="2" s="1"/>
  <c r="H30" i="2"/>
  <c r="H32" i="2" s="1"/>
  <c r="K31" i="2" s="1"/>
  <c r="I30" i="2"/>
  <c r="I32" i="2" s="1"/>
  <c r="I26" i="2"/>
  <c r="I28" i="2" s="1"/>
  <c r="H26" i="2"/>
  <c r="H28" i="2" s="1"/>
  <c r="AR32" i="1"/>
  <c r="I25" i="2" s="1"/>
  <c r="I27" i="2" s="1"/>
  <c r="AK27" i="1"/>
  <c r="H21" i="2" s="1"/>
  <c r="H23" i="2" s="1"/>
  <c r="J23" i="2" s="1"/>
  <c r="I22" i="2"/>
  <c r="I24" i="2" s="1"/>
  <c r="AR27" i="1"/>
  <c r="I21" i="2" s="1"/>
  <c r="I23" i="2" s="1"/>
  <c r="H18" i="2"/>
  <c r="H20" i="2" s="1"/>
  <c r="K19" i="2" s="1"/>
  <c r="AR22" i="1"/>
  <c r="I17" i="2" s="1"/>
  <c r="I19" i="2" s="1"/>
  <c r="I14" i="2"/>
  <c r="I16" i="2" s="1"/>
  <c r="H14" i="2"/>
  <c r="H16" i="2" s="1"/>
  <c r="K15" i="2" s="1"/>
  <c r="AR17" i="1"/>
  <c r="I13" i="2" s="1"/>
  <c r="I15" i="2" s="1"/>
  <c r="AP11" i="2" l="1"/>
  <c r="I43" i="2" s="1"/>
  <c r="P50" i="2"/>
  <c r="Z39" i="2"/>
  <c r="Z31" i="2"/>
  <c r="G48" i="2" s="1"/>
  <c r="G58" i="2" s="1"/>
  <c r="Z15" i="2"/>
  <c r="G44" i="2" s="1"/>
  <c r="H50" i="2"/>
  <c r="J50" i="2"/>
  <c r="K11" i="2"/>
  <c r="N43" i="2" s="1"/>
  <c r="O48" i="2"/>
  <c r="F48" i="2"/>
  <c r="E45" i="2"/>
  <c r="N45" i="2"/>
  <c r="Q47" i="2"/>
  <c r="R50" i="2"/>
  <c r="J49" i="2"/>
  <c r="S49" i="2"/>
  <c r="K49" i="2"/>
  <c r="T49" i="2"/>
  <c r="S50" i="2"/>
  <c r="S48" i="2"/>
  <c r="S58" i="2" s="1"/>
  <c r="J48" i="2"/>
  <c r="K47" i="2"/>
  <c r="T47" i="2"/>
  <c r="BF19" i="2"/>
  <c r="K45" i="2" s="1"/>
  <c r="BG19" i="2"/>
  <c r="T45" i="2" s="1"/>
  <c r="AH11" i="2"/>
  <c r="H43" i="2" s="1"/>
  <c r="AI11" i="2"/>
  <c r="Q43" i="2" s="1"/>
  <c r="AA11" i="2"/>
  <c r="P43" i="2" s="1"/>
  <c r="Z11" i="2"/>
  <c r="G43" i="2" s="1"/>
  <c r="AY11" i="2"/>
  <c r="S43" i="2" s="1"/>
  <c r="AX11" i="2"/>
  <c r="BG11" i="2"/>
  <c r="T43" i="2" s="1"/>
  <c r="BF11" i="2"/>
  <c r="K43" i="2" s="1"/>
  <c r="S46" i="2"/>
  <c r="J46" i="2"/>
  <c r="BG23" i="2"/>
  <c r="T46" i="2" s="1"/>
  <c r="BF23" i="2"/>
  <c r="K46" i="2" s="1"/>
  <c r="E49" i="2"/>
  <c r="S11" i="2"/>
  <c r="O43" i="2" s="1"/>
  <c r="R11" i="2"/>
  <c r="F43" i="2" s="1"/>
  <c r="BG15" i="2"/>
  <c r="T44" i="2" s="1"/>
  <c r="BF15" i="2"/>
  <c r="K44" i="2" s="1"/>
  <c r="J44" i="2"/>
  <c r="S44" i="2"/>
  <c r="S47" i="2"/>
  <c r="J47" i="2"/>
  <c r="AQ11" i="2"/>
  <c r="R43" i="2" s="1"/>
  <c r="Q14" i="2"/>
  <c r="Q16" i="2" s="1"/>
  <c r="S15" i="2" s="1"/>
  <c r="AR61" i="1"/>
  <c r="Q13" i="2" s="1"/>
  <c r="Q15" i="2" s="1"/>
  <c r="N44" i="2"/>
  <c r="E44" i="2"/>
  <c r="K50" i="2"/>
  <c r="S45" i="2"/>
  <c r="J45" i="2"/>
  <c r="T48" i="2"/>
  <c r="T58" i="2" s="1"/>
  <c r="K48" i="2"/>
  <c r="K58" i="2" s="1"/>
  <c r="R49" i="2"/>
  <c r="I44" i="2"/>
  <c r="AH15" i="2"/>
  <c r="H44" i="2" s="1"/>
  <c r="G49" i="2"/>
  <c r="P49" i="2"/>
  <c r="P47" i="2"/>
  <c r="G47" i="2"/>
  <c r="G45" i="2"/>
  <c r="P45" i="2"/>
  <c r="F58" i="2"/>
  <c r="E47" i="2"/>
  <c r="I46" i="2"/>
  <c r="R45" i="2"/>
  <c r="I45" i="2"/>
  <c r="P44" i="2"/>
  <c r="I50" i="2"/>
  <c r="Q44" i="2"/>
  <c r="R48" i="2"/>
  <c r="R58" i="2" s="1"/>
  <c r="I48" i="2"/>
  <c r="I58" i="2" s="1"/>
  <c r="R47" i="2"/>
  <c r="I47" i="2"/>
  <c r="I49" i="2"/>
  <c r="P58" i="2"/>
  <c r="G50" i="2"/>
  <c r="O49" i="2"/>
  <c r="F49" i="2"/>
  <c r="F46" i="2"/>
  <c r="R56" i="2" s="1"/>
  <c r="O46" i="2"/>
  <c r="F47" i="2"/>
  <c r="O47" i="2"/>
  <c r="Q50" i="2"/>
  <c r="N48" i="2"/>
  <c r="N58" i="2" s="1"/>
  <c r="E48" i="2"/>
  <c r="E58" i="2" s="1"/>
  <c r="F45" i="2"/>
  <c r="O45" i="2"/>
  <c r="N50" i="2"/>
  <c r="E50" i="2"/>
  <c r="H49" i="2"/>
  <c r="Q49" i="2"/>
  <c r="N46" i="2"/>
  <c r="E46" i="2"/>
  <c r="Q46" i="2"/>
  <c r="N49" i="2"/>
  <c r="P46" i="2"/>
  <c r="G46" i="2"/>
  <c r="Q48" i="2"/>
  <c r="Q58" i="2" s="1"/>
  <c r="H48" i="2"/>
  <c r="H58" i="2" s="1"/>
  <c r="O50" i="2"/>
  <c r="F50" i="2"/>
  <c r="J11" i="2"/>
  <c r="E43" i="2" s="1"/>
  <c r="H47" i="2"/>
  <c r="Q45" i="2"/>
  <c r="H45" i="2"/>
  <c r="J58" i="2" l="1"/>
  <c r="G57" i="2"/>
  <c r="R15" i="2"/>
  <c r="F44" i="2" s="1"/>
  <c r="T53" i="2" s="1"/>
  <c r="E55" i="2"/>
  <c r="K56" i="2"/>
  <c r="K53" i="2"/>
  <c r="O58" i="2"/>
  <c r="O44" i="2"/>
  <c r="O54" i="2" s="1"/>
  <c r="G54" i="2"/>
  <c r="S54" i="2"/>
  <c r="Q54" i="2"/>
  <c r="J54" i="2"/>
  <c r="O59" i="2"/>
  <c r="O55" i="2"/>
  <c r="O60" i="2"/>
  <c r="O56" i="2"/>
  <c r="R44" i="2"/>
  <c r="P60" i="2"/>
  <c r="Q60" i="2"/>
  <c r="S60" i="2"/>
  <c r="T60" i="2"/>
  <c r="R60" i="2"/>
  <c r="J60" i="2"/>
  <c r="I60" i="2"/>
  <c r="K60" i="2"/>
  <c r="F60" i="2"/>
  <c r="G60" i="2"/>
  <c r="H60" i="2"/>
  <c r="E60" i="2"/>
  <c r="N60" i="2"/>
  <c r="E59" i="2"/>
  <c r="N59" i="2"/>
  <c r="R59" i="2"/>
  <c r="K59" i="2"/>
  <c r="S59" i="2"/>
  <c r="T59" i="2"/>
  <c r="Q59" i="2"/>
  <c r="J59" i="2"/>
  <c r="P59" i="2"/>
  <c r="I59" i="2"/>
  <c r="G59" i="2"/>
  <c r="H59" i="2"/>
  <c r="F59" i="2"/>
  <c r="R57" i="2"/>
  <c r="Q57" i="2"/>
  <c r="S57" i="2"/>
  <c r="J57" i="2"/>
  <c r="P57" i="2"/>
  <c r="K57" i="2"/>
  <c r="I57" i="2"/>
  <c r="T57" i="2"/>
  <c r="F57" i="2"/>
  <c r="H57" i="2"/>
  <c r="N57" i="2"/>
  <c r="E57" i="2"/>
  <c r="O57" i="2"/>
  <c r="J56" i="2"/>
  <c r="S56" i="2"/>
  <c r="P56" i="2"/>
  <c r="Q56" i="2"/>
  <c r="I56" i="2"/>
  <c r="F56" i="2"/>
  <c r="G56" i="2"/>
  <c r="H56" i="2"/>
  <c r="E56" i="2"/>
  <c r="N56" i="2"/>
  <c r="R55" i="2"/>
  <c r="Q55" i="2"/>
  <c r="S55" i="2"/>
  <c r="P55" i="2"/>
  <c r="J55" i="2"/>
  <c r="K55" i="2"/>
  <c r="G55" i="2"/>
  <c r="T55" i="2"/>
  <c r="F55" i="2"/>
  <c r="H55" i="2"/>
  <c r="I55" i="2"/>
  <c r="N55" i="2"/>
  <c r="H54" i="2" l="1"/>
  <c r="E54" i="2"/>
  <c r="T56" i="2"/>
  <c r="P54" i="2"/>
  <c r="T54" i="2"/>
  <c r="R54" i="2"/>
  <c r="I54" i="2"/>
  <c r="K54" i="2"/>
  <c r="F54" i="2"/>
  <c r="N5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Kampers, Linde</author>
  </authors>
  <commentList>
    <comment ref="AA3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Kampers, Linde:</t>
        </r>
        <r>
          <rPr>
            <sz val="9"/>
            <color indexed="81"/>
            <rFont val="Tahoma"/>
            <charset val="1"/>
          </rPr>
          <t xml:space="preserve">
not taken into account: gone due to antibiotics unequally spread. 
No antibiotics will be used: all that grows we want to know.</t>
        </r>
      </text>
    </comment>
    <comment ref="AR1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Kampers, Linde:</t>
        </r>
        <r>
          <rPr>
            <sz val="9"/>
            <color indexed="81"/>
            <rFont val="Tahoma"/>
            <family val="2"/>
          </rPr>
          <t xml:space="preserve">
Dilution error: not taken into account
</t>
        </r>
      </text>
    </comment>
  </commentList>
</comments>
</file>

<file path=xl/sharedStrings.xml><?xml version="1.0" encoding="utf-8"?>
<sst xmlns="http://schemas.openxmlformats.org/spreadsheetml/2006/main" count="2763" uniqueCount="49">
  <si>
    <t>Survival experiment</t>
  </si>
  <si>
    <t xml:space="preserve">Subject: </t>
  </si>
  <si>
    <t>Anaerobic survival after aerobic inoculation of recombinant strains</t>
  </si>
  <si>
    <t>Technical replicates</t>
  </si>
  <si>
    <t>DeBont+Gluconic Acid - Kanamycin only in 2213-/A/APR</t>
  </si>
  <si>
    <t>Biological replicates</t>
  </si>
  <si>
    <t>Inoculation date</t>
  </si>
  <si>
    <t>30may'17</t>
  </si>
  <si>
    <t>Inoculated</t>
  </si>
  <si>
    <t xml:space="preserve">Blank </t>
  </si>
  <si>
    <t>KT2440 WT</t>
  </si>
  <si>
    <t>2213F -</t>
  </si>
  <si>
    <t>2213F A</t>
  </si>
  <si>
    <t>2213F APR</t>
  </si>
  <si>
    <t>p+0</t>
  </si>
  <si>
    <t>p+3</t>
  </si>
  <si>
    <t>T0</t>
  </si>
  <si>
    <t>Sample</t>
  </si>
  <si>
    <t>Dilution:</t>
  </si>
  <si>
    <t>AVERAGE</t>
  </si>
  <si>
    <t>Stdev</t>
  </si>
  <si>
    <t>Blank</t>
  </si>
  <si>
    <t>WT</t>
  </si>
  <si>
    <t>NA</t>
  </si>
  <si>
    <t>average</t>
  </si>
  <si>
    <t>stdev</t>
  </si>
  <si>
    <t xml:space="preserve">2213F - </t>
  </si>
  <si>
    <t>T2</t>
  </si>
  <si>
    <t>T4</t>
  </si>
  <si>
    <t>T7</t>
  </si>
  <si>
    <t>T9</t>
  </si>
  <si>
    <t>T11</t>
  </si>
  <si>
    <t>-</t>
  </si>
  <si>
    <t>T17</t>
  </si>
  <si>
    <t>dilution</t>
  </si>
  <si>
    <t>Average nr of bacteria</t>
  </si>
  <si>
    <t>est. nr of bacteria</t>
  </si>
  <si>
    <t>STDEV</t>
  </si>
  <si>
    <t>Numbers</t>
  </si>
  <si>
    <t>2213F - p+0</t>
  </si>
  <si>
    <t>2213F - p+6</t>
  </si>
  <si>
    <t>2213F A p+0</t>
  </si>
  <si>
    <t>2213F A p+6</t>
  </si>
  <si>
    <t>2213F APR p+0</t>
  </si>
  <si>
    <t>2213F APR p+6</t>
  </si>
  <si>
    <t>Percentages</t>
  </si>
  <si>
    <t>2213F - p+3</t>
  </si>
  <si>
    <t>2213F A p+3</t>
  </si>
  <si>
    <t>2213F APR p+3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</si>
</sst>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5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0" fillId="3" borderId="0" xfId="0" applyFill="1"/>
    <xf numFmtId="1" fontId="1" fillId="0" borderId="0" xfId="0" applyNumberFormat="1" applyFont="1"/>
    <xf numFmtId="0" fontId="1" fillId="0" borderId="0" xfId="0" applyFont="1"/>
    <xf numFmtId="1" fontId="6" fillId="2" borderId="0" xfId="0" applyNumberFormat="1" applyFont="1" applyFill="1"/>
    <xf numFmtId="0" fontId="0" fillId="0" borderId="0" xfId="0"/>
    <xf numFmtId="1" fontId="0" fillId="0" borderId="0" xfId="0" applyNumberFormat="1"/>
    <xf numFmtId="1" fontId="0" fillId="3" borderId="0" xfId="0" applyNumberFormat="1" applyFill="1"/>
    <xf numFmtId="1" fontId="1" fillId="2" borderId="0" xfId="0" applyNumberFormat="1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" fontId="0" fillId="7" borderId="0" xfId="0" applyNumberFormat="1" applyFill="1"/>
    <xf numFmtId="0" fontId="0" fillId="8" borderId="0" xfId="0" applyFill="1"/>
    <xf numFmtId="1" fontId="0" fillId="8" borderId="0" xfId="0" applyNumberFormat="1" applyFill="1"/>
    <xf numFmtId="1" fontId="0" fillId="9" borderId="0" xfId="0" applyNumberFormat="1" applyFill="1"/>
    <xf numFmtId="0" fontId="0" fillId="9" borderId="0" xfId="0" applyFill="1"/>
    <xf numFmtId="0" fontId="0" fillId="2" borderId="0" xfId="0" applyFont="1" applyFill="1"/>
    <xf numFmtId="0" fontId="7" fillId="0" borderId="0" xfId="0" applyFont="1"/>
    <xf numFmtId="0" fontId="6" fillId="0" borderId="0" xfId="0" applyFont="1"/>
    <xf numFmtId="0" fontId="6" fillId="2" borderId="0" xfId="0" applyFont="1" applyFill="1"/>
    <xf numFmtId="164" fontId="6" fillId="0" borderId="0" xfId="0" applyNumberFormat="1" applyFont="1"/>
    <xf numFmtId="1" fontId="6" fillId="0" borderId="0" xfId="0" applyNumberFormat="1" applyFont="1"/>
    <xf numFmtId="1" fontId="6" fillId="3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Anaerobic survival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2194359082828596"/>
          <c:y val="0.12664424103274832"/>
          <c:w val="0.70230737223664164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results'!$F$53:$J$53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9-4A04-B764-568E82D87DA7}"/>
            </c:ext>
          </c:extLst>
        </c:ser>
        <c:ser>
          <c:idx val="1"/>
          <c:order val="1"/>
          <c:tx>
            <c:v>WT KT2440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results'!$N$54:$T$54</c:f>
                <c:numCache>
                  <c:formatCode>General</c:formatCode>
                  <c:ptCount val="7"/>
                  <c:pt idx="0">
                    <c:v>2.2287656912868985</c:v>
                  </c:pt>
                  <c:pt idx="1">
                    <c:v>0</c:v>
                  </c:pt>
                  <c:pt idx="2">
                    <c:v>30.554191834079198</c:v>
                  </c:pt>
                  <c:pt idx="3">
                    <c:v>0</c:v>
                  </c:pt>
                  <c:pt idx="4">
                    <c:v>3.6289180624696891</c:v>
                  </c:pt>
                  <c:pt idx="5">
                    <c:v>5.4120179467869072</c:v>
                  </c:pt>
                  <c:pt idx="6">
                    <c:v>0</c:v>
                  </c:pt>
                </c:numCache>
              </c:numRef>
            </c:plus>
            <c:minus>
              <c:numRef>
                <c:f>'Survivalexp results'!$N$55:$T$55</c:f>
                <c:numCache>
                  <c:formatCode>General</c:formatCode>
                  <c:ptCount val="7"/>
                  <c:pt idx="0">
                    <c:v>3.3600856263991341</c:v>
                  </c:pt>
                  <c:pt idx="1">
                    <c:v>0</c:v>
                  </c:pt>
                  <c:pt idx="2">
                    <c:v>30.400758684382357</c:v>
                  </c:pt>
                  <c:pt idx="3">
                    <c:v>0.41401498033078787</c:v>
                  </c:pt>
                  <c:pt idx="4">
                    <c:v>0.14326029909272164</c:v>
                  </c:pt>
                  <c:pt idx="5">
                    <c:v>0.13079473339283848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results'!$F$54:$J$54</c:f>
              <c:numCache>
                <c:formatCode>General</c:formatCode>
                <c:ptCount val="5"/>
                <c:pt idx="0">
                  <c:v>100</c:v>
                </c:pt>
                <c:pt idx="1">
                  <c:v>62.094192958390494</c:v>
                </c:pt>
                <c:pt idx="2">
                  <c:v>3.9849108367626886</c:v>
                </c:pt>
                <c:pt idx="3">
                  <c:v>0.5486968449931412</c:v>
                </c:pt>
                <c:pt idx="4">
                  <c:v>0.48010973936899864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9-4A04-B764-568E82D87DA7}"/>
            </c:ext>
          </c:extLst>
        </c:ser>
        <c:ser>
          <c:idx val="2"/>
          <c:order val="2"/>
          <c:tx>
            <c:v>KT2440 pS2213 - p+0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results'!$N$55:$T$55</c:f>
                <c:numCache>
                  <c:formatCode>General</c:formatCode>
                  <c:ptCount val="7"/>
                  <c:pt idx="0">
                    <c:v>3.3600856263991341</c:v>
                  </c:pt>
                  <c:pt idx="1">
                    <c:v>0</c:v>
                  </c:pt>
                  <c:pt idx="2">
                    <c:v>30.400758684382357</c:v>
                  </c:pt>
                  <c:pt idx="3">
                    <c:v>0.41401498033078787</c:v>
                  </c:pt>
                  <c:pt idx="4">
                    <c:v>0.14326029909272164</c:v>
                  </c:pt>
                  <c:pt idx="5">
                    <c:v>0.13079473339283848</c:v>
                  </c:pt>
                  <c:pt idx="6">
                    <c:v>0</c:v>
                  </c:pt>
                </c:numCache>
              </c:numRef>
            </c:plus>
            <c:minus>
              <c:numRef>
                <c:f>'Survivalexp results'!$N$55:$T$55</c:f>
                <c:numCache>
                  <c:formatCode>General</c:formatCode>
                  <c:ptCount val="7"/>
                  <c:pt idx="0">
                    <c:v>3.3600856263991341</c:v>
                  </c:pt>
                  <c:pt idx="1">
                    <c:v>0</c:v>
                  </c:pt>
                  <c:pt idx="2">
                    <c:v>30.400758684382357</c:v>
                  </c:pt>
                  <c:pt idx="3">
                    <c:v>0.41401498033078787</c:v>
                  </c:pt>
                  <c:pt idx="4">
                    <c:v>0.14326029909272164</c:v>
                  </c:pt>
                  <c:pt idx="5">
                    <c:v>0.13079473339283848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results'!$F$55:$J$55</c:f>
              <c:numCache>
                <c:formatCode>General</c:formatCode>
                <c:ptCount val="5"/>
                <c:pt idx="0">
                  <c:v>100</c:v>
                </c:pt>
                <c:pt idx="1">
                  <c:v>28.806584362139926</c:v>
                </c:pt>
                <c:pt idx="2">
                  <c:v>0.67489711934156382</c:v>
                </c:pt>
                <c:pt idx="3">
                  <c:v>0.18086419753086422</c:v>
                </c:pt>
                <c:pt idx="4">
                  <c:v>4.4135802469135801E-2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9-4A04-B764-568E82D87DA7}"/>
            </c:ext>
          </c:extLst>
        </c:ser>
        <c:ser>
          <c:idx val="3"/>
          <c:order val="3"/>
          <c:tx>
            <c:v>KT2440 pS2213 - p+3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results'!$N$56:$T$56</c:f>
                <c:numCache>
                  <c:formatCode>General</c:formatCode>
                  <c:ptCount val="7"/>
                  <c:pt idx="0">
                    <c:v>1.2047244518555398</c:v>
                  </c:pt>
                  <c:pt idx="1">
                    <c:v>0</c:v>
                  </c:pt>
                  <c:pt idx="2">
                    <c:v>0</c:v>
                  </c:pt>
                  <c:pt idx="3">
                    <c:v>2.2628540971086925E-2</c:v>
                  </c:pt>
                  <c:pt idx="4">
                    <c:v>4.8790091934813587E-3</c:v>
                  </c:pt>
                  <c:pt idx="5">
                    <c:v>2.9626766038804058E-3</c:v>
                  </c:pt>
                  <c:pt idx="6">
                    <c:v>0</c:v>
                  </c:pt>
                </c:numCache>
              </c:numRef>
            </c:plus>
            <c:minus>
              <c:numRef>
                <c:f>'Survivalexp results'!$N$56:$T$56</c:f>
                <c:numCache>
                  <c:formatCode>General</c:formatCode>
                  <c:ptCount val="7"/>
                  <c:pt idx="0">
                    <c:v>1.2047244518555398</c:v>
                  </c:pt>
                  <c:pt idx="1">
                    <c:v>0</c:v>
                  </c:pt>
                  <c:pt idx="2">
                    <c:v>0</c:v>
                  </c:pt>
                  <c:pt idx="3">
                    <c:v>2.2628540971086925E-2</c:v>
                  </c:pt>
                  <c:pt idx="4">
                    <c:v>4.8790091934813587E-3</c:v>
                  </c:pt>
                  <c:pt idx="5">
                    <c:v>2.9626766038804058E-3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results'!$F$56:$J$56</c:f>
              <c:numCache>
                <c:formatCode>General</c:formatCode>
                <c:ptCount val="5"/>
                <c:pt idx="0">
                  <c:v>100</c:v>
                </c:pt>
                <c:pt idx="1">
                  <c:v>12.962962962962965</c:v>
                </c:pt>
                <c:pt idx="2">
                  <c:v>5.4409171075837738E-2</c:v>
                </c:pt>
                <c:pt idx="3">
                  <c:v>7.6895943562610234E-3</c:v>
                </c:pt>
                <c:pt idx="4">
                  <c:v>3.5185185185185189E-3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9-4A04-B764-568E82D87DA7}"/>
            </c:ext>
          </c:extLst>
        </c:ser>
        <c:ser>
          <c:idx val="4"/>
          <c:order val="4"/>
          <c:tx>
            <c:v>KT2440 pS2213 ackA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results'!$N$57:$T$57</c:f>
                <c:numCache>
                  <c:formatCode>General</c:formatCode>
                  <c:ptCount val="7"/>
                  <c:pt idx="0">
                    <c:v>0.38676505993961885</c:v>
                  </c:pt>
                  <c:pt idx="1">
                    <c:v>0</c:v>
                  </c:pt>
                  <c:pt idx="2">
                    <c:v>25.629921714698717</c:v>
                  </c:pt>
                  <c:pt idx="3">
                    <c:v>3.756734432561256E-2</c:v>
                  </c:pt>
                  <c:pt idx="4">
                    <c:v>4.0765191734818927E-2</c:v>
                  </c:pt>
                  <c:pt idx="5">
                    <c:v>5.3173798636200189E-3</c:v>
                  </c:pt>
                  <c:pt idx="6">
                    <c:v>3.4843918599389585E-3</c:v>
                  </c:pt>
                </c:numCache>
              </c:numRef>
            </c:plus>
            <c:minus>
              <c:numRef>
                <c:f>'Survivalexp results'!$N$57:$T$57</c:f>
                <c:numCache>
                  <c:formatCode>General</c:formatCode>
                  <c:ptCount val="7"/>
                  <c:pt idx="0">
                    <c:v>0.38676505993961885</c:v>
                  </c:pt>
                  <c:pt idx="1">
                    <c:v>0</c:v>
                  </c:pt>
                  <c:pt idx="2">
                    <c:v>25.629921714698717</c:v>
                  </c:pt>
                  <c:pt idx="3">
                    <c:v>3.756734432561256E-2</c:v>
                  </c:pt>
                  <c:pt idx="4">
                    <c:v>4.0765191734818927E-2</c:v>
                  </c:pt>
                  <c:pt idx="5">
                    <c:v>5.3173798636200189E-3</c:v>
                  </c:pt>
                  <c:pt idx="6">
                    <c:v>3.4843918599389585E-3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results'!$F$57:$J$57</c:f>
              <c:numCache>
                <c:formatCode>General</c:formatCode>
                <c:ptCount val="5"/>
                <c:pt idx="0">
                  <c:v>100</c:v>
                </c:pt>
                <c:pt idx="1">
                  <c:v>18.339100346020761</c:v>
                </c:pt>
                <c:pt idx="2">
                  <c:v>0.14411764705882354</c:v>
                </c:pt>
                <c:pt idx="3">
                  <c:v>3.9677047289504039E-2</c:v>
                </c:pt>
                <c:pt idx="4">
                  <c:v>1.0397923875432525E-2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C9-4A04-B764-568E82D87DA7}"/>
            </c:ext>
          </c:extLst>
        </c:ser>
        <c:ser>
          <c:idx val="5"/>
          <c:order val="5"/>
          <c:tx>
            <c:v>KT2440 pS2213 ackA p+3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results'!$N$58:$T$58</c:f>
                <c:numCache>
                  <c:formatCode>General</c:formatCode>
                  <c:ptCount val="7"/>
                  <c:pt idx="0">
                    <c:v>0.87892540129632835</c:v>
                  </c:pt>
                  <c:pt idx="1">
                    <c:v>0</c:v>
                  </c:pt>
                  <c:pt idx="2">
                    <c:v>0</c:v>
                  </c:pt>
                  <c:pt idx="3">
                    <c:v>2.5873962754091664E-2</c:v>
                  </c:pt>
                  <c:pt idx="4">
                    <c:v>5.024751237290544E-3</c:v>
                  </c:pt>
                  <c:pt idx="5">
                    <c:v>2.1026233071238499E-3</c:v>
                  </c:pt>
                  <c:pt idx="6">
                    <c:v>1.841593094736472E-3</c:v>
                  </c:pt>
                </c:numCache>
              </c:numRef>
            </c:plus>
            <c:minus>
              <c:numRef>
                <c:f>'Survivalexp results'!$N$58:$T$58</c:f>
                <c:numCache>
                  <c:formatCode>General</c:formatCode>
                  <c:ptCount val="7"/>
                  <c:pt idx="0">
                    <c:v>0.87892540129632835</c:v>
                  </c:pt>
                  <c:pt idx="1">
                    <c:v>0</c:v>
                  </c:pt>
                  <c:pt idx="2">
                    <c:v>0</c:v>
                  </c:pt>
                  <c:pt idx="3">
                    <c:v>2.5873962754091664E-2</c:v>
                  </c:pt>
                  <c:pt idx="4">
                    <c:v>5.024751237290544E-3</c:v>
                  </c:pt>
                  <c:pt idx="5">
                    <c:v>2.1026233071238499E-3</c:v>
                  </c:pt>
                  <c:pt idx="6">
                    <c:v>1.841593094736472E-3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results'!$F$58:$J$58</c:f>
              <c:numCache>
                <c:formatCode>General</c:formatCode>
                <c:ptCount val="5"/>
                <c:pt idx="0">
                  <c:v>100</c:v>
                </c:pt>
                <c:pt idx="1">
                  <c:v>34.436619718309849</c:v>
                </c:pt>
                <c:pt idx="2">
                  <c:v>8.9014084507042249E-2</c:v>
                </c:pt>
                <c:pt idx="3">
                  <c:v>9.6619718309859156E-3</c:v>
                </c:pt>
                <c:pt idx="4">
                  <c:v>9.2816901408450721E-3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C9-4A04-B764-568E82D87DA7}"/>
            </c:ext>
          </c:extLst>
        </c:ser>
        <c:ser>
          <c:idx val="6"/>
          <c:order val="6"/>
          <c:tx>
            <c:v>KT2440 pS2213 ackA-(pyrK-pyrD B)-(nrdD-nrdG) p+0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results'!$N$59:$T$59</c:f>
                <c:numCache>
                  <c:formatCode>General</c:formatCode>
                  <c:ptCount val="7"/>
                  <c:pt idx="0">
                    <c:v>0.64741671970412795</c:v>
                  </c:pt>
                  <c:pt idx="1">
                    <c:v>0</c:v>
                  </c:pt>
                  <c:pt idx="2">
                    <c:v>32.977192612983409</c:v>
                  </c:pt>
                  <c:pt idx="3">
                    <c:v>3.4676233217401577</c:v>
                  </c:pt>
                  <c:pt idx="4">
                    <c:v>1.6757317598870884</c:v>
                  </c:pt>
                  <c:pt idx="5">
                    <c:v>0.39764752166195316</c:v>
                  </c:pt>
                  <c:pt idx="6">
                    <c:v>3.4185329976145103E-2</c:v>
                  </c:pt>
                </c:numCache>
              </c:numRef>
            </c:plus>
            <c:minus>
              <c:numRef>
                <c:f>'Survivalexp results'!$N$59:$T$59</c:f>
                <c:numCache>
                  <c:formatCode>General</c:formatCode>
                  <c:ptCount val="7"/>
                  <c:pt idx="0">
                    <c:v>0.64741671970412795</c:v>
                  </c:pt>
                  <c:pt idx="1">
                    <c:v>0</c:v>
                  </c:pt>
                  <c:pt idx="2">
                    <c:v>32.977192612983409</c:v>
                  </c:pt>
                  <c:pt idx="3">
                    <c:v>3.4676233217401577</c:v>
                  </c:pt>
                  <c:pt idx="4">
                    <c:v>1.6757317598870884</c:v>
                  </c:pt>
                  <c:pt idx="5">
                    <c:v>0.39764752166195316</c:v>
                  </c:pt>
                  <c:pt idx="6">
                    <c:v>3.4185329976145103E-2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results'!$F$59:$J$59</c:f>
              <c:numCache>
                <c:formatCode>General</c:formatCode>
                <c:ptCount val="5"/>
                <c:pt idx="0">
                  <c:v>100</c:v>
                </c:pt>
                <c:pt idx="1">
                  <c:v>31.234866828087167</c:v>
                </c:pt>
                <c:pt idx="2">
                  <c:v>7.6392251815980643</c:v>
                </c:pt>
                <c:pt idx="3">
                  <c:v>3.4745762711864407</c:v>
                </c:pt>
                <c:pt idx="4">
                  <c:v>0.76634382566585957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C9-4A04-B764-568E82D87DA7}"/>
            </c:ext>
          </c:extLst>
        </c:ser>
        <c:ser>
          <c:idx val="7"/>
          <c:order val="7"/>
          <c:tx>
            <c:v>KT2440 pS2213 ackA-(pyrK-pyrD B)-(nrdD-nrdG) p+3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results'!$N$60:$T$60</c:f>
                <c:numCache>
                  <c:formatCode>General</c:formatCode>
                  <c:ptCount val="7"/>
                  <c:pt idx="0">
                    <c:v>4.7211116843509435</c:v>
                  </c:pt>
                  <c:pt idx="1">
                    <c:v>0</c:v>
                  </c:pt>
                  <c:pt idx="2">
                    <c:v>37.123539413887165</c:v>
                  </c:pt>
                  <c:pt idx="3">
                    <c:v>3.2036470407177928</c:v>
                  </c:pt>
                  <c:pt idx="4">
                    <c:v>2.5019476926373367</c:v>
                  </c:pt>
                  <c:pt idx="5">
                    <c:v>1.5731946161004844</c:v>
                  </c:pt>
                  <c:pt idx="6">
                    <c:v>0.11084571202685707</c:v>
                  </c:pt>
                </c:numCache>
              </c:numRef>
            </c:plus>
            <c:minus>
              <c:numRef>
                <c:f>'Survivalexp results'!$N$60:$T$60</c:f>
                <c:numCache>
                  <c:formatCode>General</c:formatCode>
                  <c:ptCount val="7"/>
                  <c:pt idx="0">
                    <c:v>4.7211116843509435</c:v>
                  </c:pt>
                  <c:pt idx="1">
                    <c:v>0</c:v>
                  </c:pt>
                  <c:pt idx="2">
                    <c:v>37.123539413887165</c:v>
                  </c:pt>
                  <c:pt idx="3">
                    <c:v>3.2036470407177928</c:v>
                  </c:pt>
                  <c:pt idx="4">
                    <c:v>2.5019476926373367</c:v>
                  </c:pt>
                  <c:pt idx="5">
                    <c:v>1.5731946161004844</c:v>
                  </c:pt>
                  <c:pt idx="6">
                    <c:v>0.11084571202685707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results'!$F$60:$J$60</c:f>
              <c:numCache>
                <c:formatCode>General</c:formatCode>
                <c:ptCount val="5"/>
                <c:pt idx="0">
                  <c:v>100</c:v>
                </c:pt>
                <c:pt idx="1">
                  <c:v>54.935194416749752</c:v>
                </c:pt>
                <c:pt idx="2">
                  <c:v>8.8035892323030929</c:v>
                </c:pt>
                <c:pt idx="3">
                  <c:v>4.6161515453639081</c:v>
                </c:pt>
                <c:pt idx="4">
                  <c:v>2.5324027916251253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C9-4A04-B764-568E82D87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</c:lineChart>
      <c:date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 val="autoZero"/>
        <c:auto val="0"/>
        <c:lblOffset val="100"/>
        <c:baseTimeUnit val="days"/>
      </c:dateAx>
      <c:valAx>
        <c:axId val="102100992"/>
        <c:scaling>
          <c:logBase val="10"/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CFU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88236934633431"/>
          <c:y val="0.12812441951988146"/>
          <c:w val="0.15647944702046307"/>
          <c:h val="0.74251248938887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94359082828596"/>
          <c:y val="0.12664424103274832"/>
          <c:w val="0.70230737223664164"/>
          <c:h val="0.73413323992742396"/>
        </c:manualLayout>
      </c:layout>
      <c:lineChart>
        <c:grouping val="standard"/>
        <c:varyColors val="0"/>
        <c:ser>
          <c:idx val="0"/>
          <c:order val="0"/>
          <c:tx>
            <c:v>Blank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results'!$F$53:$J$53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5-4697-8FE7-7B4FCC3740FA}"/>
            </c:ext>
          </c:extLst>
        </c:ser>
        <c:ser>
          <c:idx val="1"/>
          <c:order val="1"/>
          <c:tx>
            <c:v>WT KT2440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results'!$N$54:$T$54</c:f>
                <c:numCache>
                  <c:formatCode>General</c:formatCode>
                  <c:ptCount val="7"/>
                  <c:pt idx="0">
                    <c:v>2.2287656912868985</c:v>
                  </c:pt>
                  <c:pt idx="1">
                    <c:v>0</c:v>
                  </c:pt>
                  <c:pt idx="2">
                    <c:v>30.554191834079198</c:v>
                  </c:pt>
                  <c:pt idx="3">
                    <c:v>0</c:v>
                  </c:pt>
                  <c:pt idx="4">
                    <c:v>3.6289180624696891</c:v>
                  </c:pt>
                  <c:pt idx="5">
                    <c:v>5.4120179467869072</c:v>
                  </c:pt>
                  <c:pt idx="6">
                    <c:v>0</c:v>
                  </c:pt>
                </c:numCache>
              </c:numRef>
            </c:plus>
            <c:minus>
              <c:numRef>
                <c:f>'Survivalexp results'!$N$55:$T$55</c:f>
                <c:numCache>
                  <c:formatCode>General</c:formatCode>
                  <c:ptCount val="7"/>
                  <c:pt idx="0">
                    <c:v>3.3600856263991341</c:v>
                  </c:pt>
                  <c:pt idx="1">
                    <c:v>0</c:v>
                  </c:pt>
                  <c:pt idx="2">
                    <c:v>30.400758684382357</c:v>
                  </c:pt>
                  <c:pt idx="3">
                    <c:v>0.41401498033078787</c:v>
                  </c:pt>
                  <c:pt idx="4">
                    <c:v>0.14326029909272164</c:v>
                  </c:pt>
                  <c:pt idx="5">
                    <c:v>0.13079473339283848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results'!$F$54:$J$54</c:f>
              <c:numCache>
                <c:formatCode>General</c:formatCode>
                <c:ptCount val="5"/>
                <c:pt idx="0">
                  <c:v>100</c:v>
                </c:pt>
                <c:pt idx="1">
                  <c:v>62.094192958390494</c:v>
                </c:pt>
                <c:pt idx="2">
                  <c:v>3.9849108367626886</c:v>
                </c:pt>
                <c:pt idx="3">
                  <c:v>0.5486968449931412</c:v>
                </c:pt>
                <c:pt idx="4">
                  <c:v>0.48010973936899864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5-4697-8FE7-7B4FCC3740FA}"/>
            </c:ext>
          </c:extLst>
        </c:ser>
        <c:ser>
          <c:idx val="2"/>
          <c:order val="2"/>
          <c:tx>
            <c:v>KT2440 2213F - p+0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results'!$N$55:$T$55</c:f>
                <c:numCache>
                  <c:formatCode>General</c:formatCode>
                  <c:ptCount val="7"/>
                  <c:pt idx="0">
                    <c:v>3.3600856263991341</c:v>
                  </c:pt>
                  <c:pt idx="1">
                    <c:v>0</c:v>
                  </c:pt>
                  <c:pt idx="2">
                    <c:v>30.400758684382357</c:v>
                  </c:pt>
                  <c:pt idx="3">
                    <c:v>0.41401498033078787</c:v>
                  </c:pt>
                  <c:pt idx="4">
                    <c:v>0.14326029909272164</c:v>
                  </c:pt>
                  <c:pt idx="5">
                    <c:v>0.13079473339283848</c:v>
                  </c:pt>
                  <c:pt idx="6">
                    <c:v>0</c:v>
                  </c:pt>
                </c:numCache>
              </c:numRef>
            </c:plus>
            <c:minus>
              <c:numRef>
                <c:f>'Survivalexp results'!$N$55:$T$55</c:f>
                <c:numCache>
                  <c:formatCode>General</c:formatCode>
                  <c:ptCount val="7"/>
                  <c:pt idx="0">
                    <c:v>3.3600856263991341</c:v>
                  </c:pt>
                  <c:pt idx="1">
                    <c:v>0</c:v>
                  </c:pt>
                  <c:pt idx="2">
                    <c:v>30.400758684382357</c:v>
                  </c:pt>
                  <c:pt idx="3">
                    <c:v>0.41401498033078787</c:v>
                  </c:pt>
                  <c:pt idx="4">
                    <c:v>0.14326029909272164</c:v>
                  </c:pt>
                  <c:pt idx="5">
                    <c:v>0.13079473339283848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results'!$F$55:$J$55</c:f>
              <c:numCache>
                <c:formatCode>General</c:formatCode>
                <c:ptCount val="5"/>
                <c:pt idx="0">
                  <c:v>100</c:v>
                </c:pt>
                <c:pt idx="1">
                  <c:v>28.806584362139926</c:v>
                </c:pt>
                <c:pt idx="2">
                  <c:v>0.67489711934156382</c:v>
                </c:pt>
                <c:pt idx="3">
                  <c:v>0.18086419753086422</c:v>
                </c:pt>
                <c:pt idx="4">
                  <c:v>4.4135802469135801E-2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5-4697-8FE7-7B4FCC3740FA}"/>
            </c:ext>
          </c:extLst>
        </c:ser>
        <c:ser>
          <c:idx val="3"/>
          <c:order val="3"/>
          <c:tx>
            <c:v>KT2440 2213F - p+6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results'!$N$56:$T$56</c:f>
                <c:numCache>
                  <c:formatCode>General</c:formatCode>
                  <c:ptCount val="7"/>
                  <c:pt idx="0">
                    <c:v>1.2047244518555398</c:v>
                  </c:pt>
                  <c:pt idx="1">
                    <c:v>0</c:v>
                  </c:pt>
                  <c:pt idx="2">
                    <c:v>0</c:v>
                  </c:pt>
                  <c:pt idx="3">
                    <c:v>2.2628540971086925E-2</c:v>
                  </c:pt>
                  <c:pt idx="4">
                    <c:v>4.8790091934813587E-3</c:v>
                  </c:pt>
                  <c:pt idx="5">
                    <c:v>2.9626766038804058E-3</c:v>
                  </c:pt>
                  <c:pt idx="6">
                    <c:v>0</c:v>
                  </c:pt>
                </c:numCache>
              </c:numRef>
            </c:plus>
            <c:minus>
              <c:numRef>
                <c:f>'Survivalexp results'!$N$56:$T$56</c:f>
                <c:numCache>
                  <c:formatCode>General</c:formatCode>
                  <c:ptCount val="7"/>
                  <c:pt idx="0">
                    <c:v>1.2047244518555398</c:v>
                  </c:pt>
                  <c:pt idx="1">
                    <c:v>0</c:v>
                  </c:pt>
                  <c:pt idx="2">
                    <c:v>0</c:v>
                  </c:pt>
                  <c:pt idx="3">
                    <c:v>2.2628540971086925E-2</c:v>
                  </c:pt>
                  <c:pt idx="4">
                    <c:v>4.8790091934813587E-3</c:v>
                  </c:pt>
                  <c:pt idx="5">
                    <c:v>2.9626766038804058E-3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results'!$F$56:$J$56</c:f>
              <c:numCache>
                <c:formatCode>General</c:formatCode>
                <c:ptCount val="5"/>
                <c:pt idx="0">
                  <c:v>100</c:v>
                </c:pt>
                <c:pt idx="1">
                  <c:v>12.962962962962965</c:v>
                </c:pt>
                <c:pt idx="2">
                  <c:v>5.4409171075837738E-2</c:v>
                </c:pt>
                <c:pt idx="3">
                  <c:v>7.6895943562610234E-3</c:v>
                </c:pt>
                <c:pt idx="4">
                  <c:v>3.5185185185185189E-3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25-4697-8FE7-7B4FCC3740FA}"/>
            </c:ext>
          </c:extLst>
        </c:ser>
        <c:ser>
          <c:idx val="4"/>
          <c:order val="4"/>
          <c:tx>
            <c:v>KT2440 2213F A p+0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results'!$N$57:$T$57</c:f>
                <c:numCache>
                  <c:formatCode>General</c:formatCode>
                  <c:ptCount val="7"/>
                  <c:pt idx="0">
                    <c:v>0.38676505993961885</c:v>
                  </c:pt>
                  <c:pt idx="1">
                    <c:v>0</c:v>
                  </c:pt>
                  <c:pt idx="2">
                    <c:v>25.629921714698717</c:v>
                  </c:pt>
                  <c:pt idx="3">
                    <c:v>3.756734432561256E-2</c:v>
                  </c:pt>
                  <c:pt idx="4">
                    <c:v>4.0765191734818927E-2</c:v>
                  </c:pt>
                  <c:pt idx="5">
                    <c:v>5.3173798636200189E-3</c:v>
                  </c:pt>
                  <c:pt idx="6">
                    <c:v>3.4843918599389585E-3</c:v>
                  </c:pt>
                </c:numCache>
              </c:numRef>
            </c:plus>
            <c:minus>
              <c:numRef>
                <c:f>'Survivalexp results'!$N$57:$T$57</c:f>
                <c:numCache>
                  <c:formatCode>General</c:formatCode>
                  <c:ptCount val="7"/>
                  <c:pt idx="0">
                    <c:v>0.38676505993961885</c:v>
                  </c:pt>
                  <c:pt idx="1">
                    <c:v>0</c:v>
                  </c:pt>
                  <c:pt idx="2">
                    <c:v>25.629921714698717</c:v>
                  </c:pt>
                  <c:pt idx="3">
                    <c:v>3.756734432561256E-2</c:v>
                  </c:pt>
                  <c:pt idx="4">
                    <c:v>4.0765191734818927E-2</c:v>
                  </c:pt>
                  <c:pt idx="5">
                    <c:v>5.3173798636200189E-3</c:v>
                  </c:pt>
                  <c:pt idx="6">
                    <c:v>3.4843918599389585E-3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results'!$F$57:$J$57</c:f>
              <c:numCache>
                <c:formatCode>General</c:formatCode>
                <c:ptCount val="5"/>
                <c:pt idx="0">
                  <c:v>100</c:v>
                </c:pt>
                <c:pt idx="1">
                  <c:v>18.339100346020761</c:v>
                </c:pt>
                <c:pt idx="2">
                  <c:v>0.14411764705882354</c:v>
                </c:pt>
                <c:pt idx="3">
                  <c:v>3.9677047289504039E-2</c:v>
                </c:pt>
                <c:pt idx="4">
                  <c:v>1.0397923875432525E-2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25-4697-8FE7-7B4FCC3740FA}"/>
            </c:ext>
          </c:extLst>
        </c:ser>
        <c:ser>
          <c:idx val="5"/>
          <c:order val="5"/>
          <c:tx>
            <c:v>KT2440 2213F A p+6</c:v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results'!$N$58:$T$58</c:f>
                <c:numCache>
                  <c:formatCode>General</c:formatCode>
                  <c:ptCount val="7"/>
                  <c:pt idx="0">
                    <c:v>0.87892540129632835</c:v>
                  </c:pt>
                  <c:pt idx="1">
                    <c:v>0</c:v>
                  </c:pt>
                  <c:pt idx="2">
                    <c:v>0</c:v>
                  </c:pt>
                  <c:pt idx="3">
                    <c:v>2.5873962754091664E-2</c:v>
                  </c:pt>
                  <c:pt idx="4">
                    <c:v>5.024751237290544E-3</c:v>
                  </c:pt>
                  <c:pt idx="5">
                    <c:v>2.1026233071238499E-3</c:v>
                  </c:pt>
                  <c:pt idx="6">
                    <c:v>1.841593094736472E-3</c:v>
                  </c:pt>
                </c:numCache>
              </c:numRef>
            </c:plus>
            <c:minus>
              <c:numRef>
                <c:f>'Survivalexp results'!$N$58:$T$58</c:f>
                <c:numCache>
                  <c:formatCode>General</c:formatCode>
                  <c:ptCount val="7"/>
                  <c:pt idx="0">
                    <c:v>0.87892540129632835</c:v>
                  </c:pt>
                  <c:pt idx="1">
                    <c:v>0</c:v>
                  </c:pt>
                  <c:pt idx="2">
                    <c:v>0</c:v>
                  </c:pt>
                  <c:pt idx="3">
                    <c:v>2.5873962754091664E-2</c:v>
                  </c:pt>
                  <c:pt idx="4">
                    <c:v>5.024751237290544E-3</c:v>
                  </c:pt>
                  <c:pt idx="5">
                    <c:v>2.1026233071238499E-3</c:v>
                  </c:pt>
                  <c:pt idx="6">
                    <c:v>1.841593094736472E-3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results'!$F$58:$J$58</c:f>
              <c:numCache>
                <c:formatCode>General</c:formatCode>
                <c:ptCount val="5"/>
                <c:pt idx="0">
                  <c:v>100</c:v>
                </c:pt>
                <c:pt idx="1">
                  <c:v>34.436619718309849</c:v>
                </c:pt>
                <c:pt idx="2">
                  <c:v>8.9014084507042249E-2</c:v>
                </c:pt>
                <c:pt idx="3">
                  <c:v>9.6619718309859156E-3</c:v>
                </c:pt>
                <c:pt idx="4">
                  <c:v>9.2816901408450721E-3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25-4697-8FE7-7B4FCC3740FA}"/>
            </c:ext>
          </c:extLst>
        </c:ser>
        <c:ser>
          <c:idx val="6"/>
          <c:order val="6"/>
          <c:tx>
            <c:v>KT2440 2213F APR p+0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results'!$N$59:$T$59</c:f>
                <c:numCache>
                  <c:formatCode>General</c:formatCode>
                  <c:ptCount val="7"/>
                  <c:pt idx="0">
                    <c:v>0.64741671970412795</c:v>
                  </c:pt>
                  <c:pt idx="1">
                    <c:v>0</c:v>
                  </c:pt>
                  <c:pt idx="2">
                    <c:v>32.977192612983409</c:v>
                  </c:pt>
                  <c:pt idx="3">
                    <c:v>3.4676233217401577</c:v>
                  </c:pt>
                  <c:pt idx="4">
                    <c:v>1.6757317598870884</c:v>
                  </c:pt>
                  <c:pt idx="5">
                    <c:v>0.39764752166195316</c:v>
                  </c:pt>
                  <c:pt idx="6">
                    <c:v>3.4185329976145103E-2</c:v>
                  </c:pt>
                </c:numCache>
              </c:numRef>
            </c:plus>
            <c:minus>
              <c:numRef>
                <c:f>'Survivalexp results'!$N$59:$T$59</c:f>
                <c:numCache>
                  <c:formatCode>General</c:formatCode>
                  <c:ptCount val="7"/>
                  <c:pt idx="0">
                    <c:v>0.64741671970412795</c:v>
                  </c:pt>
                  <c:pt idx="1">
                    <c:v>0</c:v>
                  </c:pt>
                  <c:pt idx="2">
                    <c:v>32.977192612983409</c:v>
                  </c:pt>
                  <c:pt idx="3">
                    <c:v>3.4676233217401577</c:v>
                  </c:pt>
                  <c:pt idx="4">
                    <c:v>1.6757317598870884</c:v>
                  </c:pt>
                  <c:pt idx="5">
                    <c:v>0.39764752166195316</c:v>
                  </c:pt>
                  <c:pt idx="6">
                    <c:v>3.4185329976145103E-2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results'!$F$59:$J$59</c:f>
              <c:numCache>
                <c:formatCode>General</c:formatCode>
                <c:ptCount val="5"/>
                <c:pt idx="0">
                  <c:v>100</c:v>
                </c:pt>
                <c:pt idx="1">
                  <c:v>31.234866828087167</c:v>
                </c:pt>
                <c:pt idx="2">
                  <c:v>7.6392251815980643</c:v>
                </c:pt>
                <c:pt idx="3">
                  <c:v>3.4745762711864407</c:v>
                </c:pt>
                <c:pt idx="4">
                  <c:v>0.76634382566585957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25-4697-8FE7-7B4FCC3740FA}"/>
            </c:ext>
          </c:extLst>
        </c:ser>
        <c:ser>
          <c:idx val="7"/>
          <c:order val="7"/>
          <c:tx>
            <c:v>KT2440 2213F APR p+6</c:v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prstDash val="sysDash"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'Survivalexp results'!$N$60:$T$60</c:f>
                <c:numCache>
                  <c:formatCode>General</c:formatCode>
                  <c:ptCount val="7"/>
                  <c:pt idx="0">
                    <c:v>4.7211116843509435</c:v>
                  </c:pt>
                  <c:pt idx="1">
                    <c:v>0</c:v>
                  </c:pt>
                  <c:pt idx="2">
                    <c:v>37.123539413887165</c:v>
                  </c:pt>
                  <c:pt idx="3">
                    <c:v>3.2036470407177928</c:v>
                  </c:pt>
                  <c:pt idx="4">
                    <c:v>2.5019476926373367</c:v>
                  </c:pt>
                  <c:pt idx="5">
                    <c:v>1.5731946161004844</c:v>
                  </c:pt>
                  <c:pt idx="6">
                    <c:v>0.11084571202685707</c:v>
                  </c:pt>
                </c:numCache>
              </c:numRef>
            </c:plus>
            <c:minus>
              <c:numRef>
                <c:f>'Survivalexp results'!$N$60:$T$60</c:f>
                <c:numCache>
                  <c:formatCode>General</c:formatCode>
                  <c:ptCount val="7"/>
                  <c:pt idx="0">
                    <c:v>4.7211116843509435</c:v>
                  </c:pt>
                  <c:pt idx="1">
                    <c:v>0</c:v>
                  </c:pt>
                  <c:pt idx="2">
                    <c:v>37.123539413887165</c:v>
                  </c:pt>
                  <c:pt idx="3">
                    <c:v>3.2036470407177928</c:v>
                  </c:pt>
                  <c:pt idx="4">
                    <c:v>2.5019476926373367</c:v>
                  </c:pt>
                  <c:pt idx="5">
                    <c:v>1.5731946161004844</c:v>
                  </c:pt>
                  <c:pt idx="6">
                    <c:v>0.11084571202685707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cat>
            <c:numRef>
              <c:f>'Survivalexp results'!$F$52:$J$52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9</c:v>
                </c:pt>
                <c:pt idx="4">
                  <c:v>11</c:v>
                </c:pt>
              </c:numCache>
            </c:numRef>
          </c:cat>
          <c:val>
            <c:numRef>
              <c:f>'Survivalexp results'!$F$60:$J$60</c:f>
              <c:numCache>
                <c:formatCode>General</c:formatCode>
                <c:ptCount val="5"/>
                <c:pt idx="0">
                  <c:v>100</c:v>
                </c:pt>
                <c:pt idx="1">
                  <c:v>54.935194416749752</c:v>
                </c:pt>
                <c:pt idx="2">
                  <c:v>8.8035892323030929</c:v>
                </c:pt>
                <c:pt idx="3">
                  <c:v>4.6161515453639081</c:v>
                </c:pt>
                <c:pt idx="4">
                  <c:v>2.5324027916251253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25-4697-8FE7-7B4FCC374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2432"/>
        <c:axId val="102100992"/>
      </c:lineChart>
      <c:catAx>
        <c:axId val="10208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100992"/>
        <c:crossesAt val="1.0000000000000002E-3"/>
        <c:auto val="1"/>
        <c:lblAlgn val="ctr"/>
        <c:lblOffset val="100"/>
        <c:noMultiLvlLbl val="0"/>
      </c:catAx>
      <c:valAx>
        <c:axId val="102100992"/>
        <c:scaling>
          <c:logBase val="10"/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Survival</a:t>
                </a:r>
                <a:r>
                  <a:rPr lang="en-US" baseline="0"/>
                  <a:t> rates under anoxic conditions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082432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88236934633431"/>
          <c:y val="0.2429677170066489"/>
          <c:w val="0.15647944702046307"/>
          <c:h val="0.431478722251280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430926</xdr:colOff>
      <xdr:row>60</xdr:row>
      <xdr:rowOff>180691</xdr:rowOff>
    </xdr:from>
    <xdr:to>
      <xdr:col>19</xdr:col>
      <xdr:colOff>265745</xdr:colOff>
      <xdr:row>88</xdr:row>
      <xdr:rowOff>154797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95</xdr:row>
      <xdr:rowOff>0</xdr:rowOff>
    </xdr:from>
    <xdr:to>
      <xdr:col>18</xdr:col>
      <xdr:colOff>448652</xdr:colOff>
      <xdr:row>122</xdr:row>
      <xdr:rowOff>164606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2"/>
  <sheetViews>
    <sheetView zoomScale="60" zoomScaleNormal="85" workbookViewId="0">
      <selection activeCell="F243" sqref="F243"/>
    </sheetView>
  </sheetViews>
  <sheetFormatPr defaultRowHeight="14.5" x14ac:dyDescent="0.35"/>
  <cols>
    <col min="2" max="2" width="11.81640625" customWidth="1"/>
    <col min="4" max="8" width="8.81640625" bestFit="1" customWidth="1"/>
    <col min="9" max="9" width="15.90625" bestFit="1" customWidth="1"/>
    <col min="10" max="10" width="15.90625" style="8" bestFit="1" customWidth="1"/>
    <col min="11" max="15" width="8.81640625" bestFit="1" customWidth="1"/>
    <col min="16" max="16" width="15.90625" bestFit="1" customWidth="1"/>
    <col min="17" max="17" width="15.90625" style="8" bestFit="1" customWidth="1"/>
    <col min="18" max="22" width="8.81640625" bestFit="1" customWidth="1"/>
    <col min="23" max="23" width="15.90625" bestFit="1" customWidth="1"/>
    <col min="24" max="24" width="15.90625" style="8" bestFit="1" customWidth="1"/>
    <col min="25" max="29" width="8.81640625" bestFit="1" customWidth="1"/>
    <col min="30" max="30" width="15.90625" bestFit="1" customWidth="1"/>
    <col min="31" max="31" width="15.90625" style="8" bestFit="1" customWidth="1"/>
    <col min="32" max="37" width="8.81640625" bestFit="1" customWidth="1"/>
    <col min="38" max="38" width="8.81640625" style="8" bestFit="1" customWidth="1"/>
    <col min="39" max="44" width="8.81640625" bestFit="1" customWidth="1"/>
    <col min="45" max="45" width="8.81640625" style="8" bestFit="1" customWidth="1"/>
  </cols>
  <sheetData>
    <row r="1" spans="1:45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K1" s="8"/>
      <c r="L1" s="8"/>
      <c r="M1" s="8"/>
      <c r="N1" s="8"/>
      <c r="O1" s="8"/>
      <c r="P1" s="8"/>
      <c r="R1" s="8"/>
      <c r="S1" s="8"/>
      <c r="T1" s="8"/>
      <c r="U1" s="8"/>
      <c r="V1" s="8"/>
      <c r="W1" s="8"/>
      <c r="Y1" s="8"/>
      <c r="Z1" s="8"/>
      <c r="AA1" s="8"/>
      <c r="AB1" s="8"/>
      <c r="AC1" s="8"/>
      <c r="AD1" s="8"/>
      <c r="AF1" s="8"/>
      <c r="AG1" s="8"/>
      <c r="AH1" s="8"/>
      <c r="AI1" s="8"/>
      <c r="AJ1" s="8"/>
      <c r="AK1" s="8"/>
      <c r="AM1" s="8"/>
      <c r="AN1" s="8"/>
      <c r="AO1" s="8"/>
      <c r="AP1" s="8"/>
      <c r="AQ1" s="8"/>
      <c r="AR1" s="8"/>
    </row>
    <row r="2" spans="1:45" x14ac:dyDescent="0.35">
      <c r="A2" s="8" t="s">
        <v>1</v>
      </c>
      <c r="B2" s="8"/>
      <c r="C2" s="8" t="s">
        <v>2</v>
      </c>
      <c r="D2" s="8"/>
      <c r="E2" s="8"/>
      <c r="F2" s="8"/>
      <c r="G2" s="8"/>
      <c r="H2" s="8"/>
      <c r="I2" s="8"/>
      <c r="K2" s="8"/>
      <c r="L2" s="2" t="s">
        <v>3</v>
      </c>
      <c r="M2" s="8"/>
      <c r="N2" s="8"/>
      <c r="O2" s="6"/>
      <c r="P2" s="8"/>
      <c r="R2" s="8"/>
      <c r="S2" s="8"/>
      <c r="T2" s="8"/>
      <c r="U2" s="8"/>
      <c r="V2" s="8"/>
      <c r="W2" s="8"/>
      <c r="Y2" s="8"/>
      <c r="Z2" s="8"/>
      <c r="AA2" s="8"/>
      <c r="AB2" s="8"/>
      <c r="AC2" s="8"/>
      <c r="AD2" s="8"/>
      <c r="AF2" s="8"/>
      <c r="AG2" s="8"/>
      <c r="AH2" s="8"/>
      <c r="AI2" s="8"/>
      <c r="AJ2" s="8"/>
      <c r="AK2" s="8"/>
      <c r="AM2" s="8"/>
      <c r="AN2" s="8"/>
      <c r="AO2" s="8"/>
      <c r="AP2" s="8"/>
      <c r="AQ2" s="8"/>
      <c r="AR2" s="8"/>
    </row>
    <row r="3" spans="1:45" x14ac:dyDescent="0.35">
      <c r="A3" s="8"/>
      <c r="B3" s="8"/>
      <c r="C3" s="8" t="s">
        <v>4</v>
      </c>
      <c r="D3" s="8"/>
      <c r="E3" s="8"/>
      <c r="F3" s="8"/>
      <c r="G3" s="8"/>
      <c r="H3" s="8"/>
      <c r="I3" s="8"/>
      <c r="K3" s="8"/>
      <c r="L3" s="4" t="s">
        <v>5</v>
      </c>
      <c r="M3" s="8"/>
      <c r="N3" s="8"/>
      <c r="O3" s="8"/>
      <c r="P3" s="8"/>
      <c r="R3" s="8"/>
      <c r="S3" s="8"/>
      <c r="T3" s="8"/>
      <c r="U3" s="8"/>
      <c r="V3" s="8"/>
      <c r="W3" s="8"/>
      <c r="Y3" s="8"/>
      <c r="Z3" s="8"/>
      <c r="AA3" s="8"/>
      <c r="AB3" s="8"/>
      <c r="AC3" s="8"/>
      <c r="AD3" s="8"/>
      <c r="AF3" s="8"/>
      <c r="AG3" s="8"/>
      <c r="AH3" s="8"/>
      <c r="AI3" s="8"/>
      <c r="AJ3" s="8"/>
      <c r="AK3" s="8"/>
      <c r="AM3" s="8"/>
      <c r="AN3" s="8"/>
      <c r="AO3" s="8"/>
      <c r="AP3" s="8"/>
      <c r="AQ3" s="8"/>
      <c r="AR3" s="8"/>
    </row>
    <row r="4" spans="1:45" x14ac:dyDescent="0.35">
      <c r="A4" s="8" t="s">
        <v>6</v>
      </c>
      <c r="B4" s="8"/>
      <c r="C4" s="8" t="s">
        <v>7</v>
      </c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F4" s="8"/>
      <c r="AG4" s="8"/>
      <c r="AH4" s="8"/>
      <c r="AI4" s="8"/>
      <c r="AJ4" s="8"/>
      <c r="AK4" s="8"/>
      <c r="AM4" s="8"/>
      <c r="AN4" s="8"/>
      <c r="AO4" s="8"/>
      <c r="AP4" s="8"/>
      <c r="AQ4" s="8"/>
      <c r="AR4" s="8"/>
    </row>
    <row r="5" spans="1:45" x14ac:dyDescent="0.35">
      <c r="A5" s="8" t="s">
        <v>8</v>
      </c>
      <c r="B5" s="8"/>
      <c r="C5" s="8" t="s">
        <v>9</v>
      </c>
      <c r="D5" s="8" t="s">
        <v>10</v>
      </c>
      <c r="E5" s="8" t="s">
        <v>11</v>
      </c>
      <c r="F5" s="8"/>
      <c r="G5" s="8" t="s">
        <v>12</v>
      </c>
      <c r="H5" s="8"/>
      <c r="I5" s="8" t="s">
        <v>13</v>
      </c>
      <c r="K5" s="8"/>
      <c r="L5" s="8"/>
      <c r="M5" s="8"/>
      <c r="N5" s="8"/>
      <c r="O5" s="8"/>
      <c r="P5" s="8"/>
      <c r="R5" s="8"/>
      <c r="S5" s="8"/>
      <c r="T5" s="8"/>
      <c r="U5" s="8"/>
      <c r="V5" s="8"/>
      <c r="W5" s="8"/>
      <c r="Y5" s="8"/>
      <c r="Z5" s="8"/>
      <c r="AA5" s="8"/>
      <c r="AB5" s="8"/>
      <c r="AC5" s="8"/>
      <c r="AD5" s="8"/>
      <c r="AF5" s="8"/>
      <c r="AG5" s="8"/>
      <c r="AH5" s="8"/>
      <c r="AI5" s="8"/>
      <c r="AJ5" s="8"/>
      <c r="AK5" s="8"/>
      <c r="AM5" s="8"/>
      <c r="AN5" s="8"/>
      <c r="AO5" s="8"/>
      <c r="AP5" s="8"/>
      <c r="AQ5" s="8"/>
      <c r="AR5" s="8"/>
    </row>
    <row r="6" spans="1:45" x14ac:dyDescent="0.35">
      <c r="A6" s="8"/>
      <c r="B6" s="8"/>
      <c r="C6" s="8"/>
      <c r="D6" s="8"/>
      <c r="E6" s="8" t="s">
        <v>14</v>
      </c>
      <c r="F6" s="8" t="s">
        <v>15</v>
      </c>
      <c r="G6" s="8" t="s">
        <v>14</v>
      </c>
      <c r="H6" s="8" t="s">
        <v>15</v>
      </c>
      <c r="I6" s="8" t="s">
        <v>14</v>
      </c>
      <c r="K6" s="8" t="s">
        <v>15</v>
      </c>
      <c r="L6" s="8"/>
      <c r="M6" s="8"/>
      <c r="N6" s="8"/>
      <c r="O6" s="8"/>
      <c r="P6" s="8"/>
      <c r="R6" s="8"/>
      <c r="S6" s="8"/>
      <c r="T6" s="8"/>
      <c r="U6" s="8"/>
      <c r="V6" s="8"/>
      <c r="W6" s="8"/>
      <c r="Y6" s="8"/>
      <c r="Z6" s="8"/>
      <c r="AA6" s="8"/>
      <c r="AB6" s="8"/>
      <c r="AC6" s="8"/>
      <c r="AD6" s="8"/>
      <c r="AF6" s="8"/>
      <c r="AG6" s="8"/>
      <c r="AH6" s="8"/>
      <c r="AI6" s="8"/>
      <c r="AJ6" s="8"/>
      <c r="AK6" s="8"/>
      <c r="AM6" s="8"/>
      <c r="AN6" s="8"/>
      <c r="AO6" s="8"/>
      <c r="AP6" s="8"/>
      <c r="AQ6" s="8"/>
      <c r="AR6" s="8"/>
    </row>
    <row r="7" spans="1:45" x14ac:dyDescent="0.35">
      <c r="A7" s="8" t="s">
        <v>16</v>
      </c>
      <c r="B7" s="1">
        <v>42885</v>
      </c>
      <c r="C7" s="8"/>
      <c r="D7" s="8"/>
      <c r="E7" s="8"/>
      <c r="F7" s="8"/>
      <c r="G7" s="8"/>
      <c r="H7" s="8"/>
      <c r="I7" s="8"/>
      <c r="K7" s="8"/>
      <c r="L7" s="8"/>
      <c r="M7" s="8"/>
      <c r="N7" s="8"/>
      <c r="O7" s="8"/>
      <c r="P7" s="8"/>
      <c r="R7" s="8"/>
      <c r="S7" s="8"/>
      <c r="T7" s="8"/>
      <c r="U7" s="8"/>
      <c r="V7" s="8"/>
      <c r="W7" s="8"/>
      <c r="Y7" s="8"/>
      <c r="Z7" s="8"/>
      <c r="AA7" s="8"/>
      <c r="AB7" s="8"/>
      <c r="AC7" s="8"/>
      <c r="AD7" s="8"/>
      <c r="AF7" s="8"/>
      <c r="AG7" s="8"/>
      <c r="AH7" s="8"/>
      <c r="AI7" s="8"/>
      <c r="AJ7" s="8"/>
      <c r="AK7" s="8"/>
      <c r="AM7" s="8"/>
      <c r="AN7" s="8"/>
      <c r="AO7" s="8"/>
      <c r="AP7" s="8"/>
      <c r="AQ7" s="8"/>
      <c r="AR7" s="8"/>
    </row>
    <row r="8" spans="1:45" x14ac:dyDescent="0.35">
      <c r="A8" s="8" t="s">
        <v>17</v>
      </c>
      <c r="B8" s="8" t="s">
        <v>18</v>
      </c>
      <c r="C8" s="8"/>
      <c r="D8" s="8">
        <v>1</v>
      </c>
      <c r="E8" s="8"/>
      <c r="F8" s="8"/>
      <c r="G8" s="8"/>
      <c r="H8" s="8"/>
      <c r="I8" s="2" t="s">
        <v>19</v>
      </c>
      <c r="J8" s="2" t="s">
        <v>20</v>
      </c>
      <c r="K8" s="8">
        <f>10^-1</f>
        <v>0.1</v>
      </c>
      <c r="L8" s="8"/>
      <c r="M8" s="8"/>
      <c r="N8" s="8"/>
      <c r="O8" s="8"/>
      <c r="P8" s="2" t="s">
        <v>19</v>
      </c>
      <c r="Q8" s="2" t="s">
        <v>20</v>
      </c>
      <c r="R8" s="8">
        <f>10^-2</f>
        <v>0.01</v>
      </c>
      <c r="S8" s="8"/>
      <c r="T8" s="8"/>
      <c r="U8" s="8"/>
      <c r="V8" s="8"/>
      <c r="W8" s="2" t="s">
        <v>19</v>
      </c>
      <c r="X8" s="2" t="s">
        <v>20</v>
      </c>
      <c r="Y8" s="8">
        <f>10^-3</f>
        <v>1E-3</v>
      </c>
      <c r="Z8" s="8"/>
      <c r="AA8" s="8"/>
      <c r="AB8" s="8"/>
      <c r="AC8" s="8"/>
      <c r="AD8" s="2" t="s">
        <v>19</v>
      </c>
      <c r="AE8" s="2" t="s">
        <v>20</v>
      </c>
      <c r="AF8" s="8">
        <f>10^-4</f>
        <v>1E-4</v>
      </c>
      <c r="AG8" s="8"/>
      <c r="AH8" s="8"/>
      <c r="AI8" s="8"/>
      <c r="AJ8" s="8"/>
      <c r="AK8" s="2" t="s">
        <v>19</v>
      </c>
      <c r="AL8" s="2" t="s">
        <v>20</v>
      </c>
      <c r="AM8" s="8">
        <f>10^-5</f>
        <v>1.0000000000000001E-5</v>
      </c>
      <c r="AN8" s="8"/>
      <c r="AO8" s="8"/>
      <c r="AP8" s="8"/>
      <c r="AQ8" s="8"/>
      <c r="AR8" s="2" t="s">
        <v>19</v>
      </c>
      <c r="AS8" s="2" t="s">
        <v>20</v>
      </c>
    </row>
    <row r="9" spans="1:45" x14ac:dyDescent="0.35">
      <c r="A9" s="8" t="s">
        <v>21</v>
      </c>
      <c r="B9" s="8">
        <v>1</v>
      </c>
      <c r="C9" s="8"/>
      <c r="D9" s="9">
        <v>0</v>
      </c>
      <c r="E9" s="9">
        <v>0</v>
      </c>
      <c r="F9" s="9">
        <v>0</v>
      </c>
      <c r="G9" s="9">
        <v>0</v>
      </c>
      <c r="H9" s="9">
        <v>0</v>
      </c>
      <c r="I9" s="3">
        <f>AVERAGE(D9:H9)</f>
        <v>0</v>
      </c>
      <c r="J9" s="3">
        <f>STDEV(D9:H9)</f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3">
        <f>AVERAGE(K9:O9)</f>
        <v>0</v>
      </c>
      <c r="Q9" s="3">
        <f>STDEV(K9:O9)</f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3">
        <f>AVERAGE(R9:V9)</f>
        <v>0</v>
      </c>
      <c r="X9" s="3">
        <f>STDEV(R9:V9)</f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3">
        <f>AVERAGE(Y9:AC9)</f>
        <v>0</v>
      </c>
      <c r="AE9" s="3">
        <f>STDEV(Y9:AC9)</f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3">
        <f>AVERAGE(AF9:AJ9)</f>
        <v>0</v>
      </c>
      <c r="AL9" s="3">
        <f>STDEV(AF9:AJ9)</f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3">
        <f>AVERAGE(AM9:AQ9)</f>
        <v>0</v>
      </c>
      <c r="AS9" s="3">
        <f>STDEV(AM9:AQ9)</f>
        <v>0</v>
      </c>
    </row>
    <row r="10" spans="1:45" x14ac:dyDescent="0.35">
      <c r="A10" s="8"/>
      <c r="B10" s="8">
        <v>2</v>
      </c>
      <c r="C10" s="8"/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3">
        <f>AVERAGE(D10:H10)</f>
        <v>0</v>
      </c>
      <c r="J10" s="3">
        <f>STDEV(D10:H10)</f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3">
        <f t="shared" ref="P10:P46" si="0">AVERAGE(K10:O10)</f>
        <v>0</v>
      </c>
      <c r="Q10" s="3">
        <f>STDEV(K10:O10)</f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3">
        <f t="shared" ref="W10:W46" si="1">AVERAGE(R10:V10)</f>
        <v>0</v>
      </c>
      <c r="X10" s="3">
        <f>STDEV(R10:V10)</f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3">
        <f t="shared" ref="AD10:AD46" si="2">AVERAGE(Y10:AC10)</f>
        <v>0</v>
      </c>
      <c r="AE10" s="3">
        <f>STDEV(Y10:AC10)</f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3">
        <f t="shared" ref="AK10:AK44" si="3">AVERAGE(AF10:AJ10)</f>
        <v>0</v>
      </c>
      <c r="AL10" s="3">
        <f>STDEV(AF10:AJ10)</f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3">
        <f t="shared" ref="AR10:AR46" si="4">AVERAGE(AM10:AQ10)</f>
        <v>0</v>
      </c>
      <c r="AS10" s="3">
        <f>STDEV(AM10:AQ10)</f>
        <v>0</v>
      </c>
    </row>
    <row r="11" spans="1:45" x14ac:dyDescent="0.35">
      <c r="A11" s="8"/>
      <c r="B11" s="8">
        <v>3</v>
      </c>
      <c r="C11" s="8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3">
        <f>AVERAGE(D11:H11)</f>
        <v>0</v>
      </c>
      <c r="J11" s="3">
        <f>STDEV(D11:H11)</f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3">
        <f t="shared" si="0"/>
        <v>0</v>
      </c>
      <c r="Q11" s="3">
        <f>STDEV(K11:O11)</f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3">
        <f t="shared" si="1"/>
        <v>0</v>
      </c>
      <c r="X11" s="3">
        <f>STDEV(R11:V11)</f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3">
        <f t="shared" si="2"/>
        <v>0</v>
      </c>
      <c r="AE11" s="3">
        <f>STDEV(Y11:AC11)</f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3">
        <f t="shared" si="3"/>
        <v>0</v>
      </c>
      <c r="AL11" s="3">
        <f>STDEV(AF11:AJ11)</f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3">
        <f t="shared" si="4"/>
        <v>0</v>
      </c>
      <c r="AS11" s="3">
        <f>STDEV(AM11:AQ11)</f>
        <v>0</v>
      </c>
    </row>
    <row r="12" spans="1:45" x14ac:dyDescent="0.35">
      <c r="A12" s="8"/>
      <c r="B12" s="8"/>
      <c r="C12" s="8"/>
      <c r="D12" s="9"/>
      <c r="E12" s="9"/>
      <c r="F12" s="9"/>
      <c r="G12" s="9"/>
      <c r="H12" s="9"/>
      <c r="I12" s="10">
        <f>AVERAGE(I9:I11)</f>
        <v>0</v>
      </c>
      <c r="J12" s="10"/>
      <c r="K12" s="9"/>
      <c r="L12" s="9"/>
      <c r="M12" s="9"/>
      <c r="N12" s="9"/>
      <c r="O12" s="9"/>
      <c r="P12" s="10">
        <f>AVERAGE(P9:P11)</f>
        <v>0</v>
      </c>
      <c r="Q12" s="10"/>
      <c r="R12" s="9"/>
      <c r="S12" s="9"/>
      <c r="T12" s="9"/>
      <c r="U12" s="9"/>
      <c r="V12" s="9"/>
      <c r="W12" s="10">
        <f>AVERAGE(W9:W11)</f>
        <v>0</v>
      </c>
      <c r="X12" s="10"/>
      <c r="Y12" s="9"/>
      <c r="Z12" s="9"/>
      <c r="AA12" s="9"/>
      <c r="AB12" s="9"/>
      <c r="AC12" s="9"/>
      <c r="AD12" s="10">
        <f>AVERAGE(AD9:AD11)</f>
        <v>0</v>
      </c>
      <c r="AE12" s="10"/>
      <c r="AF12" s="9"/>
      <c r="AG12" s="9"/>
      <c r="AH12" s="9"/>
      <c r="AI12" s="9"/>
      <c r="AJ12" s="9"/>
      <c r="AK12" s="10">
        <f>AVERAGE(AK9:AK11)</f>
        <v>0</v>
      </c>
      <c r="AL12" s="10"/>
      <c r="AM12" s="9"/>
      <c r="AN12" s="9"/>
      <c r="AO12" s="9"/>
      <c r="AP12" s="9"/>
      <c r="AQ12" s="9"/>
      <c r="AR12" s="10">
        <f>AVERAGE(AR9:AR11)</f>
        <v>0</v>
      </c>
      <c r="AS12" s="10"/>
    </row>
    <row r="13" spans="1:45" x14ac:dyDescent="0.35">
      <c r="A13" s="8"/>
      <c r="B13" s="8"/>
      <c r="C13" s="8"/>
      <c r="D13" s="9"/>
      <c r="E13" s="9"/>
      <c r="F13" s="9"/>
      <c r="G13" s="9"/>
      <c r="H13" s="9"/>
      <c r="I13" s="10">
        <f>J9+J10+J11</f>
        <v>0</v>
      </c>
      <c r="J13" s="10"/>
      <c r="K13" s="9"/>
      <c r="L13" s="9"/>
      <c r="M13" s="9"/>
      <c r="N13" s="9"/>
      <c r="O13" s="9"/>
      <c r="P13" s="10">
        <f>Q9+Q10+Q11</f>
        <v>0</v>
      </c>
      <c r="Q13" s="10"/>
      <c r="R13" s="9"/>
      <c r="S13" s="9"/>
      <c r="T13" s="9"/>
      <c r="U13" s="9"/>
      <c r="V13" s="9"/>
      <c r="W13" s="10">
        <f>X9+X10+X11</f>
        <v>0</v>
      </c>
      <c r="X13" s="10"/>
      <c r="Y13" s="9"/>
      <c r="Z13" s="9"/>
      <c r="AA13" s="9"/>
      <c r="AB13" s="9"/>
      <c r="AC13" s="9"/>
      <c r="AD13" s="10">
        <f>AE9+AE10+AE11</f>
        <v>0</v>
      </c>
      <c r="AE13" s="10"/>
      <c r="AF13" s="9"/>
      <c r="AG13" s="9"/>
      <c r="AH13" s="9"/>
      <c r="AI13" s="9"/>
      <c r="AJ13" s="9"/>
      <c r="AK13" s="10">
        <f>AL9+AL10+AL11</f>
        <v>0</v>
      </c>
      <c r="AL13" s="10"/>
      <c r="AM13" s="9"/>
      <c r="AN13" s="9"/>
      <c r="AO13" s="9"/>
      <c r="AP13" s="9"/>
      <c r="AQ13" s="9"/>
      <c r="AR13" s="10">
        <f>AS9+AS10+AS11</f>
        <v>0</v>
      </c>
      <c r="AS13" s="10"/>
    </row>
    <row r="14" spans="1:45" x14ac:dyDescent="0.35">
      <c r="A14" s="8" t="s">
        <v>22</v>
      </c>
      <c r="B14" s="8">
        <v>1</v>
      </c>
      <c r="C14" s="8"/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23</v>
      </c>
      <c r="I14" s="3" t="e">
        <f>AVERAGE(D14:H14)</f>
        <v>#DIV/0!</v>
      </c>
      <c r="J14" s="3" t="e">
        <f>STDEV(D14:H14)</f>
        <v>#DIV/0!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3" t="e">
        <f t="shared" si="0"/>
        <v>#DIV/0!</v>
      </c>
      <c r="Q14" s="3" t="e">
        <f>STDEV(K14:O14)</f>
        <v>#DIV/0!</v>
      </c>
      <c r="R14" s="9" t="s">
        <v>23</v>
      </c>
      <c r="S14" s="9" t="s">
        <v>23</v>
      </c>
      <c r="T14" s="9" t="s">
        <v>23</v>
      </c>
      <c r="U14" s="9" t="s">
        <v>23</v>
      </c>
      <c r="V14" s="9" t="s">
        <v>23</v>
      </c>
      <c r="W14" s="3" t="e">
        <f t="shared" si="1"/>
        <v>#DIV/0!</v>
      </c>
      <c r="X14" s="3" t="e">
        <f>STDEV(R14:V14)</f>
        <v>#DIV/0!</v>
      </c>
      <c r="Y14" s="9" t="s">
        <v>23</v>
      </c>
      <c r="Z14" s="9" t="s">
        <v>23</v>
      </c>
      <c r="AA14" s="9" t="s">
        <v>23</v>
      </c>
      <c r="AB14" s="9" t="s">
        <v>23</v>
      </c>
      <c r="AC14" s="9" t="s">
        <v>23</v>
      </c>
      <c r="AD14" s="3" t="e">
        <f t="shared" si="2"/>
        <v>#DIV/0!</v>
      </c>
      <c r="AE14" s="3" t="e">
        <f>STDEV(Y14:AC14)</f>
        <v>#DIV/0!</v>
      </c>
      <c r="AF14" s="9">
        <v>14</v>
      </c>
      <c r="AG14" s="9">
        <v>13</v>
      </c>
      <c r="AH14" s="9">
        <f>61/5</f>
        <v>12.2</v>
      </c>
      <c r="AI14" s="9">
        <f>61/5</f>
        <v>12.2</v>
      </c>
      <c r="AJ14" s="9">
        <v>10</v>
      </c>
      <c r="AK14" s="3">
        <f t="shared" si="3"/>
        <v>12.280000000000001</v>
      </c>
      <c r="AL14" s="3">
        <f>STDEV(AF14:AJ14)</f>
        <v>1.473770674155223</v>
      </c>
      <c r="AM14" s="9">
        <v>0</v>
      </c>
      <c r="AN14" s="9">
        <v>1</v>
      </c>
      <c r="AO14" s="9">
        <v>1</v>
      </c>
      <c r="AP14" s="9">
        <v>1</v>
      </c>
      <c r="AQ14" s="9">
        <v>1</v>
      </c>
      <c r="AR14" s="3">
        <f t="shared" si="4"/>
        <v>0.8</v>
      </c>
      <c r="AS14" s="3">
        <f>STDEV(AM14:AQ14)</f>
        <v>0.44721359549995787</v>
      </c>
    </row>
    <row r="15" spans="1:45" x14ac:dyDescent="0.35">
      <c r="A15" s="8"/>
      <c r="B15" s="8">
        <v>2</v>
      </c>
      <c r="C15" s="8"/>
      <c r="D15" s="9" t="s">
        <v>23</v>
      </c>
      <c r="E15" s="9" t="s">
        <v>23</v>
      </c>
      <c r="F15" s="9" t="s">
        <v>23</v>
      </c>
      <c r="G15" s="9" t="s">
        <v>23</v>
      </c>
      <c r="H15" s="9" t="s">
        <v>23</v>
      </c>
      <c r="I15" s="3" t="e">
        <f>AVERAGE(D15:H15)</f>
        <v>#DIV/0!</v>
      </c>
      <c r="J15" s="3" t="e">
        <f>STDEV(D15:H15)</f>
        <v>#DIV/0!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3" t="e">
        <f t="shared" si="0"/>
        <v>#DIV/0!</v>
      </c>
      <c r="Q15" s="3" t="e">
        <f>STDEV(K15:O15)</f>
        <v>#DIV/0!</v>
      </c>
      <c r="R15" s="9" t="s">
        <v>23</v>
      </c>
      <c r="S15" s="9" t="s">
        <v>23</v>
      </c>
      <c r="T15" s="9" t="s">
        <v>23</v>
      </c>
      <c r="U15" s="9" t="s">
        <v>23</v>
      </c>
      <c r="V15" s="9" t="s">
        <v>23</v>
      </c>
      <c r="W15" s="3" t="e">
        <f t="shared" si="1"/>
        <v>#DIV/0!</v>
      </c>
      <c r="X15" s="3" t="e">
        <f>STDEV(R15:V15)</f>
        <v>#DIV/0!</v>
      </c>
      <c r="Y15" s="9" t="s">
        <v>23</v>
      </c>
      <c r="Z15" s="9" t="s">
        <v>23</v>
      </c>
      <c r="AA15" s="9" t="s">
        <v>23</v>
      </c>
      <c r="AB15" s="9" t="s">
        <v>23</v>
      </c>
      <c r="AC15" s="9" t="s">
        <v>23</v>
      </c>
      <c r="AD15" s="3" t="e">
        <f t="shared" si="2"/>
        <v>#DIV/0!</v>
      </c>
      <c r="AE15" s="3" t="e">
        <f>STDEV(Y15:AC15)</f>
        <v>#DIV/0!</v>
      </c>
      <c r="AF15" s="9">
        <v>12</v>
      </c>
      <c r="AG15" s="9">
        <v>11</v>
      </c>
      <c r="AH15" s="9">
        <v>27</v>
      </c>
      <c r="AI15" s="9">
        <v>35</v>
      </c>
      <c r="AJ15" s="9" t="s">
        <v>23</v>
      </c>
      <c r="AK15" s="3">
        <f t="shared" si="3"/>
        <v>21.25</v>
      </c>
      <c r="AL15" s="3">
        <f>STDEV(AF15:AJ15)</f>
        <v>11.729592206608606</v>
      </c>
      <c r="AM15" s="9">
        <v>2</v>
      </c>
      <c r="AN15" s="9">
        <v>1</v>
      </c>
      <c r="AO15" s="9">
        <v>1</v>
      </c>
      <c r="AP15" s="9">
        <v>2</v>
      </c>
      <c r="AQ15" s="9">
        <v>0</v>
      </c>
      <c r="AR15" s="3">
        <f t="shared" si="4"/>
        <v>1.2</v>
      </c>
      <c r="AS15" s="3">
        <f>STDEV(AM15:AQ15)</f>
        <v>0.83666002653407556</v>
      </c>
    </row>
    <row r="16" spans="1:45" x14ac:dyDescent="0.35">
      <c r="A16" s="8"/>
      <c r="B16" s="8">
        <v>3</v>
      </c>
      <c r="C16" s="8"/>
      <c r="D16" s="9" t="s">
        <v>23</v>
      </c>
      <c r="E16" s="9" t="s">
        <v>23</v>
      </c>
      <c r="F16" s="9" t="s">
        <v>23</v>
      </c>
      <c r="G16" s="9" t="s">
        <v>23</v>
      </c>
      <c r="H16" s="9" t="s">
        <v>23</v>
      </c>
      <c r="I16" s="3" t="e">
        <f>AVERAGE(D16:H16)</f>
        <v>#DIV/0!</v>
      </c>
      <c r="J16" s="3" t="e">
        <f>STDEV(D16:H16)</f>
        <v>#DIV/0!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3" t="e">
        <f t="shared" si="0"/>
        <v>#DIV/0!</v>
      </c>
      <c r="Q16" s="3" t="e">
        <f>STDEV(K16:O16)</f>
        <v>#DIV/0!</v>
      </c>
      <c r="R16" s="9" t="s">
        <v>23</v>
      </c>
      <c r="S16" s="9" t="s">
        <v>23</v>
      </c>
      <c r="T16" s="9" t="s">
        <v>23</v>
      </c>
      <c r="U16" s="9" t="s">
        <v>23</v>
      </c>
      <c r="V16" s="9" t="s">
        <v>23</v>
      </c>
      <c r="W16" s="3" t="e">
        <f t="shared" si="1"/>
        <v>#DIV/0!</v>
      </c>
      <c r="X16" s="3" t="e">
        <f>STDEV(R16:V16)</f>
        <v>#DIV/0!</v>
      </c>
      <c r="Y16" s="9" t="s">
        <v>23</v>
      </c>
      <c r="Z16" s="9" t="s">
        <v>23</v>
      </c>
      <c r="AA16" s="9" t="s">
        <v>23</v>
      </c>
      <c r="AB16" s="9" t="s">
        <v>23</v>
      </c>
      <c r="AC16" s="9" t="s">
        <v>23</v>
      </c>
      <c r="AD16" s="3" t="e">
        <f t="shared" si="2"/>
        <v>#DIV/0!</v>
      </c>
      <c r="AE16" s="3" t="e">
        <f>STDEV(Y16:AC16)</f>
        <v>#DIV/0!</v>
      </c>
      <c r="AF16" s="9">
        <v>9</v>
      </c>
      <c r="AG16" s="9">
        <v>14</v>
      </c>
      <c r="AH16" s="9">
        <f>59/5</f>
        <v>11.8</v>
      </c>
      <c r="AI16" s="9">
        <v>8</v>
      </c>
      <c r="AJ16" s="9">
        <v>15</v>
      </c>
      <c r="AK16" s="3">
        <f t="shared" si="3"/>
        <v>11.559999999999999</v>
      </c>
      <c r="AL16" s="3">
        <f>STDEV(AF16:AJ16)</f>
        <v>3.0443390087176607</v>
      </c>
      <c r="AM16" s="9">
        <v>1</v>
      </c>
      <c r="AN16" s="9">
        <v>0</v>
      </c>
      <c r="AO16" s="9">
        <v>2</v>
      </c>
      <c r="AP16" s="9">
        <v>0</v>
      </c>
      <c r="AQ16" s="9">
        <v>0</v>
      </c>
      <c r="AR16" s="3">
        <f t="shared" si="4"/>
        <v>0.6</v>
      </c>
      <c r="AS16" s="3">
        <f>STDEV(AM16:AQ16)</f>
        <v>0.89442719099991586</v>
      </c>
    </row>
    <row r="17" spans="1:45" x14ac:dyDescent="0.35">
      <c r="A17" s="4" t="s">
        <v>24</v>
      </c>
      <c r="B17" s="8"/>
      <c r="C17" s="8"/>
      <c r="D17" s="9"/>
      <c r="E17" s="9"/>
      <c r="F17" s="9"/>
      <c r="G17" s="9"/>
      <c r="H17" s="9"/>
      <c r="I17" s="10" t="e">
        <f>AVERAGE(I14:I16)</f>
        <v>#DIV/0!</v>
      </c>
      <c r="J17" s="10"/>
      <c r="K17" s="9"/>
      <c r="L17" s="9"/>
      <c r="M17" s="9"/>
      <c r="N17" s="9"/>
      <c r="O17" s="9"/>
      <c r="P17" s="10" t="e">
        <f>AVERAGE(P14:P16)</f>
        <v>#DIV/0!</v>
      </c>
      <c r="Q17" s="10"/>
      <c r="R17" s="9"/>
      <c r="S17" s="9"/>
      <c r="T17" s="9"/>
      <c r="U17" s="9"/>
      <c r="V17" s="9"/>
      <c r="W17" s="10" t="e">
        <f>AVERAGE(W14:W16)</f>
        <v>#DIV/0!</v>
      </c>
      <c r="X17" s="10"/>
      <c r="Y17" s="9"/>
      <c r="Z17" s="9"/>
      <c r="AA17" s="9"/>
      <c r="AB17" s="9"/>
      <c r="AC17" s="9"/>
      <c r="AD17" s="10" t="e">
        <f>AVERAGE(AD14:AD16)</f>
        <v>#DIV/0!</v>
      </c>
      <c r="AE17" s="10"/>
      <c r="AF17" s="9"/>
      <c r="AG17" s="9"/>
      <c r="AH17" s="9"/>
      <c r="AI17" s="9"/>
      <c r="AJ17" s="9"/>
      <c r="AK17" s="10">
        <f>AVERAGE(AK14:AK16)</f>
        <v>15.030000000000001</v>
      </c>
      <c r="AL17" s="10"/>
      <c r="AM17" s="9"/>
      <c r="AN17" s="9"/>
      <c r="AO17" s="9"/>
      <c r="AP17" s="9"/>
      <c r="AQ17" s="9"/>
      <c r="AR17" s="10">
        <f>AVERAGE(AR14:AR16)</f>
        <v>0.8666666666666667</v>
      </c>
      <c r="AS17" s="10"/>
    </row>
    <row r="18" spans="1:45" x14ac:dyDescent="0.35">
      <c r="A18" s="4" t="s">
        <v>25</v>
      </c>
      <c r="B18" s="8"/>
      <c r="C18" s="8"/>
      <c r="D18" s="9"/>
      <c r="E18" s="9"/>
      <c r="F18" s="9"/>
      <c r="G18" s="9"/>
      <c r="H18" s="9"/>
      <c r="I18" s="10" t="e">
        <f>J14+J15+J16</f>
        <v>#DIV/0!</v>
      </c>
      <c r="J18" s="10"/>
      <c r="K18" s="9"/>
      <c r="L18" s="9"/>
      <c r="M18" s="9"/>
      <c r="N18" s="9"/>
      <c r="O18" s="9"/>
      <c r="P18" s="10" t="e">
        <f>Q14+Q15+Q16</f>
        <v>#DIV/0!</v>
      </c>
      <c r="Q18" s="10"/>
      <c r="R18" s="9"/>
      <c r="S18" s="9"/>
      <c r="T18" s="9"/>
      <c r="U18" s="9"/>
      <c r="V18" s="9"/>
      <c r="W18" s="10" t="e">
        <f>X14+X15+X16</f>
        <v>#DIV/0!</v>
      </c>
      <c r="X18" s="10"/>
      <c r="Y18" s="9"/>
      <c r="Z18" s="9"/>
      <c r="AA18" s="9"/>
      <c r="AB18" s="9"/>
      <c r="AC18" s="9"/>
      <c r="AD18" s="10" t="e">
        <f>AE14+AE15+AE16</f>
        <v>#DIV/0!</v>
      </c>
      <c r="AE18" s="10"/>
      <c r="AF18" s="9"/>
      <c r="AG18" s="9"/>
      <c r="AH18" s="9"/>
      <c r="AI18" s="9"/>
      <c r="AJ18" s="9"/>
      <c r="AK18" s="10">
        <f>AL14+AL15+AL16</f>
        <v>16.24770188948149</v>
      </c>
      <c r="AL18" s="10"/>
      <c r="AM18" s="9"/>
      <c r="AN18" s="9"/>
      <c r="AO18" s="9"/>
      <c r="AP18" s="9"/>
      <c r="AQ18" s="9"/>
      <c r="AR18" s="10">
        <f>AS14+AS15+AS16</f>
        <v>2.1783008130339492</v>
      </c>
      <c r="AS18" s="10"/>
    </row>
    <row r="19" spans="1:45" x14ac:dyDescent="0.35">
      <c r="A19" s="8" t="s">
        <v>26</v>
      </c>
      <c r="B19" s="8">
        <v>1</v>
      </c>
      <c r="C19" s="8"/>
      <c r="D19" s="9" t="s">
        <v>23</v>
      </c>
      <c r="E19" s="9" t="s">
        <v>23</v>
      </c>
      <c r="F19" s="9" t="s">
        <v>23</v>
      </c>
      <c r="G19" s="9" t="s">
        <v>23</v>
      </c>
      <c r="H19" s="9" t="s">
        <v>23</v>
      </c>
      <c r="I19" s="3" t="e">
        <f>AVERAGE(D19:H19)</f>
        <v>#DIV/0!</v>
      </c>
      <c r="J19" s="3" t="e">
        <f>STDEV(D19:H19)</f>
        <v>#DIV/0!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3" t="e">
        <f t="shared" si="0"/>
        <v>#DIV/0!</v>
      </c>
      <c r="Q19" s="3" t="e">
        <f>STDEV(K19:O19)</f>
        <v>#DIV/0!</v>
      </c>
      <c r="R19" s="9" t="s">
        <v>23</v>
      </c>
      <c r="S19" s="9" t="s">
        <v>23</v>
      </c>
      <c r="T19" s="9" t="s">
        <v>23</v>
      </c>
      <c r="U19" s="9" t="s">
        <v>23</v>
      </c>
      <c r="V19" s="9" t="s">
        <v>23</v>
      </c>
      <c r="W19" s="3" t="e">
        <f t="shared" si="1"/>
        <v>#DIV/0!</v>
      </c>
      <c r="X19" s="3" t="e">
        <f>STDEV(R19:V19)</f>
        <v>#DIV/0!</v>
      </c>
      <c r="Y19" s="9" t="s">
        <v>23</v>
      </c>
      <c r="Z19" s="9" t="s">
        <v>23</v>
      </c>
      <c r="AA19" s="9" t="s">
        <v>23</v>
      </c>
      <c r="AB19" s="9" t="s">
        <v>23</v>
      </c>
      <c r="AC19" s="9" t="s">
        <v>23</v>
      </c>
      <c r="AD19" s="3" t="e">
        <f t="shared" si="2"/>
        <v>#DIV/0!</v>
      </c>
      <c r="AE19" s="3" t="e">
        <f>STDEV(Y19:AC19)</f>
        <v>#DIV/0!</v>
      </c>
      <c r="AF19" s="9">
        <v>16</v>
      </c>
      <c r="AG19" s="9">
        <v>19</v>
      </c>
      <c r="AH19" s="9">
        <v>11</v>
      </c>
      <c r="AI19" s="9">
        <v>12</v>
      </c>
      <c r="AJ19" s="9">
        <v>13</v>
      </c>
      <c r="AK19" s="3">
        <f t="shared" si="3"/>
        <v>14.2</v>
      </c>
      <c r="AL19" s="3">
        <f>STDEV(AF19:AJ19)</f>
        <v>3.2710854467592236</v>
      </c>
      <c r="AM19" s="9">
        <v>0</v>
      </c>
      <c r="AN19" s="9">
        <v>0</v>
      </c>
      <c r="AO19" s="9">
        <v>4</v>
      </c>
      <c r="AP19" s="9">
        <v>2</v>
      </c>
      <c r="AQ19" s="9">
        <v>3</v>
      </c>
      <c r="AR19" s="3">
        <f t="shared" si="4"/>
        <v>1.8</v>
      </c>
      <c r="AS19" s="3">
        <f>STDEV(AM19:AQ19)</f>
        <v>1.7888543819998317</v>
      </c>
    </row>
    <row r="20" spans="1:45" x14ac:dyDescent="0.35">
      <c r="A20" s="8" t="s">
        <v>14</v>
      </c>
      <c r="B20" s="8">
        <v>2</v>
      </c>
      <c r="C20" s="8"/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3" t="e">
        <f>AVERAGE(D20:H20)</f>
        <v>#DIV/0!</v>
      </c>
      <c r="J20" s="3" t="e">
        <f>STDEV(D20:H20)</f>
        <v>#DIV/0!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3" t="e">
        <f t="shared" si="0"/>
        <v>#DIV/0!</v>
      </c>
      <c r="Q20" s="3" t="e">
        <f>STDEV(K20:O20)</f>
        <v>#DIV/0!</v>
      </c>
      <c r="R20" s="9" t="s">
        <v>23</v>
      </c>
      <c r="S20" s="9" t="s">
        <v>23</v>
      </c>
      <c r="T20" s="9" t="s">
        <v>23</v>
      </c>
      <c r="U20" s="9" t="s">
        <v>23</v>
      </c>
      <c r="V20" s="9" t="s">
        <v>23</v>
      </c>
      <c r="W20" s="3" t="e">
        <f t="shared" si="1"/>
        <v>#DIV/0!</v>
      </c>
      <c r="X20" s="3" t="e">
        <f>STDEV(R20:V20)</f>
        <v>#DIV/0!</v>
      </c>
      <c r="Y20" s="9" t="s">
        <v>23</v>
      </c>
      <c r="Z20" s="9" t="s">
        <v>23</v>
      </c>
      <c r="AA20" s="9" t="s">
        <v>23</v>
      </c>
      <c r="AB20" s="9" t="s">
        <v>23</v>
      </c>
      <c r="AC20" s="9" t="s">
        <v>23</v>
      </c>
      <c r="AD20" s="3" t="e">
        <f t="shared" si="2"/>
        <v>#DIV/0!</v>
      </c>
      <c r="AE20" s="3" t="e">
        <f>STDEV(Y20:AC20)</f>
        <v>#DIV/0!</v>
      </c>
      <c r="AF20" s="9">
        <v>17</v>
      </c>
      <c r="AG20" s="9">
        <v>14</v>
      </c>
      <c r="AH20" s="9">
        <v>10</v>
      </c>
      <c r="AI20" s="9">
        <v>7</v>
      </c>
      <c r="AJ20" s="9">
        <v>11</v>
      </c>
      <c r="AK20" s="3">
        <f t="shared" si="3"/>
        <v>11.8</v>
      </c>
      <c r="AL20" s="3">
        <f>STDEV(AF20:AJ20)</f>
        <v>3.8340579025361614</v>
      </c>
      <c r="AM20" s="9">
        <v>1</v>
      </c>
      <c r="AN20" s="9">
        <v>2</v>
      </c>
      <c r="AO20" s="9">
        <v>2</v>
      </c>
      <c r="AP20" s="9">
        <v>0</v>
      </c>
      <c r="AQ20" s="9">
        <v>2</v>
      </c>
      <c r="AR20" s="3">
        <f t="shared" si="4"/>
        <v>1.4</v>
      </c>
      <c r="AS20" s="3">
        <f>STDEV(AM20:AQ20)</f>
        <v>0.89442719099991574</v>
      </c>
    </row>
    <row r="21" spans="1:45" x14ac:dyDescent="0.35">
      <c r="A21" s="8"/>
      <c r="B21" s="8">
        <v>3</v>
      </c>
      <c r="C21" s="8"/>
      <c r="D21" s="9" t="s">
        <v>23</v>
      </c>
      <c r="E21" s="9" t="s">
        <v>23</v>
      </c>
      <c r="F21" s="9" t="s">
        <v>23</v>
      </c>
      <c r="G21" s="9" t="s">
        <v>23</v>
      </c>
      <c r="H21" s="9" t="s">
        <v>23</v>
      </c>
      <c r="I21" s="3" t="e">
        <f>AVERAGE(D21:H21)</f>
        <v>#DIV/0!</v>
      </c>
      <c r="J21" s="3" t="e">
        <f>STDEV(D21:H21)</f>
        <v>#DIV/0!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3" t="e">
        <f t="shared" si="0"/>
        <v>#DIV/0!</v>
      </c>
      <c r="Q21" s="3" t="e">
        <f>STDEV(K21:O21)</f>
        <v>#DIV/0!</v>
      </c>
      <c r="R21" s="9" t="s">
        <v>23</v>
      </c>
      <c r="S21" s="9" t="s">
        <v>23</v>
      </c>
      <c r="T21" s="9" t="s">
        <v>23</v>
      </c>
      <c r="U21" s="9" t="s">
        <v>23</v>
      </c>
      <c r="V21" s="9" t="s">
        <v>23</v>
      </c>
      <c r="W21" s="3" t="e">
        <f t="shared" si="1"/>
        <v>#DIV/0!</v>
      </c>
      <c r="X21" s="3" t="e">
        <f>STDEV(R21:V21)</f>
        <v>#DIV/0!</v>
      </c>
      <c r="Y21" s="9" t="s">
        <v>23</v>
      </c>
      <c r="Z21" s="9" t="s">
        <v>23</v>
      </c>
      <c r="AA21" s="9" t="s">
        <v>23</v>
      </c>
      <c r="AB21" s="9" t="s">
        <v>23</v>
      </c>
      <c r="AC21" s="9" t="s">
        <v>23</v>
      </c>
      <c r="AD21" s="3" t="e">
        <f t="shared" si="2"/>
        <v>#DIV/0!</v>
      </c>
      <c r="AE21" s="3" t="e">
        <f>STDEV(Y21:AC21)</f>
        <v>#DIV/0!</v>
      </c>
      <c r="AF21" s="9">
        <v>5</v>
      </c>
      <c r="AG21" s="9">
        <v>5</v>
      </c>
      <c r="AH21" s="9">
        <v>7</v>
      </c>
      <c r="AI21" s="9">
        <v>14</v>
      </c>
      <c r="AJ21" s="9">
        <v>6</v>
      </c>
      <c r="AK21" s="3">
        <f t="shared" si="3"/>
        <v>7.4</v>
      </c>
      <c r="AL21" s="3">
        <f>STDEV(AF21:AJ21)</f>
        <v>3.7815340802378072</v>
      </c>
      <c r="AM21" s="9">
        <v>0</v>
      </c>
      <c r="AN21" s="9">
        <v>2</v>
      </c>
      <c r="AO21" s="9">
        <v>0</v>
      </c>
      <c r="AP21" s="9">
        <v>3</v>
      </c>
      <c r="AQ21" s="9">
        <v>1</v>
      </c>
      <c r="AR21" s="3">
        <f t="shared" si="4"/>
        <v>1.2</v>
      </c>
      <c r="AS21" s="3">
        <f>STDEV(AM21:AQ21)</f>
        <v>1.3038404810405297</v>
      </c>
    </row>
    <row r="22" spans="1:45" x14ac:dyDescent="0.35">
      <c r="A22" s="4" t="s">
        <v>24</v>
      </c>
      <c r="B22" s="8"/>
      <c r="C22" s="8"/>
      <c r="D22" s="9"/>
      <c r="E22" s="9"/>
      <c r="F22" s="9"/>
      <c r="G22" s="9"/>
      <c r="H22" s="9"/>
      <c r="I22" s="10" t="e">
        <f>AVERAGE(I19:I21)</f>
        <v>#DIV/0!</v>
      </c>
      <c r="J22" s="10"/>
      <c r="K22" s="9"/>
      <c r="L22" s="9"/>
      <c r="M22" s="9"/>
      <c r="N22" s="9"/>
      <c r="O22" s="9"/>
      <c r="P22" s="10" t="e">
        <f>AVERAGE(P19:P21)</f>
        <v>#DIV/0!</v>
      </c>
      <c r="Q22" s="10"/>
      <c r="R22" s="9"/>
      <c r="S22" s="9"/>
      <c r="T22" s="9"/>
      <c r="U22" s="9"/>
      <c r="V22" s="9"/>
      <c r="W22" s="10" t="e">
        <f>AVERAGE(W19:W21)</f>
        <v>#DIV/0!</v>
      </c>
      <c r="X22" s="10"/>
      <c r="Y22" s="9"/>
      <c r="Z22" s="9"/>
      <c r="AA22" s="9"/>
      <c r="AB22" s="9"/>
      <c r="AC22" s="9"/>
      <c r="AD22" s="10" t="e">
        <f>AVERAGE(AD19:AD21)</f>
        <v>#DIV/0!</v>
      </c>
      <c r="AE22" s="10"/>
      <c r="AF22" s="9"/>
      <c r="AG22" s="9"/>
      <c r="AH22" s="9"/>
      <c r="AI22" s="9"/>
      <c r="AJ22" s="9"/>
      <c r="AK22" s="10">
        <f>AVERAGE(AK19:AK21)</f>
        <v>11.133333333333333</v>
      </c>
      <c r="AL22" s="10"/>
      <c r="AM22" s="9"/>
      <c r="AN22" s="9"/>
      <c r="AO22" s="9"/>
      <c r="AP22" s="9"/>
      <c r="AQ22" s="9"/>
      <c r="AR22" s="10">
        <f>AVERAGE(AR19:AR21)</f>
        <v>1.4666666666666668</v>
      </c>
      <c r="AS22" s="10"/>
    </row>
    <row r="23" spans="1:45" x14ac:dyDescent="0.35">
      <c r="A23" s="4" t="s">
        <v>25</v>
      </c>
      <c r="B23" s="8"/>
      <c r="C23" s="8"/>
      <c r="D23" s="9"/>
      <c r="E23" s="9"/>
      <c r="F23" s="9"/>
      <c r="G23" s="9"/>
      <c r="H23" s="9"/>
      <c r="I23" s="10" t="e">
        <f>J19+J20+J21</f>
        <v>#DIV/0!</v>
      </c>
      <c r="J23" s="10"/>
      <c r="K23" s="9"/>
      <c r="L23" s="9"/>
      <c r="M23" s="9"/>
      <c r="N23" s="9"/>
      <c r="O23" s="9"/>
      <c r="P23" s="10" t="e">
        <f>Q19+Q20+Q21</f>
        <v>#DIV/0!</v>
      </c>
      <c r="Q23" s="10"/>
      <c r="R23" s="9"/>
      <c r="S23" s="9"/>
      <c r="T23" s="9"/>
      <c r="U23" s="9"/>
      <c r="V23" s="9"/>
      <c r="W23" s="10" t="e">
        <f>X19+X20+X21</f>
        <v>#DIV/0!</v>
      </c>
      <c r="X23" s="10"/>
      <c r="Y23" s="9"/>
      <c r="Z23" s="9"/>
      <c r="AA23" s="9"/>
      <c r="AB23" s="9"/>
      <c r="AC23" s="9"/>
      <c r="AD23" s="10" t="e">
        <f>AE19+AE20+AE21</f>
        <v>#DIV/0!</v>
      </c>
      <c r="AE23" s="10"/>
      <c r="AF23" s="9"/>
      <c r="AG23" s="9"/>
      <c r="AH23" s="9"/>
      <c r="AI23" s="9"/>
      <c r="AJ23" s="9"/>
      <c r="AK23" s="10">
        <f>AL19+AL20+AL21</f>
        <v>10.886677429533194</v>
      </c>
      <c r="AL23" s="10"/>
      <c r="AM23" s="9"/>
      <c r="AN23" s="9"/>
      <c r="AO23" s="9"/>
      <c r="AP23" s="9"/>
      <c r="AQ23" s="9"/>
      <c r="AR23" s="10">
        <f>AS19+AS20+AS21</f>
        <v>3.987122054040277</v>
      </c>
      <c r="AS23" s="10"/>
    </row>
    <row r="24" spans="1:45" x14ac:dyDescent="0.35">
      <c r="A24" s="8" t="s">
        <v>15</v>
      </c>
      <c r="B24" s="8">
        <v>1</v>
      </c>
      <c r="C24" s="8"/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3" t="e">
        <f>AVERAGE(D24:H24)</f>
        <v>#DIV/0!</v>
      </c>
      <c r="J24" s="3" t="e">
        <f>STDEV(D24:H24)</f>
        <v>#DIV/0!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3" t="e">
        <f t="shared" si="0"/>
        <v>#DIV/0!</v>
      </c>
      <c r="Q24" s="3" t="e">
        <f>STDEV(K24:O24)</f>
        <v>#DIV/0!</v>
      </c>
      <c r="R24" s="9" t="s">
        <v>23</v>
      </c>
      <c r="S24" s="9" t="s">
        <v>23</v>
      </c>
      <c r="T24" s="9" t="s">
        <v>23</v>
      </c>
      <c r="U24" s="9" t="s">
        <v>23</v>
      </c>
      <c r="V24" s="9" t="s">
        <v>23</v>
      </c>
      <c r="W24" s="3" t="e">
        <f t="shared" si="1"/>
        <v>#DIV/0!</v>
      </c>
      <c r="X24" s="3" t="e">
        <f>STDEV(R24:V24)</f>
        <v>#DIV/0!</v>
      </c>
      <c r="Y24" s="9" t="s">
        <v>23</v>
      </c>
      <c r="Z24" s="9" t="s">
        <v>23</v>
      </c>
      <c r="AA24" s="9" t="s">
        <v>23</v>
      </c>
      <c r="AB24" s="9" t="s">
        <v>23</v>
      </c>
      <c r="AC24" s="9" t="s">
        <v>23</v>
      </c>
      <c r="AD24" s="3" t="e">
        <f t="shared" si="2"/>
        <v>#DIV/0!</v>
      </c>
      <c r="AE24" s="3" t="e">
        <f>STDEV(Y24:AC24)</f>
        <v>#DIV/0!</v>
      </c>
      <c r="AF24" s="9">
        <v>15</v>
      </c>
      <c r="AG24" s="9">
        <v>3</v>
      </c>
      <c r="AH24" s="9">
        <v>9</v>
      </c>
      <c r="AI24" s="9">
        <v>7</v>
      </c>
      <c r="AJ24" s="9">
        <v>10</v>
      </c>
      <c r="AK24" s="3">
        <f t="shared" si="3"/>
        <v>8.8000000000000007</v>
      </c>
      <c r="AL24" s="3">
        <f>STDEV(AF24:AJ24)</f>
        <v>4.3817804600413295</v>
      </c>
      <c r="AM24" s="9">
        <v>1</v>
      </c>
      <c r="AN24" s="9">
        <v>1</v>
      </c>
      <c r="AO24" s="9">
        <v>0</v>
      </c>
      <c r="AP24" s="9">
        <v>2</v>
      </c>
      <c r="AQ24" s="9">
        <v>1</v>
      </c>
      <c r="AR24" s="3">
        <f t="shared" si="4"/>
        <v>1</v>
      </c>
      <c r="AS24" s="3">
        <f>STDEV(AM24:AQ24)</f>
        <v>0.70710678118654757</v>
      </c>
    </row>
    <row r="25" spans="1:45" x14ac:dyDescent="0.35">
      <c r="A25" s="8"/>
      <c r="B25" s="8">
        <v>2</v>
      </c>
      <c r="C25" s="8"/>
      <c r="D25" s="9" t="s">
        <v>23</v>
      </c>
      <c r="E25" s="9" t="s">
        <v>23</v>
      </c>
      <c r="F25" s="9" t="s">
        <v>23</v>
      </c>
      <c r="G25" s="9" t="s">
        <v>23</v>
      </c>
      <c r="H25" s="9" t="s">
        <v>23</v>
      </c>
      <c r="I25" s="3" t="e">
        <f>AVERAGE(D25:H25)</f>
        <v>#DIV/0!</v>
      </c>
      <c r="J25" s="3" t="e">
        <f>STDEV(D25:H25)</f>
        <v>#DIV/0!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3" t="e">
        <f t="shared" si="0"/>
        <v>#DIV/0!</v>
      </c>
      <c r="Q25" s="3" t="e">
        <f>STDEV(K25:O25)</f>
        <v>#DIV/0!</v>
      </c>
      <c r="R25" s="9" t="s">
        <v>23</v>
      </c>
      <c r="S25" s="9" t="s">
        <v>23</v>
      </c>
      <c r="T25" s="9" t="s">
        <v>23</v>
      </c>
      <c r="U25" s="9" t="s">
        <v>23</v>
      </c>
      <c r="V25" s="9" t="s">
        <v>23</v>
      </c>
      <c r="W25" s="3" t="e">
        <f t="shared" si="1"/>
        <v>#DIV/0!</v>
      </c>
      <c r="X25" s="3" t="e">
        <f>STDEV(R25:V25)</f>
        <v>#DIV/0!</v>
      </c>
      <c r="Y25" s="9">
        <v>33</v>
      </c>
      <c r="Z25" s="9">
        <v>29</v>
      </c>
      <c r="AA25" s="9">
        <v>14</v>
      </c>
      <c r="AB25" s="9">
        <v>28</v>
      </c>
      <c r="AC25" s="9">
        <v>48</v>
      </c>
      <c r="AD25" s="3">
        <f t="shared" si="2"/>
        <v>30.4</v>
      </c>
      <c r="AE25" s="3">
        <f>STDEV(Y25:AC25)</f>
        <v>12.177848742696714</v>
      </c>
      <c r="AF25" s="9">
        <v>6</v>
      </c>
      <c r="AG25" s="9">
        <v>8</v>
      </c>
      <c r="AH25" s="9">
        <v>3</v>
      </c>
      <c r="AI25" s="9">
        <v>11</v>
      </c>
      <c r="AJ25" s="9">
        <v>4</v>
      </c>
      <c r="AK25" s="3">
        <f t="shared" si="3"/>
        <v>6.4</v>
      </c>
      <c r="AL25" s="3">
        <f>STDEV(AF25:AJ25)</f>
        <v>3.2093613071762421</v>
      </c>
      <c r="AM25" s="9">
        <v>1</v>
      </c>
      <c r="AN25" s="9">
        <v>1</v>
      </c>
      <c r="AO25" s="9">
        <v>0</v>
      </c>
      <c r="AP25" s="9">
        <v>2</v>
      </c>
      <c r="AQ25" s="9">
        <v>0</v>
      </c>
      <c r="AR25" s="3">
        <f t="shared" si="4"/>
        <v>0.8</v>
      </c>
      <c r="AS25" s="3">
        <f>STDEV(AM25:AQ25)</f>
        <v>0.83666002653407556</v>
      </c>
    </row>
    <row r="26" spans="1:45" x14ac:dyDescent="0.35">
      <c r="A26" s="8"/>
      <c r="B26" s="8">
        <v>3</v>
      </c>
      <c r="C26" s="8"/>
      <c r="D26" s="9" t="s">
        <v>23</v>
      </c>
      <c r="E26" s="9" t="s">
        <v>23</v>
      </c>
      <c r="F26" s="9" t="s">
        <v>23</v>
      </c>
      <c r="G26" s="9" t="s">
        <v>23</v>
      </c>
      <c r="H26" s="9" t="s">
        <v>23</v>
      </c>
      <c r="I26" s="3" t="e">
        <f>AVERAGE(D26:H26)</f>
        <v>#DIV/0!</v>
      </c>
      <c r="J26" s="3" t="e">
        <f>STDEV(D26:H26)</f>
        <v>#DIV/0!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3" t="e">
        <f t="shared" si="0"/>
        <v>#DIV/0!</v>
      </c>
      <c r="Q26" s="3" t="e">
        <f>STDEV(K26:O26)</f>
        <v>#DIV/0!</v>
      </c>
      <c r="R26" s="9" t="s">
        <v>23</v>
      </c>
      <c r="S26" s="9" t="s">
        <v>23</v>
      </c>
      <c r="T26" s="9" t="s">
        <v>23</v>
      </c>
      <c r="U26" s="9" t="s">
        <v>23</v>
      </c>
      <c r="V26" s="9" t="s">
        <v>23</v>
      </c>
      <c r="W26" s="3" t="e">
        <f t="shared" si="1"/>
        <v>#DIV/0!</v>
      </c>
      <c r="X26" s="3" t="e">
        <f>STDEV(R26:V26)</f>
        <v>#DIV/0!</v>
      </c>
      <c r="Y26" s="9" t="s">
        <v>23</v>
      </c>
      <c r="Z26" s="9" t="s">
        <v>23</v>
      </c>
      <c r="AA26" s="9" t="s">
        <v>23</v>
      </c>
      <c r="AB26" s="9" t="s">
        <v>23</v>
      </c>
      <c r="AC26" s="9" t="s">
        <v>23</v>
      </c>
      <c r="AD26" s="3" t="e">
        <f t="shared" si="2"/>
        <v>#DIV/0!</v>
      </c>
      <c r="AE26" s="3" t="e">
        <f>STDEV(Y26:AC26)</f>
        <v>#DIV/0!</v>
      </c>
      <c r="AF26" s="9">
        <v>11</v>
      </c>
      <c r="AG26" s="9">
        <v>10</v>
      </c>
      <c r="AH26" s="9">
        <v>7</v>
      </c>
      <c r="AI26" s="9">
        <v>10</v>
      </c>
      <c r="AJ26" s="9">
        <v>10</v>
      </c>
      <c r="AK26" s="3">
        <f t="shared" si="3"/>
        <v>9.6</v>
      </c>
      <c r="AL26" s="3">
        <f>STDEV(AF26:AJ26)</f>
        <v>1.5165750888103091</v>
      </c>
      <c r="AM26" s="9">
        <v>2</v>
      </c>
      <c r="AN26" s="9">
        <v>0</v>
      </c>
      <c r="AO26" s="9">
        <v>3</v>
      </c>
      <c r="AP26" s="9">
        <v>3</v>
      </c>
      <c r="AQ26" s="9">
        <v>1</v>
      </c>
      <c r="AR26" s="3">
        <f t="shared" si="4"/>
        <v>1.8</v>
      </c>
      <c r="AS26" s="3">
        <f>STDEV(AM26:AQ26)</f>
        <v>1.3038404810405297</v>
      </c>
    </row>
    <row r="27" spans="1:45" x14ac:dyDescent="0.35">
      <c r="A27" s="4" t="s">
        <v>24</v>
      </c>
      <c r="B27" s="8"/>
      <c r="C27" s="8"/>
      <c r="D27" s="9"/>
      <c r="E27" s="9"/>
      <c r="F27" s="9"/>
      <c r="G27" s="9"/>
      <c r="H27" s="9"/>
      <c r="I27" s="10" t="e">
        <f>AVERAGE(I24:I26)</f>
        <v>#DIV/0!</v>
      </c>
      <c r="J27" s="10"/>
      <c r="K27" s="9"/>
      <c r="L27" s="9"/>
      <c r="M27" s="9"/>
      <c r="N27" s="9"/>
      <c r="O27" s="9"/>
      <c r="P27" s="10" t="e">
        <f>AVERAGE(P24:P26)</f>
        <v>#DIV/0!</v>
      </c>
      <c r="Q27" s="10"/>
      <c r="R27" s="9"/>
      <c r="S27" s="9"/>
      <c r="T27" s="9"/>
      <c r="U27" s="9"/>
      <c r="V27" s="9"/>
      <c r="W27" s="10" t="e">
        <f>AVERAGE(W24:W26)</f>
        <v>#DIV/0!</v>
      </c>
      <c r="X27" s="10"/>
      <c r="Y27" s="9"/>
      <c r="Z27" s="9"/>
      <c r="AA27" s="9"/>
      <c r="AB27" s="9"/>
      <c r="AC27" s="9"/>
      <c r="AD27" s="10">
        <f>AVERAGE(AD25)</f>
        <v>30.4</v>
      </c>
      <c r="AE27" s="10"/>
      <c r="AF27" s="9"/>
      <c r="AG27" s="9"/>
      <c r="AH27" s="9"/>
      <c r="AI27" s="9"/>
      <c r="AJ27" s="9"/>
      <c r="AK27" s="10">
        <f>AVERAGE(AK24:AK26)</f>
        <v>8.2666666666666675</v>
      </c>
      <c r="AL27" s="10"/>
      <c r="AM27" s="9"/>
      <c r="AN27" s="9"/>
      <c r="AO27" s="9"/>
      <c r="AP27" s="9"/>
      <c r="AQ27" s="9"/>
      <c r="AR27" s="10">
        <f>AVERAGE(AR24:AR26)</f>
        <v>1.2</v>
      </c>
      <c r="AS27" s="10"/>
    </row>
    <row r="28" spans="1:45" x14ac:dyDescent="0.35">
      <c r="A28" s="4" t="s">
        <v>25</v>
      </c>
      <c r="B28" s="8"/>
      <c r="C28" s="8"/>
      <c r="D28" s="9"/>
      <c r="E28" s="9"/>
      <c r="F28" s="9"/>
      <c r="G28" s="9"/>
      <c r="H28" s="9"/>
      <c r="I28" s="10" t="e">
        <f>J24+J25+J26</f>
        <v>#DIV/0!</v>
      </c>
      <c r="J28" s="10"/>
      <c r="K28" s="9"/>
      <c r="L28" s="9"/>
      <c r="M28" s="9"/>
      <c r="N28" s="9"/>
      <c r="O28" s="9"/>
      <c r="P28" s="10" t="e">
        <f>Q24+Q25+Q26</f>
        <v>#DIV/0!</v>
      </c>
      <c r="Q28" s="10"/>
      <c r="R28" s="9"/>
      <c r="S28" s="9"/>
      <c r="T28" s="9"/>
      <c r="U28" s="9"/>
      <c r="V28" s="9"/>
      <c r="W28" s="10" t="e">
        <f>X24+X25+X26</f>
        <v>#DIV/0!</v>
      </c>
      <c r="X28" s="10"/>
      <c r="Y28" s="9"/>
      <c r="Z28" s="9"/>
      <c r="AA28" s="9"/>
      <c r="AB28" s="9"/>
      <c r="AC28" s="9"/>
      <c r="AD28" s="10" t="e">
        <f>AE24+AE25+AE26</f>
        <v>#DIV/0!</v>
      </c>
      <c r="AE28" s="10"/>
      <c r="AF28" s="9"/>
      <c r="AG28" s="9"/>
      <c r="AH28" s="9"/>
      <c r="AI28" s="9"/>
      <c r="AJ28" s="9"/>
      <c r="AK28" s="10">
        <f>AL24+AL25+AL26</f>
        <v>9.1077168560278814</v>
      </c>
      <c r="AL28" s="10"/>
      <c r="AM28" s="9"/>
      <c r="AN28" s="9"/>
      <c r="AO28" s="9"/>
      <c r="AP28" s="9"/>
      <c r="AQ28" s="9"/>
      <c r="AR28" s="10">
        <f>AS24+AS25+AS26</f>
        <v>2.8476072887611528</v>
      </c>
      <c r="AS28" s="10"/>
    </row>
    <row r="29" spans="1:45" x14ac:dyDescent="0.35">
      <c r="A29" s="8" t="s">
        <v>12</v>
      </c>
      <c r="B29" s="8">
        <v>1</v>
      </c>
      <c r="C29" s="8"/>
      <c r="D29" s="9" t="s">
        <v>23</v>
      </c>
      <c r="E29" s="9" t="s">
        <v>23</v>
      </c>
      <c r="F29" s="9" t="s">
        <v>23</v>
      </c>
      <c r="G29" s="9" t="s">
        <v>23</v>
      </c>
      <c r="H29" s="9" t="s">
        <v>23</v>
      </c>
      <c r="I29" s="3" t="e">
        <f>AVERAGE(D29:H29)</f>
        <v>#DIV/0!</v>
      </c>
      <c r="J29" s="3" t="e">
        <f>STDEV(D29:H29)</f>
        <v>#DIV/0!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3" t="e">
        <f t="shared" si="0"/>
        <v>#DIV/0!</v>
      </c>
      <c r="Q29" s="3" t="e">
        <f>STDEV(K29:O29)</f>
        <v>#DIV/0!</v>
      </c>
      <c r="R29" s="9" t="s">
        <v>23</v>
      </c>
      <c r="S29" s="9" t="s">
        <v>23</v>
      </c>
      <c r="T29" s="9" t="s">
        <v>23</v>
      </c>
      <c r="U29" s="9" t="s">
        <v>23</v>
      </c>
      <c r="V29" s="9" t="s">
        <v>23</v>
      </c>
      <c r="W29" s="3" t="e">
        <f t="shared" si="1"/>
        <v>#DIV/0!</v>
      </c>
      <c r="X29" s="3" t="e">
        <f>STDEV(R29:V29)</f>
        <v>#DIV/0!</v>
      </c>
      <c r="Y29" s="9">
        <v>40</v>
      </c>
      <c r="Z29" s="9">
        <v>45</v>
      </c>
      <c r="AA29" s="9">
        <v>39</v>
      </c>
      <c r="AB29" s="9">
        <v>40</v>
      </c>
      <c r="AC29" s="9">
        <v>43</v>
      </c>
      <c r="AD29" s="3">
        <f t="shared" si="2"/>
        <v>41.4</v>
      </c>
      <c r="AE29" s="3">
        <f>STDEV(Y29:AC29)</f>
        <v>2.5099800796022267</v>
      </c>
      <c r="AF29" s="9">
        <v>5</v>
      </c>
      <c r="AG29" s="9">
        <v>7</v>
      </c>
      <c r="AH29" s="9">
        <v>9</v>
      </c>
      <c r="AI29" s="9">
        <v>6</v>
      </c>
      <c r="AJ29" s="9">
        <v>10</v>
      </c>
      <c r="AK29" s="3">
        <f t="shared" si="3"/>
        <v>7.4</v>
      </c>
      <c r="AL29" s="3">
        <f>STDEV(AF29:AJ29)</f>
        <v>2.0736441353327715</v>
      </c>
      <c r="AM29" s="9">
        <v>0</v>
      </c>
      <c r="AN29" s="9">
        <v>0</v>
      </c>
      <c r="AO29" s="9">
        <v>2</v>
      </c>
      <c r="AP29" s="9">
        <v>1</v>
      </c>
      <c r="AQ29" s="9">
        <v>1</v>
      </c>
      <c r="AR29" s="3">
        <f t="shared" si="4"/>
        <v>0.8</v>
      </c>
      <c r="AS29" s="3">
        <f>STDEV(AM29:AQ29)</f>
        <v>0.83666002653407556</v>
      </c>
    </row>
    <row r="30" spans="1:45" x14ac:dyDescent="0.35">
      <c r="A30" s="8" t="s">
        <v>14</v>
      </c>
      <c r="B30" s="8">
        <v>2</v>
      </c>
      <c r="C30" s="8"/>
      <c r="D30" s="9" t="s">
        <v>23</v>
      </c>
      <c r="E30" s="9" t="s">
        <v>23</v>
      </c>
      <c r="F30" s="9" t="s">
        <v>23</v>
      </c>
      <c r="G30" s="9" t="s">
        <v>23</v>
      </c>
      <c r="H30" s="9" t="s">
        <v>23</v>
      </c>
      <c r="I30" s="3" t="e">
        <f>AVERAGE(D30:H30)</f>
        <v>#DIV/0!</v>
      </c>
      <c r="J30" s="3" t="e">
        <f>STDEV(D30:H30)</f>
        <v>#DIV/0!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3" t="e">
        <f t="shared" si="0"/>
        <v>#DIV/0!</v>
      </c>
      <c r="Q30" s="3" t="e">
        <f>STDEV(K30:O30)</f>
        <v>#DIV/0!</v>
      </c>
      <c r="R30" s="9" t="s">
        <v>23</v>
      </c>
      <c r="S30" s="9" t="s">
        <v>23</v>
      </c>
      <c r="T30" s="9" t="s">
        <v>23</v>
      </c>
      <c r="U30" s="9" t="s">
        <v>23</v>
      </c>
      <c r="V30" s="9" t="s">
        <v>23</v>
      </c>
      <c r="W30" s="3" t="e">
        <f t="shared" si="1"/>
        <v>#DIV/0!</v>
      </c>
      <c r="X30" s="3" t="e">
        <f>STDEV(R30:V30)</f>
        <v>#DIV/0!</v>
      </c>
      <c r="Y30" s="9">
        <v>46</v>
      </c>
      <c r="Z30" s="9">
        <v>43</v>
      </c>
      <c r="AA30" s="9">
        <v>37</v>
      </c>
      <c r="AB30" s="9">
        <v>36</v>
      </c>
      <c r="AC30" s="9">
        <v>45</v>
      </c>
      <c r="AD30" s="3">
        <f t="shared" si="2"/>
        <v>41.4</v>
      </c>
      <c r="AE30" s="3">
        <f>STDEV(Y30:AC30)</f>
        <v>4.6151923036857303</v>
      </c>
      <c r="AF30" s="9">
        <v>2</v>
      </c>
      <c r="AG30" s="9">
        <v>4</v>
      </c>
      <c r="AH30" s="9">
        <v>5</v>
      </c>
      <c r="AI30" s="9">
        <v>5</v>
      </c>
      <c r="AJ30" s="9">
        <v>9</v>
      </c>
      <c r="AK30" s="3">
        <f t="shared" si="3"/>
        <v>5</v>
      </c>
      <c r="AL30" s="3">
        <f>STDEV(AF30:AJ30)</f>
        <v>2.5495097567963922</v>
      </c>
      <c r="AM30" s="9">
        <v>1</v>
      </c>
      <c r="AN30" s="9">
        <v>1</v>
      </c>
      <c r="AO30" s="9">
        <v>0</v>
      </c>
      <c r="AP30" s="9">
        <v>2</v>
      </c>
      <c r="AQ30" s="9">
        <v>2</v>
      </c>
      <c r="AR30" s="3">
        <f t="shared" si="4"/>
        <v>1.2</v>
      </c>
      <c r="AS30" s="3">
        <f>STDEV(AM30:AQ30)</f>
        <v>0.83666002653407556</v>
      </c>
    </row>
    <row r="31" spans="1:45" x14ac:dyDescent="0.35">
      <c r="A31" s="8"/>
      <c r="B31" s="8">
        <v>3</v>
      </c>
      <c r="C31" s="8"/>
      <c r="D31" s="9" t="s">
        <v>23</v>
      </c>
      <c r="E31" s="9" t="s">
        <v>23</v>
      </c>
      <c r="F31" s="9" t="s">
        <v>23</v>
      </c>
      <c r="G31" s="9" t="s">
        <v>23</v>
      </c>
      <c r="H31" s="9" t="s">
        <v>23</v>
      </c>
      <c r="I31" s="3" t="e">
        <f>AVERAGE(D31:H31)</f>
        <v>#DIV/0!</v>
      </c>
      <c r="J31" s="3" t="e">
        <f>STDEV(D31:H31)</f>
        <v>#DIV/0!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3" t="e">
        <f t="shared" si="0"/>
        <v>#DIV/0!</v>
      </c>
      <c r="Q31" s="3" t="e">
        <f>STDEV(K31:O31)</f>
        <v>#DIV/0!</v>
      </c>
      <c r="R31" s="9" t="s">
        <v>23</v>
      </c>
      <c r="S31" s="9" t="s">
        <v>23</v>
      </c>
      <c r="T31" s="9" t="s">
        <v>23</v>
      </c>
      <c r="U31" s="9" t="s">
        <v>23</v>
      </c>
      <c r="V31" s="9" t="s">
        <v>23</v>
      </c>
      <c r="W31" s="3" t="e">
        <f t="shared" si="1"/>
        <v>#DIV/0!</v>
      </c>
      <c r="X31" s="3" t="e">
        <f>STDEV(R31:V31)</f>
        <v>#DIV/0!</v>
      </c>
      <c r="Y31" s="9">
        <v>47</v>
      </c>
      <c r="Z31" s="9">
        <v>36</v>
      </c>
      <c r="AA31" s="5" t="s">
        <v>23</v>
      </c>
      <c r="AB31" s="5" t="s">
        <v>23</v>
      </c>
      <c r="AC31" s="5" t="s">
        <v>23</v>
      </c>
      <c r="AD31" s="3">
        <f>AVERAGE(Y31:Z31)</f>
        <v>41.5</v>
      </c>
      <c r="AE31" s="3">
        <f>STDEV(Y31:AC31)</f>
        <v>7.7781745930520225</v>
      </c>
      <c r="AF31" s="9">
        <v>10</v>
      </c>
      <c r="AG31" s="9">
        <v>10</v>
      </c>
      <c r="AH31" s="5" t="s">
        <v>23</v>
      </c>
      <c r="AI31" s="5" t="s">
        <v>23</v>
      </c>
      <c r="AJ31" s="5" t="s">
        <v>23</v>
      </c>
      <c r="AK31" s="3">
        <f>AVERAGE(AF31:AG31)</f>
        <v>10</v>
      </c>
      <c r="AL31" s="3">
        <f>STDEV(AF31:AJ31)</f>
        <v>0</v>
      </c>
      <c r="AM31" s="9">
        <v>1</v>
      </c>
      <c r="AN31" s="9">
        <v>0</v>
      </c>
      <c r="AO31" s="9">
        <v>1</v>
      </c>
      <c r="AP31" s="9">
        <v>0</v>
      </c>
      <c r="AQ31" s="9">
        <v>1</v>
      </c>
      <c r="AR31" s="3">
        <f t="shared" si="4"/>
        <v>0.6</v>
      </c>
      <c r="AS31" s="3">
        <f>STDEV(AM31:AQ31)</f>
        <v>0.54772255750516607</v>
      </c>
    </row>
    <row r="32" spans="1:45" x14ac:dyDescent="0.35">
      <c r="A32" s="4" t="s">
        <v>24</v>
      </c>
      <c r="B32" s="8"/>
      <c r="C32" s="8"/>
      <c r="D32" s="9"/>
      <c r="E32" s="9"/>
      <c r="F32" s="9"/>
      <c r="G32" s="9"/>
      <c r="H32" s="9"/>
      <c r="I32" s="10" t="e">
        <f>AVERAGE(I29:I31)</f>
        <v>#DIV/0!</v>
      </c>
      <c r="J32" s="10"/>
      <c r="K32" s="9"/>
      <c r="L32" s="9"/>
      <c r="M32" s="9"/>
      <c r="N32" s="9"/>
      <c r="O32" s="9"/>
      <c r="P32" s="10" t="e">
        <f>AVERAGE(P29:P31)</f>
        <v>#DIV/0!</v>
      </c>
      <c r="Q32" s="10"/>
      <c r="R32" s="9"/>
      <c r="S32" s="9"/>
      <c r="T32" s="9"/>
      <c r="U32" s="9"/>
      <c r="V32" s="9"/>
      <c r="W32" s="10" t="e">
        <f>AVERAGE(W29:W31)</f>
        <v>#DIV/0!</v>
      </c>
      <c r="X32" s="10"/>
      <c r="Y32" s="9"/>
      <c r="Z32" s="9"/>
      <c r="AA32" s="9"/>
      <c r="AB32" s="9"/>
      <c r="AC32" s="9"/>
      <c r="AD32" s="10">
        <f>AVERAGE(AD29:AD31)</f>
        <v>41.43333333333333</v>
      </c>
      <c r="AE32" s="10"/>
      <c r="AF32" s="9"/>
      <c r="AG32" s="9"/>
      <c r="AH32" s="9"/>
      <c r="AI32" s="9"/>
      <c r="AJ32" s="9"/>
      <c r="AK32" s="10">
        <f>AVERAGE(AK29:AK31)</f>
        <v>7.4666666666666659</v>
      </c>
      <c r="AL32" s="10"/>
      <c r="AM32" s="9"/>
      <c r="AN32" s="9"/>
      <c r="AO32" s="9"/>
      <c r="AP32" s="9"/>
      <c r="AQ32" s="9"/>
      <c r="AR32" s="10">
        <f>AVERAGE(AR29:AR31)</f>
        <v>0.8666666666666667</v>
      </c>
      <c r="AS32" s="10"/>
    </row>
    <row r="33" spans="1:45" x14ac:dyDescent="0.35">
      <c r="A33" s="4" t="s">
        <v>25</v>
      </c>
      <c r="B33" s="8"/>
      <c r="C33" s="8"/>
      <c r="D33" s="9"/>
      <c r="E33" s="9"/>
      <c r="F33" s="9"/>
      <c r="G33" s="9"/>
      <c r="H33" s="9"/>
      <c r="I33" s="10" t="e">
        <f>J29+J30+J31</f>
        <v>#DIV/0!</v>
      </c>
      <c r="J33" s="10"/>
      <c r="K33" s="9"/>
      <c r="L33" s="9"/>
      <c r="M33" s="9"/>
      <c r="N33" s="9"/>
      <c r="O33" s="9"/>
      <c r="P33" s="10" t="e">
        <f>Q29+Q30+Q31</f>
        <v>#DIV/0!</v>
      </c>
      <c r="Q33" s="10"/>
      <c r="R33" s="9"/>
      <c r="S33" s="9"/>
      <c r="T33" s="9"/>
      <c r="U33" s="9"/>
      <c r="V33" s="9"/>
      <c r="W33" s="10" t="e">
        <f>X29+X30+X31</f>
        <v>#DIV/0!</v>
      </c>
      <c r="X33" s="10"/>
      <c r="Y33" s="9"/>
      <c r="Z33" s="9"/>
      <c r="AA33" s="9"/>
      <c r="AB33" s="9"/>
      <c r="AC33" s="9"/>
      <c r="AD33" s="10">
        <f>AE29+AE30+AE31</f>
        <v>14.903346976339979</v>
      </c>
      <c r="AE33" s="10"/>
      <c r="AF33" s="9"/>
      <c r="AG33" s="9"/>
      <c r="AH33" s="9"/>
      <c r="AI33" s="9"/>
      <c r="AJ33" s="9"/>
      <c r="AK33" s="10">
        <f>AL29+AL30+AL31</f>
        <v>4.6231538921291637</v>
      </c>
      <c r="AL33" s="10"/>
      <c r="AM33" s="9"/>
      <c r="AN33" s="9"/>
      <c r="AO33" s="9"/>
      <c r="AP33" s="9"/>
      <c r="AQ33" s="9"/>
      <c r="AR33" s="10">
        <f>AS29+AS30+AS31</f>
        <v>2.221042610573317</v>
      </c>
      <c r="AS33" s="10"/>
    </row>
    <row r="34" spans="1:45" x14ac:dyDescent="0.35">
      <c r="A34" s="8" t="s">
        <v>15</v>
      </c>
      <c r="B34" s="8">
        <v>1</v>
      </c>
      <c r="C34" s="8"/>
      <c r="D34" s="9" t="s">
        <v>23</v>
      </c>
      <c r="E34" s="9" t="s">
        <v>23</v>
      </c>
      <c r="F34" s="9" t="s">
        <v>23</v>
      </c>
      <c r="G34" s="9" t="s">
        <v>23</v>
      </c>
      <c r="H34" s="9" t="s">
        <v>23</v>
      </c>
      <c r="I34" s="3" t="e">
        <f>AVERAGE(D34:H34)</f>
        <v>#DIV/0!</v>
      </c>
      <c r="J34" s="3" t="e">
        <f>STDEV(D34:H34)</f>
        <v>#DIV/0!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3" t="e">
        <f t="shared" si="0"/>
        <v>#DIV/0!</v>
      </c>
      <c r="Q34" s="3" t="e">
        <f>STDEV(K34:O34)</f>
        <v>#DIV/0!</v>
      </c>
      <c r="R34" s="9" t="s">
        <v>23</v>
      </c>
      <c r="S34" s="9" t="s">
        <v>23</v>
      </c>
      <c r="T34" s="9" t="s">
        <v>23</v>
      </c>
      <c r="U34" s="9" t="s">
        <v>23</v>
      </c>
      <c r="V34" s="9" t="s">
        <v>23</v>
      </c>
      <c r="W34" s="3" t="e">
        <f t="shared" si="1"/>
        <v>#DIV/0!</v>
      </c>
      <c r="X34" s="3" t="e">
        <f>STDEV(R34:V34)</f>
        <v>#DIV/0!</v>
      </c>
      <c r="Y34" s="9" t="s">
        <v>23</v>
      </c>
      <c r="Z34" s="9" t="s">
        <v>23</v>
      </c>
      <c r="AA34" s="9" t="s">
        <v>23</v>
      </c>
      <c r="AB34" s="9" t="s">
        <v>23</v>
      </c>
      <c r="AC34" s="9" t="s">
        <v>23</v>
      </c>
      <c r="AD34" s="3" t="e">
        <f t="shared" si="2"/>
        <v>#DIV/0!</v>
      </c>
      <c r="AE34" s="3" t="e">
        <f>STDEV(Y34:AC34)</f>
        <v>#DIV/0!</v>
      </c>
      <c r="AF34" s="9">
        <v>4</v>
      </c>
      <c r="AG34" s="5" t="s">
        <v>23</v>
      </c>
      <c r="AH34" s="5" t="s">
        <v>23</v>
      </c>
      <c r="AI34" s="9">
        <v>2</v>
      </c>
      <c r="AJ34" s="9">
        <v>3</v>
      </c>
      <c r="AK34" s="3">
        <f>AVERAGE(AF34,AI34:AJ34)</f>
        <v>3</v>
      </c>
      <c r="AL34" s="3">
        <f>STDEV(AF34:AJ34)</f>
        <v>1</v>
      </c>
      <c r="AM34" s="9">
        <v>0</v>
      </c>
      <c r="AN34" s="9">
        <v>2</v>
      </c>
      <c r="AO34" s="9">
        <v>1</v>
      </c>
      <c r="AP34" s="9">
        <v>0</v>
      </c>
      <c r="AQ34" s="9">
        <v>0</v>
      </c>
      <c r="AR34" s="3">
        <f t="shared" si="4"/>
        <v>0.6</v>
      </c>
      <c r="AS34" s="3">
        <f>STDEV(AM34:AQ34)</f>
        <v>0.89442719099991586</v>
      </c>
    </row>
    <row r="35" spans="1:45" x14ac:dyDescent="0.35">
      <c r="A35" s="8"/>
      <c r="B35" s="8">
        <v>2</v>
      </c>
      <c r="C35" s="8"/>
      <c r="D35" s="9" t="s">
        <v>23</v>
      </c>
      <c r="E35" s="9" t="s">
        <v>23</v>
      </c>
      <c r="F35" s="9" t="s">
        <v>23</v>
      </c>
      <c r="G35" s="9" t="s">
        <v>23</v>
      </c>
      <c r="H35" s="9" t="s">
        <v>23</v>
      </c>
      <c r="I35" s="3" t="e">
        <f>AVERAGE(D35:H35)</f>
        <v>#DIV/0!</v>
      </c>
      <c r="J35" s="3" t="e">
        <f>STDEV(D35:H35)</f>
        <v>#DIV/0!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23</v>
      </c>
      <c r="P35" s="3" t="e">
        <f t="shared" si="0"/>
        <v>#DIV/0!</v>
      </c>
      <c r="Q35" s="3" t="e">
        <f>STDEV(K35:O35)</f>
        <v>#DIV/0!</v>
      </c>
      <c r="R35" s="9" t="s">
        <v>23</v>
      </c>
      <c r="S35" s="9" t="s">
        <v>23</v>
      </c>
      <c r="T35" s="9" t="s">
        <v>23</v>
      </c>
      <c r="U35" s="9" t="s">
        <v>23</v>
      </c>
      <c r="V35" s="9" t="s">
        <v>23</v>
      </c>
      <c r="W35" s="3" t="e">
        <f t="shared" si="1"/>
        <v>#DIV/0!</v>
      </c>
      <c r="X35" s="3" t="e">
        <f>STDEV(R35:V35)</f>
        <v>#DIV/0!</v>
      </c>
      <c r="Y35" s="9" t="s">
        <v>23</v>
      </c>
      <c r="Z35" s="9" t="s">
        <v>23</v>
      </c>
      <c r="AA35" s="9" t="s">
        <v>23</v>
      </c>
      <c r="AB35" s="9" t="s">
        <v>23</v>
      </c>
      <c r="AC35" s="9" t="s">
        <v>23</v>
      </c>
      <c r="AD35" s="3" t="e">
        <f t="shared" si="2"/>
        <v>#DIV/0!</v>
      </c>
      <c r="AE35" s="3" t="e">
        <f>STDEV(Y35:AC35)</f>
        <v>#DIV/0!</v>
      </c>
      <c r="AF35" s="9">
        <v>4</v>
      </c>
      <c r="AG35" s="9">
        <v>3</v>
      </c>
      <c r="AH35" s="5" t="s">
        <v>23</v>
      </c>
      <c r="AI35" s="9">
        <v>2</v>
      </c>
      <c r="AJ35" s="9">
        <v>7</v>
      </c>
      <c r="AK35" s="3">
        <f>AVERAGE(AF35:AG35,AI35:AJ35)</f>
        <v>4</v>
      </c>
      <c r="AL35" s="3">
        <f>STDEV(AF35:AJ35)</f>
        <v>2.1602468994692869</v>
      </c>
      <c r="AM35" s="9">
        <v>1</v>
      </c>
      <c r="AN35" s="9">
        <v>1</v>
      </c>
      <c r="AO35" s="9">
        <v>0</v>
      </c>
      <c r="AP35" s="9">
        <v>0</v>
      </c>
      <c r="AQ35" s="9">
        <v>0</v>
      </c>
      <c r="AR35" s="3">
        <f t="shared" si="4"/>
        <v>0.4</v>
      </c>
      <c r="AS35" s="3">
        <f>STDEV(AM35:AQ35)</f>
        <v>0.54772255750516607</v>
      </c>
    </row>
    <row r="36" spans="1:45" x14ac:dyDescent="0.35">
      <c r="A36" s="8"/>
      <c r="B36" s="8">
        <v>3</v>
      </c>
      <c r="C36" s="8"/>
      <c r="D36" s="9" t="s">
        <v>23</v>
      </c>
      <c r="E36" s="9" t="s">
        <v>23</v>
      </c>
      <c r="F36" s="9" t="s">
        <v>23</v>
      </c>
      <c r="G36" s="9" t="s">
        <v>23</v>
      </c>
      <c r="H36" s="9" t="s">
        <v>23</v>
      </c>
      <c r="I36" s="3" t="e">
        <f>AVERAGE(D36:H36)</f>
        <v>#DIV/0!</v>
      </c>
      <c r="J36" s="3" t="e">
        <f>STDEV(D36:H36)</f>
        <v>#DIV/0!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3" t="e">
        <f t="shared" si="0"/>
        <v>#DIV/0!</v>
      </c>
      <c r="Q36" s="3" t="e">
        <f>STDEV(K36:O36)</f>
        <v>#DIV/0!</v>
      </c>
      <c r="R36" s="9" t="s">
        <v>23</v>
      </c>
      <c r="S36" s="9" t="s">
        <v>23</v>
      </c>
      <c r="T36" s="9" t="s">
        <v>23</v>
      </c>
      <c r="U36" s="9" t="s">
        <v>23</v>
      </c>
      <c r="V36" s="9" t="s">
        <v>23</v>
      </c>
      <c r="W36" s="3" t="e">
        <f t="shared" si="1"/>
        <v>#DIV/0!</v>
      </c>
      <c r="X36" s="3" t="e">
        <f>STDEV(R36:V36)</f>
        <v>#DIV/0!</v>
      </c>
      <c r="Y36" s="9" t="s">
        <v>23</v>
      </c>
      <c r="Z36" s="9" t="s">
        <v>23</v>
      </c>
      <c r="AA36" s="9" t="s">
        <v>23</v>
      </c>
      <c r="AB36" s="9" t="s">
        <v>23</v>
      </c>
      <c r="AC36" s="9" t="s">
        <v>23</v>
      </c>
      <c r="AD36" s="3" t="e">
        <f t="shared" si="2"/>
        <v>#DIV/0!</v>
      </c>
      <c r="AE36" s="3" t="e">
        <f>STDEV(Y36:AC36)</f>
        <v>#DIV/0!</v>
      </c>
      <c r="AF36" s="9">
        <v>5</v>
      </c>
      <c r="AG36" s="5" t="s">
        <v>23</v>
      </c>
      <c r="AH36" s="5" t="s">
        <v>23</v>
      </c>
      <c r="AI36" s="9">
        <v>7</v>
      </c>
      <c r="AJ36" s="9">
        <v>6</v>
      </c>
      <c r="AK36" s="3">
        <f>AVERAGE(AF36, AI36:AJ36)</f>
        <v>6</v>
      </c>
      <c r="AL36" s="3">
        <f>STDEV(AF36:AJ36)</f>
        <v>1</v>
      </c>
      <c r="AM36" s="9">
        <v>0</v>
      </c>
      <c r="AN36" s="9">
        <v>0</v>
      </c>
      <c r="AO36" s="9">
        <v>0</v>
      </c>
      <c r="AP36" s="9">
        <v>3</v>
      </c>
      <c r="AQ36" s="9">
        <v>0</v>
      </c>
      <c r="AR36" s="3">
        <f t="shared" si="4"/>
        <v>0.6</v>
      </c>
      <c r="AS36" s="3">
        <f>STDEV(AM36:AQ36)</f>
        <v>1.3416407864998738</v>
      </c>
    </row>
    <row r="37" spans="1:45" x14ac:dyDescent="0.35">
      <c r="A37" s="4" t="s">
        <v>24</v>
      </c>
      <c r="B37" s="8"/>
      <c r="C37" s="8"/>
      <c r="D37" s="9"/>
      <c r="E37" s="9"/>
      <c r="F37" s="9"/>
      <c r="G37" s="9"/>
      <c r="H37" s="9"/>
      <c r="I37" s="10" t="e">
        <f>AVERAGE(I34:I36)</f>
        <v>#DIV/0!</v>
      </c>
      <c r="J37" s="10"/>
      <c r="K37" s="9"/>
      <c r="L37" s="9"/>
      <c r="M37" s="9"/>
      <c r="N37" s="9"/>
      <c r="O37" s="9"/>
      <c r="P37" s="10" t="e">
        <f>AVERAGE(P34:P36)</f>
        <v>#DIV/0!</v>
      </c>
      <c r="Q37" s="10"/>
      <c r="R37" s="9"/>
      <c r="S37" s="9"/>
      <c r="T37" s="9"/>
      <c r="U37" s="9"/>
      <c r="V37" s="9"/>
      <c r="W37" s="10" t="e">
        <f>AVERAGE(W34:W36)</f>
        <v>#DIV/0!</v>
      </c>
      <c r="X37" s="10"/>
      <c r="Y37" s="9"/>
      <c r="Z37" s="9"/>
      <c r="AA37" s="9"/>
      <c r="AB37" s="9"/>
      <c r="AC37" s="9"/>
      <c r="AD37" s="10" t="e">
        <f>AVERAGE(AD34:AD36)</f>
        <v>#DIV/0!</v>
      </c>
      <c r="AE37" s="10"/>
      <c r="AF37" s="9"/>
      <c r="AG37" s="9"/>
      <c r="AH37" s="9"/>
      <c r="AI37" s="9"/>
      <c r="AJ37" s="9"/>
      <c r="AK37" s="10">
        <f>AVERAGE(AK34:AK36)</f>
        <v>4.333333333333333</v>
      </c>
      <c r="AL37" s="10"/>
      <c r="AM37" s="9"/>
      <c r="AN37" s="9"/>
      <c r="AO37" s="9"/>
      <c r="AP37" s="9"/>
      <c r="AQ37" s="9"/>
      <c r="AR37" s="10">
        <f>AVERAGE(AR34:AR36)</f>
        <v>0.53333333333333333</v>
      </c>
      <c r="AS37" s="10"/>
    </row>
    <row r="38" spans="1:45" x14ac:dyDescent="0.35">
      <c r="A38" s="4" t="s">
        <v>25</v>
      </c>
      <c r="B38" s="8"/>
      <c r="C38" s="8"/>
      <c r="D38" s="9"/>
      <c r="E38" s="9"/>
      <c r="F38" s="9"/>
      <c r="G38" s="9"/>
      <c r="H38" s="9"/>
      <c r="I38" s="10" t="e">
        <f>J34+J35+J36</f>
        <v>#DIV/0!</v>
      </c>
      <c r="J38" s="10"/>
      <c r="K38" s="9"/>
      <c r="L38" s="9"/>
      <c r="M38" s="9"/>
      <c r="N38" s="9"/>
      <c r="O38" s="9"/>
      <c r="P38" s="10" t="e">
        <f>Q34+Q35+Q36</f>
        <v>#DIV/0!</v>
      </c>
      <c r="Q38" s="10"/>
      <c r="R38" s="9"/>
      <c r="S38" s="9"/>
      <c r="T38" s="9"/>
      <c r="U38" s="9"/>
      <c r="V38" s="9"/>
      <c r="W38" s="10" t="e">
        <f>X34+X35+X36</f>
        <v>#DIV/0!</v>
      </c>
      <c r="X38" s="10"/>
      <c r="Y38" s="9"/>
      <c r="Z38" s="9"/>
      <c r="AA38" s="9"/>
      <c r="AB38" s="9"/>
      <c r="AC38" s="9"/>
      <c r="AD38" s="10" t="e">
        <f>AE34+AE35+AE36</f>
        <v>#DIV/0!</v>
      </c>
      <c r="AE38" s="10"/>
      <c r="AF38" s="9"/>
      <c r="AG38" s="9"/>
      <c r="AH38" s="9"/>
      <c r="AI38" s="9"/>
      <c r="AJ38" s="9"/>
      <c r="AK38" s="10">
        <f>AL34+AL35+AL36</f>
        <v>4.1602468994692874</v>
      </c>
      <c r="AL38" s="10"/>
      <c r="AM38" s="9"/>
      <c r="AN38" s="9"/>
      <c r="AO38" s="9"/>
      <c r="AP38" s="9"/>
      <c r="AQ38" s="9"/>
      <c r="AR38" s="10">
        <f>AS34+AS35+AS36</f>
        <v>2.7837905350049557</v>
      </c>
      <c r="AS38" s="10"/>
    </row>
    <row r="39" spans="1:45" x14ac:dyDescent="0.35">
      <c r="A39" s="8" t="s">
        <v>13</v>
      </c>
      <c r="B39" s="8">
        <v>1</v>
      </c>
      <c r="C39" s="8"/>
      <c r="D39" s="9" t="s">
        <v>23</v>
      </c>
      <c r="E39" s="9" t="s">
        <v>23</v>
      </c>
      <c r="F39" s="9" t="s">
        <v>23</v>
      </c>
      <c r="G39" s="9" t="s">
        <v>23</v>
      </c>
      <c r="H39" s="9" t="s">
        <v>23</v>
      </c>
      <c r="I39" s="3" t="e">
        <f>AVERAGE(D39:H39)</f>
        <v>#DIV/0!</v>
      </c>
      <c r="J39" s="3" t="e">
        <f>STDEV(D39:H39)</f>
        <v>#DIV/0!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3" t="e">
        <f t="shared" si="0"/>
        <v>#DIV/0!</v>
      </c>
      <c r="Q39" s="3" t="e">
        <f>STDEV(K39:O39)</f>
        <v>#DIV/0!</v>
      </c>
      <c r="R39" s="9" t="s">
        <v>23</v>
      </c>
      <c r="S39" s="9" t="s">
        <v>23</v>
      </c>
      <c r="T39" s="9" t="s">
        <v>23</v>
      </c>
      <c r="U39" s="9" t="s">
        <v>23</v>
      </c>
      <c r="V39" s="9" t="s">
        <v>23</v>
      </c>
      <c r="W39" s="3" t="e">
        <f t="shared" si="1"/>
        <v>#DIV/0!</v>
      </c>
      <c r="X39" s="3" t="e">
        <f>STDEV(R39:V39)</f>
        <v>#DIV/0!</v>
      </c>
      <c r="Y39" s="9" t="s">
        <v>23</v>
      </c>
      <c r="Z39" s="9" t="s">
        <v>23</v>
      </c>
      <c r="AA39" s="9" t="s">
        <v>23</v>
      </c>
      <c r="AB39" s="9" t="s">
        <v>23</v>
      </c>
      <c r="AC39" s="9" t="s">
        <v>23</v>
      </c>
      <c r="AD39" s="3" t="e">
        <f t="shared" si="2"/>
        <v>#DIV/0!</v>
      </c>
      <c r="AE39" s="3" t="e">
        <f>STDEV(Y39:AC39)</f>
        <v>#DIV/0!</v>
      </c>
      <c r="AF39" s="9">
        <v>5</v>
      </c>
      <c r="AG39" s="9">
        <v>4</v>
      </c>
      <c r="AH39" s="5" t="s">
        <v>23</v>
      </c>
      <c r="AI39" s="9">
        <v>6</v>
      </c>
      <c r="AJ39" s="9">
        <v>6</v>
      </c>
      <c r="AK39" s="3">
        <f>AVERAGE(AF39:AG39,AI39:AJ39)</f>
        <v>5.25</v>
      </c>
      <c r="AL39" s="3">
        <f>STDEV(AF39:AJ39)</f>
        <v>0.9574271077563381</v>
      </c>
      <c r="AM39" s="9">
        <v>0</v>
      </c>
      <c r="AN39" s="9">
        <v>0</v>
      </c>
      <c r="AO39" s="9">
        <v>1</v>
      </c>
      <c r="AP39" s="9">
        <v>1</v>
      </c>
      <c r="AQ39" s="9">
        <v>1</v>
      </c>
      <c r="AR39" s="3">
        <f t="shared" si="4"/>
        <v>0.6</v>
      </c>
      <c r="AS39" s="3">
        <f>STDEV(AM39:AQ39)</f>
        <v>0.54772255750516607</v>
      </c>
    </row>
    <row r="40" spans="1:45" x14ac:dyDescent="0.35">
      <c r="A40" s="8" t="s">
        <v>14</v>
      </c>
      <c r="B40" s="8">
        <v>2</v>
      </c>
      <c r="C40" s="8"/>
      <c r="D40" s="9" t="s">
        <v>23</v>
      </c>
      <c r="E40" s="9" t="s">
        <v>23</v>
      </c>
      <c r="F40" s="9" t="s">
        <v>23</v>
      </c>
      <c r="G40" s="9" t="s">
        <v>23</v>
      </c>
      <c r="H40" s="9" t="s">
        <v>23</v>
      </c>
      <c r="I40" s="3" t="e">
        <f>AVERAGE(D40:H40)</f>
        <v>#DIV/0!</v>
      </c>
      <c r="J40" s="3" t="e">
        <f>STDEV(D40:H40)</f>
        <v>#DIV/0!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3" t="e">
        <f t="shared" si="0"/>
        <v>#DIV/0!</v>
      </c>
      <c r="Q40" s="3" t="e">
        <f>STDEV(K40:O40)</f>
        <v>#DIV/0!</v>
      </c>
      <c r="R40" s="9" t="s">
        <v>23</v>
      </c>
      <c r="S40" s="9" t="s">
        <v>23</v>
      </c>
      <c r="T40" s="9" t="s">
        <v>23</v>
      </c>
      <c r="U40" s="9" t="s">
        <v>23</v>
      </c>
      <c r="V40" s="9" t="s">
        <v>23</v>
      </c>
      <c r="W40" s="3" t="e">
        <f t="shared" si="1"/>
        <v>#DIV/0!</v>
      </c>
      <c r="X40" s="3" t="e">
        <f>STDEV(R40:V40)</f>
        <v>#DIV/0!</v>
      </c>
      <c r="Y40" s="9" t="s">
        <v>23</v>
      </c>
      <c r="Z40" s="9" t="s">
        <v>23</v>
      </c>
      <c r="AA40" s="9" t="s">
        <v>23</v>
      </c>
      <c r="AB40" s="9" t="s">
        <v>23</v>
      </c>
      <c r="AC40" s="9" t="s">
        <v>23</v>
      </c>
      <c r="AD40" s="3" t="e">
        <f t="shared" si="2"/>
        <v>#DIV/0!</v>
      </c>
      <c r="AE40" s="3" t="e">
        <f>STDEV(Y40:AC40)</f>
        <v>#DIV/0!</v>
      </c>
      <c r="AF40" s="9">
        <v>3</v>
      </c>
      <c r="AG40" s="9">
        <v>1</v>
      </c>
      <c r="AH40" s="9">
        <v>4</v>
      </c>
      <c r="AI40" s="9">
        <v>1</v>
      </c>
      <c r="AJ40" s="9">
        <v>2</v>
      </c>
      <c r="AK40" s="3">
        <f t="shared" si="3"/>
        <v>2.2000000000000002</v>
      </c>
      <c r="AL40" s="3">
        <f>STDEV(AF40:AJ40)</f>
        <v>1.3038404810405297</v>
      </c>
      <c r="AM40" s="9">
        <v>1</v>
      </c>
      <c r="AN40" s="9">
        <v>0</v>
      </c>
      <c r="AO40" s="9">
        <v>1</v>
      </c>
      <c r="AP40" s="9">
        <v>0</v>
      </c>
      <c r="AQ40" s="9">
        <v>0</v>
      </c>
      <c r="AR40" s="3">
        <f t="shared" si="4"/>
        <v>0.4</v>
      </c>
      <c r="AS40" s="3">
        <f>STDEV(AM40:AQ40)</f>
        <v>0.54772255750516607</v>
      </c>
    </row>
    <row r="41" spans="1:45" x14ac:dyDescent="0.35">
      <c r="A41" s="8"/>
      <c r="B41" s="8">
        <v>3</v>
      </c>
      <c r="C41" s="8"/>
      <c r="D41" s="9" t="s">
        <v>23</v>
      </c>
      <c r="E41" s="9" t="s">
        <v>23</v>
      </c>
      <c r="F41" s="9" t="s">
        <v>23</v>
      </c>
      <c r="G41" s="9" t="s">
        <v>23</v>
      </c>
      <c r="H41" s="9" t="s">
        <v>23</v>
      </c>
      <c r="I41" s="3" t="e">
        <f>AVERAGE(D41:H41)</f>
        <v>#DIV/0!</v>
      </c>
      <c r="J41" s="3" t="e">
        <f>STDEV(D41:H41)</f>
        <v>#DIV/0!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3" t="e">
        <f t="shared" si="0"/>
        <v>#DIV/0!</v>
      </c>
      <c r="Q41" s="3" t="e">
        <f>STDEV(K41:O41)</f>
        <v>#DIV/0!</v>
      </c>
      <c r="R41" s="9" t="s">
        <v>23</v>
      </c>
      <c r="S41" s="9" t="s">
        <v>23</v>
      </c>
      <c r="T41" s="9" t="s">
        <v>23</v>
      </c>
      <c r="U41" s="9" t="s">
        <v>23</v>
      </c>
      <c r="V41" s="9" t="s">
        <v>23</v>
      </c>
      <c r="W41" s="3" t="e">
        <f t="shared" si="1"/>
        <v>#DIV/0!</v>
      </c>
      <c r="X41" s="3" t="e">
        <f>STDEV(R41:V41)</f>
        <v>#DIV/0!</v>
      </c>
      <c r="Y41" s="9" t="s">
        <v>23</v>
      </c>
      <c r="Z41" s="9" t="s">
        <v>23</v>
      </c>
      <c r="AA41" s="9" t="s">
        <v>23</v>
      </c>
      <c r="AB41" s="9" t="s">
        <v>23</v>
      </c>
      <c r="AC41" s="9" t="s">
        <v>23</v>
      </c>
      <c r="AD41" s="3" t="e">
        <f t="shared" si="2"/>
        <v>#DIV/0!</v>
      </c>
      <c r="AE41" s="3" t="e">
        <f>STDEV(Y41:AC41)</f>
        <v>#DIV/0!</v>
      </c>
      <c r="AF41" s="9">
        <v>3</v>
      </c>
      <c r="AG41" s="9">
        <v>1</v>
      </c>
      <c r="AH41" s="9">
        <v>2</v>
      </c>
      <c r="AI41" s="9">
        <v>4</v>
      </c>
      <c r="AJ41" s="9">
        <v>4</v>
      </c>
      <c r="AK41" s="3">
        <f t="shared" si="3"/>
        <v>2.8</v>
      </c>
      <c r="AL41" s="3">
        <f>STDEV(AF41:AJ41)</f>
        <v>1.3038404810405295</v>
      </c>
      <c r="AM41" s="9">
        <v>1</v>
      </c>
      <c r="AN41" s="9">
        <v>0</v>
      </c>
      <c r="AO41" s="9">
        <v>0</v>
      </c>
      <c r="AP41" s="9">
        <v>0</v>
      </c>
      <c r="AQ41" s="9">
        <v>1</v>
      </c>
      <c r="AR41" s="3">
        <f t="shared" si="4"/>
        <v>0.4</v>
      </c>
      <c r="AS41" s="3">
        <f>STDEV(AM41:AQ41)</f>
        <v>0.54772255750516607</v>
      </c>
    </row>
    <row r="42" spans="1:45" x14ac:dyDescent="0.35">
      <c r="A42" s="4" t="s">
        <v>24</v>
      </c>
      <c r="B42" s="8"/>
      <c r="C42" s="8"/>
      <c r="D42" s="9"/>
      <c r="E42" s="9"/>
      <c r="F42" s="9"/>
      <c r="G42" s="9"/>
      <c r="H42" s="9"/>
      <c r="I42" s="10" t="e">
        <f>AVERAGE(I39:I41)</f>
        <v>#DIV/0!</v>
      </c>
      <c r="J42" s="10"/>
      <c r="K42" s="9"/>
      <c r="L42" s="9"/>
      <c r="M42" s="9"/>
      <c r="N42" s="9"/>
      <c r="O42" s="9"/>
      <c r="P42" s="10" t="e">
        <f>AVERAGE(P39:P41)</f>
        <v>#DIV/0!</v>
      </c>
      <c r="Q42" s="10"/>
      <c r="R42" s="9"/>
      <c r="S42" s="9"/>
      <c r="T42" s="9"/>
      <c r="U42" s="9"/>
      <c r="V42" s="9"/>
      <c r="W42" s="10" t="e">
        <f>AVERAGE(W39:W41)</f>
        <v>#DIV/0!</v>
      </c>
      <c r="X42" s="10"/>
      <c r="Y42" s="9"/>
      <c r="Z42" s="9"/>
      <c r="AA42" s="9"/>
      <c r="AB42" s="9"/>
      <c r="AC42" s="9"/>
      <c r="AD42" s="10" t="e">
        <f>AVERAGE(AD39:AD41)</f>
        <v>#DIV/0!</v>
      </c>
      <c r="AE42" s="10"/>
      <c r="AF42" s="9"/>
      <c r="AG42" s="9"/>
      <c r="AH42" s="9"/>
      <c r="AI42" s="9"/>
      <c r="AJ42" s="9"/>
      <c r="AK42" s="10">
        <f>AVERAGE(AK39:AK41)</f>
        <v>3.4166666666666665</v>
      </c>
      <c r="AL42" s="10"/>
      <c r="AM42" s="9"/>
      <c r="AN42" s="9"/>
      <c r="AO42" s="9"/>
      <c r="AP42" s="9"/>
      <c r="AQ42" s="9"/>
      <c r="AR42" s="10">
        <f>AVERAGE(AR39:AR41)</f>
        <v>0.46666666666666662</v>
      </c>
      <c r="AS42" s="10"/>
    </row>
    <row r="43" spans="1:45" x14ac:dyDescent="0.35">
      <c r="A43" s="4" t="s">
        <v>25</v>
      </c>
      <c r="B43" s="8"/>
      <c r="C43" s="8"/>
      <c r="D43" s="9"/>
      <c r="E43" s="9"/>
      <c r="F43" s="9"/>
      <c r="G43" s="9"/>
      <c r="H43" s="9"/>
      <c r="I43" s="10" t="e">
        <f>J39+J40+J41</f>
        <v>#DIV/0!</v>
      </c>
      <c r="J43" s="10"/>
      <c r="K43" s="9"/>
      <c r="L43" s="9"/>
      <c r="M43" s="9"/>
      <c r="N43" s="9"/>
      <c r="O43" s="9"/>
      <c r="P43" s="10" t="e">
        <f>Q39+Q40+Q41</f>
        <v>#DIV/0!</v>
      </c>
      <c r="Q43" s="10"/>
      <c r="R43" s="9"/>
      <c r="S43" s="9"/>
      <c r="T43" s="9"/>
      <c r="U43" s="9"/>
      <c r="V43" s="9"/>
      <c r="W43" s="10" t="e">
        <f>X39+X40+X41</f>
        <v>#DIV/0!</v>
      </c>
      <c r="X43" s="10"/>
      <c r="Y43" s="9"/>
      <c r="Z43" s="9"/>
      <c r="AA43" s="9"/>
      <c r="AB43" s="9"/>
      <c r="AC43" s="9"/>
      <c r="AD43" s="10" t="e">
        <f>AE39+AE40+AE41</f>
        <v>#DIV/0!</v>
      </c>
      <c r="AE43" s="10"/>
      <c r="AF43" s="9"/>
      <c r="AG43" s="9"/>
      <c r="AH43" s="9"/>
      <c r="AI43" s="9"/>
      <c r="AJ43" s="9"/>
      <c r="AK43" s="10">
        <f>AL39+AL40+AL41</f>
        <v>3.5651080698373976</v>
      </c>
      <c r="AL43" s="10"/>
      <c r="AM43" s="9"/>
      <c r="AN43" s="9"/>
      <c r="AO43" s="9"/>
      <c r="AP43" s="9"/>
      <c r="AQ43" s="9"/>
      <c r="AR43" s="10">
        <f>AS39+AS40+AS41</f>
        <v>1.6431676725154982</v>
      </c>
      <c r="AS43" s="10"/>
    </row>
    <row r="44" spans="1:45" x14ac:dyDescent="0.35">
      <c r="A44" s="8" t="s">
        <v>15</v>
      </c>
      <c r="B44" s="8">
        <v>1</v>
      </c>
      <c r="C44" s="8"/>
      <c r="D44" s="9" t="s">
        <v>23</v>
      </c>
      <c r="E44" s="9" t="s">
        <v>23</v>
      </c>
      <c r="F44" s="9" t="s">
        <v>23</v>
      </c>
      <c r="G44" s="9" t="s">
        <v>23</v>
      </c>
      <c r="H44" s="9" t="s">
        <v>23</v>
      </c>
      <c r="I44" s="3" t="e">
        <f>AVERAGE(D44:H44)</f>
        <v>#DIV/0!</v>
      </c>
      <c r="J44" s="3" t="e">
        <f>STDEV(D44:H44)</f>
        <v>#DIV/0!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23</v>
      </c>
      <c r="P44" s="3" t="e">
        <f t="shared" si="0"/>
        <v>#DIV/0!</v>
      </c>
      <c r="Q44" s="3" t="e">
        <f>STDEV(K44:O44)</f>
        <v>#DIV/0!</v>
      </c>
      <c r="R44" s="9" t="s">
        <v>23</v>
      </c>
      <c r="S44" s="9" t="s">
        <v>23</v>
      </c>
      <c r="T44" s="9" t="s">
        <v>23</v>
      </c>
      <c r="U44" s="9" t="s">
        <v>23</v>
      </c>
      <c r="V44" s="9" t="s">
        <v>23</v>
      </c>
      <c r="W44" s="3" t="e">
        <f t="shared" si="1"/>
        <v>#DIV/0!</v>
      </c>
      <c r="X44" s="3" t="e">
        <f>STDEV(R44:V44)</f>
        <v>#DIV/0!</v>
      </c>
      <c r="Y44" s="9" t="s">
        <v>23</v>
      </c>
      <c r="Z44" s="9" t="s">
        <v>23</v>
      </c>
      <c r="AA44" s="9" t="s">
        <v>23</v>
      </c>
      <c r="AB44" s="9" t="s">
        <v>23</v>
      </c>
      <c r="AC44" s="9" t="s">
        <v>23</v>
      </c>
      <c r="AD44" s="3" t="e">
        <f t="shared" si="2"/>
        <v>#DIV/0!</v>
      </c>
      <c r="AE44" s="3" t="e">
        <f>STDEV(Y44:AC44)</f>
        <v>#DIV/0!</v>
      </c>
      <c r="AF44" s="9">
        <v>8</v>
      </c>
      <c r="AG44" s="9">
        <v>9</v>
      </c>
      <c r="AH44" s="9">
        <v>6</v>
      </c>
      <c r="AI44" s="9">
        <v>8</v>
      </c>
      <c r="AJ44" s="9">
        <v>12</v>
      </c>
      <c r="AK44" s="3">
        <f t="shared" si="3"/>
        <v>8.6</v>
      </c>
      <c r="AL44" s="3">
        <f>STDEV(AF44:AJ44)</f>
        <v>2.1908902300206639</v>
      </c>
      <c r="AM44" s="9">
        <v>0</v>
      </c>
      <c r="AN44" s="9">
        <v>0</v>
      </c>
      <c r="AO44" s="9">
        <v>1</v>
      </c>
      <c r="AP44" s="9">
        <v>1</v>
      </c>
      <c r="AQ44" s="9">
        <v>3</v>
      </c>
      <c r="AR44" s="3">
        <f t="shared" si="4"/>
        <v>1</v>
      </c>
      <c r="AS44" s="3">
        <f>STDEV(AM44:AQ44)</f>
        <v>1.2247448713915889</v>
      </c>
    </row>
    <row r="45" spans="1:45" x14ac:dyDescent="0.35">
      <c r="A45" s="8"/>
      <c r="B45" s="8">
        <v>2</v>
      </c>
      <c r="C45" s="8"/>
      <c r="D45" s="9" t="s">
        <v>23</v>
      </c>
      <c r="E45" s="9" t="s">
        <v>23</v>
      </c>
      <c r="F45" s="9" t="s">
        <v>23</v>
      </c>
      <c r="G45" s="9" t="s">
        <v>23</v>
      </c>
      <c r="H45" s="9" t="s">
        <v>23</v>
      </c>
      <c r="I45" s="3" t="e">
        <f>AVERAGE(D45:H45)</f>
        <v>#DIV/0!</v>
      </c>
      <c r="J45" s="3" t="e">
        <f>STDEV(D45:H45)</f>
        <v>#DIV/0!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3" t="e">
        <f t="shared" si="0"/>
        <v>#DIV/0!</v>
      </c>
      <c r="Q45" s="3" t="e">
        <f>STDEV(K45:O45)</f>
        <v>#DIV/0!</v>
      </c>
      <c r="R45" s="9" t="s">
        <v>23</v>
      </c>
      <c r="S45" s="9" t="s">
        <v>23</v>
      </c>
      <c r="T45" s="9" t="s">
        <v>23</v>
      </c>
      <c r="U45" s="9" t="s">
        <v>23</v>
      </c>
      <c r="V45" s="9" t="s">
        <v>23</v>
      </c>
      <c r="W45" s="3" t="e">
        <f t="shared" si="1"/>
        <v>#DIV/0!</v>
      </c>
      <c r="X45" s="3" t="e">
        <f>STDEV(R45:V45)</f>
        <v>#DIV/0!</v>
      </c>
      <c r="Y45" s="9">
        <v>59</v>
      </c>
      <c r="Z45" s="9" t="s">
        <v>23</v>
      </c>
      <c r="AA45" s="9" t="s">
        <v>23</v>
      </c>
      <c r="AB45" s="9" t="s">
        <v>23</v>
      </c>
      <c r="AC45" s="9" t="s">
        <v>23</v>
      </c>
      <c r="AD45" s="3">
        <f>AVERAGE(Y45)</f>
        <v>59</v>
      </c>
      <c r="AE45" s="3" t="e">
        <f>STDEV(Y45:AC45)</f>
        <v>#DIV/0!</v>
      </c>
      <c r="AF45" s="9">
        <v>6</v>
      </c>
      <c r="AG45" s="9">
        <v>8</v>
      </c>
      <c r="AH45" s="5" t="s">
        <v>23</v>
      </c>
      <c r="AI45" s="5" t="s">
        <v>23</v>
      </c>
      <c r="AJ45" s="5" t="s">
        <v>23</v>
      </c>
      <c r="AK45" s="3">
        <f>AVERAGE(AF45:AG45)</f>
        <v>7</v>
      </c>
      <c r="AL45" s="3">
        <f>STDEV(AF45:AJ45)</f>
        <v>1.4142135623730951</v>
      </c>
      <c r="AM45" s="9">
        <v>2</v>
      </c>
      <c r="AN45" s="9">
        <v>1</v>
      </c>
      <c r="AO45" s="9">
        <v>1</v>
      </c>
      <c r="AP45" s="9">
        <v>2</v>
      </c>
      <c r="AQ45" s="9">
        <v>0</v>
      </c>
      <c r="AR45" s="3">
        <f t="shared" si="4"/>
        <v>1.2</v>
      </c>
      <c r="AS45" s="3">
        <f>STDEV(AM45:AQ45)</f>
        <v>0.83666002653407556</v>
      </c>
    </row>
    <row r="46" spans="1:45" x14ac:dyDescent="0.35">
      <c r="A46" s="8"/>
      <c r="B46" s="8">
        <v>3</v>
      </c>
      <c r="C46" s="8"/>
      <c r="D46" s="9" t="s">
        <v>23</v>
      </c>
      <c r="E46" s="9" t="s">
        <v>23</v>
      </c>
      <c r="F46" s="9" t="s">
        <v>23</v>
      </c>
      <c r="G46" s="9" t="s">
        <v>23</v>
      </c>
      <c r="H46" s="9" t="s">
        <v>23</v>
      </c>
      <c r="I46" s="3" t="e">
        <f>AVERAGE(D46:H46)</f>
        <v>#DIV/0!</v>
      </c>
      <c r="J46" s="3" t="e">
        <f>STDEV(D46:H46)</f>
        <v>#DIV/0!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3" t="e">
        <f t="shared" si="0"/>
        <v>#DIV/0!</v>
      </c>
      <c r="Q46" s="3" t="e">
        <f>STDEV(K46:O46)</f>
        <v>#DIV/0!</v>
      </c>
      <c r="R46" s="9" t="s">
        <v>23</v>
      </c>
      <c r="S46" s="9" t="s">
        <v>23</v>
      </c>
      <c r="T46" s="9" t="s">
        <v>23</v>
      </c>
      <c r="U46" s="9" t="s">
        <v>23</v>
      </c>
      <c r="V46" s="9" t="s">
        <v>23</v>
      </c>
      <c r="W46" s="3" t="e">
        <f t="shared" si="1"/>
        <v>#DIV/0!</v>
      </c>
      <c r="X46" s="3" t="e">
        <f>STDEV(R46:V46)</f>
        <v>#DIV/0!</v>
      </c>
      <c r="Y46" s="9" t="s">
        <v>23</v>
      </c>
      <c r="Z46" s="9" t="s">
        <v>23</v>
      </c>
      <c r="AA46" s="9" t="s">
        <v>23</v>
      </c>
      <c r="AB46" s="9" t="s">
        <v>23</v>
      </c>
      <c r="AC46" s="9" t="s">
        <v>23</v>
      </c>
      <c r="AD46" s="3" t="e">
        <f t="shared" si="2"/>
        <v>#DIV/0!</v>
      </c>
      <c r="AE46" s="3" t="e">
        <f>STDEV(Y46:AC46)</f>
        <v>#DIV/0!</v>
      </c>
      <c r="AF46" s="9">
        <v>9</v>
      </c>
      <c r="AG46" s="5" t="s">
        <v>23</v>
      </c>
      <c r="AH46" s="5" t="s">
        <v>23</v>
      </c>
      <c r="AI46" s="5" t="s">
        <v>23</v>
      </c>
      <c r="AJ46" s="5" t="s">
        <v>23</v>
      </c>
      <c r="AK46" s="3">
        <f>AVERAGE(AF46)</f>
        <v>9</v>
      </c>
      <c r="AL46" s="3" t="e">
        <f>STDEV(AF46:AJ46)</f>
        <v>#DIV/0!</v>
      </c>
      <c r="AM46" s="9">
        <v>3</v>
      </c>
      <c r="AN46" s="9">
        <v>3</v>
      </c>
      <c r="AO46" s="9">
        <v>1</v>
      </c>
      <c r="AP46" s="9">
        <v>1</v>
      </c>
      <c r="AQ46" s="9">
        <v>1</v>
      </c>
      <c r="AR46" s="3">
        <f t="shared" si="4"/>
        <v>1.8</v>
      </c>
      <c r="AS46" s="3">
        <f>STDEV(AM46:AQ46)</f>
        <v>1.0954451150103324</v>
      </c>
    </row>
    <row r="47" spans="1:45" x14ac:dyDescent="0.35">
      <c r="A47" s="4" t="s">
        <v>24</v>
      </c>
      <c r="B47" s="8"/>
      <c r="C47" s="8"/>
      <c r="D47" s="8"/>
      <c r="E47" s="8"/>
      <c r="F47" s="8"/>
      <c r="G47" s="8"/>
      <c r="H47" s="8"/>
      <c r="I47" s="10" t="e">
        <f>AVERAGE(I44:I46)</f>
        <v>#DIV/0!</v>
      </c>
      <c r="J47" s="10"/>
      <c r="K47" s="9"/>
      <c r="L47" s="9"/>
      <c r="M47" s="9"/>
      <c r="N47" s="9"/>
      <c r="O47" s="9"/>
      <c r="P47" s="10" t="e">
        <f>AVERAGE(P44:P46)</f>
        <v>#DIV/0!</v>
      </c>
      <c r="Q47" s="10"/>
      <c r="R47" s="9"/>
      <c r="S47" s="9"/>
      <c r="T47" s="9"/>
      <c r="U47" s="9"/>
      <c r="V47" s="9"/>
      <c r="W47" s="10" t="e">
        <f>AVERAGE(W44:W46)</f>
        <v>#DIV/0!</v>
      </c>
      <c r="X47" s="10"/>
      <c r="Y47" s="9"/>
      <c r="Z47" s="9"/>
      <c r="AA47" s="9"/>
      <c r="AB47" s="9"/>
      <c r="AC47" s="9"/>
      <c r="AD47" s="10">
        <f>AVERAGE(AD45)</f>
        <v>59</v>
      </c>
      <c r="AE47" s="10"/>
      <c r="AF47" s="9"/>
      <c r="AG47" s="9"/>
      <c r="AH47" s="9"/>
      <c r="AI47" s="9"/>
      <c r="AJ47" s="9"/>
      <c r="AK47" s="10">
        <f>AVERAGE(AK44:AK46)</f>
        <v>8.2000000000000011</v>
      </c>
      <c r="AL47" s="10"/>
      <c r="AM47" s="9"/>
      <c r="AN47" s="9"/>
      <c r="AO47" s="9"/>
      <c r="AP47" s="9"/>
      <c r="AQ47" s="9"/>
      <c r="AR47" s="10">
        <f>AVERAGE(AR44:AR46)</f>
        <v>1.3333333333333333</v>
      </c>
      <c r="AS47" s="10"/>
    </row>
    <row r="48" spans="1:45" x14ac:dyDescent="0.35">
      <c r="A48" s="4" t="s">
        <v>25</v>
      </c>
      <c r="B48" s="8"/>
      <c r="C48" s="8"/>
      <c r="D48" s="8"/>
      <c r="E48" s="8"/>
      <c r="F48" s="8"/>
      <c r="G48" s="8"/>
      <c r="H48" s="8"/>
      <c r="I48" s="10" t="e">
        <f>J44+J45+J46</f>
        <v>#DIV/0!</v>
      </c>
      <c r="J48" s="10"/>
      <c r="K48" s="9"/>
      <c r="L48" s="9"/>
      <c r="M48" s="9"/>
      <c r="N48" s="9"/>
      <c r="O48" s="9"/>
      <c r="P48" s="10" t="e">
        <f>Q44+Q45+Q46</f>
        <v>#DIV/0!</v>
      </c>
      <c r="Q48" s="10"/>
      <c r="R48" s="9"/>
      <c r="S48" s="9"/>
      <c r="T48" s="9"/>
      <c r="U48" s="9"/>
      <c r="V48" s="9"/>
      <c r="W48" s="10" t="e">
        <f>X44+X45+X46</f>
        <v>#DIV/0!</v>
      </c>
      <c r="X48" s="10"/>
      <c r="Y48" s="9"/>
      <c r="Z48" s="9"/>
      <c r="AA48" s="9"/>
      <c r="AB48" s="9"/>
      <c r="AC48" s="9"/>
      <c r="AD48" s="10" t="e">
        <f>AE44+AE45+AE46</f>
        <v>#DIV/0!</v>
      </c>
      <c r="AE48" s="10"/>
      <c r="AF48" s="9"/>
      <c r="AG48" s="9"/>
      <c r="AH48" s="9"/>
      <c r="AI48" s="9"/>
      <c r="AJ48" s="9"/>
      <c r="AK48" s="10" t="e">
        <f>AL44+AL45+AL46</f>
        <v>#DIV/0!</v>
      </c>
      <c r="AL48" s="10"/>
      <c r="AM48" s="9"/>
      <c r="AN48" s="9"/>
      <c r="AO48" s="9"/>
      <c r="AP48" s="9"/>
      <c r="AQ48" s="9"/>
      <c r="AR48" s="10">
        <f>AS44+AS45+AS46</f>
        <v>3.1568500129359967</v>
      </c>
      <c r="AS48" s="10"/>
    </row>
    <row r="51" spans="1:45" x14ac:dyDescent="0.35">
      <c r="A51" s="8" t="s">
        <v>27</v>
      </c>
      <c r="B51" s="1">
        <v>42887</v>
      </c>
      <c r="C51" s="8"/>
      <c r="D51" s="8"/>
      <c r="E51" s="8"/>
      <c r="F51" s="8"/>
      <c r="G51" s="8"/>
      <c r="H51" s="8"/>
      <c r="I51" s="8"/>
      <c r="K51" s="8"/>
      <c r="L51" s="8"/>
      <c r="M51" s="8"/>
      <c r="N51" s="8"/>
      <c r="O51" s="8"/>
      <c r="P51" s="8"/>
      <c r="R51" s="8"/>
      <c r="S51" s="8"/>
      <c r="T51" s="8"/>
      <c r="U51" s="8"/>
      <c r="V51" s="8"/>
      <c r="W51" s="8"/>
      <c r="Y51" s="8"/>
      <c r="Z51" s="8"/>
      <c r="AA51" s="8"/>
      <c r="AB51" s="8"/>
      <c r="AC51" s="8"/>
      <c r="AD51" s="8"/>
      <c r="AF51" s="8"/>
      <c r="AG51" s="8"/>
      <c r="AH51" s="8"/>
      <c r="AI51" s="8"/>
      <c r="AJ51" s="8"/>
      <c r="AK51" s="8"/>
      <c r="AM51" s="8"/>
      <c r="AN51" s="8"/>
      <c r="AO51" s="8"/>
      <c r="AP51" s="8"/>
      <c r="AQ51" s="8"/>
      <c r="AR51" s="8"/>
    </row>
    <row r="52" spans="1:45" x14ac:dyDescent="0.35">
      <c r="A52" s="8" t="s">
        <v>17</v>
      </c>
      <c r="B52" s="8" t="s">
        <v>18</v>
      </c>
      <c r="C52" s="8"/>
      <c r="D52" s="8">
        <v>1</v>
      </c>
      <c r="E52" s="8"/>
      <c r="F52" s="8"/>
      <c r="G52" s="8"/>
      <c r="H52" s="8"/>
      <c r="I52" s="2" t="s">
        <v>19</v>
      </c>
      <c r="J52" s="2" t="s">
        <v>20</v>
      </c>
      <c r="K52" s="8">
        <f>10^-1</f>
        <v>0.1</v>
      </c>
      <c r="L52" s="8"/>
      <c r="M52" s="8"/>
      <c r="N52" s="8"/>
      <c r="O52" s="8"/>
      <c r="P52" s="2" t="s">
        <v>19</v>
      </c>
      <c r="Q52" s="2" t="s">
        <v>20</v>
      </c>
      <c r="R52" s="8">
        <f>10^-2</f>
        <v>0.01</v>
      </c>
      <c r="S52" s="8"/>
      <c r="T52" s="8"/>
      <c r="U52" s="8"/>
      <c r="V52" s="8"/>
      <c r="W52" s="2" t="s">
        <v>19</v>
      </c>
      <c r="X52" s="2" t="s">
        <v>20</v>
      </c>
      <c r="Y52" s="8">
        <f>10^-3</f>
        <v>1E-3</v>
      </c>
      <c r="Z52" s="8"/>
      <c r="AA52" s="8"/>
      <c r="AB52" s="8"/>
      <c r="AC52" s="8"/>
      <c r="AD52" s="2" t="s">
        <v>19</v>
      </c>
      <c r="AE52" s="2" t="s">
        <v>20</v>
      </c>
      <c r="AF52" s="8">
        <f>10^-4</f>
        <v>1E-4</v>
      </c>
      <c r="AG52" s="8"/>
      <c r="AH52" s="8"/>
      <c r="AI52" s="8"/>
      <c r="AJ52" s="8"/>
      <c r="AK52" s="2" t="s">
        <v>19</v>
      </c>
      <c r="AL52" s="2" t="s">
        <v>20</v>
      </c>
      <c r="AM52" s="8">
        <f>10^-5</f>
        <v>1.0000000000000001E-5</v>
      </c>
      <c r="AN52" s="8"/>
      <c r="AO52" s="8"/>
      <c r="AP52" s="8"/>
      <c r="AQ52" s="8"/>
      <c r="AR52" s="2" t="s">
        <v>19</v>
      </c>
      <c r="AS52" s="2" t="s">
        <v>20</v>
      </c>
    </row>
    <row r="53" spans="1:45" x14ac:dyDescent="0.35">
      <c r="A53" s="8" t="s">
        <v>21</v>
      </c>
      <c r="B53" s="8">
        <v>1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3">
        <f>AVERAGE(D53:H53)</f>
        <v>0</v>
      </c>
      <c r="J53" s="3">
        <f>STDEV(D53:H53)</f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3">
        <f>AVERAGE(K53:O53)</f>
        <v>0</v>
      </c>
      <c r="Q53" s="3">
        <f>STDEV(K53:O53)</f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3">
        <f>AVERAGE(R53:V53)</f>
        <v>0</v>
      </c>
      <c r="X53" s="3">
        <f>STDEV(R53:V53)</f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3">
        <f>AVERAGE(Y53:AC53)</f>
        <v>0</v>
      </c>
      <c r="AE53" s="3">
        <f>STDEV(Y53:AC53)</f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3">
        <f>AVERAGE(AF53:AJ53)</f>
        <v>0</v>
      </c>
      <c r="AL53" s="3">
        <f>STDEV(AF53:AJ53)</f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3">
        <f>AVERAGE(AM53:AQ53)</f>
        <v>0</v>
      </c>
      <c r="AS53" s="3">
        <f>STDEV(AM53:AQ53)</f>
        <v>0</v>
      </c>
    </row>
    <row r="54" spans="1:45" x14ac:dyDescent="0.35">
      <c r="A54" s="8"/>
      <c r="B54" s="8">
        <v>2</v>
      </c>
      <c r="C54" s="8"/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3">
        <f>AVERAGE(D54:H54)</f>
        <v>0</v>
      </c>
      <c r="J54" s="3">
        <f>STDEV(D54:H54)</f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3">
        <f t="shared" ref="P54:P55" si="5">AVERAGE(K54:O54)</f>
        <v>0</v>
      </c>
      <c r="Q54" s="3">
        <f>STDEV(K54:O54)</f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3">
        <f t="shared" ref="W54:W55" si="6">AVERAGE(R54:V54)</f>
        <v>0</v>
      </c>
      <c r="X54" s="3">
        <f>STDEV(R54:V54)</f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3">
        <f t="shared" ref="AD54:AD55" si="7">AVERAGE(Y54:AC54)</f>
        <v>0</v>
      </c>
      <c r="AE54" s="3">
        <f>STDEV(Y54:AC54)</f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3">
        <f t="shared" ref="AK54:AK55" si="8">AVERAGE(AF54:AJ54)</f>
        <v>0</v>
      </c>
      <c r="AL54" s="3">
        <f>STDEV(AF54:AJ54)</f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3">
        <f t="shared" ref="AR54:AR55" si="9">AVERAGE(AM54:AQ54)</f>
        <v>0</v>
      </c>
      <c r="AS54" s="3">
        <f>STDEV(AM54:AQ54)</f>
        <v>0</v>
      </c>
    </row>
    <row r="55" spans="1:45" x14ac:dyDescent="0.35">
      <c r="A55" s="8"/>
      <c r="B55" s="8">
        <v>3</v>
      </c>
      <c r="C55" s="8"/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3">
        <f>AVERAGE(D55:H55)</f>
        <v>0</v>
      </c>
      <c r="J55" s="3">
        <f>STDEV(D55:H55)</f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3">
        <f t="shared" si="5"/>
        <v>0</v>
      </c>
      <c r="Q55" s="3">
        <f>STDEV(K55:O55)</f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3">
        <f t="shared" si="6"/>
        <v>0</v>
      </c>
      <c r="X55" s="3">
        <f>STDEV(R55:V55)</f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3">
        <f t="shared" si="7"/>
        <v>0</v>
      </c>
      <c r="AE55" s="3">
        <f>STDEV(Y55:AC55)</f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3">
        <f t="shared" si="8"/>
        <v>0</v>
      </c>
      <c r="AL55" s="3">
        <f>STDEV(AF55:AJ55)</f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3">
        <f t="shared" si="9"/>
        <v>0</v>
      </c>
      <c r="AS55" s="3">
        <f>STDEV(AM55:AQ55)</f>
        <v>0</v>
      </c>
    </row>
    <row r="56" spans="1:45" x14ac:dyDescent="0.35">
      <c r="A56" s="8"/>
      <c r="B56" s="8"/>
      <c r="C56" s="8"/>
      <c r="D56" s="9"/>
      <c r="E56" s="9"/>
      <c r="F56" s="9"/>
      <c r="G56" s="9"/>
      <c r="H56" s="9"/>
      <c r="I56" s="10">
        <f>AVERAGE(I53:I55)</f>
        <v>0</v>
      </c>
      <c r="J56" s="10"/>
      <c r="K56" s="9"/>
      <c r="L56" s="9"/>
      <c r="M56" s="9"/>
      <c r="N56" s="9"/>
      <c r="O56" s="9"/>
      <c r="P56" s="10">
        <f>AVERAGE(P53:P55)</f>
        <v>0</v>
      </c>
      <c r="Q56" s="10"/>
      <c r="R56" s="9"/>
      <c r="S56" s="9"/>
      <c r="T56" s="9"/>
      <c r="U56" s="9"/>
      <c r="V56" s="9"/>
      <c r="W56" s="10">
        <f>AVERAGE(W53:W55)</f>
        <v>0</v>
      </c>
      <c r="X56" s="10"/>
      <c r="Y56" s="9"/>
      <c r="Z56" s="9"/>
      <c r="AA56" s="9"/>
      <c r="AB56" s="9"/>
      <c r="AC56" s="9"/>
      <c r="AD56" s="10">
        <f>AVERAGE(AD53:AD55)</f>
        <v>0</v>
      </c>
      <c r="AE56" s="10"/>
      <c r="AF56" s="9"/>
      <c r="AG56" s="9"/>
      <c r="AH56" s="9"/>
      <c r="AI56" s="9"/>
      <c r="AJ56" s="9"/>
      <c r="AK56" s="10">
        <f>AVERAGE(AK53:AK55)</f>
        <v>0</v>
      </c>
      <c r="AL56" s="10"/>
      <c r="AM56" s="9"/>
      <c r="AN56" s="9"/>
      <c r="AO56" s="9"/>
      <c r="AP56" s="9"/>
      <c r="AQ56" s="9"/>
      <c r="AR56" s="10">
        <f>AVERAGE(AR53:AR55)</f>
        <v>0</v>
      </c>
      <c r="AS56" s="10"/>
    </row>
    <row r="57" spans="1:45" x14ac:dyDescent="0.35">
      <c r="A57" s="8"/>
      <c r="B57" s="8"/>
      <c r="C57" s="8"/>
      <c r="D57" s="9"/>
      <c r="E57" s="9"/>
      <c r="F57" s="9"/>
      <c r="G57" s="9"/>
      <c r="H57" s="9"/>
      <c r="I57" s="10">
        <f>J53+J54+J55</f>
        <v>0</v>
      </c>
      <c r="J57" s="10"/>
      <c r="K57" s="9"/>
      <c r="L57" s="9"/>
      <c r="M57" s="9"/>
      <c r="N57" s="9"/>
      <c r="O57" s="9"/>
      <c r="P57" s="10">
        <f>Q53+Q54+Q55</f>
        <v>0</v>
      </c>
      <c r="Q57" s="10"/>
      <c r="R57" s="9"/>
      <c r="S57" s="9"/>
      <c r="T57" s="9"/>
      <c r="U57" s="9"/>
      <c r="V57" s="9"/>
      <c r="W57" s="10">
        <f>X53+X54+X55</f>
        <v>0</v>
      </c>
      <c r="X57" s="10"/>
      <c r="Y57" s="9"/>
      <c r="Z57" s="9"/>
      <c r="AA57" s="9"/>
      <c r="AB57" s="9"/>
      <c r="AC57" s="9"/>
      <c r="AD57" s="10">
        <f>AE53+AE54+AE55</f>
        <v>0</v>
      </c>
      <c r="AE57" s="10"/>
      <c r="AF57" s="9"/>
      <c r="AG57" s="9"/>
      <c r="AH57" s="9"/>
      <c r="AI57" s="9"/>
      <c r="AJ57" s="9"/>
      <c r="AK57" s="10">
        <f>AL53+AL54+AL55</f>
        <v>0</v>
      </c>
      <c r="AL57" s="10"/>
      <c r="AM57" s="9"/>
      <c r="AN57" s="9"/>
      <c r="AO57" s="9"/>
      <c r="AP57" s="9"/>
      <c r="AQ57" s="9"/>
      <c r="AR57" s="10">
        <f>AS53+AS54+AS55</f>
        <v>0</v>
      </c>
      <c r="AS57" s="10"/>
    </row>
    <row r="58" spans="1:45" x14ac:dyDescent="0.35">
      <c r="A58" s="8" t="s">
        <v>22</v>
      </c>
      <c r="B58" s="8">
        <v>1</v>
      </c>
      <c r="C58" s="8"/>
      <c r="D58" s="9" t="s">
        <v>23</v>
      </c>
      <c r="E58" s="9" t="s">
        <v>23</v>
      </c>
      <c r="F58" s="9" t="s">
        <v>23</v>
      </c>
      <c r="G58" s="9" t="s">
        <v>23</v>
      </c>
      <c r="H58" s="9" t="s">
        <v>23</v>
      </c>
      <c r="I58" s="3" t="e">
        <f>AVERAGE(D58:H58)</f>
        <v>#DIV/0!</v>
      </c>
      <c r="J58" s="3" t="e">
        <f>STDEV(D58:H58)</f>
        <v>#DIV/0!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3" t="e">
        <f t="shared" ref="P58:P60" si="10">AVERAGE(K58:O58)</f>
        <v>#DIV/0!</v>
      </c>
      <c r="Q58" s="3" t="e">
        <f>STDEV(K58:O58)</f>
        <v>#DIV/0!</v>
      </c>
      <c r="R58" s="9" t="s">
        <v>23</v>
      </c>
      <c r="S58" s="9" t="s">
        <v>23</v>
      </c>
      <c r="T58" s="9" t="s">
        <v>23</v>
      </c>
      <c r="U58" s="9" t="s">
        <v>23</v>
      </c>
      <c r="V58" s="9" t="s">
        <v>23</v>
      </c>
      <c r="W58" s="3" t="e">
        <f t="shared" ref="W58:W60" si="11">AVERAGE(R58:V58)</f>
        <v>#DIV/0!</v>
      </c>
      <c r="X58" s="3" t="e">
        <f>STDEV(R58:V58)</f>
        <v>#DIV/0!</v>
      </c>
      <c r="Y58" s="9" t="s">
        <v>23</v>
      </c>
      <c r="Z58" s="9" t="s">
        <v>23</v>
      </c>
      <c r="AA58" s="9" t="s">
        <v>23</v>
      </c>
      <c r="AB58" s="9" t="s">
        <v>23</v>
      </c>
      <c r="AC58" s="9" t="s">
        <v>23</v>
      </c>
      <c r="AD58" s="3" t="e">
        <f t="shared" ref="AD58:AD60" si="12">AVERAGE(Y58:AC58)</f>
        <v>#DIV/0!</v>
      </c>
      <c r="AE58" s="3" t="e">
        <f>STDEV(Y58:AC58)</f>
        <v>#DIV/0!</v>
      </c>
      <c r="AF58" s="9" t="s">
        <v>23</v>
      </c>
      <c r="AG58" s="9" t="s">
        <v>23</v>
      </c>
      <c r="AH58" s="9" t="s">
        <v>23</v>
      </c>
      <c r="AI58" s="9" t="s">
        <v>23</v>
      </c>
      <c r="AJ58" s="9" t="s">
        <v>23</v>
      </c>
      <c r="AK58" s="3" t="e">
        <f t="shared" ref="AK58:AK60" si="13">AVERAGE(AF58:AJ58)</f>
        <v>#DIV/0!</v>
      </c>
      <c r="AL58" s="3" t="e">
        <f>STDEV(AF58:AJ58)</f>
        <v>#DIV/0!</v>
      </c>
      <c r="AM58" s="9">
        <f>391/5</f>
        <v>78.2</v>
      </c>
      <c r="AN58" s="9">
        <f>391/5</f>
        <v>78.2</v>
      </c>
      <c r="AO58" s="9">
        <f>391/5</f>
        <v>78.2</v>
      </c>
      <c r="AP58" s="9">
        <f>391/5</f>
        <v>78.2</v>
      </c>
      <c r="AQ58" s="9">
        <f>391/5</f>
        <v>78.2</v>
      </c>
      <c r="AR58" s="3">
        <f t="shared" ref="AR58:AR60" si="14">AVERAGE(AM58:AQ58)</f>
        <v>78.2</v>
      </c>
      <c r="AS58" s="3">
        <f>STDEV(AM58:AQ58)</f>
        <v>0</v>
      </c>
    </row>
    <row r="59" spans="1:45" x14ac:dyDescent="0.35">
      <c r="A59" s="8"/>
      <c r="B59" s="8">
        <v>2</v>
      </c>
      <c r="C59" s="8"/>
      <c r="D59" s="9" t="s">
        <v>23</v>
      </c>
      <c r="E59" s="9" t="s">
        <v>23</v>
      </c>
      <c r="F59" s="9" t="s">
        <v>23</v>
      </c>
      <c r="G59" s="9" t="s">
        <v>23</v>
      </c>
      <c r="H59" s="9" t="s">
        <v>23</v>
      </c>
      <c r="I59" s="3" t="e">
        <f>AVERAGE(D59:H59)</f>
        <v>#DIV/0!</v>
      </c>
      <c r="J59" s="3" t="e">
        <f>STDEV(D59:H59)</f>
        <v>#DIV/0!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3" t="e">
        <f t="shared" si="10"/>
        <v>#DIV/0!</v>
      </c>
      <c r="Q59" s="3" t="e">
        <f>STDEV(K59:O59)</f>
        <v>#DIV/0!</v>
      </c>
      <c r="R59" s="9" t="s">
        <v>23</v>
      </c>
      <c r="S59" s="9" t="s">
        <v>23</v>
      </c>
      <c r="T59" s="9" t="s">
        <v>23</v>
      </c>
      <c r="U59" s="9" t="s">
        <v>23</v>
      </c>
      <c r="V59" s="9" t="s">
        <v>23</v>
      </c>
      <c r="W59" s="3" t="e">
        <f t="shared" si="11"/>
        <v>#DIV/0!</v>
      </c>
      <c r="X59" s="3" t="e">
        <f>STDEV(R59:V59)</f>
        <v>#DIV/0!</v>
      </c>
      <c r="Y59" s="9" t="s">
        <v>23</v>
      </c>
      <c r="Z59" s="9" t="s">
        <v>23</v>
      </c>
      <c r="AA59" s="9" t="s">
        <v>23</v>
      </c>
      <c r="AB59" s="9" t="s">
        <v>23</v>
      </c>
      <c r="AC59" s="9" t="s">
        <v>23</v>
      </c>
      <c r="AD59" s="3" t="e">
        <f t="shared" si="12"/>
        <v>#DIV/0!</v>
      </c>
      <c r="AE59" s="3" t="e">
        <f>STDEV(Y59:AC59)</f>
        <v>#DIV/0!</v>
      </c>
      <c r="AF59" s="9" t="s">
        <v>23</v>
      </c>
      <c r="AG59" s="9" t="s">
        <v>23</v>
      </c>
      <c r="AH59" s="9" t="s">
        <v>23</v>
      </c>
      <c r="AI59" s="9" t="s">
        <v>23</v>
      </c>
      <c r="AJ59" s="9" t="s">
        <v>23</v>
      </c>
      <c r="AK59" s="3" t="e">
        <f t="shared" si="13"/>
        <v>#DIV/0!</v>
      </c>
      <c r="AL59" s="3" t="e">
        <f>STDEV(AF59:AJ59)</f>
        <v>#DIV/0!</v>
      </c>
      <c r="AM59" s="9">
        <f>338/5</f>
        <v>67.599999999999994</v>
      </c>
      <c r="AN59" s="9">
        <f>338/5</f>
        <v>67.599999999999994</v>
      </c>
      <c r="AO59" s="9">
        <f>338/5</f>
        <v>67.599999999999994</v>
      </c>
      <c r="AP59" s="9">
        <f>338/5</f>
        <v>67.599999999999994</v>
      </c>
      <c r="AQ59" s="9">
        <f>338/5</f>
        <v>67.599999999999994</v>
      </c>
      <c r="AR59" s="3">
        <f t="shared" si="14"/>
        <v>67.599999999999994</v>
      </c>
      <c r="AS59" s="3">
        <f>STDEV(AM59:AQ59)</f>
        <v>0</v>
      </c>
    </row>
    <row r="60" spans="1:45" x14ac:dyDescent="0.35">
      <c r="A60" s="8"/>
      <c r="B60" s="8">
        <v>3</v>
      </c>
      <c r="C60" s="8"/>
      <c r="D60" s="9" t="s">
        <v>23</v>
      </c>
      <c r="E60" s="9" t="s">
        <v>23</v>
      </c>
      <c r="F60" s="9" t="s">
        <v>23</v>
      </c>
      <c r="G60" s="9" t="s">
        <v>23</v>
      </c>
      <c r="H60" s="9" t="s">
        <v>23</v>
      </c>
      <c r="I60" s="3" t="e">
        <f>AVERAGE(D60:H60)</f>
        <v>#DIV/0!</v>
      </c>
      <c r="J60" s="3" t="e">
        <f>STDEV(D60:H60)</f>
        <v>#DIV/0!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3" t="e">
        <f t="shared" si="10"/>
        <v>#DIV/0!</v>
      </c>
      <c r="Q60" s="3" t="e">
        <f>STDEV(K60:O60)</f>
        <v>#DIV/0!</v>
      </c>
      <c r="R60" s="9" t="s">
        <v>23</v>
      </c>
      <c r="S60" s="9" t="s">
        <v>23</v>
      </c>
      <c r="T60" s="9" t="s">
        <v>23</v>
      </c>
      <c r="U60" s="9" t="s">
        <v>23</v>
      </c>
      <c r="V60" s="9" t="s">
        <v>23</v>
      </c>
      <c r="W60" s="3" t="e">
        <f t="shared" si="11"/>
        <v>#DIV/0!</v>
      </c>
      <c r="X60" s="3" t="e">
        <f>STDEV(R60:V60)</f>
        <v>#DIV/0!</v>
      </c>
      <c r="Y60" s="9" t="s">
        <v>23</v>
      </c>
      <c r="Z60" s="9" t="s">
        <v>23</v>
      </c>
      <c r="AA60" s="9" t="s">
        <v>23</v>
      </c>
      <c r="AB60" s="9" t="s">
        <v>23</v>
      </c>
      <c r="AC60" s="9" t="s">
        <v>23</v>
      </c>
      <c r="AD60" s="3" t="e">
        <f t="shared" si="12"/>
        <v>#DIV/0!</v>
      </c>
      <c r="AE60" s="3" t="e">
        <f>STDEV(Y60:AC60)</f>
        <v>#DIV/0!</v>
      </c>
      <c r="AF60" s="9" t="s">
        <v>23</v>
      </c>
      <c r="AG60" s="9" t="s">
        <v>23</v>
      </c>
      <c r="AH60" s="9" t="s">
        <v>23</v>
      </c>
      <c r="AI60" s="9" t="s">
        <v>23</v>
      </c>
      <c r="AJ60" s="9" t="s">
        <v>23</v>
      </c>
      <c r="AK60" s="3" t="e">
        <f t="shared" si="13"/>
        <v>#DIV/0!</v>
      </c>
      <c r="AL60" s="3" t="e">
        <f>STDEV(AF60:AJ60)</f>
        <v>#DIV/0!</v>
      </c>
      <c r="AM60" s="9" t="s">
        <v>23</v>
      </c>
      <c r="AN60" s="9" t="s">
        <v>23</v>
      </c>
      <c r="AO60" s="9" t="s">
        <v>23</v>
      </c>
      <c r="AP60" s="9" t="s">
        <v>23</v>
      </c>
      <c r="AQ60" s="9" t="s">
        <v>23</v>
      </c>
      <c r="AR60" s="3" t="e">
        <f t="shared" si="14"/>
        <v>#DIV/0!</v>
      </c>
      <c r="AS60" s="3" t="e">
        <f>STDEV(AM60:AQ60)</f>
        <v>#DIV/0!</v>
      </c>
    </row>
    <row r="61" spans="1:45" x14ac:dyDescent="0.35">
      <c r="A61" s="4" t="s">
        <v>24</v>
      </c>
      <c r="B61" s="8"/>
      <c r="C61" s="8"/>
      <c r="D61" s="9"/>
      <c r="E61" s="9"/>
      <c r="F61" s="9"/>
      <c r="G61" s="9"/>
      <c r="H61" s="9"/>
      <c r="I61" s="10" t="e">
        <f>AVERAGE(I58:I60)</f>
        <v>#DIV/0!</v>
      </c>
      <c r="J61" s="10"/>
      <c r="K61" s="9"/>
      <c r="L61" s="9"/>
      <c r="M61" s="9"/>
      <c r="N61" s="9"/>
      <c r="O61" s="9"/>
      <c r="P61" s="10" t="e">
        <f>AVERAGE(P58:P60)</f>
        <v>#DIV/0!</v>
      </c>
      <c r="Q61" s="10"/>
      <c r="R61" s="9"/>
      <c r="S61" s="9"/>
      <c r="T61" s="9"/>
      <c r="U61" s="9"/>
      <c r="V61" s="9"/>
      <c r="W61" s="10" t="e">
        <f>AVERAGE(W58:W60)</f>
        <v>#DIV/0!</v>
      </c>
      <c r="X61" s="10"/>
      <c r="Y61" s="9"/>
      <c r="Z61" s="9"/>
      <c r="AA61" s="9"/>
      <c r="AB61" s="9"/>
      <c r="AC61" s="9"/>
      <c r="AD61" s="10" t="e">
        <f>AVERAGE(AD58:AD60)</f>
        <v>#DIV/0!</v>
      </c>
      <c r="AE61" s="10"/>
      <c r="AF61" s="9"/>
      <c r="AG61" s="9"/>
      <c r="AH61" s="9"/>
      <c r="AI61" s="9"/>
      <c r="AJ61" s="9"/>
      <c r="AK61" s="10" t="e">
        <f>AVERAGE(AK58:AK60)</f>
        <v>#DIV/0!</v>
      </c>
      <c r="AL61" s="10"/>
      <c r="AM61" s="9"/>
      <c r="AN61" s="9"/>
      <c r="AO61" s="9"/>
      <c r="AP61" s="9"/>
      <c r="AQ61" s="9"/>
      <c r="AR61" s="10">
        <f>AVERAGE(AR58:AR59)</f>
        <v>72.900000000000006</v>
      </c>
      <c r="AS61" s="10"/>
    </row>
    <row r="62" spans="1:45" x14ac:dyDescent="0.35">
      <c r="A62" s="4" t="s">
        <v>25</v>
      </c>
      <c r="B62" s="8"/>
      <c r="C62" s="8"/>
      <c r="D62" s="9"/>
      <c r="E62" s="9"/>
      <c r="F62" s="9"/>
      <c r="G62" s="9"/>
      <c r="H62" s="9"/>
      <c r="I62" s="10" t="e">
        <f>J58+J59+J60</f>
        <v>#DIV/0!</v>
      </c>
      <c r="J62" s="10"/>
      <c r="K62" s="9"/>
      <c r="L62" s="9"/>
      <c r="M62" s="9"/>
      <c r="N62" s="9"/>
      <c r="O62" s="9"/>
      <c r="P62" s="10" t="e">
        <f>Q58+Q59+Q60</f>
        <v>#DIV/0!</v>
      </c>
      <c r="Q62" s="10"/>
      <c r="R62" s="9"/>
      <c r="S62" s="9"/>
      <c r="T62" s="9"/>
      <c r="U62" s="9"/>
      <c r="V62" s="9"/>
      <c r="W62" s="10" t="e">
        <f>X58+X59+X60</f>
        <v>#DIV/0!</v>
      </c>
      <c r="X62" s="10"/>
      <c r="Y62" s="9"/>
      <c r="Z62" s="9"/>
      <c r="AA62" s="9"/>
      <c r="AB62" s="9"/>
      <c r="AC62" s="9"/>
      <c r="AD62" s="10" t="e">
        <f>AE58+AE59+AE60</f>
        <v>#DIV/0!</v>
      </c>
      <c r="AE62" s="10"/>
      <c r="AF62" s="9"/>
      <c r="AG62" s="9"/>
      <c r="AH62" s="9"/>
      <c r="AI62" s="9"/>
      <c r="AJ62" s="9"/>
      <c r="AK62" s="10" t="e">
        <f>AL58+AL59+AL60</f>
        <v>#DIV/0!</v>
      </c>
      <c r="AL62" s="10"/>
      <c r="AM62" s="9"/>
      <c r="AN62" s="9"/>
      <c r="AO62" s="9"/>
      <c r="AP62" s="9"/>
      <c r="AQ62" s="9"/>
      <c r="AR62" s="10" t="e">
        <f>AS58+AS59+AS60</f>
        <v>#DIV/0!</v>
      </c>
      <c r="AS62" s="10"/>
    </row>
    <row r="63" spans="1:45" x14ac:dyDescent="0.35">
      <c r="A63" s="8" t="s">
        <v>26</v>
      </c>
      <c r="B63" s="8">
        <v>1</v>
      </c>
      <c r="C63" s="8"/>
      <c r="D63" s="9" t="s">
        <v>23</v>
      </c>
      <c r="E63" s="9" t="s">
        <v>23</v>
      </c>
      <c r="F63" s="9" t="s">
        <v>23</v>
      </c>
      <c r="G63" s="9" t="s">
        <v>23</v>
      </c>
      <c r="H63" s="9" t="s">
        <v>23</v>
      </c>
      <c r="I63" s="3" t="e">
        <f>AVERAGE(D63:H63)</f>
        <v>#DIV/0!</v>
      </c>
      <c r="J63" s="3" t="e">
        <f>STDEV(D63:H63)</f>
        <v>#DIV/0!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3" t="e">
        <f t="shared" ref="P63:P65" si="15">AVERAGE(K63:O63)</f>
        <v>#DIV/0!</v>
      </c>
      <c r="Q63" s="3" t="e">
        <f>STDEV(K63:O63)</f>
        <v>#DIV/0!</v>
      </c>
      <c r="R63" s="9" t="s">
        <v>23</v>
      </c>
      <c r="S63" s="9" t="s">
        <v>23</v>
      </c>
      <c r="T63" s="9" t="s">
        <v>23</v>
      </c>
      <c r="U63" s="9" t="s">
        <v>23</v>
      </c>
      <c r="V63" s="9" t="s">
        <v>23</v>
      </c>
      <c r="W63" s="3" t="e">
        <f t="shared" ref="W63:W65" si="16">AVERAGE(R63:V63)</f>
        <v>#DIV/0!</v>
      </c>
      <c r="X63" s="3" t="e">
        <f>STDEV(R63:V63)</f>
        <v>#DIV/0!</v>
      </c>
      <c r="Y63" s="9" t="s">
        <v>23</v>
      </c>
      <c r="Z63" s="9" t="s">
        <v>23</v>
      </c>
      <c r="AA63" s="9" t="s">
        <v>23</v>
      </c>
      <c r="AB63" s="9" t="s">
        <v>23</v>
      </c>
      <c r="AC63" s="9" t="s">
        <v>23</v>
      </c>
      <c r="AD63" s="3" t="e">
        <f t="shared" ref="AD63:AD65" si="17">AVERAGE(Y63:AC63)</f>
        <v>#DIV/0!</v>
      </c>
      <c r="AE63" s="3" t="e">
        <f>STDEV(Y63:AC63)</f>
        <v>#DIV/0!</v>
      </c>
      <c r="AF63" s="9" t="s">
        <v>23</v>
      </c>
      <c r="AG63" s="9" t="s">
        <v>23</v>
      </c>
      <c r="AH63" s="9" t="s">
        <v>23</v>
      </c>
      <c r="AI63" s="9" t="s">
        <v>23</v>
      </c>
      <c r="AJ63" s="9" t="s">
        <v>23</v>
      </c>
      <c r="AK63" s="3" t="e">
        <f t="shared" ref="AK63:AK65" si="18">AVERAGE(AF63:AJ63)</f>
        <v>#DIV/0!</v>
      </c>
      <c r="AL63" s="3" t="e">
        <f>STDEV(AF63:AJ63)</f>
        <v>#DIV/0!</v>
      </c>
      <c r="AM63" s="9">
        <v>26.6</v>
      </c>
      <c r="AN63" s="9">
        <v>26.6</v>
      </c>
      <c r="AO63" s="9">
        <v>26.6</v>
      </c>
      <c r="AP63" s="9">
        <v>26.6</v>
      </c>
      <c r="AQ63" s="9">
        <v>26.6</v>
      </c>
      <c r="AR63" s="3">
        <f t="shared" ref="AR63:AR65" si="19">AVERAGE(AM63:AQ63)</f>
        <v>26.6</v>
      </c>
      <c r="AS63" s="3">
        <f>STDEV(AM63:AQ63)</f>
        <v>0</v>
      </c>
    </row>
    <row r="64" spans="1:45" x14ac:dyDescent="0.35">
      <c r="A64" s="8" t="s">
        <v>14</v>
      </c>
      <c r="B64" s="8">
        <v>2</v>
      </c>
      <c r="C64" s="8"/>
      <c r="D64" s="9" t="s">
        <v>23</v>
      </c>
      <c r="E64" s="9" t="s">
        <v>23</v>
      </c>
      <c r="F64" s="9" t="s">
        <v>23</v>
      </c>
      <c r="G64" s="9" t="s">
        <v>23</v>
      </c>
      <c r="H64" s="9" t="s">
        <v>23</v>
      </c>
      <c r="I64" s="3" t="e">
        <f>AVERAGE(D64:H64)</f>
        <v>#DIV/0!</v>
      </c>
      <c r="J64" s="3" t="e">
        <f>STDEV(D64:H64)</f>
        <v>#DIV/0!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3" t="e">
        <f t="shared" si="15"/>
        <v>#DIV/0!</v>
      </c>
      <c r="Q64" s="3" t="e">
        <f>STDEV(K64:O64)</f>
        <v>#DIV/0!</v>
      </c>
      <c r="R64" s="9" t="s">
        <v>23</v>
      </c>
      <c r="S64" s="9" t="s">
        <v>23</v>
      </c>
      <c r="T64" s="9" t="s">
        <v>23</v>
      </c>
      <c r="U64" s="9" t="s">
        <v>23</v>
      </c>
      <c r="V64" s="9" t="s">
        <v>23</v>
      </c>
      <c r="W64" s="3" t="e">
        <f t="shared" si="16"/>
        <v>#DIV/0!</v>
      </c>
      <c r="X64" s="3" t="e">
        <f>STDEV(R64:V64)</f>
        <v>#DIV/0!</v>
      </c>
      <c r="Y64" s="9" t="s">
        <v>23</v>
      </c>
      <c r="Z64" s="9" t="s">
        <v>23</v>
      </c>
      <c r="AA64" s="9" t="s">
        <v>23</v>
      </c>
      <c r="AB64" s="9" t="s">
        <v>23</v>
      </c>
      <c r="AC64" s="9" t="s">
        <v>23</v>
      </c>
      <c r="AD64" s="3" t="e">
        <f t="shared" si="17"/>
        <v>#DIV/0!</v>
      </c>
      <c r="AE64" s="3" t="e">
        <f>STDEV(Y64:AC64)</f>
        <v>#DIV/0!</v>
      </c>
      <c r="AF64" s="9" t="s">
        <v>23</v>
      </c>
      <c r="AG64" s="9" t="s">
        <v>23</v>
      </c>
      <c r="AH64" s="9" t="s">
        <v>23</v>
      </c>
      <c r="AI64" s="9" t="s">
        <v>23</v>
      </c>
      <c r="AJ64" s="9" t="s">
        <v>23</v>
      </c>
      <c r="AK64" s="3" t="e">
        <f t="shared" si="18"/>
        <v>#DIV/0!</v>
      </c>
      <c r="AL64" s="3" t="e">
        <f>STDEV(AF64:AJ64)</f>
        <v>#DIV/0!</v>
      </c>
      <c r="AM64" s="9">
        <v>30</v>
      </c>
      <c r="AN64" s="9">
        <v>30</v>
      </c>
      <c r="AO64" s="9">
        <v>30</v>
      </c>
      <c r="AP64" s="9">
        <v>30</v>
      </c>
      <c r="AQ64" s="9">
        <v>30</v>
      </c>
      <c r="AR64" s="3">
        <f t="shared" si="19"/>
        <v>30</v>
      </c>
      <c r="AS64" s="3">
        <f>STDEV(AM64:AQ64)</f>
        <v>0</v>
      </c>
    </row>
    <row r="65" spans="1:45" x14ac:dyDescent="0.35">
      <c r="A65" s="8"/>
      <c r="B65" s="8">
        <v>3</v>
      </c>
      <c r="C65" s="8"/>
      <c r="D65" s="9" t="s">
        <v>23</v>
      </c>
      <c r="E65" s="9" t="s">
        <v>23</v>
      </c>
      <c r="F65" s="9" t="s">
        <v>23</v>
      </c>
      <c r="G65" s="9" t="s">
        <v>23</v>
      </c>
      <c r="H65" s="9" t="s">
        <v>23</v>
      </c>
      <c r="I65" s="3" t="e">
        <f>AVERAGE(D65:H65)</f>
        <v>#DIV/0!</v>
      </c>
      <c r="J65" s="3" t="e">
        <f>STDEV(D65:H65)</f>
        <v>#DIV/0!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3" t="e">
        <f t="shared" si="15"/>
        <v>#DIV/0!</v>
      </c>
      <c r="Q65" s="3" t="e">
        <f>STDEV(K65:O65)</f>
        <v>#DIV/0!</v>
      </c>
      <c r="R65" s="9" t="s">
        <v>23</v>
      </c>
      <c r="S65" s="9" t="s">
        <v>23</v>
      </c>
      <c r="T65" s="9" t="s">
        <v>23</v>
      </c>
      <c r="U65" s="9" t="s">
        <v>23</v>
      </c>
      <c r="V65" s="9" t="s">
        <v>23</v>
      </c>
      <c r="W65" s="3" t="e">
        <f t="shared" si="16"/>
        <v>#DIV/0!</v>
      </c>
      <c r="X65" s="3" t="e">
        <f>STDEV(R65:V65)</f>
        <v>#DIV/0!</v>
      </c>
      <c r="Y65" s="9" t="s">
        <v>23</v>
      </c>
      <c r="Z65" s="9" t="s">
        <v>23</v>
      </c>
      <c r="AA65" s="9" t="s">
        <v>23</v>
      </c>
      <c r="AB65" s="9" t="s">
        <v>23</v>
      </c>
      <c r="AC65" s="9" t="s">
        <v>23</v>
      </c>
      <c r="AD65" s="3" t="e">
        <f t="shared" si="17"/>
        <v>#DIV/0!</v>
      </c>
      <c r="AE65" s="3" t="e">
        <f>STDEV(Y65:AC65)</f>
        <v>#DIV/0!</v>
      </c>
      <c r="AF65" s="9" t="s">
        <v>23</v>
      </c>
      <c r="AG65" s="9" t="s">
        <v>23</v>
      </c>
      <c r="AH65" s="9" t="s">
        <v>23</v>
      </c>
      <c r="AI65" s="9" t="s">
        <v>23</v>
      </c>
      <c r="AJ65" s="9" t="s">
        <v>23</v>
      </c>
      <c r="AK65" s="3" t="e">
        <f t="shared" si="18"/>
        <v>#DIV/0!</v>
      </c>
      <c r="AL65" s="3" t="e">
        <f>STDEV(AF65:AJ65)</f>
        <v>#DIV/0!</v>
      </c>
      <c r="AM65" s="9">
        <v>40.6</v>
      </c>
      <c r="AN65" s="9">
        <v>40.6</v>
      </c>
      <c r="AO65" s="9">
        <v>40.6</v>
      </c>
      <c r="AP65" s="9">
        <v>40.6</v>
      </c>
      <c r="AQ65" s="9">
        <v>40.6</v>
      </c>
      <c r="AR65" s="3">
        <f t="shared" si="19"/>
        <v>40.6</v>
      </c>
      <c r="AS65" s="3">
        <f>STDEV(AM65:AQ65)</f>
        <v>0</v>
      </c>
    </row>
    <row r="66" spans="1:45" x14ac:dyDescent="0.35">
      <c r="A66" s="4" t="s">
        <v>24</v>
      </c>
      <c r="B66" s="8"/>
      <c r="C66" s="8"/>
      <c r="D66" s="9"/>
      <c r="E66" s="9"/>
      <c r="F66" s="9"/>
      <c r="G66" s="9"/>
      <c r="H66" s="9"/>
      <c r="I66" s="10" t="e">
        <f>AVERAGE(I63:I65)</f>
        <v>#DIV/0!</v>
      </c>
      <c r="J66" s="10"/>
      <c r="K66" s="9"/>
      <c r="L66" s="9"/>
      <c r="M66" s="9"/>
      <c r="N66" s="9"/>
      <c r="O66" s="9"/>
      <c r="P66" s="10" t="e">
        <f>AVERAGE(P63:P65)</f>
        <v>#DIV/0!</v>
      </c>
      <c r="Q66" s="10"/>
      <c r="R66" s="9"/>
      <c r="S66" s="9"/>
      <c r="T66" s="9"/>
      <c r="U66" s="9"/>
      <c r="V66" s="9"/>
      <c r="W66" s="10" t="e">
        <f>AVERAGE(W63:W65)</f>
        <v>#DIV/0!</v>
      </c>
      <c r="X66" s="10"/>
      <c r="Y66" s="9"/>
      <c r="Z66" s="9"/>
      <c r="AA66" s="9"/>
      <c r="AB66" s="9"/>
      <c r="AC66" s="9"/>
      <c r="AD66" s="10" t="e">
        <f>AVERAGE(AD63:AD65)</f>
        <v>#DIV/0!</v>
      </c>
      <c r="AE66" s="10"/>
      <c r="AF66" s="9"/>
      <c r="AG66" s="9"/>
      <c r="AH66" s="9"/>
      <c r="AI66" s="9"/>
      <c r="AJ66" s="9"/>
      <c r="AK66" s="10" t="e">
        <f>AVERAGE(AK63:AK65)</f>
        <v>#DIV/0!</v>
      </c>
      <c r="AL66" s="10"/>
      <c r="AM66" s="9"/>
      <c r="AN66" s="9"/>
      <c r="AO66" s="9"/>
      <c r="AP66" s="9"/>
      <c r="AQ66" s="9"/>
      <c r="AR66" s="10">
        <f>AVERAGE(AR63:AR65)</f>
        <v>32.4</v>
      </c>
      <c r="AS66" s="10"/>
    </row>
    <row r="67" spans="1:45" x14ac:dyDescent="0.35">
      <c r="A67" s="4" t="s">
        <v>25</v>
      </c>
      <c r="B67" s="8"/>
      <c r="C67" s="8"/>
      <c r="D67" s="9"/>
      <c r="E67" s="9"/>
      <c r="F67" s="9"/>
      <c r="G67" s="9"/>
      <c r="H67" s="9"/>
      <c r="I67" s="10" t="e">
        <f>J63+J64+J65</f>
        <v>#DIV/0!</v>
      </c>
      <c r="J67" s="10"/>
      <c r="K67" s="9"/>
      <c r="L67" s="9"/>
      <c r="M67" s="9"/>
      <c r="N67" s="9"/>
      <c r="O67" s="9"/>
      <c r="P67" s="10" t="e">
        <f>Q63+Q64+Q65</f>
        <v>#DIV/0!</v>
      </c>
      <c r="Q67" s="10"/>
      <c r="R67" s="9"/>
      <c r="S67" s="9"/>
      <c r="T67" s="9"/>
      <c r="U67" s="9"/>
      <c r="V67" s="9"/>
      <c r="W67" s="10" t="e">
        <f>X63+X64+X65</f>
        <v>#DIV/0!</v>
      </c>
      <c r="X67" s="10"/>
      <c r="Y67" s="9"/>
      <c r="Z67" s="9"/>
      <c r="AA67" s="9"/>
      <c r="AB67" s="9"/>
      <c r="AC67" s="9"/>
      <c r="AD67" s="10" t="e">
        <f>AE63+AE64+AE65</f>
        <v>#DIV/0!</v>
      </c>
      <c r="AE67" s="10"/>
      <c r="AF67" s="9"/>
      <c r="AG67" s="9"/>
      <c r="AH67" s="9"/>
      <c r="AI67" s="9"/>
      <c r="AJ67" s="9"/>
      <c r="AK67" s="10" t="e">
        <f>AL63+AL64+AL65</f>
        <v>#DIV/0!</v>
      </c>
      <c r="AL67" s="10"/>
      <c r="AM67" s="9"/>
      <c r="AN67" s="9"/>
      <c r="AO67" s="9"/>
      <c r="AP67" s="9"/>
      <c r="AQ67" s="9"/>
      <c r="AR67" s="10">
        <f>AS63+AS64+AS65</f>
        <v>0</v>
      </c>
      <c r="AS67" s="10"/>
    </row>
    <row r="68" spans="1:45" x14ac:dyDescent="0.35">
      <c r="A68" s="8" t="s">
        <v>15</v>
      </c>
      <c r="B68" s="8">
        <v>1</v>
      </c>
      <c r="C68" s="8"/>
      <c r="D68" s="9" t="s">
        <v>23</v>
      </c>
      <c r="E68" s="9" t="s">
        <v>23</v>
      </c>
      <c r="F68" s="9" t="s">
        <v>23</v>
      </c>
      <c r="G68" s="9" t="s">
        <v>23</v>
      </c>
      <c r="H68" s="9" t="s">
        <v>23</v>
      </c>
      <c r="I68" s="3" t="e">
        <f>AVERAGE(D68:H68)</f>
        <v>#DIV/0!</v>
      </c>
      <c r="J68" s="3" t="e">
        <f>STDEV(D68:H68)</f>
        <v>#DIV/0!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3" t="e">
        <f t="shared" ref="P68:P70" si="20">AVERAGE(K68:O68)</f>
        <v>#DIV/0!</v>
      </c>
      <c r="Q68" s="3" t="e">
        <f>STDEV(K68:O68)</f>
        <v>#DIV/0!</v>
      </c>
      <c r="R68" s="9" t="s">
        <v>23</v>
      </c>
      <c r="S68" s="9" t="s">
        <v>23</v>
      </c>
      <c r="T68" s="9" t="s">
        <v>23</v>
      </c>
      <c r="U68" s="9" t="s">
        <v>23</v>
      </c>
      <c r="V68" s="9" t="s">
        <v>23</v>
      </c>
      <c r="W68" s="3" t="e">
        <f t="shared" ref="W68:W70" si="21">AVERAGE(R68:V68)</f>
        <v>#DIV/0!</v>
      </c>
      <c r="X68" s="3" t="e">
        <f>STDEV(R68:V68)</f>
        <v>#DIV/0!</v>
      </c>
      <c r="Y68" s="9" t="s">
        <v>23</v>
      </c>
      <c r="Z68" s="9" t="s">
        <v>23</v>
      </c>
      <c r="AA68" s="9" t="s">
        <v>23</v>
      </c>
      <c r="AB68" s="9" t="s">
        <v>23</v>
      </c>
      <c r="AC68" s="9" t="s">
        <v>23</v>
      </c>
      <c r="AD68" s="3" t="e">
        <f t="shared" ref="AD68:AD70" si="22">AVERAGE(Y68:AC68)</f>
        <v>#DIV/0!</v>
      </c>
      <c r="AE68" s="3" t="e">
        <f>STDEV(Y68:AC68)</f>
        <v>#DIV/0!</v>
      </c>
      <c r="AF68" s="9" t="s">
        <v>23</v>
      </c>
      <c r="AG68" s="9" t="s">
        <v>23</v>
      </c>
      <c r="AH68" s="9" t="s">
        <v>23</v>
      </c>
      <c r="AI68" s="9" t="s">
        <v>23</v>
      </c>
      <c r="AJ68" s="9" t="s">
        <v>23</v>
      </c>
      <c r="AK68" s="3" t="e">
        <f t="shared" ref="AK68:AK70" si="23">AVERAGE(AF68:AJ68)</f>
        <v>#DIV/0!</v>
      </c>
      <c r="AL68" s="3" t="e">
        <f>STDEV(AF68:AJ68)</f>
        <v>#DIV/0!</v>
      </c>
      <c r="AM68" s="9" t="s">
        <v>23</v>
      </c>
      <c r="AN68" s="9" t="s">
        <v>23</v>
      </c>
      <c r="AO68" s="9" t="s">
        <v>23</v>
      </c>
      <c r="AP68" s="9" t="s">
        <v>23</v>
      </c>
      <c r="AQ68" s="9" t="s">
        <v>23</v>
      </c>
      <c r="AR68" s="3" t="e">
        <f t="shared" ref="AR68:AR70" si="24">AVERAGE(AM68:AQ68)</f>
        <v>#DIV/0!</v>
      </c>
      <c r="AS68" s="3" t="e">
        <f>STDEV(AM68:AQ68)</f>
        <v>#DIV/0!</v>
      </c>
    </row>
    <row r="69" spans="1:45" x14ac:dyDescent="0.35">
      <c r="A69" s="8"/>
      <c r="B69" s="8">
        <v>2</v>
      </c>
      <c r="C69" s="8"/>
      <c r="D69" s="9" t="s">
        <v>23</v>
      </c>
      <c r="E69" s="9" t="s">
        <v>23</v>
      </c>
      <c r="F69" s="9" t="s">
        <v>23</v>
      </c>
      <c r="G69" s="9" t="s">
        <v>23</v>
      </c>
      <c r="H69" s="9" t="s">
        <v>23</v>
      </c>
      <c r="I69" s="3" t="e">
        <f>AVERAGE(D69:H69)</f>
        <v>#DIV/0!</v>
      </c>
      <c r="J69" s="3" t="e">
        <f>STDEV(D69:H69)</f>
        <v>#DIV/0!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3" t="e">
        <f t="shared" si="20"/>
        <v>#DIV/0!</v>
      </c>
      <c r="Q69" s="3" t="e">
        <f>STDEV(K69:O69)</f>
        <v>#DIV/0!</v>
      </c>
      <c r="R69" s="9" t="s">
        <v>23</v>
      </c>
      <c r="S69" s="9" t="s">
        <v>23</v>
      </c>
      <c r="T69" s="9" t="s">
        <v>23</v>
      </c>
      <c r="U69" s="9" t="s">
        <v>23</v>
      </c>
      <c r="V69" s="9" t="s">
        <v>23</v>
      </c>
      <c r="W69" s="3" t="e">
        <f t="shared" si="21"/>
        <v>#DIV/0!</v>
      </c>
      <c r="X69" s="3" t="e">
        <f>STDEV(R69:V69)</f>
        <v>#DIV/0!</v>
      </c>
      <c r="Y69" s="9" t="s">
        <v>23</v>
      </c>
      <c r="Z69" s="9" t="s">
        <v>23</v>
      </c>
      <c r="AA69" s="9" t="s">
        <v>23</v>
      </c>
      <c r="AB69" s="9" t="s">
        <v>23</v>
      </c>
      <c r="AC69" s="9" t="s">
        <v>23</v>
      </c>
      <c r="AD69" s="3" t="e">
        <f t="shared" si="22"/>
        <v>#DIV/0!</v>
      </c>
      <c r="AE69" s="3" t="e">
        <f>STDEV(Y69:AC69)</f>
        <v>#DIV/0!</v>
      </c>
      <c r="AF69" s="9" t="s">
        <v>23</v>
      </c>
      <c r="AG69" s="9" t="s">
        <v>23</v>
      </c>
      <c r="AH69" s="9" t="s">
        <v>23</v>
      </c>
      <c r="AI69" s="9" t="s">
        <v>23</v>
      </c>
      <c r="AJ69" s="9" t="s">
        <v>23</v>
      </c>
      <c r="AK69" s="3" t="e">
        <f t="shared" si="23"/>
        <v>#DIV/0!</v>
      </c>
      <c r="AL69" s="3" t="e">
        <f>STDEV(AF69:AJ69)</f>
        <v>#DIV/0!</v>
      </c>
      <c r="AM69" s="9">
        <v>87.2</v>
      </c>
      <c r="AN69" s="9">
        <v>87.2</v>
      </c>
      <c r="AO69" s="9">
        <v>87.2</v>
      </c>
      <c r="AP69" s="9">
        <v>87.2</v>
      </c>
      <c r="AQ69" s="9">
        <v>87.2</v>
      </c>
      <c r="AR69" s="3">
        <f t="shared" si="24"/>
        <v>87.2</v>
      </c>
      <c r="AS69" s="3">
        <f>STDEV(AM69:AQ69)</f>
        <v>0</v>
      </c>
    </row>
    <row r="70" spans="1:45" x14ac:dyDescent="0.35">
      <c r="A70" s="8"/>
      <c r="B70" s="8">
        <v>3</v>
      </c>
      <c r="C70" s="8"/>
      <c r="D70" s="9" t="s">
        <v>23</v>
      </c>
      <c r="E70" s="9" t="s">
        <v>23</v>
      </c>
      <c r="F70" s="9" t="s">
        <v>23</v>
      </c>
      <c r="G70" s="9" t="s">
        <v>23</v>
      </c>
      <c r="H70" s="9" t="s">
        <v>23</v>
      </c>
      <c r="I70" s="3" t="e">
        <f>AVERAGE(D70:H70)</f>
        <v>#DIV/0!</v>
      </c>
      <c r="J70" s="3" t="e">
        <f>STDEV(D70:H70)</f>
        <v>#DIV/0!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3" t="e">
        <f t="shared" si="20"/>
        <v>#DIV/0!</v>
      </c>
      <c r="Q70" s="3" t="e">
        <f>STDEV(K70:O70)</f>
        <v>#DIV/0!</v>
      </c>
      <c r="R70" s="9" t="s">
        <v>23</v>
      </c>
      <c r="S70" s="9" t="s">
        <v>23</v>
      </c>
      <c r="T70" s="9" t="s">
        <v>23</v>
      </c>
      <c r="U70" s="9" t="s">
        <v>23</v>
      </c>
      <c r="V70" s="9" t="s">
        <v>23</v>
      </c>
      <c r="W70" s="3" t="e">
        <f t="shared" si="21"/>
        <v>#DIV/0!</v>
      </c>
      <c r="X70" s="3" t="e">
        <f>STDEV(R70:V70)</f>
        <v>#DIV/0!</v>
      </c>
      <c r="Y70" s="9" t="s">
        <v>23</v>
      </c>
      <c r="Z70" s="9" t="s">
        <v>23</v>
      </c>
      <c r="AA70" s="9" t="s">
        <v>23</v>
      </c>
      <c r="AB70" s="9" t="s">
        <v>23</v>
      </c>
      <c r="AC70" s="9" t="s">
        <v>23</v>
      </c>
      <c r="AD70" s="3" t="e">
        <f t="shared" si="22"/>
        <v>#DIV/0!</v>
      </c>
      <c r="AE70" s="3" t="e">
        <f>STDEV(Y70:AC70)</f>
        <v>#DIV/0!</v>
      </c>
      <c r="AF70" s="9" t="s">
        <v>23</v>
      </c>
      <c r="AG70" s="9" t="s">
        <v>23</v>
      </c>
      <c r="AH70" s="9" t="s">
        <v>23</v>
      </c>
      <c r="AI70" s="9" t="s">
        <v>23</v>
      </c>
      <c r="AJ70" s="9" t="s">
        <v>23</v>
      </c>
      <c r="AK70" s="3" t="e">
        <f t="shared" si="23"/>
        <v>#DIV/0!</v>
      </c>
      <c r="AL70" s="3" t="e">
        <f>STDEV(AF70:AJ70)</f>
        <v>#DIV/0!</v>
      </c>
      <c r="AM70" s="9">
        <v>64</v>
      </c>
      <c r="AN70" s="9">
        <v>64</v>
      </c>
      <c r="AO70" s="9">
        <v>64</v>
      </c>
      <c r="AP70" s="9">
        <v>64</v>
      </c>
      <c r="AQ70" s="9">
        <v>64</v>
      </c>
      <c r="AR70" s="3">
        <f t="shared" si="24"/>
        <v>64</v>
      </c>
      <c r="AS70" s="3">
        <f>STDEV(AM70:AQ70)</f>
        <v>0</v>
      </c>
    </row>
    <row r="71" spans="1:45" x14ac:dyDescent="0.35">
      <c r="A71" s="4" t="s">
        <v>24</v>
      </c>
      <c r="B71" s="8"/>
      <c r="C71" s="8"/>
      <c r="D71" s="9"/>
      <c r="E71" s="9"/>
      <c r="F71" s="9"/>
      <c r="G71" s="9"/>
      <c r="H71" s="9"/>
      <c r="I71" s="10" t="e">
        <f>AVERAGE(I68:I70)</f>
        <v>#DIV/0!</v>
      </c>
      <c r="J71" s="10"/>
      <c r="K71" s="9"/>
      <c r="L71" s="9"/>
      <c r="M71" s="9"/>
      <c r="N71" s="9"/>
      <c r="O71" s="9"/>
      <c r="P71" s="10" t="e">
        <f>AVERAGE(P68:P70)</f>
        <v>#DIV/0!</v>
      </c>
      <c r="Q71" s="10"/>
      <c r="R71" s="9"/>
      <c r="S71" s="9"/>
      <c r="T71" s="9"/>
      <c r="U71" s="9"/>
      <c r="V71" s="9"/>
      <c r="W71" s="10" t="e">
        <f>AVERAGE(W68:W70)</f>
        <v>#DIV/0!</v>
      </c>
      <c r="X71" s="10"/>
      <c r="Y71" s="9"/>
      <c r="Z71" s="9"/>
      <c r="AA71" s="9"/>
      <c r="AB71" s="9"/>
      <c r="AC71" s="9"/>
      <c r="AD71" s="10" t="e">
        <f>AVERAGE(AD68:AD70)</f>
        <v>#DIV/0!</v>
      </c>
      <c r="AE71" s="10"/>
      <c r="AF71" s="9"/>
      <c r="AG71" s="9"/>
      <c r="AH71" s="9"/>
      <c r="AI71" s="9"/>
      <c r="AJ71" s="9"/>
      <c r="AK71" s="10" t="e">
        <f>AVERAGE(AK68:AK70)</f>
        <v>#DIV/0!</v>
      </c>
      <c r="AL71" s="10"/>
      <c r="AM71" s="9"/>
      <c r="AN71" s="9"/>
      <c r="AO71" s="9"/>
      <c r="AP71" s="9"/>
      <c r="AQ71" s="9"/>
      <c r="AR71" s="10">
        <f>AVERAGE(AR69:AR70)</f>
        <v>75.599999999999994</v>
      </c>
      <c r="AS71" s="10"/>
    </row>
    <row r="72" spans="1:45" x14ac:dyDescent="0.35">
      <c r="A72" s="4" t="s">
        <v>25</v>
      </c>
      <c r="B72" s="8"/>
      <c r="C72" s="8"/>
      <c r="D72" s="9"/>
      <c r="E72" s="9"/>
      <c r="F72" s="9"/>
      <c r="G72" s="9"/>
      <c r="H72" s="9"/>
      <c r="I72" s="10" t="e">
        <f>J68+J69+J70</f>
        <v>#DIV/0!</v>
      </c>
      <c r="J72" s="10"/>
      <c r="K72" s="9"/>
      <c r="L72" s="9"/>
      <c r="M72" s="9"/>
      <c r="N72" s="9"/>
      <c r="O72" s="9"/>
      <c r="P72" s="10" t="e">
        <f>Q68+Q69+Q70</f>
        <v>#DIV/0!</v>
      </c>
      <c r="Q72" s="10"/>
      <c r="R72" s="9"/>
      <c r="S72" s="9"/>
      <c r="T72" s="9"/>
      <c r="U72" s="9"/>
      <c r="V72" s="9"/>
      <c r="W72" s="10" t="e">
        <f>X68+X69+X70</f>
        <v>#DIV/0!</v>
      </c>
      <c r="X72" s="10"/>
      <c r="Y72" s="9"/>
      <c r="Z72" s="9"/>
      <c r="AA72" s="9"/>
      <c r="AB72" s="9"/>
      <c r="AC72" s="9"/>
      <c r="AD72" s="10" t="e">
        <f>AE68+AE69+AE70</f>
        <v>#DIV/0!</v>
      </c>
      <c r="AE72" s="10"/>
      <c r="AF72" s="9"/>
      <c r="AG72" s="9"/>
      <c r="AH72" s="9"/>
      <c r="AI72" s="9"/>
      <c r="AJ72" s="9"/>
      <c r="AK72" s="10" t="e">
        <f>AL68+AL69+AL70</f>
        <v>#DIV/0!</v>
      </c>
      <c r="AL72" s="10"/>
      <c r="AM72" s="9"/>
      <c r="AN72" s="9"/>
      <c r="AO72" s="9"/>
      <c r="AP72" s="9"/>
      <c r="AQ72" s="9"/>
      <c r="AR72" s="10" t="e">
        <f>AS68+AS69+AS70</f>
        <v>#DIV/0!</v>
      </c>
      <c r="AS72" s="10"/>
    </row>
    <row r="73" spans="1:45" x14ac:dyDescent="0.35">
      <c r="A73" s="8" t="s">
        <v>12</v>
      </c>
      <c r="B73" s="8">
        <v>1</v>
      </c>
      <c r="C73" s="8"/>
      <c r="D73" s="9" t="s">
        <v>23</v>
      </c>
      <c r="E73" s="9" t="s">
        <v>23</v>
      </c>
      <c r="F73" s="9" t="s">
        <v>23</v>
      </c>
      <c r="G73" s="9" t="s">
        <v>23</v>
      </c>
      <c r="H73" s="9" t="s">
        <v>23</v>
      </c>
      <c r="I73" s="3" t="e">
        <f>AVERAGE(D73:H73)</f>
        <v>#DIV/0!</v>
      </c>
      <c r="J73" s="3" t="e">
        <f>STDEV(D73:H73)</f>
        <v>#DIV/0!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3" t="e">
        <f t="shared" ref="P73:P75" si="25">AVERAGE(K73:O73)</f>
        <v>#DIV/0!</v>
      </c>
      <c r="Q73" s="3" t="e">
        <f>STDEV(K73:O73)</f>
        <v>#DIV/0!</v>
      </c>
      <c r="R73" s="9" t="s">
        <v>23</v>
      </c>
      <c r="S73" s="9" t="s">
        <v>23</v>
      </c>
      <c r="T73" s="9" t="s">
        <v>23</v>
      </c>
      <c r="U73" s="9" t="s">
        <v>23</v>
      </c>
      <c r="V73" s="9" t="s">
        <v>23</v>
      </c>
      <c r="W73" s="3" t="e">
        <f t="shared" ref="W73:W75" si="26">AVERAGE(R73:V73)</f>
        <v>#DIV/0!</v>
      </c>
      <c r="X73" s="3" t="e">
        <f>STDEV(R73:V73)</f>
        <v>#DIV/0!</v>
      </c>
      <c r="Y73" s="9" t="s">
        <v>23</v>
      </c>
      <c r="Z73" s="9" t="s">
        <v>23</v>
      </c>
      <c r="AA73" s="9" t="s">
        <v>23</v>
      </c>
      <c r="AB73" s="9" t="s">
        <v>23</v>
      </c>
      <c r="AC73" s="9" t="s">
        <v>23</v>
      </c>
      <c r="AD73" s="3" t="e">
        <f t="shared" ref="AD73:AD74" si="27">AVERAGE(Y73:AC73)</f>
        <v>#DIV/0!</v>
      </c>
      <c r="AE73" s="3" t="e">
        <f>STDEV(Y73:AC73)</f>
        <v>#DIV/0!</v>
      </c>
      <c r="AF73" s="9" t="s">
        <v>23</v>
      </c>
      <c r="AG73" s="9" t="s">
        <v>23</v>
      </c>
      <c r="AH73" s="9" t="s">
        <v>23</v>
      </c>
      <c r="AI73" s="9" t="s">
        <v>23</v>
      </c>
      <c r="AJ73" s="9" t="s">
        <v>23</v>
      </c>
      <c r="AK73" s="3" t="e">
        <f t="shared" ref="AK73:AK74" si="28">AVERAGE(AF73:AJ73)</f>
        <v>#DIV/0!</v>
      </c>
      <c r="AL73" s="3" t="e">
        <f>STDEV(AF73:AJ73)</f>
        <v>#DIV/0!</v>
      </c>
      <c r="AM73" s="9">
        <v>45.4</v>
      </c>
      <c r="AN73" s="9">
        <v>45.4</v>
      </c>
      <c r="AO73" s="9">
        <v>45.4</v>
      </c>
      <c r="AP73" s="9">
        <v>45.4</v>
      </c>
      <c r="AQ73" s="9">
        <v>45.4</v>
      </c>
      <c r="AR73" s="3">
        <f t="shared" ref="AR73:AR75" si="29">AVERAGE(AM73:AQ73)</f>
        <v>45.4</v>
      </c>
      <c r="AS73" s="3">
        <f>STDEV(AM73:AQ73)</f>
        <v>0</v>
      </c>
    </row>
    <row r="74" spans="1:45" x14ac:dyDescent="0.35">
      <c r="A74" s="8" t="s">
        <v>14</v>
      </c>
      <c r="B74" s="8">
        <v>2</v>
      </c>
      <c r="C74" s="8"/>
      <c r="D74" s="9" t="s">
        <v>23</v>
      </c>
      <c r="E74" s="9" t="s">
        <v>23</v>
      </c>
      <c r="F74" s="9" t="s">
        <v>23</v>
      </c>
      <c r="G74" s="9" t="s">
        <v>23</v>
      </c>
      <c r="H74" s="9" t="s">
        <v>23</v>
      </c>
      <c r="I74" s="3" t="e">
        <f>AVERAGE(D74:H74)</f>
        <v>#DIV/0!</v>
      </c>
      <c r="J74" s="3" t="e">
        <f>STDEV(D74:H74)</f>
        <v>#DIV/0!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3" t="e">
        <f t="shared" si="25"/>
        <v>#DIV/0!</v>
      </c>
      <c r="Q74" s="3" t="e">
        <f>STDEV(K74:O74)</f>
        <v>#DIV/0!</v>
      </c>
      <c r="R74" s="9" t="s">
        <v>23</v>
      </c>
      <c r="S74" s="9" t="s">
        <v>23</v>
      </c>
      <c r="T74" s="9" t="s">
        <v>23</v>
      </c>
      <c r="U74" s="9" t="s">
        <v>23</v>
      </c>
      <c r="V74" s="9" t="s">
        <v>23</v>
      </c>
      <c r="W74" s="3" t="e">
        <f t="shared" si="26"/>
        <v>#DIV/0!</v>
      </c>
      <c r="X74" s="3" t="e">
        <f>STDEV(R74:V74)</f>
        <v>#DIV/0!</v>
      </c>
      <c r="Y74" s="9" t="s">
        <v>23</v>
      </c>
      <c r="Z74" s="9" t="s">
        <v>23</v>
      </c>
      <c r="AA74" s="9" t="s">
        <v>23</v>
      </c>
      <c r="AB74" s="9" t="s">
        <v>23</v>
      </c>
      <c r="AC74" s="9" t="s">
        <v>23</v>
      </c>
      <c r="AD74" s="3" t="e">
        <f t="shared" si="27"/>
        <v>#DIV/0!</v>
      </c>
      <c r="AE74" s="3" t="e">
        <f>STDEV(Y74:AC74)</f>
        <v>#DIV/0!</v>
      </c>
      <c r="AF74" s="9" t="s">
        <v>23</v>
      </c>
      <c r="AG74" s="9" t="s">
        <v>23</v>
      </c>
      <c r="AH74" s="9" t="s">
        <v>23</v>
      </c>
      <c r="AI74" s="9" t="s">
        <v>23</v>
      </c>
      <c r="AJ74" s="9" t="s">
        <v>23</v>
      </c>
      <c r="AK74" s="3" t="e">
        <f t="shared" si="28"/>
        <v>#DIV/0!</v>
      </c>
      <c r="AL74" s="3" t="e">
        <f>STDEV(AF74:AJ74)</f>
        <v>#DIV/0!</v>
      </c>
      <c r="AM74" s="9">
        <v>40</v>
      </c>
      <c r="AN74" s="9">
        <v>40</v>
      </c>
      <c r="AO74" s="9">
        <v>40</v>
      </c>
      <c r="AP74" s="9">
        <v>40</v>
      </c>
      <c r="AQ74" s="9">
        <v>40</v>
      </c>
      <c r="AR74" s="3">
        <f t="shared" si="29"/>
        <v>40</v>
      </c>
      <c r="AS74" s="3">
        <f>STDEV(AM74:AQ74)</f>
        <v>0</v>
      </c>
    </row>
    <row r="75" spans="1:45" x14ac:dyDescent="0.35">
      <c r="A75" s="8"/>
      <c r="B75" s="8">
        <v>3</v>
      </c>
      <c r="C75" s="8"/>
      <c r="D75" s="9" t="s">
        <v>23</v>
      </c>
      <c r="E75" s="9" t="s">
        <v>23</v>
      </c>
      <c r="F75" s="9" t="s">
        <v>23</v>
      </c>
      <c r="G75" s="9" t="s">
        <v>23</v>
      </c>
      <c r="H75" s="9" t="s">
        <v>23</v>
      </c>
      <c r="I75" s="3" t="e">
        <f>AVERAGE(D75:H75)</f>
        <v>#DIV/0!</v>
      </c>
      <c r="J75" s="3" t="e">
        <f>STDEV(D75:H75)</f>
        <v>#DIV/0!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3" t="e">
        <f t="shared" si="25"/>
        <v>#DIV/0!</v>
      </c>
      <c r="Q75" s="3" t="e">
        <f>STDEV(K75:O75)</f>
        <v>#DIV/0!</v>
      </c>
      <c r="R75" s="9" t="s">
        <v>23</v>
      </c>
      <c r="S75" s="9" t="s">
        <v>23</v>
      </c>
      <c r="T75" s="9" t="s">
        <v>23</v>
      </c>
      <c r="U75" s="9" t="s">
        <v>23</v>
      </c>
      <c r="V75" s="9" t="s">
        <v>23</v>
      </c>
      <c r="W75" s="3" t="e">
        <f t="shared" si="26"/>
        <v>#DIV/0!</v>
      </c>
      <c r="X75" s="3" t="e">
        <f>STDEV(R75:V75)</f>
        <v>#DIV/0!</v>
      </c>
      <c r="Y75" s="9" t="s">
        <v>23</v>
      </c>
      <c r="Z75" s="9" t="s">
        <v>23</v>
      </c>
      <c r="AA75" s="9" t="s">
        <v>23</v>
      </c>
      <c r="AB75" s="9" t="s">
        <v>23</v>
      </c>
      <c r="AC75" s="9" t="s">
        <v>23</v>
      </c>
      <c r="AD75" s="3" t="e">
        <f>AVERAGE(Y75:AC75)</f>
        <v>#DIV/0!</v>
      </c>
      <c r="AE75" s="3" t="e">
        <f>STDEV(Y75:AC75)</f>
        <v>#DIV/0!</v>
      </c>
      <c r="AF75" s="9" t="s">
        <v>23</v>
      </c>
      <c r="AG75" s="9" t="s">
        <v>23</v>
      </c>
      <c r="AH75" s="9" t="s">
        <v>23</v>
      </c>
      <c r="AI75" s="9" t="s">
        <v>23</v>
      </c>
      <c r="AJ75" s="9" t="s">
        <v>23</v>
      </c>
      <c r="AK75" s="3" t="e">
        <f>AVERAGE(AF75:AJ75)</f>
        <v>#DIV/0!</v>
      </c>
      <c r="AL75" s="3" t="e">
        <f>STDEV(AF75:AJ75)</f>
        <v>#DIV/0!</v>
      </c>
      <c r="AM75" s="9">
        <v>30.2</v>
      </c>
      <c r="AN75" s="9">
        <v>30.2</v>
      </c>
      <c r="AO75" s="9">
        <v>30.2</v>
      </c>
      <c r="AP75" s="9">
        <v>30.2</v>
      </c>
      <c r="AQ75" s="9">
        <v>30.2</v>
      </c>
      <c r="AR75" s="3">
        <f t="shared" si="29"/>
        <v>30.2</v>
      </c>
      <c r="AS75" s="3">
        <f>STDEV(AM75:AQ75)</f>
        <v>0</v>
      </c>
    </row>
    <row r="76" spans="1:45" x14ac:dyDescent="0.35">
      <c r="A76" s="4" t="s">
        <v>24</v>
      </c>
      <c r="B76" s="8"/>
      <c r="C76" s="8"/>
      <c r="D76" s="9"/>
      <c r="E76" s="9"/>
      <c r="F76" s="9"/>
      <c r="G76" s="9"/>
      <c r="H76" s="9"/>
      <c r="I76" s="10" t="e">
        <f>AVERAGE(I73:I75)</f>
        <v>#DIV/0!</v>
      </c>
      <c r="J76" s="10"/>
      <c r="K76" s="9"/>
      <c r="L76" s="9"/>
      <c r="M76" s="9"/>
      <c r="N76" s="9"/>
      <c r="O76" s="9"/>
      <c r="P76" s="10" t="e">
        <f>AVERAGE(P73:P75)</f>
        <v>#DIV/0!</v>
      </c>
      <c r="Q76" s="10"/>
      <c r="R76" s="9"/>
      <c r="S76" s="9"/>
      <c r="T76" s="9"/>
      <c r="U76" s="9"/>
      <c r="V76" s="9"/>
      <c r="W76" s="10" t="e">
        <f>AVERAGE(W73:W75)</f>
        <v>#DIV/0!</v>
      </c>
      <c r="X76" s="10"/>
      <c r="Y76" s="9"/>
      <c r="Z76" s="9"/>
      <c r="AA76" s="9"/>
      <c r="AB76" s="9"/>
      <c r="AC76" s="9"/>
      <c r="AD76" s="10" t="e">
        <f>AVERAGE(AD73:AD75)</f>
        <v>#DIV/0!</v>
      </c>
      <c r="AE76" s="10"/>
      <c r="AF76" s="9"/>
      <c r="AG76" s="9"/>
      <c r="AH76" s="9"/>
      <c r="AI76" s="9"/>
      <c r="AJ76" s="9"/>
      <c r="AK76" s="10" t="e">
        <f>AVERAGE(AK73:AK75)</f>
        <v>#DIV/0!</v>
      </c>
      <c r="AL76" s="10"/>
      <c r="AM76" s="9"/>
      <c r="AN76" s="9"/>
      <c r="AO76" s="9"/>
      <c r="AP76" s="9"/>
      <c r="AQ76" s="9"/>
      <c r="AR76" s="10">
        <f>AVERAGE(AR73:AR75)</f>
        <v>38.533333333333339</v>
      </c>
      <c r="AS76" s="10"/>
    </row>
    <row r="77" spans="1:45" x14ac:dyDescent="0.35">
      <c r="A77" s="4" t="s">
        <v>25</v>
      </c>
      <c r="B77" s="8"/>
      <c r="C77" s="8"/>
      <c r="D77" s="9"/>
      <c r="E77" s="9"/>
      <c r="F77" s="9"/>
      <c r="G77" s="9"/>
      <c r="H77" s="9"/>
      <c r="I77" s="10" t="e">
        <f>J73+J74+J75</f>
        <v>#DIV/0!</v>
      </c>
      <c r="J77" s="10"/>
      <c r="K77" s="9"/>
      <c r="L77" s="9"/>
      <c r="M77" s="9"/>
      <c r="N77" s="9"/>
      <c r="O77" s="9"/>
      <c r="P77" s="10" t="e">
        <f>Q73+Q74+Q75</f>
        <v>#DIV/0!</v>
      </c>
      <c r="Q77" s="10"/>
      <c r="R77" s="9"/>
      <c r="S77" s="9"/>
      <c r="T77" s="9"/>
      <c r="U77" s="9"/>
      <c r="V77" s="9"/>
      <c r="W77" s="10" t="e">
        <f>X73+X74+X75</f>
        <v>#DIV/0!</v>
      </c>
      <c r="X77" s="10"/>
      <c r="Y77" s="9"/>
      <c r="Z77" s="9"/>
      <c r="AA77" s="9"/>
      <c r="AB77" s="9"/>
      <c r="AC77" s="9"/>
      <c r="AD77" s="10" t="e">
        <f>AE73+AE74+AE75</f>
        <v>#DIV/0!</v>
      </c>
      <c r="AE77" s="10"/>
      <c r="AF77" s="9"/>
      <c r="AG77" s="9"/>
      <c r="AH77" s="9"/>
      <c r="AI77" s="9"/>
      <c r="AJ77" s="9"/>
      <c r="AK77" s="10" t="e">
        <f>AL73+AL74+AL75</f>
        <v>#DIV/0!</v>
      </c>
      <c r="AL77" s="10"/>
      <c r="AM77" s="9"/>
      <c r="AN77" s="9"/>
      <c r="AO77" s="9"/>
      <c r="AP77" s="9"/>
      <c r="AQ77" s="9"/>
      <c r="AR77" s="10">
        <f>AS73+AS74+AS75</f>
        <v>0</v>
      </c>
      <c r="AS77" s="10"/>
    </row>
    <row r="78" spans="1:45" x14ac:dyDescent="0.35">
      <c r="A78" s="8" t="s">
        <v>15</v>
      </c>
      <c r="B78" s="8">
        <v>1</v>
      </c>
      <c r="C78" s="8"/>
      <c r="D78" s="9" t="s">
        <v>23</v>
      </c>
      <c r="E78" s="9" t="s">
        <v>23</v>
      </c>
      <c r="F78" s="9" t="s">
        <v>23</v>
      </c>
      <c r="G78" s="9" t="s">
        <v>23</v>
      </c>
      <c r="H78" s="9" t="s">
        <v>23</v>
      </c>
      <c r="I78" s="3" t="e">
        <f>AVERAGE(D78:H78)</f>
        <v>#DIV/0!</v>
      </c>
      <c r="J78" s="3" t="e">
        <f>STDEV(D78:H78)</f>
        <v>#DIV/0!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3" t="e">
        <f t="shared" ref="P78:P80" si="30">AVERAGE(K78:O78)</f>
        <v>#DIV/0!</v>
      </c>
      <c r="Q78" s="3" t="e">
        <f>STDEV(K78:O78)</f>
        <v>#DIV/0!</v>
      </c>
      <c r="R78" s="9" t="s">
        <v>23</v>
      </c>
      <c r="S78" s="9" t="s">
        <v>23</v>
      </c>
      <c r="T78" s="9" t="s">
        <v>23</v>
      </c>
      <c r="U78" s="9" t="s">
        <v>23</v>
      </c>
      <c r="V78" s="9" t="s">
        <v>23</v>
      </c>
      <c r="W78" s="3" t="e">
        <f t="shared" ref="W78:W80" si="31">AVERAGE(R78:V78)</f>
        <v>#DIV/0!</v>
      </c>
      <c r="X78" s="3" t="e">
        <f>STDEV(R78:V78)</f>
        <v>#DIV/0!</v>
      </c>
      <c r="Y78" s="9" t="s">
        <v>23</v>
      </c>
      <c r="Z78" s="9" t="s">
        <v>23</v>
      </c>
      <c r="AA78" s="9" t="s">
        <v>23</v>
      </c>
      <c r="AB78" s="9" t="s">
        <v>23</v>
      </c>
      <c r="AC78" s="9" t="s">
        <v>23</v>
      </c>
      <c r="AD78" s="3" t="e">
        <f t="shared" ref="AD78:AD80" si="32">AVERAGE(Y78:AC78)</f>
        <v>#DIV/0!</v>
      </c>
      <c r="AE78" s="3" t="e">
        <f>STDEV(Y78:AC78)</f>
        <v>#DIV/0!</v>
      </c>
      <c r="AF78" s="9" t="s">
        <v>23</v>
      </c>
      <c r="AG78" s="9" t="s">
        <v>23</v>
      </c>
      <c r="AH78" s="9" t="s">
        <v>23</v>
      </c>
      <c r="AI78" s="9" t="s">
        <v>23</v>
      </c>
      <c r="AJ78" s="9" t="s">
        <v>23</v>
      </c>
      <c r="AK78" s="3" t="e">
        <f>AVERAGE(AF78:AJ78)</f>
        <v>#DIV/0!</v>
      </c>
      <c r="AL78" s="3" t="e">
        <f>STDEV(AF78:AJ78)</f>
        <v>#DIV/0!</v>
      </c>
      <c r="AM78" s="9">
        <v>44.6</v>
      </c>
      <c r="AN78" s="9">
        <v>44.6</v>
      </c>
      <c r="AO78" s="9">
        <v>44.6</v>
      </c>
      <c r="AP78" s="9">
        <v>44.6</v>
      </c>
      <c r="AQ78" s="9">
        <v>44.6</v>
      </c>
      <c r="AR78" s="3">
        <f t="shared" ref="AR78:AR80" si="33">AVERAGE(AM78:AQ78)</f>
        <v>44.6</v>
      </c>
      <c r="AS78" s="3">
        <f>STDEV(AM78:AQ78)</f>
        <v>0</v>
      </c>
    </row>
    <row r="79" spans="1:45" x14ac:dyDescent="0.35">
      <c r="A79" s="8"/>
      <c r="B79" s="8">
        <v>2</v>
      </c>
      <c r="C79" s="8"/>
      <c r="D79" s="9" t="s">
        <v>23</v>
      </c>
      <c r="E79" s="9" t="s">
        <v>23</v>
      </c>
      <c r="F79" s="9" t="s">
        <v>23</v>
      </c>
      <c r="G79" s="9" t="s">
        <v>23</v>
      </c>
      <c r="H79" s="9" t="s">
        <v>23</v>
      </c>
      <c r="I79" s="3" t="e">
        <f>AVERAGE(D79:H79)</f>
        <v>#DIV/0!</v>
      </c>
      <c r="J79" s="3" t="e">
        <f>STDEV(D79:H79)</f>
        <v>#DIV/0!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3" t="e">
        <f t="shared" si="30"/>
        <v>#DIV/0!</v>
      </c>
      <c r="Q79" s="3" t="e">
        <f>STDEV(K79:O79)</f>
        <v>#DIV/0!</v>
      </c>
      <c r="R79" s="9" t="s">
        <v>23</v>
      </c>
      <c r="S79" s="9" t="s">
        <v>23</v>
      </c>
      <c r="T79" s="9" t="s">
        <v>23</v>
      </c>
      <c r="U79" s="9" t="s">
        <v>23</v>
      </c>
      <c r="V79" s="9" t="s">
        <v>23</v>
      </c>
      <c r="W79" s="3" t="e">
        <f t="shared" si="31"/>
        <v>#DIV/0!</v>
      </c>
      <c r="X79" s="3" t="e">
        <f>STDEV(R79:V79)</f>
        <v>#DIV/0!</v>
      </c>
      <c r="Y79" s="9" t="s">
        <v>23</v>
      </c>
      <c r="Z79" s="9" t="s">
        <v>23</v>
      </c>
      <c r="AA79" s="9" t="s">
        <v>23</v>
      </c>
      <c r="AB79" s="9" t="s">
        <v>23</v>
      </c>
      <c r="AC79" s="9" t="s">
        <v>23</v>
      </c>
      <c r="AD79" s="3" t="e">
        <f t="shared" si="32"/>
        <v>#DIV/0!</v>
      </c>
      <c r="AE79" s="3" t="e">
        <f>STDEV(Y79:AC79)</f>
        <v>#DIV/0!</v>
      </c>
      <c r="AF79" s="9" t="s">
        <v>23</v>
      </c>
      <c r="AG79" s="9" t="s">
        <v>23</v>
      </c>
      <c r="AH79" s="9" t="s">
        <v>23</v>
      </c>
      <c r="AI79" s="9" t="s">
        <v>23</v>
      </c>
      <c r="AJ79" s="9" t="s">
        <v>23</v>
      </c>
      <c r="AK79" s="3" t="e">
        <f t="shared" ref="AK79:AK80" si="34">AVERAGE(AF79:AJ79)</f>
        <v>#DIV/0!</v>
      </c>
      <c r="AL79" s="3" t="e">
        <f>STDEV(AF79:AJ79)</f>
        <v>#DIV/0!</v>
      </c>
      <c r="AM79" s="9">
        <v>52.2</v>
      </c>
      <c r="AN79" s="9">
        <v>52.2</v>
      </c>
      <c r="AO79" s="9">
        <v>52.2</v>
      </c>
      <c r="AP79" s="9">
        <v>52.2</v>
      </c>
      <c r="AQ79" s="9">
        <v>52.2</v>
      </c>
      <c r="AR79" s="3">
        <f t="shared" si="33"/>
        <v>52.2</v>
      </c>
      <c r="AS79" s="3">
        <f>STDEV(AM79:AQ79)</f>
        <v>0</v>
      </c>
    </row>
    <row r="80" spans="1:45" x14ac:dyDescent="0.35">
      <c r="A80" s="8"/>
      <c r="B80" s="8">
        <v>3</v>
      </c>
      <c r="C80" s="8"/>
      <c r="D80" s="9" t="s">
        <v>23</v>
      </c>
      <c r="E80" s="9" t="s">
        <v>23</v>
      </c>
      <c r="F80" s="9" t="s">
        <v>23</v>
      </c>
      <c r="G80" s="9" t="s">
        <v>23</v>
      </c>
      <c r="H80" s="9" t="s">
        <v>23</v>
      </c>
      <c r="I80" s="3" t="e">
        <f>AVERAGE(D80:H80)</f>
        <v>#DIV/0!</v>
      </c>
      <c r="J80" s="3" t="e">
        <f>STDEV(D80:H80)</f>
        <v>#DIV/0!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3" t="e">
        <f t="shared" si="30"/>
        <v>#DIV/0!</v>
      </c>
      <c r="Q80" s="3" t="e">
        <f>STDEV(K80:O80)</f>
        <v>#DIV/0!</v>
      </c>
      <c r="R80" s="9" t="s">
        <v>23</v>
      </c>
      <c r="S80" s="9" t="s">
        <v>23</v>
      </c>
      <c r="T80" s="9" t="s">
        <v>23</v>
      </c>
      <c r="U80" s="9" t="s">
        <v>23</v>
      </c>
      <c r="V80" s="9" t="s">
        <v>23</v>
      </c>
      <c r="W80" s="3" t="e">
        <f t="shared" si="31"/>
        <v>#DIV/0!</v>
      </c>
      <c r="X80" s="3" t="e">
        <f>STDEV(R80:V80)</f>
        <v>#DIV/0!</v>
      </c>
      <c r="Y80" s="9" t="s">
        <v>23</v>
      </c>
      <c r="Z80" s="9" t="s">
        <v>23</v>
      </c>
      <c r="AA80" s="9" t="s">
        <v>23</v>
      </c>
      <c r="AB80" s="9" t="s">
        <v>23</v>
      </c>
      <c r="AC80" s="9" t="s">
        <v>23</v>
      </c>
      <c r="AD80" s="3" t="e">
        <f t="shared" si="32"/>
        <v>#DIV/0!</v>
      </c>
      <c r="AE80" s="3" t="e">
        <f>STDEV(Y80:AC80)</f>
        <v>#DIV/0!</v>
      </c>
      <c r="AF80" s="9" t="s">
        <v>23</v>
      </c>
      <c r="AG80" s="9" t="s">
        <v>23</v>
      </c>
      <c r="AH80" s="9" t="s">
        <v>23</v>
      </c>
      <c r="AI80" s="9" t="s">
        <v>23</v>
      </c>
      <c r="AJ80" s="9" t="s">
        <v>23</v>
      </c>
      <c r="AK80" s="3" t="e">
        <f t="shared" si="34"/>
        <v>#DIV/0!</v>
      </c>
      <c r="AL80" s="3" t="e">
        <f>STDEV(AF80:AJ80)</f>
        <v>#DIV/0!</v>
      </c>
      <c r="AM80" s="9">
        <v>45.2</v>
      </c>
      <c r="AN80" s="9">
        <v>45.2</v>
      </c>
      <c r="AO80" s="9">
        <v>45.2</v>
      </c>
      <c r="AP80" s="9">
        <v>45.2</v>
      </c>
      <c r="AQ80" s="9">
        <v>45.2</v>
      </c>
      <c r="AR80" s="3">
        <f t="shared" si="33"/>
        <v>45.2</v>
      </c>
      <c r="AS80" s="3">
        <f>STDEV(AM80:AQ80)</f>
        <v>0</v>
      </c>
    </row>
    <row r="81" spans="1:45" x14ac:dyDescent="0.35">
      <c r="A81" s="4" t="s">
        <v>24</v>
      </c>
      <c r="B81" s="8"/>
      <c r="C81" s="8"/>
      <c r="D81" s="9"/>
      <c r="E81" s="9"/>
      <c r="F81" s="9"/>
      <c r="G81" s="9"/>
      <c r="H81" s="9"/>
      <c r="I81" s="10" t="e">
        <f>AVERAGE(I78:I80)</f>
        <v>#DIV/0!</v>
      </c>
      <c r="J81" s="10"/>
      <c r="K81" s="9"/>
      <c r="L81" s="9"/>
      <c r="M81" s="9"/>
      <c r="N81" s="9"/>
      <c r="O81" s="9"/>
      <c r="P81" s="10" t="e">
        <f>AVERAGE(P78:P80)</f>
        <v>#DIV/0!</v>
      </c>
      <c r="Q81" s="10"/>
      <c r="R81" s="9"/>
      <c r="S81" s="9"/>
      <c r="T81" s="9"/>
      <c r="U81" s="9"/>
      <c r="V81" s="9"/>
      <c r="W81" s="10" t="e">
        <f>AVERAGE(W78:W80)</f>
        <v>#DIV/0!</v>
      </c>
      <c r="X81" s="10"/>
      <c r="Y81" s="9"/>
      <c r="Z81" s="9"/>
      <c r="AA81" s="9"/>
      <c r="AB81" s="9"/>
      <c r="AC81" s="9"/>
      <c r="AD81" s="10" t="e">
        <f>AVERAGE(AD78:AD80)</f>
        <v>#DIV/0!</v>
      </c>
      <c r="AE81" s="10"/>
      <c r="AF81" s="9"/>
      <c r="AG81" s="9"/>
      <c r="AH81" s="9"/>
      <c r="AI81" s="9"/>
      <c r="AJ81" s="9"/>
      <c r="AK81" s="10" t="e">
        <f>AVERAGE(AK78:AK80)</f>
        <v>#DIV/0!</v>
      </c>
      <c r="AL81" s="10"/>
      <c r="AM81" s="9"/>
      <c r="AN81" s="9"/>
      <c r="AO81" s="9"/>
      <c r="AP81" s="9"/>
      <c r="AQ81" s="9"/>
      <c r="AR81" s="10">
        <f>AVERAGE(AR78:AR80)</f>
        <v>47.333333333333336</v>
      </c>
      <c r="AS81" s="10"/>
    </row>
    <row r="82" spans="1:45" x14ac:dyDescent="0.35">
      <c r="A82" s="4" t="s">
        <v>25</v>
      </c>
      <c r="B82" s="8"/>
      <c r="C82" s="8"/>
      <c r="D82" s="9"/>
      <c r="E82" s="9"/>
      <c r="F82" s="9"/>
      <c r="G82" s="9"/>
      <c r="H82" s="9"/>
      <c r="I82" s="10" t="e">
        <f>J78+J79+J80</f>
        <v>#DIV/0!</v>
      </c>
      <c r="J82" s="10"/>
      <c r="K82" s="9"/>
      <c r="L82" s="9"/>
      <c r="M82" s="9"/>
      <c r="N82" s="9"/>
      <c r="O82" s="9"/>
      <c r="P82" s="10" t="e">
        <f>Q78+Q79+Q80</f>
        <v>#DIV/0!</v>
      </c>
      <c r="Q82" s="10"/>
      <c r="R82" s="9"/>
      <c r="S82" s="9"/>
      <c r="T82" s="9"/>
      <c r="U82" s="9"/>
      <c r="V82" s="9"/>
      <c r="W82" s="10" t="e">
        <f>X78+X79+X80</f>
        <v>#DIV/0!</v>
      </c>
      <c r="X82" s="10"/>
      <c r="Y82" s="9"/>
      <c r="Z82" s="9"/>
      <c r="AA82" s="9"/>
      <c r="AB82" s="9"/>
      <c r="AC82" s="9"/>
      <c r="AD82" s="10" t="e">
        <f>AE78+AE79+AE80</f>
        <v>#DIV/0!</v>
      </c>
      <c r="AE82" s="10"/>
      <c r="AF82" s="9"/>
      <c r="AG82" s="9"/>
      <c r="AH82" s="9"/>
      <c r="AI82" s="9"/>
      <c r="AJ82" s="9"/>
      <c r="AK82" s="10" t="e">
        <f>AL78+AL79+AL80</f>
        <v>#DIV/0!</v>
      </c>
      <c r="AL82" s="10"/>
      <c r="AM82" s="9"/>
      <c r="AN82" s="9"/>
      <c r="AO82" s="9"/>
      <c r="AP82" s="9"/>
      <c r="AQ82" s="9"/>
      <c r="AR82" s="10">
        <f>AS78+AS79+AS80</f>
        <v>0</v>
      </c>
      <c r="AS82" s="10"/>
    </row>
    <row r="83" spans="1:45" x14ac:dyDescent="0.35">
      <c r="A83" s="8" t="s">
        <v>13</v>
      </c>
      <c r="B83" s="8">
        <v>1</v>
      </c>
      <c r="C83" s="8"/>
      <c r="D83" s="9" t="s">
        <v>23</v>
      </c>
      <c r="E83" s="9" t="s">
        <v>23</v>
      </c>
      <c r="F83" s="9" t="s">
        <v>23</v>
      </c>
      <c r="G83" s="9" t="s">
        <v>23</v>
      </c>
      <c r="H83" s="9" t="s">
        <v>23</v>
      </c>
      <c r="I83" s="3" t="e">
        <f>AVERAGE(D83:H83)</f>
        <v>#DIV/0!</v>
      </c>
      <c r="J83" s="3" t="e">
        <f>STDEV(D83:H83)</f>
        <v>#DIV/0!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3" t="e">
        <f t="shared" ref="P83:P85" si="35">AVERAGE(K83:O83)</f>
        <v>#DIV/0!</v>
      </c>
      <c r="Q83" s="3" t="e">
        <f>STDEV(K83:O83)</f>
        <v>#DIV/0!</v>
      </c>
      <c r="R83" s="9" t="s">
        <v>23</v>
      </c>
      <c r="S83" s="9" t="s">
        <v>23</v>
      </c>
      <c r="T83" s="9" t="s">
        <v>23</v>
      </c>
      <c r="U83" s="9" t="s">
        <v>23</v>
      </c>
      <c r="V83" s="9" t="s">
        <v>23</v>
      </c>
      <c r="W83" s="3" t="e">
        <f t="shared" ref="W83:W85" si="36">AVERAGE(R83:V83)</f>
        <v>#DIV/0!</v>
      </c>
      <c r="X83" s="3" t="e">
        <f>STDEV(R83:V83)</f>
        <v>#DIV/0!</v>
      </c>
      <c r="Y83" s="9" t="s">
        <v>23</v>
      </c>
      <c r="Z83" s="9" t="s">
        <v>23</v>
      </c>
      <c r="AA83" s="9" t="s">
        <v>23</v>
      </c>
      <c r="AB83" s="9" t="s">
        <v>23</v>
      </c>
      <c r="AC83" s="9" t="s">
        <v>23</v>
      </c>
      <c r="AD83" s="3" t="e">
        <f t="shared" ref="AD83:AD85" si="37">AVERAGE(Y83:AC83)</f>
        <v>#DIV/0!</v>
      </c>
      <c r="AE83" s="3" t="e">
        <f>STDEV(Y83:AC83)</f>
        <v>#DIV/0!</v>
      </c>
      <c r="AF83" s="9" t="s">
        <v>23</v>
      </c>
      <c r="AG83" s="9" t="s">
        <v>23</v>
      </c>
      <c r="AH83" s="9" t="s">
        <v>23</v>
      </c>
      <c r="AI83" s="9" t="s">
        <v>23</v>
      </c>
      <c r="AJ83" s="9" t="s">
        <v>23</v>
      </c>
      <c r="AK83" s="3" t="e">
        <f>AVERAGE(AF83:AJ83)</f>
        <v>#DIV/0!</v>
      </c>
      <c r="AL83" s="3" t="e">
        <f>STDEV(AF83:AJ83)</f>
        <v>#DIV/0!</v>
      </c>
      <c r="AM83" s="9">
        <v>53</v>
      </c>
      <c r="AN83" s="9">
        <v>53</v>
      </c>
      <c r="AO83" s="9">
        <v>53</v>
      </c>
      <c r="AP83" s="9">
        <v>53</v>
      </c>
      <c r="AQ83" s="9">
        <v>53</v>
      </c>
      <c r="AR83" s="3">
        <f t="shared" ref="AR83:AR85" si="38">AVERAGE(AM83:AQ83)</f>
        <v>53</v>
      </c>
      <c r="AS83" s="3">
        <f>STDEV(AM83:AQ83)</f>
        <v>0</v>
      </c>
    </row>
    <row r="84" spans="1:45" x14ac:dyDescent="0.35">
      <c r="A84" s="8" t="s">
        <v>14</v>
      </c>
      <c r="B84" s="8">
        <v>2</v>
      </c>
      <c r="C84" s="8"/>
      <c r="D84" s="9" t="s">
        <v>23</v>
      </c>
      <c r="E84" s="9" t="s">
        <v>23</v>
      </c>
      <c r="F84" s="9" t="s">
        <v>23</v>
      </c>
      <c r="G84" s="9" t="s">
        <v>23</v>
      </c>
      <c r="H84" s="9" t="s">
        <v>23</v>
      </c>
      <c r="I84" s="3" t="e">
        <f>AVERAGE(D84:H84)</f>
        <v>#DIV/0!</v>
      </c>
      <c r="J84" s="3" t="e">
        <f>STDEV(D84:H84)</f>
        <v>#DIV/0!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3" t="e">
        <f t="shared" si="35"/>
        <v>#DIV/0!</v>
      </c>
      <c r="Q84" s="3" t="e">
        <f>STDEV(K84:O84)</f>
        <v>#DIV/0!</v>
      </c>
      <c r="R84" s="9" t="s">
        <v>23</v>
      </c>
      <c r="S84" s="9" t="s">
        <v>23</v>
      </c>
      <c r="T84" s="9" t="s">
        <v>23</v>
      </c>
      <c r="U84" s="9" t="s">
        <v>23</v>
      </c>
      <c r="V84" s="9" t="s">
        <v>23</v>
      </c>
      <c r="W84" s="3" t="e">
        <f t="shared" si="36"/>
        <v>#DIV/0!</v>
      </c>
      <c r="X84" s="3" t="e">
        <f>STDEV(R84:V84)</f>
        <v>#DIV/0!</v>
      </c>
      <c r="Y84" s="9" t="s">
        <v>23</v>
      </c>
      <c r="Z84" s="9" t="s">
        <v>23</v>
      </c>
      <c r="AA84" s="9" t="s">
        <v>23</v>
      </c>
      <c r="AB84" s="9" t="s">
        <v>23</v>
      </c>
      <c r="AC84" s="9" t="s">
        <v>23</v>
      </c>
      <c r="AD84" s="3" t="e">
        <f t="shared" si="37"/>
        <v>#DIV/0!</v>
      </c>
      <c r="AE84" s="3" t="e">
        <f>STDEV(Y84:AC84)</f>
        <v>#DIV/0!</v>
      </c>
      <c r="AF84" s="9" t="s">
        <v>23</v>
      </c>
      <c r="AG84" s="9" t="s">
        <v>23</v>
      </c>
      <c r="AH84" s="9" t="s">
        <v>23</v>
      </c>
      <c r="AI84" s="9" t="s">
        <v>23</v>
      </c>
      <c r="AJ84" s="9" t="s">
        <v>23</v>
      </c>
      <c r="AK84" s="3" t="e">
        <f t="shared" ref="AK84:AK85" si="39">AVERAGE(AF84:AJ84)</f>
        <v>#DIV/0!</v>
      </c>
      <c r="AL84" s="3" t="e">
        <f>STDEV(AF84:AJ84)</f>
        <v>#DIV/0!</v>
      </c>
      <c r="AM84" s="9">
        <v>68.8</v>
      </c>
      <c r="AN84" s="9">
        <v>68.8</v>
      </c>
      <c r="AO84" s="9">
        <v>68.8</v>
      </c>
      <c r="AP84" s="9">
        <v>68.8</v>
      </c>
      <c r="AQ84" s="9">
        <v>68.8</v>
      </c>
      <c r="AR84" s="3">
        <f t="shared" si="38"/>
        <v>68.8</v>
      </c>
      <c r="AS84" s="3">
        <f>STDEV(AM84:AQ84)</f>
        <v>0</v>
      </c>
    </row>
    <row r="85" spans="1:45" x14ac:dyDescent="0.35">
      <c r="A85" s="8"/>
      <c r="B85" s="8">
        <v>3</v>
      </c>
      <c r="C85" s="8"/>
      <c r="D85" s="9" t="s">
        <v>23</v>
      </c>
      <c r="E85" s="9" t="s">
        <v>23</v>
      </c>
      <c r="F85" s="9" t="s">
        <v>23</v>
      </c>
      <c r="G85" s="9" t="s">
        <v>23</v>
      </c>
      <c r="H85" s="9" t="s">
        <v>23</v>
      </c>
      <c r="I85" s="3" t="e">
        <f>AVERAGE(D85:H85)</f>
        <v>#DIV/0!</v>
      </c>
      <c r="J85" s="3" t="e">
        <f>STDEV(D85:H85)</f>
        <v>#DIV/0!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3" t="e">
        <f t="shared" si="35"/>
        <v>#DIV/0!</v>
      </c>
      <c r="Q85" s="3" t="e">
        <f>STDEV(K85:O85)</f>
        <v>#DIV/0!</v>
      </c>
      <c r="R85" s="9" t="s">
        <v>23</v>
      </c>
      <c r="S85" s="9" t="s">
        <v>23</v>
      </c>
      <c r="T85" s="9" t="s">
        <v>23</v>
      </c>
      <c r="U85" s="9" t="s">
        <v>23</v>
      </c>
      <c r="V85" s="9" t="s">
        <v>23</v>
      </c>
      <c r="W85" s="3" t="e">
        <f t="shared" si="36"/>
        <v>#DIV/0!</v>
      </c>
      <c r="X85" s="3" t="e">
        <f>STDEV(R85:V85)</f>
        <v>#DIV/0!</v>
      </c>
      <c r="Y85" s="9" t="s">
        <v>23</v>
      </c>
      <c r="Z85" s="9" t="s">
        <v>23</v>
      </c>
      <c r="AA85" s="9" t="s">
        <v>23</v>
      </c>
      <c r="AB85" s="9" t="s">
        <v>23</v>
      </c>
      <c r="AC85" s="9" t="s">
        <v>23</v>
      </c>
      <c r="AD85" s="3" t="e">
        <f t="shared" si="37"/>
        <v>#DIV/0!</v>
      </c>
      <c r="AE85" s="3" t="e">
        <f>STDEV(Y85:AC85)</f>
        <v>#DIV/0!</v>
      </c>
      <c r="AF85" s="9" t="s">
        <v>23</v>
      </c>
      <c r="AG85" s="9" t="s">
        <v>23</v>
      </c>
      <c r="AH85" s="9" t="s">
        <v>23</v>
      </c>
      <c r="AI85" s="9" t="s">
        <v>23</v>
      </c>
      <c r="AJ85" s="9" t="s">
        <v>23</v>
      </c>
      <c r="AK85" s="3" t="e">
        <f t="shared" si="39"/>
        <v>#DIV/0!</v>
      </c>
      <c r="AL85" s="3" t="e">
        <f>STDEV(AF85:AJ85)</f>
        <v>#DIV/0!</v>
      </c>
      <c r="AM85" s="9">
        <v>43.4</v>
      </c>
      <c r="AN85" s="9">
        <v>43.4</v>
      </c>
      <c r="AO85" s="9">
        <v>43.4</v>
      </c>
      <c r="AP85" s="9">
        <v>43.4</v>
      </c>
      <c r="AQ85" s="9">
        <v>43.4</v>
      </c>
      <c r="AR85" s="3">
        <f t="shared" si="38"/>
        <v>43.4</v>
      </c>
      <c r="AS85" s="3">
        <f>STDEV(AM85:AQ85)</f>
        <v>0</v>
      </c>
    </row>
    <row r="86" spans="1:45" x14ac:dyDescent="0.35">
      <c r="A86" s="4" t="s">
        <v>24</v>
      </c>
      <c r="B86" s="8"/>
      <c r="C86" s="8"/>
      <c r="D86" s="9"/>
      <c r="E86" s="9"/>
      <c r="F86" s="9"/>
      <c r="G86" s="9"/>
      <c r="H86" s="9"/>
      <c r="I86" s="10" t="e">
        <f>AVERAGE(I83:I85)</f>
        <v>#DIV/0!</v>
      </c>
      <c r="J86" s="10"/>
      <c r="K86" s="9"/>
      <c r="L86" s="9"/>
      <c r="M86" s="9"/>
      <c r="N86" s="9"/>
      <c r="O86" s="9"/>
      <c r="P86" s="10" t="e">
        <f>AVERAGE(P83:P85)</f>
        <v>#DIV/0!</v>
      </c>
      <c r="Q86" s="10"/>
      <c r="R86" s="9"/>
      <c r="S86" s="9"/>
      <c r="T86" s="9"/>
      <c r="U86" s="9"/>
      <c r="V86" s="9"/>
      <c r="W86" s="10" t="e">
        <f>AVERAGE(W83:W85)</f>
        <v>#DIV/0!</v>
      </c>
      <c r="X86" s="10"/>
      <c r="Y86" s="9"/>
      <c r="Z86" s="9"/>
      <c r="AA86" s="9"/>
      <c r="AB86" s="9"/>
      <c r="AC86" s="9"/>
      <c r="AD86" s="10" t="e">
        <f>AVERAGE(AD83:AD85)</f>
        <v>#DIV/0!</v>
      </c>
      <c r="AE86" s="10"/>
      <c r="AF86" s="9"/>
      <c r="AG86" s="9"/>
      <c r="AH86" s="9"/>
      <c r="AI86" s="9"/>
      <c r="AJ86" s="9"/>
      <c r="AK86" s="10" t="e">
        <f>AVERAGE(AK83:AK85)</f>
        <v>#DIV/0!</v>
      </c>
      <c r="AL86" s="10"/>
      <c r="AM86" s="9"/>
      <c r="AN86" s="9"/>
      <c r="AO86" s="9"/>
      <c r="AP86" s="9"/>
      <c r="AQ86" s="9"/>
      <c r="AR86" s="10">
        <f>AVERAGE(AR83:AR85)</f>
        <v>55.066666666666663</v>
      </c>
      <c r="AS86" s="10"/>
    </row>
    <row r="87" spans="1:45" x14ac:dyDescent="0.35">
      <c r="A87" s="4" t="s">
        <v>25</v>
      </c>
      <c r="B87" s="8"/>
      <c r="C87" s="8"/>
      <c r="D87" s="9"/>
      <c r="E87" s="9"/>
      <c r="F87" s="9"/>
      <c r="G87" s="9"/>
      <c r="H87" s="9"/>
      <c r="I87" s="10" t="e">
        <f>J83+J84+J85</f>
        <v>#DIV/0!</v>
      </c>
      <c r="J87" s="10"/>
      <c r="K87" s="9"/>
      <c r="L87" s="9"/>
      <c r="M87" s="9"/>
      <c r="N87" s="9"/>
      <c r="O87" s="9"/>
      <c r="P87" s="10" t="e">
        <f>Q83+Q84+Q85</f>
        <v>#DIV/0!</v>
      </c>
      <c r="Q87" s="10"/>
      <c r="R87" s="9"/>
      <c r="S87" s="9"/>
      <c r="T87" s="9"/>
      <c r="U87" s="9"/>
      <c r="V87" s="9"/>
      <c r="W87" s="10" t="e">
        <f>X83+X84+X85</f>
        <v>#DIV/0!</v>
      </c>
      <c r="X87" s="10"/>
      <c r="Y87" s="9"/>
      <c r="Z87" s="9"/>
      <c r="AA87" s="9"/>
      <c r="AB87" s="9"/>
      <c r="AC87" s="9"/>
      <c r="AD87" s="10" t="e">
        <f>AE83+AE84+AE85</f>
        <v>#DIV/0!</v>
      </c>
      <c r="AE87" s="10"/>
      <c r="AF87" s="9"/>
      <c r="AG87" s="9"/>
      <c r="AH87" s="9"/>
      <c r="AI87" s="9"/>
      <c r="AJ87" s="9"/>
      <c r="AK87" s="10" t="e">
        <f>AL83+AL84+AL85</f>
        <v>#DIV/0!</v>
      </c>
      <c r="AL87" s="10"/>
      <c r="AM87" s="9"/>
      <c r="AN87" s="9"/>
      <c r="AO87" s="9"/>
      <c r="AP87" s="9"/>
      <c r="AQ87" s="9"/>
      <c r="AR87" s="10">
        <f>AS83+AS84+AS85</f>
        <v>0</v>
      </c>
      <c r="AS87" s="10"/>
    </row>
    <row r="88" spans="1:45" x14ac:dyDescent="0.35">
      <c r="A88" s="8" t="s">
        <v>15</v>
      </c>
      <c r="B88" s="8">
        <v>1</v>
      </c>
      <c r="C88" s="8"/>
      <c r="D88" s="9" t="s">
        <v>23</v>
      </c>
      <c r="E88" s="9" t="s">
        <v>23</v>
      </c>
      <c r="F88" s="9" t="s">
        <v>23</v>
      </c>
      <c r="G88" s="9" t="s">
        <v>23</v>
      </c>
      <c r="H88" s="9" t="s">
        <v>23</v>
      </c>
      <c r="I88" s="3" t="e">
        <f>AVERAGE(D88:H88)</f>
        <v>#DIV/0!</v>
      </c>
      <c r="J88" s="3" t="e">
        <f>STDEV(D88:H88)</f>
        <v>#DIV/0!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3" t="e">
        <f t="shared" ref="P88:P90" si="40">AVERAGE(K88:O88)</f>
        <v>#DIV/0!</v>
      </c>
      <c r="Q88" s="3" t="e">
        <f>STDEV(K88:O88)</f>
        <v>#DIV/0!</v>
      </c>
      <c r="R88" s="9" t="s">
        <v>23</v>
      </c>
      <c r="S88" s="9" t="s">
        <v>23</v>
      </c>
      <c r="T88" s="9" t="s">
        <v>23</v>
      </c>
      <c r="U88" s="9" t="s">
        <v>23</v>
      </c>
      <c r="V88" s="9" t="s">
        <v>23</v>
      </c>
      <c r="W88" s="3" t="e">
        <f t="shared" ref="W88:W90" si="41">AVERAGE(R88:V88)</f>
        <v>#DIV/0!</v>
      </c>
      <c r="X88" s="3" t="e">
        <f>STDEV(R88:V88)</f>
        <v>#DIV/0!</v>
      </c>
      <c r="Y88" s="9" t="s">
        <v>23</v>
      </c>
      <c r="Z88" s="9" t="s">
        <v>23</v>
      </c>
      <c r="AA88" s="9" t="s">
        <v>23</v>
      </c>
      <c r="AB88" s="9" t="s">
        <v>23</v>
      </c>
      <c r="AC88" s="9" t="s">
        <v>23</v>
      </c>
      <c r="AD88" s="3" t="e">
        <f t="shared" ref="AD88:AD89" si="42">AVERAGE(Y88:AC88)</f>
        <v>#DIV/0!</v>
      </c>
      <c r="AE88" s="3" t="e">
        <f>STDEV(Y88:AC88)</f>
        <v>#DIV/0!</v>
      </c>
      <c r="AF88" s="9" t="s">
        <v>23</v>
      </c>
      <c r="AG88" s="9" t="s">
        <v>23</v>
      </c>
      <c r="AH88" s="9" t="s">
        <v>23</v>
      </c>
      <c r="AI88" s="9" t="s">
        <v>23</v>
      </c>
      <c r="AJ88" s="9" t="s">
        <v>23</v>
      </c>
      <c r="AK88" s="3" t="e">
        <f t="shared" ref="AK88:AK90" si="43">AVERAGE(AF88:AJ88)</f>
        <v>#DIV/0!</v>
      </c>
      <c r="AL88" s="3" t="e">
        <f>STDEV(AF88:AJ88)</f>
        <v>#DIV/0!</v>
      </c>
      <c r="AM88" s="9">
        <v>50.2</v>
      </c>
      <c r="AN88" s="9">
        <v>50.2</v>
      </c>
      <c r="AO88" s="9">
        <v>50.2</v>
      </c>
      <c r="AP88" s="9">
        <v>50.2</v>
      </c>
      <c r="AQ88" s="9">
        <v>50.2</v>
      </c>
      <c r="AR88" s="3">
        <f t="shared" ref="AR88:AR90" si="44">AVERAGE(AM88:AQ88)</f>
        <v>50.2</v>
      </c>
      <c r="AS88" s="3">
        <f>STDEV(AM88:AQ88)</f>
        <v>0</v>
      </c>
    </row>
    <row r="89" spans="1:45" x14ac:dyDescent="0.35">
      <c r="A89" s="8"/>
      <c r="B89" s="8">
        <v>2</v>
      </c>
      <c r="C89" s="8"/>
      <c r="D89" s="9" t="s">
        <v>23</v>
      </c>
      <c r="E89" s="9" t="s">
        <v>23</v>
      </c>
      <c r="F89" s="9" t="s">
        <v>23</v>
      </c>
      <c r="G89" s="9" t="s">
        <v>23</v>
      </c>
      <c r="H89" s="9" t="s">
        <v>23</v>
      </c>
      <c r="I89" s="3" t="e">
        <f>AVERAGE(D89:H89)</f>
        <v>#DIV/0!</v>
      </c>
      <c r="J89" s="3" t="e">
        <f>STDEV(D89:H89)</f>
        <v>#DIV/0!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3" t="e">
        <f t="shared" si="40"/>
        <v>#DIV/0!</v>
      </c>
      <c r="Q89" s="3" t="e">
        <f>STDEV(K89:O89)</f>
        <v>#DIV/0!</v>
      </c>
      <c r="R89" s="9" t="s">
        <v>23</v>
      </c>
      <c r="S89" s="9" t="s">
        <v>23</v>
      </c>
      <c r="T89" s="9" t="s">
        <v>23</v>
      </c>
      <c r="U89" s="9" t="s">
        <v>23</v>
      </c>
      <c r="V89" s="9" t="s">
        <v>23</v>
      </c>
      <c r="W89" s="3" t="e">
        <f t="shared" si="41"/>
        <v>#DIV/0!</v>
      </c>
      <c r="X89" s="3" t="e">
        <f>STDEV(R89:V89)</f>
        <v>#DIV/0!</v>
      </c>
      <c r="Y89" s="9" t="s">
        <v>23</v>
      </c>
      <c r="Z89" s="9" t="s">
        <v>23</v>
      </c>
      <c r="AA89" s="9" t="s">
        <v>23</v>
      </c>
      <c r="AB89" s="9" t="s">
        <v>23</v>
      </c>
      <c r="AC89" s="9" t="s">
        <v>23</v>
      </c>
      <c r="AD89" s="3" t="e">
        <f t="shared" si="42"/>
        <v>#DIV/0!</v>
      </c>
      <c r="AE89" s="3" t="e">
        <f>STDEV(Y89:AC89)</f>
        <v>#DIV/0!</v>
      </c>
      <c r="AF89" s="9" t="s">
        <v>23</v>
      </c>
      <c r="AG89" s="9" t="s">
        <v>23</v>
      </c>
      <c r="AH89" s="9" t="s">
        <v>23</v>
      </c>
      <c r="AI89" s="9" t="s">
        <v>23</v>
      </c>
      <c r="AJ89" s="9" t="s">
        <v>23</v>
      </c>
      <c r="AK89" s="3" t="e">
        <f t="shared" si="43"/>
        <v>#DIV/0!</v>
      </c>
      <c r="AL89" s="3" t="e">
        <f>STDEV(AF89:AJ89)</f>
        <v>#DIV/0!</v>
      </c>
      <c r="AM89" s="9">
        <v>90.8</v>
      </c>
      <c r="AN89" s="9">
        <v>90.8</v>
      </c>
      <c r="AO89" s="9">
        <v>90.8</v>
      </c>
      <c r="AP89" s="9">
        <v>90.8</v>
      </c>
      <c r="AQ89" s="9">
        <v>90.8</v>
      </c>
      <c r="AR89" s="3">
        <f t="shared" si="44"/>
        <v>90.8</v>
      </c>
      <c r="AS89" s="3">
        <f>STDEV(AM89:AQ89)</f>
        <v>0</v>
      </c>
    </row>
    <row r="90" spans="1:45" x14ac:dyDescent="0.35">
      <c r="A90" s="8"/>
      <c r="B90" s="8">
        <v>3</v>
      </c>
      <c r="C90" s="8"/>
      <c r="D90" s="9" t="s">
        <v>23</v>
      </c>
      <c r="E90" s="9" t="s">
        <v>23</v>
      </c>
      <c r="F90" s="9" t="s">
        <v>23</v>
      </c>
      <c r="G90" s="9" t="s">
        <v>23</v>
      </c>
      <c r="H90" s="9" t="s">
        <v>23</v>
      </c>
      <c r="I90" s="3" t="e">
        <f>AVERAGE(D90:H90)</f>
        <v>#DIV/0!</v>
      </c>
      <c r="J90" s="3" t="e">
        <f>STDEV(D90:H90)</f>
        <v>#DIV/0!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3" t="e">
        <f t="shared" si="40"/>
        <v>#DIV/0!</v>
      </c>
      <c r="Q90" s="3" t="e">
        <f>STDEV(K90:O90)</f>
        <v>#DIV/0!</v>
      </c>
      <c r="R90" s="9" t="s">
        <v>23</v>
      </c>
      <c r="S90" s="9" t="s">
        <v>23</v>
      </c>
      <c r="T90" s="9" t="s">
        <v>23</v>
      </c>
      <c r="U90" s="9" t="s">
        <v>23</v>
      </c>
      <c r="V90" s="9" t="s">
        <v>23</v>
      </c>
      <c r="W90" s="3" t="e">
        <f t="shared" si="41"/>
        <v>#DIV/0!</v>
      </c>
      <c r="X90" s="3" t="e">
        <f>STDEV(R90:V90)</f>
        <v>#DIV/0!</v>
      </c>
      <c r="Y90" s="9" t="s">
        <v>23</v>
      </c>
      <c r="Z90" s="9" t="s">
        <v>23</v>
      </c>
      <c r="AA90" s="9" t="s">
        <v>23</v>
      </c>
      <c r="AB90" s="9" t="s">
        <v>23</v>
      </c>
      <c r="AC90" s="9" t="s">
        <v>23</v>
      </c>
      <c r="AD90" s="3" t="e">
        <f t="shared" ref="AD90" si="45">AVERAGE(Y90:AC90)</f>
        <v>#DIV/0!</v>
      </c>
      <c r="AE90" s="3" t="e">
        <f>STDEV(Y90:AC90)</f>
        <v>#DIV/0!</v>
      </c>
      <c r="AF90" s="9" t="s">
        <v>23</v>
      </c>
      <c r="AG90" s="9" t="s">
        <v>23</v>
      </c>
      <c r="AH90" s="9" t="s">
        <v>23</v>
      </c>
      <c r="AI90" s="9" t="s">
        <v>23</v>
      </c>
      <c r="AJ90" s="9" t="s">
        <v>23</v>
      </c>
      <c r="AK90" s="3" t="e">
        <f t="shared" si="43"/>
        <v>#DIV/0!</v>
      </c>
      <c r="AL90" s="3" t="e">
        <f>STDEV(AF90:AJ90)</f>
        <v>#DIV/0!</v>
      </c>
      <c r="AM90" s="9">
        <v>59.6</v>
      </c>
      <c r="AN90" s="9">
        <v>59.6</v>
      </c>
      <c r="AO90" s="9">
        <v>59.6</v>
      </c>
      <c r="AP90" s="9">
        <v>59.6</v>
      </c>
      <c r="AQ90" s="9">
        <v>59.6</v>
      </c>
      <c r="AR90" s="3">
        <f t="shared" si="44"/>
        <v>59.6</v>
      </c>
      <c r="AS90" s="3">
        <f>STDEV(AM90:AQ90)</f>
        <v>0</v>
      </c>
    </row>
    <row r="91" spans="1:45" x14ac:dyDescent="0.35">
      <c r="A91" s="4" t="s">
        <v>24</v>
      </c>
      <c r="B91" s="8"/>
      <c r="C91" s="8"/>
      <c r="D91" s="8"/>
      <c r="E91" s="8"/>
      <c r="F91" s="8"/>
      <c r="G91" s="8"/>
      <c r="H91" s="8"/>
      <c r="I91" s="10" t="e">
        <f>AVERAGE(I88:I90)</f>
        <v>#DIV/0!</v>
      </c>
      <c r="J91" s="10"/>
      <c r="K91" s="9"/>
      <c r="L91" s="9"/>
      <c r="M91" s="9"/>
      <c r="N91" s="9"/>
      <c r="O91" s="9"/>
      <c r="P91" s="10" t="e">
        <f>AVERAGE(P88:P90)</f>
        <v>#DIV/0!</v>
      </c>
      <c r="Q91" s="10"/>
      <c r="R91" s="9"/>
      <c r="S91" s="9"/>
      <c r="T91" s="9"/>
      <c r="U91" s="9"/>
      <c r="V91" s="9"/>
      <c r="W91" s="10" t="e">
        <f>AVERAGE(W88:W90)</f>
        <v>#DIV/0!</v>
      </c>
      <c r="X91" s="10"/>
      <c r="Y91" s="9"/>
      <c r="Z91" s="9"/>
      <c r="AA91" s="9"/>
      <c r="AB91" s="9"/>
      <c r="AC91" s="9"/>
      <c r="AD91" s="10" t="e">
        <f>AVERAGE(AD88:AD90)</f>
        <v>#DIV/0!</v>
      </c>
      <c r="AE91" s="10"/>
      <c r="AF91" s="9"/>
      <c r="AG91" s="9"/>
      <c r="AH91" s="9"/>
      <c r="AI91" s="9"/>
      <c r="AJ91" s="9"/>
      <c r="AK91" s="10" t="e">
        <f>AVERAGE(AK88:AK90)</f>
        <v>#DIV/0!</v>
      </c>
      <c r="AL91" s="10"/>
      <c r="AM91" s="9"/>
      <c r="AN91" s="9"/>
      <c r="AO91" s="9"/>
      <c r="AP91" s="9"/>
      <c r="AQ91" s="9"/>
      <c r="AR91" s="10">
        <f>AVERAGE(AR88:AR90)</f>
        <v>66.86666666666666</v>
      </c>
      <c r="AS91" s="10"/>
    </row>
    <row r="92" spans="1:45" x14ac:dyDescent="0.35">
      <c r="A92" s="4" t="s">
        <v>25</v>
      </c>
      <c r="B92" s="8"/>
      <c r="C92" s="8"/>
      <c r="D92" s="8"/>
      <c r="E92" s="8"/>
      <c r="F92" s="8"/>
      <c r="G92" s="8"/>
      <c r="H92" s="8"/>
      <c r="I92" s="10" t="e">
        <f>J88+J89+J90</f>
        <v>#DIV/0!</v>
      </c>
      <c r="J92" s="10"/>
      <c r="K92" s="9"/>
      <c r="L92" s="9"/>
      <c r="M92" s="9"/>
      <c r="N92" s="9"/>
      <c r="O92" s="9"/>
      <c r="P92" s="10" t="e">
        <f>Q88+Q89+Q90</f>
        <v>#DIV/0!</v>
      </c>
      <c r="Q92" s="10"/>
      <c r="R92" s="9"/>
      <c r="S92" s="9"/>
      <c r="T92" s="9"/>
      <c r="U92" s="9"/>
      <c r="V92" s="9"/>
      <c r="W92" s="10" t="e">
        <f>X88+X89+X90</f>
        <v>#DIV/0!</v>
      </c>
      <c r="X92" s="10"/>
      <c r="Y92" s="9"/>
      <c r="Z92" s="9"/>
      <c r="AA92" s="9"/>
      <c r="AB92" s="9"/>
      <c r="AC92" s="9"/>
      <c r="AD92" s="10" t="e">
        <f>AE88+AE89+AE90</f>
        <v>#DIV/0!</v>
      </c>
      <c r="AE92" s="10"/>
      <c r="AF92" s="9"/>
      <c r="AG92" s="9"/>
      <c r="AH92" s="9"/>
      <c r="AI92" s="9"/>
      <c r="AJ92" s="9"/>
      <c r="AK92" s="10" t="e">
        <f>AL88+AL89+AL90</f>
        <v>#DIV/0!</v>
      </c>
      <c r="AL92" s="10"/>
      <c r="AM92" s="9"/>
      <c r="AN92" s="9"/>
      <c r="AO92" s="9"/>
      <c r="AP92" s="9"/>
      <c r="AQ92" s="9"/>
      <c r="AR92" s="10">
        <f>AS88+AS89+AS90</f>
        <v>0</v>
      </c>
      <c r="AS92" s="10"/>
    </row>
    <row r="95" spans="1:45" x14ac:dyDescent="0.35">
      <c r="A95" s="8" t="s">
        <v>28</v>
      </c>
      <c r="B95" s="1">
        <v>42889</v>
      </c>
      <c r="C95" s="8"/>
      <c r="D95" s="8"/>
      <c r="E95" s="8"/>
      <c r="F95" s="8"/>
      <c r="G95" s="8"/>
      <c r="H95" s="8"/>
      <c r="I95" s="8"/>
      <c r="K95" s="8"/>
      <c r="L95" s="8"/>
      <c r="M95" s="8"/>
      <c r="N95" s="8"/>
      <c r="O95" s="8"/>
      <c r="P95" s="8"/>
      <c r="R95" s="8"/>
      <c r="S95" s="8"/>
      <c r="T95" s="8"/>
      <c r="U95" s="8"/>
      <c r="V95" s="8"/>
      <c r="W95" s="8"/>
      <c r="Y95" s="8"/>
      <c r="Z95" s="8"/>
      <c r="AA95" s="8"/>
      <c r="AB95" s="8"/>
      <c r="AC95" s="8"/>
      <c r="AD95" s="8"/>
      <c r="AF95" s="8"/>
      <c r="AG95" s="8"/>
      <c r="AH95" s="8"/>
      <c r="AI95" s="8"/>
      <c r="AJ95" s="8"/>
      <c r="AK95" s="8"/>
      <c r="AM95" s="8"/>
      <c r="AN95" s="8"/>
      <c r="AO95" s="8"/>
      <c r="AP95" s="8"/>
      <c r="AQ95" s="8"/>
      <c r="AR95" s="8"/>
    </row>
    <row r="96" spans="1:45" x14ac:dyDescent="0.35">
      <c r="A96" s="8" t="s">
        <v>17</v>
      </c>
      <c r="B96" s="8" t="s">
        <v>18</v>
      </c>
      <c r="C96" s="8"/>
      <c r="D96" s="8">
        <v>1</v>
      </c>
      <c r="E96" s="8"/>
      <c r="F96" s="8"/>
      <c r="G96" s="8"/>
      <c r="H96" s="8"/>
      <c r="I96" s="2" t="s">
        <v>19</v>
      </c>
      <c r="J96" s="2" t="s">
        <v>20</v>
      </c>
      <c r="K96" s="8">
        <f>10^-1</f>
        <v>0.1</v>
      </c>
      <c r="L96" s="8"/>
      <c r="M96" s="8"/>
      <c r="N96" s="8"/>
      <c r="O96" s="8"/>
      <c r="P96" s="2" t="s">
        <v>19</v>
      </c>
      <c r="Q96" s="21" t="s">
        <v>20</v>
      </c>
      <c r="R96" s="8">
        <f>10^-2</f>
        <v>0.01</v>
      </c>
      <c r="S96" s="8"/>
      <c r="T96" s="8"/>
      <c r="U96" s="8"/>
      <c r="V96" s="8"/>
      <c r="W96" s="2" t="s">
        <v>19</v>
      </c>
      <c r="X96" s="2" t="s">
        <v>20</v>
      </c>
      <c r="Y96" s="8">
        <f>10^-3</f>
        <v>1E-3</v>
      </c>
      <c r="Z96" s="8"/>
      <c r="AA96" s="8"/>
      <c r="AB96" s="8"/>
      <c r="AC96" s="8"/>
      <c r="AD96" s="2" t="s">
        <v>19</v>
      </c>
      <c r="AE96" s="2" t="s">
        <v>20</v>
      </c>
      <c r="AF96" s="8">
        <f>10^-4</f>
        <v>1E-4</v>
      </c>
      <c r="AG96" s="8"/>
      <c r="AH96" s="8"/>
      <c r="AI96" s="8"/>
      <c r="AJ96" s="8"/>
      <c r="AK96" s="2" t="s">
        <v>19</v>
      </c>
      <c r="AL96" s="2" t="s">
        <v>20</v>
      </c>
      <c r="AM96" s="8">
        <f>10^-5</f>
        <v>1.0000000000000001E-5</v>
      </c>
      <c r="AN96" s="8"/>
      <c r="AO96" s="8"/>
      <c r="AP96" s="8"/>
      <c r="AQ96" s="8"/>
      <c r="AR96" s="2" t="s">
        <v>19</v>
      </c>
      <c r="AS96" s="2" t="s">
        <v>20</v>
      </c>
    </row>
    <row r="97" spans="1:45" x14ac:dyDescent="0.35">
      <c r="A97" s="8" t="s">
        <v>21</v>
      </c>
      <c r="B97" s="8">
        <v>1</v>
      </c>
      <c r="C97" s="8"/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3">
        <f>AVERAGE(D97:H97)</f>
        <v>0</v>
      </c>
      <c r="J97" s="3">
        <f>STDEV(D97:H97)</f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3">
        <f>AVERAGE(K97:O97)</f>
        <v>0</v>
      </c>
      <c r="Q97" s="3">
        <f>STDEV(K97:O97)</f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3">
        <f>AVERAGE(R97:V97)</f>
        <v>0</v>
      </c>
      <c r="X97" s="3">
        <f>STDEV(R97:V97)</f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3">
        <f>AVERAGE(Y97:AC97)</f>
        <v>0</v>
      </c>
      <c r="AE97" s="3">
        <f>STDEV(Y97:AC97)</f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3">
        <f>AVERAGE(AF97:AJ97)</f>
        <v>0</v>
      </c>
      <c r="AL97" s="3">
        <f>STDEV(AF97:AJ97)</f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3">
        <f>AVERAGE(AM97:AQ97)</f>
        <v>0</v>
      </c>
      <c r="AS97" s="3">
        <f>STDEV(AM97:AQ97)</f>
        <v>0</v>
      </c>
    </row>
    <row r="98" spans="1:45" x14ac:dyDescent="0.35">
      <c r="A98" s="8"/>
      <c r="B98" s="8">
        <v>2</v>
      </c>
      <c r="C98" s="8"/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3">
        <f>AVERAGE(D98:H98)</f>
        <v>0</v>
      </c>
      <c r="J98" s="3">
        <f>STDEV(D98:H98)</f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3">
        <f t="shared" ref="P98:P99" si="46">AVERAGE(K98:O98)</f>
        <v>0</v>
      </c>
      <c r="Q98" s="3">
        <f>STDEV(K98:O98)</f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3">
        <f t="shared" ref="W98:W99" si="47">AVERAGE(R98:V98)</f>
        <v>0</v>
      </c>
      <c r="X98" s="3">
        <f>STDEV(R98:V98)</f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3">
        <f t="shared" ref="AD98:AD99" si="48">AVERAGE(Y98:AC98)</f>
        <v>0</v>
      </c>
      <c r="AE98" s="3">
        <f>STDEV(Y98:AC98)</f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3">
        <f t="shared" ref="AK98:AK99" si="49">AVERAGE(AF98:AJ98)</f>
        <v>0</v>
      </c>
      <c r="AL98" s="3">
        <f>STDEV(AF98:AJ98)</f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3">
        <f t="shared" ref="AR98:AR99" si="50">AVERAGE(AM98:AQ98)</f>
        <v>0</v>
      </c>
      <c r="AS98" s="3">
        <f>STDEV(AM98:AQ98)</f>
        <v>0</v>
      </c>
    </row>
    <row r="99" spans="1:45" x14ac:dyDescent="0.35">
      <c r="A99" s="8"/>
      <c r="B99" s="8">
        <v>3</v>
      </c>
      <c r="C99" s="8"/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3">
        <f>AVERAGE(D99:H99)</f>
        <v>0</v>
      </c>
      <c r="J99" s="3">
        <f>STDEV(D99:H99)</f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3">
        <f t="shared" si="46"/>
        <v>0</v>
      </c>
      <c r="Q99" s="3">
        <f>STDEV(K99:O99)</f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3">
        <f t="shared" si="47"/>
        <v>0</v>
      </c>
      <c r="X99" s="3">
        <f>STDEV(R99:V99)</f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3">
        <f t="shared" si="48"/>
        <v>0</v>
      </c>
      <c r="AE99" s="3">
        <f>STDEV(Y99:AC99)</f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3">
        <f t="shared" si="49"/>
        <v>0</v>
      </c>
      <c r="AL99" s="3">
        <f>STDEV(AF99:AJ99)</f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3">
        <f t="shared" si="50"/>
        <v>0</v>
      </c>
      <c r="AS99" s="3">
        <f>STDEV(AM99:AQ99)</f>
        <v>0</v>
      </c>
    </row>
    <row r="100" spans="1:45" x14ac:dyDescent="0.35">
      <c r="A100" s="8"/>
      <c r="B100" s="8"/>
      <c r="C100" s="8"/>
      <c r="D100" s="9"/>
      <c r="E100" s="9"/>
      <c r="F100" s="9"/>
      <c r="G100" s="9"/>
      <c r="H100" s="9"/>
      <c r="I100" s="10">
        <f>AVERAGE(I97:I99)</f>
        <v>0</v>
      </c>
      <c r="J100" s="10"/>
      <c r="K100" s="9"/>
      <c r="L100" s="9"/>
      <c r="M100" s="9"/>
      <c r="N100" s="9"/>
      <c r="O100" s="9"/>
      <c r="P100" s="10">
        <f>AVERAGE(P97:P99)</f>
        <v>0</v>
      </c>
      <c r="Q100" s="10"/>
      <c r="R100" s="9"/>
      <c r="S100" s="9"/>
      <c r="T100" s="9"/>
      <c r="U100" s="9"/>
      <c r="V100" s="9"/>
      <c r="W100" s="10">
        <f>AVERAGE(W97:W99)</f>
        <v>0</v>
      </c>
      <c r="X100" s="10"/>
      <c r="Y100" s="9"/>
      <c r="Z100" s="9"/>
      <c r="AA100" s="9"/>
      <c r="AB100" s="9"/>
      <c r="AC100" s="9"/>
      <c r="AD100" s="10">
        <f>AVERAGE(AD97:AD99)</f>
        <v>0</v>
      </c>
      <c r="AE100" s="10"/>
      <c r="AF100" s="9"/>
      <c r="AG100" s="9"/>
      <c r="AH100" s="9"/>
      <c r="AI100" s="9"/>
      <c r="AJ100" s="9"/>
      <c r="AK100" s="10">
        <f>AVERAGE(AK97:AK99)</f>
        <v>0</v>
      </c>
      <c r="AL100" s="10"/>
      <c r="AM100" s="9"/>
      <c r="AN100" s="9"/>
      <c r="AO100" s="9"/>
      <c r="AP100" s="9"/>
      <c r="AQ100" s="9"/>
      <c r="AR100" s="10">
        <f>AVERAGE(AR97:AR99)</f>
        <v>0</v>
      </c>
      <c r="AS100" s="10"/>
    </row>
    <row r="101" spans="1:45" x14ac:dyDescent="0.35">
      <c r="A101" s="8"/>
      <c r="B101" s="8"/>
      <c r="C101" s="8"/>
      <c r="D101" s="9"/>
      <c r="E101" s="9"/>
      <c r="F101" s="9"/>
      <c r="G101" s="9"/>
      <c r="H101" s="9"/>
      <c r="I101" s="10">
        <f>J97+J98+J99</f>
        <v>0</v>
      </c>
      <c r="J101" s="10"/>
      <c r="K101" s="9"/>
      <c r="L101" s="9"/>
      <c r="M101" s="9"/>
      <c r="N101" s="9"/>
      <c r="O101" s="9"/>
      <c r="P101" s="10">
        <f>Q97+Q98+Q99</f>
        <v>0</v>
      </c>
      <c r="Q101" s="10"/>
      <c r="R101" s="9"/>
      <c r="S101" s="9"/>
      <c r="T101" s="9"/>
      <c r="U101" s="9"/>
      <c r="V101" s="9"/>
      <c r="W101" s="10">
        <f>X97+X98+X99</f>
        <v>0</v>
      </c>
      <c r="X101" s="10"/>
      <c r="Y101" s="9"/>
      <c r="Z101" s="9"/>
      <c r="AA101" s="9"/>
      <c r="AB101" s="9"/>
      <c r="AC101" s="9"/>
      <c r="AD101" s="10">
        <f>AE97+AE98+AE99</f>
        <v>0</v>
      </c>
      <c r="AE101" s="10"/>
      <c r="AF101" s="9"/>
      <c r="AG101" s="9"/>
      <c r="AH101" s="9"/>
      <c r="AI101" s="9"/>
      <c r="AJ101" s="9"/>
      <c r="AK101" s="10">
        <f>AL97+AL98+AL99</f>
        <v>0</v>
      </c>
      <c r="AL101" s="10"/>
      <c r="AM101" s="9"/>
      <c r="AN101" s="9"/>
      <c r="AO101" s="9"/>
      <c r="AP101" s="9"/>
      <c r="AQ101" s="9"/>
      <c r="AR101" s="10">
        <f>AS97+AS98+AS99</f>
        <v>0</v>
      </c>
      <c r="AS101" s="10"/>
    </row>
    <row r="102" spans="1:45" x14ac:dyDescent="0.35">
      <c r="A102" s="8" t="s">
        <v>22</v>
      </c>
      <c r="B102" s="8">
        <v>1</v>
      </c>
      <c r="C102" s="8"/>
      <c r="D102" s="9" t="s">
        <v>23</v>
      </c>
      <c r="E102" s="9" t="s">
        <v>23</v>
      </c>
      <c r="F102" s="9" t="s">
        <v>23</v>
      </c>
      <c r="G102" s="9" t="s">
        <v>23</v>
      </c>
      <c r="H102" s="9" t="s">
        <v>23</v>
      </c>
      <c r="I102" s="3" t="e">
        <f>AVERAGE(D102:H102)</f>
        <v>#DIV/0!</v>
      </c>
      <c r="J102" s="3" t="e">
        <f>STDEV(D102:H102)</f>
        <v>#DIV/0!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3" t="e">
        <f t="shared" ref="P102:P104" si="51">AVERAGE(K102:O102)</f>
        <v>#DIV/0!</v>
      </c>
      <c r="Q102" s="3" t="e">
        <f>STDEV(K102:O102)</f>
        <v>#DIV/0!</v>
      </c>
      <c r="R102" s="9" t="s">
        <v>23</v>
      </c>
      <c r="S102" s="9" t="s">
        <v>23</v>
      </c>
      <c r="T102" s="9" t="s">
        <v>23</v>
      </c>
      <c r="U102" s="9" t="s">
        <v>23</v>
      </c>
      <c r="V102" s="9" t="s">
        <v>23</v>
      </c>
      <c r="W102" s="3" t="e">
        <f t="shared" ref="W102:W104" si="52">AVERAGE(R102:V102)</f>
        <v>#DIV/0!</v>
      </c>
      <c r="X102" s="3" t="e">
        <f>STDEV(R102:V102)</f>
        <v>#DIV/0!</v>
      </c>
      <c r="Y102" s="9" t="s">
        <v>23</v>
      </c>
      <c r="Z102" s="9" t="s">
        <v>23</v>
      </c>
      <c r="AA102" s="9" t="s">
        <v>23</v>
      </c>
      <c r="AB102" s="9" t="s">
        <v>23</v>
      </c>
      <c r="AC102" s="9" t="s">
        <v>23</v>
      </c>
      <c r="AD102" s="3" t="e">
        <f t="shared" ref="AD102:AD104" si="53">AVERAGE(Y102:AC102)</f>
        <v>#DIV/0!</v>
      </c>
      <c r="AE102" s="3" t="e">
        <f>STDEV(Y102:AC102)</f>
        <v>#DIV/0!</v>
      </c>
      <c r="AF102" s="9" t="s">
        <v>23</v>
      </c>
      <c r="AG102" s="9" t="s">
        <v>23</v>
      </c>
      <c r="AH102" s="9" t="s">
        <v>23</v>
      </c>
      <c r="AI102" s="9" t="s">
        <v>23</v>
      </c>
      <c r="AJ102" s="9" t="s">
        <v>23</v>
      </c>
      <c r="AK102" s="3" t="e">
        <f t="shared" ref="AK102:AK104" si="54">AVERAGE(AF102:AJ102)</f>
        <v>#DIV/0!</v>
      </c>
      <c r="AL102" s="3" t="e">
        <f>STDEV(AF102:AJ102)</f>
        <v>#DIV/0!</v>
      </c>
      <c r="AM102" s="9">
        <v>66</v>
      </c>
      <c r="AN102" s="9">
        <v>64</v>
      </c>
      <c r="AO102" s="9">
        <v>65</v>
      </c>
      <c r="AP102" s="9">
        <v>65</v>
      </c>
      <c r="AQ102" s="9">
        <v>42</v>
      </c>
      <c r="AR102" s="3">
        <f t="shared" ref="AR102:AR104" si="55">AVERAGE(AM102:AQ102)</f>
        <v>60.4</v>
      </c>
      <c r="AS102" s="3">
        <f>STDEV(AM102:AQ102)</f>
        <v>10.310189135025611</v>
      </c>
    </row>
    <row r="103" spans="1:45" x14ac:dyDescent="0.35">
      <c r="A103" s="8"/>
      <c r="B103" s="8">
        <v>2</v>
      </c>
      <c r="C103" s="8"/>
      <c r="D103" s="9" t="s">
        <v>23</v>
      </c>
      <c r="E103" s="9" t="s">
        <v>23</v>
      </c>
      <c r="F103" s="9" t="s">
        <v>23</v>
      </c>
      <c r="G103" s="9" t="s">
        <v>23</v>
      </c>
      <c r="H103" s="9" t="s">
        <v>23</v>
      </c>
      <c r="I103" s="3" t="e">
        <f>AVERAGE(D103:H103)</f>
        <v>#DIV/0!</v>
      </c>
      <c r="J103" s="3" t="e">
        <f>STDEV(D103:H103)</f>
        <v>#DIV/0!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3" t="e">
        <f t="shared" si="51"/>
        <v>#DIV/0!</v>
      </c>
      <c r="Q103" s="3" t="e">
        <f>STDEV(K103:O103)</f>
        <v>#DIV/0!</v>
      </c>
      <c r="R103" s="9" t="s">
        <v>23</v>
      </c>
      <c r="S103" s="9" t="s">
        <v>23</v>
      </c>
      <c r="T103" s="9" t="s">
        <v>23</v>
      </c>
      <c r="U103" s="9" t="s">
        <v>23</v>
      </c>
      <c r="V103" s="9" t="s">
        <v>23</v>
      </c>
      <c r="W103" s="3" t="e">
        <f t="shared" si="52"/>
        <v>#DIV/0!</v>
      </c>
      <c r="X103" s="3" t="e">
        <f>STDEV(R103:V103)</f>
        <v>#DIV/0!</v>
      </c>
      <c r="Y103" s="9" t="s">
        <v>23</v>
      </c>
      <c r="Z103" s="9" t="s">
        <v>23</v>
      </c>
      <c r="AA103" s="9" t="s">
        <v>23</v>
      </c>
      <c r="AB103" s="9" t="s">
        <v>23</v>
      </c>
      <c r="AC103" s="9" t="s">
        <v>23</v>
      </c>
      <c r="AD103" s="3" t="e">
        <f t="shared" si="53"/>
        <v>#DIV/0!</v>
      </c>
      <c r="AE103" s="3" t="e">
        <f>STDEV(Y103:AC103)</f>
        <v>#DIV/0!</v>
      </c>
      <c r="AF103" s="9" t="s">
        <v>23</v>
      </c>
      <c r="AG103" s="9" t="s">
        <v>23</v>
      </c>
      <c r="AH103" s="9" t="s">
        <v>23</v>
      </c>
      <c r="AI103" s="9" t="s">
        <v>23</v>
      </c>
      <c r="AJ103" s="9" t="s">
        <v>23</v>
      </c>
      <c r="AK103" s="3" t="e">
        <f t="shared" si="54"/>
        <v>#DIV/0!</v>
      </c>
      <c r="AL103" s="3" t="e">
        <f>STDEV(AF103:AJ103)</f>
        <v>#DIV/0!</v>
      </c>
      <c r="AM103" s="9">
        <v>76</v>
      </c>
      <c r="AN103" s="9">
        <v>52</v>
      </c>
      <c r="AO103" s="9">
        <v>62</v>
      </c>
      <c r="AP103" s="9">
        <v>66</v>
      </c>
      <c r="AQ103" s="9">
        <v>51</v>
      </c>
      <c r="AR103" s="3">
        <f t="shared" si="55"/>
        <v>61.4</v>
      </c>
      <c r="AS103" s="3">
        <f>STDEV(AM103:AQ103)</f>
        <v>10.382677881933937</v>
      </c>
    </row>
    <row r="104" spans="1:45" x14ac:dyDescent="0.35">
      <c r="A104" s="8"/>
      <c r="B104" s="8">
        <v>3</v>
      </c>
      <c r="C104" s="8"/>
      <c r="D104" s="9" t="s">
        <v>23</v>
      </c>
      <c r="E104" s="9" t="s">
        <v>23</v>
      </c>
      <c r="F104" s="9" t="s">
        <v>23</v>
      </c>
      <c r="G104" s="9" t="s">
        <v>23</v>
      </c>
      <c r="H104" s="9" t="s">
        <v>23</v>
      </c>
      <c r="I104" s="3" t="e">
        <f>AVERAGE(D104:H104)</f>
        <v>#DIV/0!</v>
      </c>
      <c r="J104" s="3" t="e">
        <f>STDEV(D104:H104)</f>
        <v>#DIV/0!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3" t="e">
        <f t="shared" si="51"/>
        <v>#DIV/0!</v>
      </c>
      <c r="Q104" s="3" t="e">
        <f>STDEV(K104:O104)</f>
        <v>#DIV/0!</v>
      </c>
      <c r="R104" s="9" t="s">
        <v>23</v>
      </c>
      <c r="S104" s="9" t="s">
        <v>23</v>
      </c>
      <c r="T104" s="9" t="s">
        <v>23</v>
      </c>
      <c r="U104" s="9" t="s">
        <v>23</v>
      </c>
      <c r="V104" s="9" t="s">
        <v>23</v>
      </c>
      <c r="W104" s="3" t="e">
        <f t="shared" si="52"/>
        <v>#DIV/0!</v>
      </c>
      <c r="X104" s="3" t="e">
        <f>STDEV(R104:V104)</f>
        <v>#DIV/0!</v>
      </c>
      <c r="Y104" s="9" t="s">
        <v>23</v>
      </c>
      <c r="Z104" s="9" t="s">
        <v>23</v>
      </c>
      <c r="AA104" s="9" t="s">
        <v>23</v>
      </c>
      <c r="AB104" s="9" t="s">
        <v>23</v>
      </c>
      <c r="AC104" s="9" t="s">
        <v>23</v>
      </c>
      <c r="AD104" s="3" t="e">
        <f t="shared" si="53"/>
        <v>#DIV/0!</v>
      </c>
      <c r="AE104" s="3" t="e">
        <f>STDEV(Y104:AC104)</f>
        <v>#DIV/0!</v>
      </c>
      <c r="AF104" s="9" t="s">
        <v>23</v>
      </c>
      <c r="AG104" s="9" t="s">
        <v>23</v>
      </c>
      <c r="AH104" s="9" t="s">
        <v>23</v>
      </c>
      <c r="AI104" s="9" t="s">
        <v>23</v>
      </c>
      <c r="AJ104" s="9" t="s">
        <v>23</v>
      </c>
      <c r="AK104" s="3" t="e">
        <f t="shared" si="54"/>
        <v>#DIV/0!</v>
      </c>
      <c r="AL104" s="3" t="e">
        <f>STDEV(AF104:AJ104)</f>
        <v>#DIV/0!</v>
      </c>
      <c r="AM104" s="9">
        <v>12</v>
      </c>
      <c r="AN104" s="9">
        <v>13</v>
      </c>
      <c r="AO104" s="9">
        <v>14</v>
      </c>
      <c r="AP104" s="9">
        <v>16</v>
      </c>
      <c r="AQ104" s="9">
        <v>15</v>
      </c>
      <c r="AR104" s="3">
        <f t="shared" si="55"/>
        <v>14</v>
      </c>
      <c r="AS104" s="3">
        <f>STDEV(AM104:AQ104)</f>
        <v>1.5811388300841898</v>
      </c>
    </row>
    <row r="105" spans="1:45" x14ac:dyDescent="0.35">
      <c r="A105" s="4" t="s">
        <v>24</v>
      </c>
      <c r="B105" s="8"/>
      <c r="C105" s="8"/>
      <c r="D105" s="9"/>
      <c r="E105" s="9"/>
      <c r="F105" s="9"/>
      <c r="G105" s="9"/>
      <c r="H105" s="9"/>
      <c r="I105" s="10" t="e">
        <f>AVERAGE(I102:I104)</f>
        <v>#DIV/0!</v>
      </c>
      <c r="J105" s="10"/>
      <c r="K105" s="9"/>
      <c r="L105" s="9"/>
      <c r="M105" s="9"/>
      <c r="N105" s="9"/>
      <c r="O105" s="9"/>
      <c r="P105" s="10" t="e">
        <f>AVERAGE(P102:P104)</f>
        <v>#DIV/0!</v>
      </c>
      <c r="Q105" s="10"/>
      <c r="R105" s="9"/>
      <c r="S105" s="9"/>
      <c r="T105" s="9"/>
      <c r="U105" s="9"/>
      <c r="V105" s="9"/>
      <c r="W105" s="10" t="e">
        <f>AVERAGE(W102:W104)</f>
        <v>#DIV/0!</v>
      </c>
      <c r="X105" s="10"/>
      <c r="Y105" s="9"/>
      <c r="Z105" s="9"/>
      <c r="AA105" s="9"/>
      <c r="AB105" s="9"/>
      <c r="AC105" s="9"/>
      <c r="AD105" s="10" t="e">
        <f>AVERAGE(AD102:AD104)</f>
        <v>#DIV/0!</v>
      </c>
      <c r="AE105" s="10"/>
      <c r="AF105" s="9"/>
      <c r="AG105" s="9"/>
      <c r="AH105" s="9"/>
      <c r="AI105" s="9"/>
      <c r="AJ105" s="9"/>
      <c r="AK105" s="10" t="e">
        <f>AVERAGE(AK102:AK104)</f>
        <v>#DIV/0!</v>
      </c>
      <c r="AL105" s="10"/>
      <c r="AM105" s="9"/>
      <c r="AN105" s="9"/>
      <c r="AO105" s="9"/>
      <c r="AP105" s="9"/>
      <c r="AQ105" s="9"/>
      <c r="AR105" s="10">
        <f>AVERAGE(AR102:AR104)</f>
        <v>45.266666666666673</v>
      </c>
      <c r="AS105" s="10"/>
    </row>
    <row r="106" spans="1:45" x14ac:dyDescent="0.35">
      <c r="A106" s="4" t="s">
        <v>25</v>
      </c>
      <c r="B106" s="8"/>
      <c r="C106" s="8"/>
      <c r="D106" s="9"/>
      <c r="E106" s="9"/>
      <c r="F106" s="9"/>
      <c r="G106" s="9"/>
      <c r="H106" s="9"/>
      <c r="I106" s="10" t="e">
        <f>J102+J103+J104</f>
        <v>#DIV/0!</v>
      </c>
      <c r="J106" s="10"/>
      <c r="K106" s="9"/>
      <c r="L106" s="9"/>
      <c r="M106" s="9"/>
      <c r="N106" s="9"/>
      <c r="O106" s="9"/>
      <c r="P106" s="10" t="e">
        <f>Q102+Q103+Q104</f>
        <v>#DIV/0!</v>
      </c>
      <c r="Q106" s="10"/>
      <c r="R106" s="9"/>
      <c r="S106" s="9"/>
      <c r="T106" s="9"/>
      <c r="U106" s="9"/>
      <c r="V106" s="9"/>
      <c r="W106" s="10" t="e">
        <f>X102+X103+X104</f>
        <v>#DIV/0!</v>
      </c>
      <c r="X106" s="10"/>
      <c r="Y106" s="9"/>
      <c r="Z106" s="9"/>
      <c r="AA106" s="9"/>
      <c r="AB106" s="9"/>
      <c r="AC106" s="9"/>
      <c r="AD106" s="10" t="e">
        <f>AE102+AE103+AE104</f>
        <v>#DIV/0!</v>
      </c>
      <c r="AE106" s="10"/>
      <c r="AF106" s="9"/>
      <c r="AG106" s="9"/>
      <c r="AH106" s="9"/>
      <c r="AI106" s="9"/>
      <c r="AJ106" s="9"/>
      <c r="AK106" s="10" t="e">
        <f>AL102+AL103+AL104</f>
        <v>#DIV/0!</v>
      </c>
      <c r="AL106" s="10"/>
      <c r="AM106" s="9"/>
      <c r="AN106" s="9"/>
      <c r="AO106" s="9"/>
      <c r="AP106" s="9"/>
      <c r="AQ106" s="9"/>
      <c r="AR106" s="10">
        <f>AS102+AS103+AS104</f>
        <v>22.274005847043735</v>
      </c>
      <c r="AS106" s="10"/>
    </row>
    <row r="107" spans="1:45" x14ac:dyDescent="0.35">
      <c r="A107" s="8" t="s">
        <v>26</v>
      </c>
      <c r="B107" s="8">
        <v>1</v>
      </c>
      <c r="C107" s="8"/>
      <c r="D107" s="9" t="s">
        <v>23</v>
      </c>
      <c r="E107" s="9" t="s">
        <v>23</v>
      </c>
      <c r="F107" s="9" t="s">
        <v>23</v>
      </c>
      <c r="G107" s="9" t="s">
        <v>23</v>
      </c>
      <c r="H107" s="9" t="s">
        <v>23</v>
      </c>
      <c r="I107" s="3" t="e">
        <f>AVERAGE(D107:H107)</f>
        <v>#DIV/0!</v>
      </c>
      <c r="J107" s="3" t="e">
        <f>STDEV(D107:H107)</f>
        <v>#DIV/0!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3" t="e">
        <f t="shared" ref="P107:P109" si="56">AVERAGE(K107:O107)</f>
        <v>#DIV/0!</v>
      </c>
      <c r="Q107" s="3" t="e">
        <f>STDEV(K107:O107)</f>
        <v>#DIV/0!</v>
      </c>
      <c r="R107" s="9" t="s">
        <v>23</v>
      </c>
      <c r="S107" s="9" t="s">
        <v>23</v>
      </c>
      <c r="T107" s="9" t="s">
        <v>23</v>
      </c>
      <c r="U107" s="9" t="s">
        <v>23</v>
      </c>
      <c r="V107" s="9" t="s">
        <v>23</v>
      </c>
      <c r="W107" s="3" t="e">
        <f t="shared" ref="W107:W109" si="57">AVERAGE(R107:V107)</f>
        <v>#DIV/0!</v>
      </c>
      <c r="X107" s="3" t="e">
        <f>STDEV(R107:V107)</f>
        <v>#DIV/0!</v>
      </c>
      <c r="Y107" s="9" t="s">
        <v>23</v>
      </c>
      <c r="Z107" s="9" t="s">
        <v>23</v>
      </c>
      <c r="AA107" s="9" t="s">
        <v>23</v>
      </c>
      <c r="AB107" s="9" t="s">
        <v>23</v>
      </c>
      <c r="AC107" s="9" t="s">
        <v>23</v>
      </c>
      <c r="AD107" s="3" t="e">
        <f t="shared" ref="AD107:AD109" si="58">AVERAGE(Y107:AC107)</f>
        <v>#DIV/0!</v>
      </c>
      <c r="AE107" s="3" t="e">
        <f>STDEV(Y107:AC107)</f>
        <v>#DIV/0!</v>
      </c>
      <c r="AF107" s="9">
        <v>45</v>
      </c>
      <c r="AG107" s="9">
        <v>47</v>
      </c>
      <c r="AH107" s="9">
        <v>48</v>
      </c>
      <c r="AI107" s="9">
        <v>43</v>
      </c>
      <c r="AJ107" s="9">
        <v>41</v>
      </c>
      <c r="AK107" s="3">
        <f t="shared" ref="AK107:AK109" si="59">AVERAGE(AF107:AJ107)</f>
        <v>44.8</v>
      </c>
      <c r="AL107" s="3">
        <f>STDEV(AF107:AJ107)</f>
        <v>2.8635642126552705</v>
      </c>
      <c r="AM107" s="9">
        <v>6</v>
      </c>
      <c r="AN107" s="9">
        <v>10</v>
      </c>
      <c r="AO107" s="9">
        <v>12</v>
      </c>
      <c r="AP107" s="9">
        <v>3</v>
      </c>
      <c r="AQ107" s="9">
        <v>6</v>
      </c>
      <c r="AR107" s="3">
        <f t="shared" ref="AR107:AR109" si="60">AVERAGE(AM107:AQ107)</f>
        <v>7.4</v>
      </c>
      <c r="AS107" s="3">
        <f>STDEV(AM107:AQ107)</f>
        <v>3.577708763999663</v>
      </c>
    </row>
    <row r="108" spans="1:45" x14ac:dyDescent="0.35">
      <c r="A108" s="8" t="s">
        <v>14</v>
      </c>
      <c r="B108" s="8">
        <v>2</v>
      </c>
      <c r="C108" s="8"/>
      <c r="D108" s="9" t="s">
        <v>23</v>
      </c>
      <c r="E108" s="9" t="s">
        <v>23</v>
      </c>
      <c r="F108" s="9" t="s">
        <v>23</v>
      </c>
      <c r="G108" s="9" t="s">
        <v>23</v>
      </c>
      <c r="H108" s="9" t="s">
        <v>23</v>
      </c>
      <c r="I108" s="3" t="e">
        <f>AVERAGE(D108:H108)</f>
        <v>#DIV/0!</v>
      </c>
      <c r="J108" s="3" t="e">
        <f>STDEV(D108:H108)</f>
        <v>#DIV/0!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3" t="e">
        <f t="shared" si="56"/>
        <v>#DIV/0!</v>
      </c>
      <c r="Q108" s="3" t="e">
        <f>STDEV(K108:O108)</f>
        <v>#DIV/0!</v>
      </c>
      <c r="R108" s="9" t="s">
        <v>23</v>
      </c>
      <c r="S108" s="9" t="s">
        <v>23</v>
      </c>
      <c r="T108" s="9" t="s">
        <v>23</v>
      </c>
      <c r="U108" s="9" t="s">
        <v>23</v>
      </c>
      <c r="V108" s="9" t="s">
        <v>23</v>
      </c>
      <c r="W108" s="3" t="e">
        <f t="shared" si="57"/>
        <v>#DIV/0!</v>
      </c>
      <c r="X108" s="3" t="e">
        <f>STDEV(R108:V108)</f>
        <v>#DIV/0!</v>
      </c>
      <c r="Y108" s="9" t="s">
        <v>23</v>
      </c>
      <c r="Z108" s="9" t="s">
        <v>23</v>
      </c>
      <c r="AA108" s="9" t="s">
        <v>23</v>
      </c>
      <c r="AB108" s="9" t="s">
        <v>23</v>
      </c>
      <c r="AC108" s="9" t="s">
        <v>23</v>
      </c>
      <c r="AD108" s="3" t="e">
        <f t="shared" si="58"/>
        <v>#DIV/0!</v>
      </c>
      <c r="AE108" s="3" t="e">
        <f>STDEV(Y108:AC108)</f>
        <v>#DIV/0!</v>
      </c>
      <c r="AF108" s="9" t="s">
        <v>23</v>
      </c>
      <c r="AG108" s="9" t="s">
        <v>23</v>
      </c>
      <c r="AH108" s="9" t="s">
        <v>23</v>
      </c>
      <c r="AI108" s="9" t="s">
        <v>23</v>
      </c>
      <c r="AJ108" s="9" t="s">
        <v>23</v>
      </c>
      <c r="AK108" s="11" t="e">
        <f t="shared" si="59"/>
        <v>#DIV/0!</v>
      </c>
      <c r="AL108" s="3" t="e">
        <f>STDEV(AF108:AJ108)</f>
        <v>#DIV/0!</v>
      </c>
      <c r="AM108" s="9">
        <v>8</v>
      </c>
      <c r="AN108" s="9">
        <v>13</v>
      </c>
      <c r="AO108" s="9">
        <v>12</v>
      </c>
      <c r="AP108" s="9">
        <v>7</v>
      </c>
      <c r="AQ108" s="9">
        <v>15</v>
      </c>
      <c r="AR108" s="3">
        <f t="shared" si="60"/>
        <v>11</v>
      </c>
      <c r="AS108" s="3">
        <f>STDEV(AM108:AQ108)</f>
        <v>3.3911649915626341</v>
      </c>
    </row>
    <row r="109" spans="1:45" x14ac:dyDescent="0.35">
      <c r="A109" s="8"/>
      <c r="B109" s="8">
        <v>3</v>
      </c>
      <c r="C109" s="8"/>
      <c r="D109" s="9" t="s">
        <v>23</v>
      </c>
      <c r="E109" s="9" t="s">
        <v>23</v>
      </c>
      <c r="F109" s="9" t="s">
        <v>23</v>
      </c>
      <c r="G109" s="9" t="s">
        <v>23</v>
      </c>
      <c r="H109" s="9" t="s">
        <v>23</v>
      </c>
      <c r="I109" s="3" t="e">
        <f>AVERAGE(D109:H109)</f>
        <v>#DIV/0!</v>
      </c>
      <c r="J109" s="3" t="e">
        <f>STDEV(D109:H109)</f>
        <v>#DIV/0!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3" t="e">
        <f t="shared" si="56"/>
        <v>#DIV/0!</v>
      </c>
      <c r="Q109" s="3" t="e">
        <f>STDEV(K109:O109)</f>
        <v>#DIV/0!</v>
      </c>
      <c r="R109" s="9" t="s">
        <v>23</v>
      </c>
      <c r="S109" s="9" t="s">
        <v>23</v>
      </c>
      <c r="T109" s="9" t="s">
        <v>23</v>
      </c>
      <c r="U109" s="9" t="s">
        <v>23</v>
      </c>
      <c r="V109" s="9" t="s">
        <v>23</v>
      </c>
      <c r="W109" s="3" t="e">
        <f t="shared" si="57"/>
        <v>#DIV/0!</v>
      </c>
      <c r="X109" s="3" t="e">
        <f>STDEV(R109:V109)</f>
        <v>#DIV/0!</v>
      </c>
      <c r="Y109" s="9" t="s">
        <v>23</v>
      </c>
      <c r="Z109" s="9" t="s">
        <v>23</v>
      </c>
      <c r="AA109" s="9" t="s">
        <v>23</v>
      </c>
      <c r="AB109" s="9" t="s">
        <v>23</v>
      </c>
      <c r="AC109" s="9" t="s">
        <v>23</v>
      </c>
      <c r="AD109" s="3" t="e">
        <f t="shared" si="58"/>
        <v>#DIV/0!</v>
      </c>
      <c r="AE109" s="3" t="e">
        <f>STDEV(Y109:AC109)</f>
        <v>#DIV/0!</v>
      </c>
      <c r="AF109" s="9" t="s">
        <v>23</v>
      </c>
      <c r="AG109" s="9" t="s">
        <v>23</v>
      </c>
      <c r="AH109" s="9" t="s">
        <v>23</v>
      </c>
      <c r="AI109" s="9" t="s">
        <v>23</v>
      </c>
      <c r="AJ109" s="9" t="s">
        <v>23</v>
      </c>
      <c r="AK109" s="11" t="e">
        <f t="shared" si="59"/>
        <v>#DIV/0!</v>
      </c>
      <c r="AL109" s="3" t="e">
        <f>STDEV(AF109:AJ109)</f>
        <v>#DIV/0!</v>
      </c>
      <c r="AM109" s="9">
        <v>11</v>
      </c>
      <c r="AN109" s="9">
        <v>7</v>
      </c>
      <c r="AO109" s="9">
        <v>14</v>
      </c>
      <c r="AP109" s="9">
        <v>8</v>
      </c>
      <c r="AQ109" s="9">
        <v>8</v>
      </c>
      <c r="AR109" s="3">
        <f t="shared" si="60"/>
        <v>9.6</v>
      </c>
      <c r="AS109" s="3">
        <f>STDEV(AM109:AQ109)</f>
        <v>2.8809720581775862</v>
      </c>
    </row>
    <row r="110" spans="1:45" x14ac:dyDescent="0.35">
      <c r="A110" s="4" t="s">
        <v>24</v>
      </c>
      <c r="B110" s="8"/>
      <c r="C110" s="8"/>
      <c r="D110" s="9"/>
      <c r="E110" s="9"/>
      <c r="F110" s="9"/>
      <c r="G110" s="9"/>
      <c r="H110" s="9"/>
      <c r="I110" s="10" t="e">
        <f>AVERAGE(I107:I109)</f>
        <v>#DIV/0!</v>
      </c>
      <c r="J110" s="10"/>
      <c r="K110" s="9"/>
      <c r="L110" s="9"/>
      <c r="M110" s="9"/>
      <c r="N110" s="9"/>
      <c r="O110" s="9"/>
      <c r="P110" s="10" t="e">
        <f>AVERAGE(P107:P109)</f>
        <v>#DIV/0!</v>
      </c>
      <c r="Q110" s="10"/>
      <c r="R110" s="9"/>
      <c r="S110" s="9"/>
      <c r="T110" s="9"/>
      <c r="U110" s="9"/>
      <c r="V110" s="9"/>
      <c r="W110" s="10" t="e">
        <f>AVERAGE(W107:W109)</f>
        <v>#DIV/0!</v>
      </c>
      <c r="X110" s="10"/>
      <c r="Y110" s="9"/>
      <c r="Z110" s="9"/>
      <c r="AA110" s="9"/>
      <c r="AB110" s="9"/>
      <c r="AC110" s="9"/>
      <c r="AD110" s="10" t="e">
        <f>AVERAGE(AD107:AD109)</f>
        <v>#DIV/0!</v>
      </c>
      <c r="AE110" s="10"/>
      <c r="AF110" s="9"/>
      <c r="AG110" s="9"/>
      <c r="AH110" s="9"/>
      <c r="AI110" s="9"/>
      <c r="AJ110" s="9"/>
      <c r="AK110" s="10">
        <f>AVERAGE(AK107)</f>
        <v>44.8</v>
      </c>
      <c r="AL110" s="10"/>
      <c r="AM110" s="9"/>
      <c r="AN110" s="9"/>
      <c r="AO110" s="9"/>
      <c r="AP110" s="9"/>
      <c r="AQ110" s="9"/>
      <c r="AR110" s="10">
        <f>AVERAGE(AR107:AR109)</f>
        <v>9.3333333333333339</v>
      </c>
      <c r="AS110" s="10"/>
    </row>
    <row r="111" spans="1:45" x14ac:dyDescent="0.35">
      <c r="A111" s="4" t="s">
        <v>25</v>
      </c>
      <c r="B111" s="8"/>
      <c r="C111" s="8"/>
      <c r="D111" s="9"/>
      <c r="E111" s="9"/>
      <c r="F111" s="9"/>
      <c r="G111" s="9"/>
      <c r="H111" s="9"/>
      <c r="I111" s="10" t="e">
        <f>J107+J108+J109</f>
        <v>#DIV/0!</v>
      </c>
      <c r="J111" s="10"/>
      <c r="K111" s="9"/>
      <c r="L111" s="9"/>
      <c r="M111" s="9"/>
      <c r="N111" s="9"/>
      <c r="O111" s="9"/>
      <c r="P111" s="10" t="e">
        <f>Q107+Q108+Q109</f>
        <v>#DIV/0!</v>
      </c>
      <c r="Q111" s="10"/>
      <c r="R111" s="9"/>
      <c r="S111" s="9"/>
      <c r="T111" s="9"/>
      <c r="U111" s="9"/>
      <c r="V111" s="9"/>
      <c r="W111" s="10" t="e">
        <f>X107+X108+X109</f>
        <v>#DIV/0!</v>
      </c>
      <c r="X111" s="10"/>
      <c r="Y111" s="9"/>
      <c r="Z111" s="9"/>
      <c r="AA111" s="9"/>
      <c r="AB111" s="9"/>
      <c r="AC111" s="9"/>
      <c r="AD111" s="10" t="e">
        <f>AE107+AE108+AE109</f>
        <v>#DIV/0!</v>
      </c>
      <c r="AE111" s="10"/>
      <c r="AF111" s="9"/>
      <c r="AG111" s="9"/>
      <c r="AH111" s="9"/>
      <c r="AI111" s="9"/>
      <c r="AJ111" s="9"/>
      <c r="AK111" s="10" t="e">
        <f>AL107+AL108+AL109</f>
        <v>#DIV/0!</v>
      </c>
      <c r="AL111" s="10"/>
      <c r="AM111" s="9"/>
      <c r="AN111" s="9"/>
      <c r="AO111" s="9"/>
      <c r="AP111" s="9"/>
      <c r="AQ111" s="9"/>
      <c r="AR111" s="10">
        <f>AS107+AS108+AS109</f>
        <v>9.8498458137398828</v>
      </c>
      <c r="AS111" s="10"/>
    </row>
    <row r="112" spans="1:45" x14ac:dyDescent="0.35">
      <c r="A112" s="8" t="s">
        <v>15</v>
      </c>
      <c r="B112" s="8">
        <v>1</v>
      </c>
      <c r="C112" s="8"/>
      <c r="D112" s="9" t="s">
        <v>23</v>
      </c>
      <c r="E112" s="9" t="s">
        <v>23</v>
      </c>
      <c r="F112" s="9" t="s">
        <v>23</v>
      </c>
      <c r="G112" s="9" t="s">
        <v>23</v>
      </c>
      <c r="H112" s="9" t="s">
        <v>23</v>
      </c>
      <c r="I112" s="3" t="e">
        <f>AVERAGE(D112:H112)</f>
        <v>#DIV/0!</v>
      </c>
      <c r="J112" s="3" t="e">
        <f>STDEV(D112:H112)</f>
        <v>#DIV/0!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3" t="e">
        <f t="shared" ref="P112:P114" si="61">AVERAGE(K112:O112)</f>
        <v>#DIV/0!</v>
      </c>
      <c r="Q112" s="3" t="e">
        <f>STDEV(K112:O112)</f>
        <v>#DIV/0!</v>
      </c>
      <c r="R112" s="9" t="s">
        <v>23</v>
      </c>
      <c r="S112" s="9" t="s">
        <v>23</v>
      </c>
      <c r="T112" s="9" t="s">
        <v>23</v>
      </c>
      <c r="U112" s="9" t="s">
        <v>23</v>
      </c>
      <c r="V112" s="9" t="s">
        <v>23</v>
      </c>
      <c r="W112" s="3" t="e">
        <f t="shared" ref="W112:W114" si="62">AVERAGE(R112:V112)</f>
        <v>#DIV/0!</v>
      </c>
      <c r="X112" s="3" t="e">
        <f>STDEV(R112:V112)</f>
        <v>#DIV/0!</v>
      </c>
      <c r="Y112" s="9" t="s">
        <v>23</v>
      </c>
      <c r="Z112" s="9" t="s">
        <v>23</v>
      </c>
      <c r="AA112" s="9" t="s">
        <v>23</v>
      </c>
      <c r="AB112" s="9" t="s">
        <v>23</v>
      </c>
      <c r="AC112" s="9" t="s">
        <v>23</v>
      </c>
      <c r="AD112" s="3" t="e">
        <f t="shared" ref="AD112:AD114" si="63">AVERAGE(Y112:AC112)</f>
        <v>#DIV/0!</v>
      </c>
      <c r="AE112" s="3" t="e">
        <f>STDEV(Y112:AC112)</f>
        <v>#DIV/0!</v>
      </c>
      <c r="AF112" s="9" t="s">
        <v>23</v>
      </c>
      <c r="AG112" s="9" t="s">
        <v>23</v>
      </c>
      <c r="AH112" s="9" t="s">
        <v>23</v>
      </c>
      <c r="AI112" s="9" t="s">
        <v>23</v>
      </c>
      <c r="AJ112" s="9" t="s">
        <v>23</v>
      </c>
      <c r="AK112" s="3" t="e">
        <f t="shared" ref="AK112:AK114" si="64">AVERAGE(AF112:AJ112)</f>
        <v>#DIV/0!</v>
      </c>
      <c r="AL112" s="3" t="e">
        <f>STDEV(AF112:AJ112)</f>
        <v>#DIV/0!</v>
      </c>
      <c r="AM112" s="9">
        <v>7</v>
      </c>
      <c r="AN112" s="9">
        <v>18</v>
      </c>
      <c r="AO112" s="9">
        <v>9</v>
      </c>
      <c r="AP112" s="9">
        <v>9</v>
      </c>
      <c r="AQ112" s="9">
        <v>10</v>
      </c>
      <c r="AR112" s="3">
        <f t="shared" ref="AR112:AR114" si="65">AVERAGE(AM112:AQ112)</f>
        <v>10.6</v>
      </c>
      <c r="AS112" s="3">
        <f>STDEV(AM112:AQ112)</f>
        <v>4.2778499272414887</v>
      </c>
    </row>
    <row r="113" spans="1:45" x14ac:dyDescent="0.35">
      <c r="A113" s="8"/>
      <c r="B113" s="8">
        <v>2</v>
      </c>
      <c r="C113" s="8"/>
      <c r="D113" s="9" t="s">
        <v>23</v>
      </c>
      <c r="E113" s="9" t="s">
        <v>23</v>
      </c>
      <c r="F113" s="9" t="s">
        <v>23</v>
      </c>
      <c r="G113" s="9" t="s">
        <v>23</v>
      </c>
      <c r="H113" s="9" t="s">
        <v>23</v>
      </c>
      <c r="I113" s="3" t="e">
        <f>AVERAGE(D113:H113)</f>
        <v>#DIV/0!</v>
      </c>
      <c r="J113" s="3" t="e">
        <f>STDEV(D113:H113)</f>
        <v>#DIV/0!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3" t="e">
        <f t="shared" si="61"/>
        <v>#DIV/0!</v>
      </c>
      <c r="Q113" s="3" t="e">
        <f>STDEV(K113:O113)</f>
        <v>#DIV/0!</v>
      </c>
      <c r="R113" s="9" t="s">
        <v>23</v>
      </c>
      <c r="S113" s="9" t="s">
        <v>23</v>
      </c>
      <c r="T113" s="9" t="s">
        <v>23</v>
      </c>
      <c r="U113" s="9" t="s">
        <v>23</v>
      </c>
      <c r="V113" s="9" t="s">
        <v>23</v>
      </c>
      <c r="W113" s="3" t="e">
        <f t="shared" si="62"/>
        <v>#DIV/0!</v>
      </c>
      <c r="X113" s="3" t="e">
        <f>STDEV(R113:V113)</f>
        <v>#DIV/0!</v>
      </c>
      <c r="Y113" s="9" t="s">
        <v>23</v>
      </c>
      <c r="Z113" s="9" t="s">
        <v>23</v>
      </c>
      <c r="AA113" s="9" t="s">
        <v>23</v>
      </c>
      <c r="AB113" s="9" t="s">
        <v>23</v>
      </c>
      <c r="AC113" s="9" t="s">
        <v>23</v>
      </c>
      <c r="AD113" s="3" t="e">
        <f t="shared" si="63"/>
        <v>#DIV/0!</v>
      </c>
      <c r="AE113" s="3" t="e">
        <f>STDEV(Y113:AC113)</f>
        <v>#DIV/0!</v>
      </c>
      <c r="AF113" s="9" t="s">
        <v>23</v>
      </c>
      <c r="AG113" s="9" t="s">
        <v>23</v>
      </c>
      <c r="AH113" s="9" t="s">
        <v>23</v>
      </c>
      <c r="AI113" s="9" t="s">
        <v>23</v>
      </c>
      <c r="AJ113" s="9" t="s">
        <v>23</v>
      </c>
      <c r="AK113" s="3" t="e">
        <f t="shared" si="64"/>
        <v>#DIV/0!</v>
      </c>
      <c r="AL113" s="3" t="e">
        <f>STDEV(AF113:AJ113)</f>
        <v>#DIV/0!</v>
      </c>
      <c r="AM113" s="9" t="s">
        <v>23</v>
      </c>
      <c r="AN113" s="9" t="s">
        <v>23</v>
      </c>
      <c r="AO113" s="9" t="s">
        <v>23</v>
      </c>
      <c r="AP113" s="9" t="s">
        <v>23</v>
      </c>
      <c r="AQ113" s="9" t="s">
        <v>23</v>
      </c>
      <c r="AR113" s="11" t="e">
        <f t="shared" si="65"/>
        <v>#DIV/0!</v>
      </c>
      <c r="AS113" s="3" t="e">
        <f>STDEV(AM113:AQ113)</f>
        <v>#DIV/0!</v>
      </c>
    </row>
    <row r="114" spans="1:45" x14ac:dyDescent="0.35">
      <c r="A114" s="8"/>
      <c r="B114" s="8">
        <v>3</v>
      </c>
      <c r="C114" s="8"/>
      <c r="D114" s="9" t="s">
        <v>23</v>
      </c>
      <c r="E114" s="9" t="s">
        <v>23</v>
      </c>
      <c r="F114" s="9" t="s">
        <v>23</v>
      </c>
      <c r="G114" s="9" t="s">
        <v>23</v>
      </c>
      <c r="H114" s="9" t="s">
        <v>23</v>
      </c>
      <c r="I114" s="3" t="e">
        <f>AVERAGE(D114:H114)</f>
        <v>#DIV/0!</v>
      </c>
      <c r="J114" s="3" t="e">
        <f>STDEV(D114:H114)</f>
        <v>#DIV/0!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3" t="e">
        <f t="shared" si="61"/>
        <v>#DIV/0!</v>
      </c>
      <c r="Q114" s="3" t="e">
        <f>STDEV(K114:O114)</f>
        <v>#DIV/0!</v>
      </c>
      <c r="R114" s="9" t="s">
        <v>23</v>
      </c>
      <c r="S114" s="9" t="s">
        <v>23</v>
      </c>
      <c r="T114" s="9" t="s">
        <v>23</v>
      </c>
      <c r="U114" s="9" t="s">
        <v>23</v>
      </c>
      <c r="V114" s="9" t="s">
        <v>23</v>
      </c>
      <c r="W114" s="3" t="e">
        <f t="shared" si="62"/>
        <v>#DIV/0!</v>
      </c>
      <c r="X114" s="3" t="e">
        <f>STDEV(R114:V114)</f>
        <v>#DIV/0!</v>
      </c>
      <c r="Y114" s="9" t="s">
        <v>23</v>
      </c>
      <c r="Z114" s="9" t="s">
        <v>23</v>
      </c>
      <c r="AA114" s="9" t="s">
        <v>23</v>
      </c>
      <c r="AB114" s="9" t="s">
        <v>23</v>
      </c>
      <c r="AC114" s="9" t="s">
        <v>23</v>
      </c>
      <c r="AD114" s="3" t="e">
        <f t="shared" si="63"/>
        <v>#DIV/0!</v>
      </c>
      <c r="AE114" s="3" t="e">
        <f>STDEV(Y114:AC114)</f>
        <v>#DIV/0!</v>
      </c>
      <c r="AF114" s="9" t="s">
        <v>23</v>
      </c>
      <c r="AG114" s="9" t="s">
        <v>23</v>
      </c>
      <c r="AH114" s="9" t="s">
        <v>23</v>
      </c>
      <c r="AI114" s="9" t="s">
        <v>23</v>
      </c>
      <c r="AJ114" s="9" t="s">
        <v>23</v>
      </c>
      <c r="AK114" s="3" t="e">
        <f t="shared" si="64"/>
        <v>#DIV/0!</v>
      </c>
      <c r="AL114" s="3" t="e">
        <f>STDEV(AF114:AJ114)</f>
        <v>#DIV/0!</v>
      </c>
      <c r="AM114" s="9">
        <v>10</v>
      </c>
      <c r="AN114" s="9">
        <v>9</v>
      </c>
      <c r="AO114" s="9">
        <v>8</v>
      </c>
      <c r="AP114" s="9">
        <v>10</v>
      </c>
      <c r="AQ114" s="9">
        <v>8</v>
      </c>
      <c r="AR114" s="3">
        <f t="shared" si="65"/>
        <v>9</v>
      </c>
      <c r="AS114" s="3">
        <f>STDEV(AM114:AQ114)</f>
        <v>1</v>
      </c>
    </row>
    <row r="115" spans="1:45" x14ac:dyDescent="0.35">
      <c r="A115" s="4" t="s">
        <v>24</v>
      </c>
      <c r="B115" s="8"/>
      <c r="C115" s="8"/>
      <c r="D115" s="9"/>
      <c r="E115" s="9"/>
      <c r="F115" s="9"/>
      <c r="G115" s="9"/>
      <c r="H115" s="9"/>
      <c r="I115" s="10" t="e">
        <f>AVERAGE(I112:I114)</f>
        <v>#DIV/0!</v>
      </c>
      <c r="J115" s="10"/>
      <c r="K115" s="9"/>
      <c r="L115" s="9"/>
      <c r="M115" s="9"/>
      <c r="N115" s="9"/>
      <c r="O115" s="9"/>
      <c r="P115" s="10" t="e">
        <f>AVERAGE(P112:P114)</f>
        <v>#DIV/0!</v>
      </c>
      <c r="Q115" s="10"/>
      <c r="R115" s="9"/>
      <c r="S115" s="9"/>
      <c r="T115" s="9"/>
      <c r="U115" s="9"/>
      <c r="V115" s="9"/>
      <c r="W115" s="10" t="e">
        <f>AVERAGE(W112:W114)</f>
        <v>#DIV/0!</v>
      </c>
      <c r="X115" s="10"/>
      <c r="Y115" s="9"/>
      <c r="Z115" s="9"/>
      <c r="AA115" s="9"/>
      <c r="AB115" s="9"/>
      <c r="AC115" s="9"/>
      <c r="AD115" s="10" t="e">
        <f>AVERAGE(AD112:AD114)</f>
        <v>#DIV/0!</v>
      </c>
      <c r="AE115" s="10"/>
      <c r="AF115" s="9"/>
      <c r="AG115" s="9"/>
      <c r="AH115" s="9"/>
      <c r="AI115" s="9"/>
      <c r="AJ115" s="9"/>
      <c r="AK115" s="10" t="e">
        <f>AVERAGE(AK112:AK114)</f>
        <v>#DIV/0!</v>
      </c>
      <c r="AL115" s="10"/>
      <c r="AM115" s="9"/>
      <c r="AN115" s="9"/>
      <c r="AO115" s="9"/>
      <c r="AP115" s="9"/>
      <c r="AQ115" s="9"/>
      <c r="AR115" s="10">
        <f>AVERAGE(AR112,AR114)</f>
        <v>9.8000000000000007</v>
      </c>
      <c r="AS115" s="10"/>
    </row>
    <row r="116" spans="1:45" x14ac:dyDescent="0.35">
      <c r="A116" s="4" t="s">
        <v>25</v>
      </c>
      <c r="B116" s="8"/>
      <c r="C116" s="8"/>
      <c r="D116" s="9"/>
      <c r="E116" s="9"/>
      <c r="F116" s="9"/>
      <c r="G116" s="9"/>
      <c r="H116" s="9"/>
      <c r="I116" s="10" t="e">
        <f>J112+J113+J114</f>
        <v>#DIV/0!</v>
      </c>
      <c r="J116" s="10"/>
      <c r="K116" s="9"/>
      <c r="L116" s="9"/>
      <c r="M116" s="9"/>
      <c r="N116" s="9"/>
      <c r="O116" s="9"/>
      <c r="P116" s="10" t="e">
        <f>Q112+Q113+Q114</f>
        <v>#DIV/0!</v>
      </c>
      <c r="Q116" s="10"/>
      <c r="R116" s="9"/>
      <c r="S116" s="9"/>
      <c r="T116" s="9"/>
      <c r="U116" s="9"/>
      <c r="V116" s="9"/>
      <c r="W116" s="10" t="e">
        <f>X112+X113+X114</f>
        <v>#DIV/0!</v>
      </c>
      <c r="X116" s="10"/>
      <c r="Y116" s="9"/>
      <c r="Z116" s="9"/>
      <c r="AA116" s="9"/>
      <c r="AB116" s="9"/>
      <c r="AC116" s="9"/>
      <c r="AD116" s="10" t="e">
        <f>AE112+AE113+AE114</f>
        <v>#DIV/0!</v>
      </c>
      <c r="AE116" s="10"/>
      <c r="AF116" s="9"/>
      <c r="AG116" s="9"/>
      <c r="AH116" s="9"/>
      <c r="AI116" s="9"/>
      <c r="AJ116" s="9"/>
      <c r="AK116" s="10" t="e">
        <f>AL112+AL113+AL114</f>
        <v>#DIV/0!</v>
      </c>
      <c r="AL116" s="10"/>
      <c r="AM116" s="9"/>
      <c r="AN116" s="9"/>
      <c r="AO116" s="9"/>
      <c r="AP116" s="9"/>
      <c r="AQ116" s="9"/>
      <c r="AR116" s="10" t="e">
        <f>AS112+AS113+AS114</f>
        <v>#DIV/0!</v>
      </c>
      <c r="AS116" s="10"/>
    </row>
    <row r="117" spans="1:45" x14ac:dyDescent="0.35">
      <c r="A117" s="8" t="s">
        <v>12</v>
      </c>
      <c r="B117" s="8">
        <v>1</v>
      </c>
      <c r="C117" s="8"/>
      <c r="D117" s="9" t="s">
        <v>23</v>
      </c>
      <c r="E117" s="9" t="s">
        <v>23</v>
      </c>
      <c r="F117" s="9" t="s">
        <v>23</v>
      </c>
      <c r="G117" s="9" t="s">
        <v>23</v>
      </c>
      <c r="H117" s="9" t="s">
        <v>23</v>
      </c>
      <c r="I117" s="3" t="e">
        <f>AVERAGE(D117:H117)</f>
        <v>#DIV/0!</v>
      </c>
      <c r="J117" s="3" t="e">
        <f>STDEV(D117:H117)</f>
        <v>#DIV/0!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3" t="e">
        <f t="shared" ref="P117:P119" si="66">AVERAGE(K117:O117)</f>
        <v>#DIV/0!</v>
      </c>
      <c r="Q117" s="3" t="e">
        <f>STDEV(K117:O117)</f>
        <v>#DIV/0!</v>
      </c>
      <c r="R117" s="9" t="s">
        <v>23</v>
      </c>
      <c r="S117" s="9" t="s">
        <v>23</v>
      </c>
      <c r="T117" s="9" t="s">
        <v>23</v>
      </c>
      <c r="U117" s="9" t="s">
        <v>23</v>
      </c>
      <c r="V117" s="9" t="s">
        <v>23</v>
      </c>
      <c r="W117" s="3" t="e">
        <f t="shared" ref="W117:W119" si="67">AVERAGE(R117:V117)</f>
        <v>#DIV/0!</v>
      </c>
      <c r="X117" s="3" t="e">
        <f>STDEV(R117:V117)</f>
        <v>#DIV/0!</v>
      </c>
      <c r="Y117" s="9" t="s">
        <v>23</v>
      </c>
      <c r="Z117" s="9" t="s">
        <v>23</v>
      </c>
      <c r="AA117" s="9" t="s">
        <v>23</v>
      </c>
      <c r="AB117" s="9" t="s">
        <v>23</v>
      </c>
      <c r="AC117" s="9" t="s">
        <v>23</v>
      </c>
      <c r="AD117" s="3" t="e">
        <f t="shared" ref="AD117:AD118" si="68">AVERAGE(Y117:AC117)</f>
        <v>#DIV/0!</v>
      </c>
      <c r="AE117" s="3" t="e">
        <f>STDEV(Y117:AC117)</f>
        <v>#DIV/0!</v>
      </c>
      <c r="AF117" s="9">
        <v>47</v>
      </c>
      <c r="AG117" s="9">
        <v>49</v>
      </c>
      <c r="AH117" s="9">
        <v>47</v>
      </c>
      <c r="AI117" s="9">
        <v>57</v>
      </c>
      <c r="AJ117" s="9">
        <v>44</v>
      </c>
      <c r="AK117" s="3">
        <f t="shared" ref="AK117:AK118" si="69">AVERAGE(AF117:AJ117)</f>
        <v>48.8</v>
      </c>
      <c r="AL117" s="3">
        <f>STDEV(AF117:AJ117)</f>
        <v>4.9193495504995379</v>
      </c>
      <c r="AM117" s="9">
        <v>7</v>
      </c>
      <c r="AN117" s="9">
        <v>15</v>
      </c>
      <c r="AO117" s="9">
        <v>3</v>
      </c>
      <c r="AP117" s="9">
        <v>6</v>
      </c>
      <c r="AQ117" s="9">
        <v>5</v>
      </c>
      <c r="AR117" s="3">
        <f t="shared" ref="AR117:AR118" si="70">AVERAGE(AM117:AQ117)</f>
        <v>7.2</v>
      </c>
      <c r="AS117" s="3">
        <f>STDEV(AM117:AQ117)</f>
        <v>4.6043457732885358</v>
      </c>
    </row>
    <row r="118" spans="1:45" x14ac:dyDescent="0.35">
      <c r="A118" s="8" t="s">
        <v>14</v>
      </c>
      <c r="B118" s="8">
        <v>2</v>
      </c>
      <c r="C118" s="8"/>
      <c r="D118" s="9" t="s">
        <v>23</v>
      </c>
      <c r="E118" s="9" t="s">
        <v>23</v>
      </c>
      <c r="F118" s="9" t="s">
        <v>23</v>
      </c>
      <c r="G118" s="9" t="s">
        <v>23</v>
      </c>
      <c r="H118" s="9" t="s">
        <v>23</v>
      </c>
      <c r="I118" s="3" t="e">
        <f>AVERAGE(D118:H118)</f>
        <v>#DIV/0!</v>
      </c>
      <c r="J118" s="3" t="e">
        <f>STDEV(D118:H118)</f>
        <v>#DIV/0!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3" t="e">
        <f t="shared" si="66"/>
        <v>#DIV/0!</v>
      </c>
      <c r="Q118" s="3" t="e">
        <f>STDEV(K118:O118)</f>
        <v>#DIV/0!</v>
      </c>
      <c r="R118" s="9" t="s">
        <v>23</v>
      </c>
      <c r="S118" s="9" t="s">
        <v>23</v>
      </c>
      <c r="T118" s="9" t="s">
        <v>23</v>
      </c>
      <c r="U118" s="9" t="s">
        <v>23</v>
      </c>
      <c r="V118" s="9" t="s">
        <v>23</v>
      </c>
      <c r="W118" s="3" t="e">
        <f t="shared" si="67"/>
        <v>#DIV/0!</v>
      </c>
      <c r="X118" s="3" t="e">
        <f>STDEV(R118:V118)</f>
        <v>#DIV/0!</v>
      </c>
      <c r="Y118" s="9" t="s">
        <v>23</v>
      </c>
      <c r="Z118" s="9" t="s">
        <v>23</v>
      </c>
      <c r="AA118" s="9" t="s">
        <v>23</v>
      </c>
      <c r="AB118" s="9" t="s">
        <v>23</v>
      </c>
      <c r="AC118" s="9" t="s">
        <v>23</v>
      </c>
      <c r="AD118" s="3" t="e">
        <f t="shared" si="68"/>
        <v>#DIV/0!</v>
      </c>
      <c r="AE118" s="3" t="e">
        <f>STDEV(Y118:AC118)</f>
        <v>#DIV/0!</v>
      </c>
      <c r="AF118" s="9" t="s">
        <v>23</v>
      </c>
      <c r="AG118" s="9" t="s">
        <v>23</v>
      </c>
      <c r="AH118" s="9" t="s">
        <v>23</v>
      </c>
      <c r="AI118" s="9" t="s">
        <v>23</v>
      </c>
      <c r="AJ118" s="9" t="s">
        <v>23</v>
      </c>
      <c r="AK118" s="3" t="e">
        <f t="shared" si="69"/>
        <v>#DIV/0!</v>
      </c>
      <c r="AL118" s="3" t="e">
        <f>STDEV(AF118:AJ118)</f>
        <v>#DIV/0!</v>
      </c>
      <c r="AM118" s="9">
        <v>11</v>
      </c>
      <c r="AN118" s="9">
        <v>5</v>
      </c>
      <c r="AO118" s="9">
        <v>5</v>
      </c>
      <c r="AP118" s="9">
        <v>9</v>
      </c>
      <c r="AQ118" s="9">
        <v>9</v>
      </c>
      <c r="AR118" s="3">
        <f t="shared" si="70"/>
        <v>7.8</v>
      </c>
      <c r="AS118" s="3">
        <f>STDEV(AM118:AQ118)</f>
        <v>2.6832815729997481</v>
      </c>
    </row>
    <row r="119" spans="1:45" x14ac:dyDescent="0.35">
      <c r="A119" s="8"/>
      <c r="B119" s="8">
        <v>3</v>
      </c>
      <c r="C119" s="8"/>
      <c r="D119" s="9" t="s">
        <v>23</v>
      </c>
      <c r="E119" s="9" t="s">
        <v>23</v>
      </c>
      <c r="F119" s="9" t="s">
        <v>23</v>
      </c>
      <c r="G119" s="9" t="s">
        <v>23</v>
      </c>
      <c r="H119" s="9" t="s">
        <v>23</v>
      </c>
      <c r="I119" s="3" t="e">
        <f>AVERAGE(D119:H119)</f>
        <v>#DIV/0!</v>
      </c>
      <c r="J119" s="3" t="e">
        <f>STDEV(D119:H119)</f>
        <v>#DIV/0!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3" t="e">
        <f t="shared" si="66"/>
        <v>#DIV/0!</v>
      </c>
      <c r="Q119" s="3" t="e">
        <f>STDEV(K119:O119)</f>
        <v>#DIV/0!</v>
      </c>
      <c r="R119" s="9" t="s">
        <v>23</v>
      </c>
      <c r="S119" s="9" t="s">
        <v>23</v>
      </c>
      <c r="T119" s="9" t="s">
        <v>23</v>
      </c>
      <c r="U119" s="9" t="s">
        <v>23</v>
      </c>
      <c r="V119" s="9" t="s">
        <v>23</v>
      </c>
      <c r="W119" s="3" t="e">
        <f t="shared" si="67"/>
        <v>#DIV/0!</v>
      </c>
      <c r="X119" s="3" t="e">
        <f>STDEV(R119:V119)</f>
        <v>#DIV/0!</v>
      </c>
      <c r="Y119" s="9" t="s">
        <v>23</v>
      </c>
      <c r="Z119" s="9" t="s">
        <v>23</v>
      </c>
      <c r="AA119" s="9" t="s">
        <v>23</v>
      </c>
      <c r="AB119" s="9" t="s">
        <v>23</v>
      </c>
      <c r="AC119" s="9" t="s">
        <v>23</v>
      </c>
      <c r="AD119" s="3" t="e">
        <f>AVERAGE(Y119:AC119)</f>
        <v>#DIV/0!</v>
      </c>
      <c r="AE119" s="3" t="e">
        <f>STDEV(Y119:AC119)</f>
        <v>#DIV/0!</v>
      </c>
      <c r="AF119" s="9" t="s">
        <v>23</v>
      </c>
      <c r="AG119" s="9" t="s">
        <v>23</v>
      </c>
      <c r="AH119" s="9" t="s">
        <v>23</v>
      </c>
      <c r="AI119" s="9" t="s">
        <v>23</v>
      </c>
      <c r="AJ119" s="9" t="s">
        <v>23</v>
      </c>
      <c r="AK119" s="3" t="e">
        <f>AVERAGE(AF119:AJ119)</f>
        <v>#DIV/0!</v>
      </c>
      <c r="AL119" s="3" t="e">
        <f>STDEV(AF119:AJ119)</f>
        <v>#DIV/0!</v>
      </c>
      <c r="AM119" s="9">
        <v>9</v>
      </c>
      <c r="AN119" s="9">
        <v>9</v>
      </c>
      <c r="AO119" s="9">
        <v>5</v>
      </c>
      <c r="AP119" s="9">
        <v>4</v>
      </c>
      <c r="AQ119" s="9">
        <v>4</v>
      </c>
      <c r="AR119" s="3">
        <f>AVERAGE(AM119:AQ119)</f>
        <v>6.2</v>
      </c>
      <c r="AS119" s="3">
        <f>STDEV(AM119:AQ119)</f>
        <v>2.5884358211089573</v>
      </c>
    </row>
    <row r="120" spans="1:45" x14ac:dyDescent="0.35">
      <c r="A120" s="4" t="s">
        <v>24</v>
      </c>
      <c r="B120" s="8"/>
      <c r="C120" s="8"/>
      <c r="D120" s="9"/>
      <c r="E120" s="9"/>
      <c r="F120" s="9"/>
      <c r="G120" s="9"/>
      <c r="H120" s="9"/>
      <c r="I120" s="10" t="e">
        <f>AVERAGE(I117:I119)</f>
        <v>#DIV/0!</v>
      </c>
      <c r="J120" s="10"/>
      <c r="K120" s="9"/>
      <c r="L120" s="9"/>
      <c r="M120" s="9"/>
      <c r="N120" s="9"/>
      <c r="O120" s="9"/>
      <c r="P120" s="10" t="e">
        <f>AVERAGE(P117:P119)</f>
        <v>#DIV/0!</v>
      </c>
      <c r="Q120" s="10"/>
      <c r="R120" s="9"/>
      <c r="S120" s="9"/>
      <c r="T120" s="9"/>
      <c r="U120" s="9"/>
      <c r="V120" s="9"/>
      <c r="W120" s="10" t="e">
        <f>AVERAGE(W117:W119)</f>
        <v>#DIV/0!</v>
      </c>
      <c r="X120" s="10"/>
      <c r="Y120" s="9"/>
      <c r="Z120" s="9"/>
      <c r="AA120" s="9"/>
      <c r="AB120" s="9"/>
      <c r="AC120" s="9"/>
      <c r="AD120" s="10" t="e">
        <f>AVERAGE(AD117:AD119)</f>
        <v>#DIV/0!</v>
      </c>
      <c r="AE120" s="10"/>
      <c r="AF120" s="9"/>
      <c r="AG120" s="9"/>
      <c r="AH120" s="9"/>
      <c r="AI120" s="9"/>
      <c r="AJ120" s="9"/>
      <c r="AK120" s="10">
        <f>AVERAGE(AK117)</f>
        <v>48.8</v>
      </c>
      <c r="AL120" s="10"/>
      <c r="AM120" s="9"/>
      <c r="AN120" s="9"/>
      <c r="AO120" s="9"/>
      <c r="AP120" s="9"/>
      <c r="AQ120" s="9"/>
      <c r="AR120" s="10">
        <f>AVERAGE(AR117:AR119)</f>
        <v>7.0666666666666664</v>
      </c>
      <c r="AS120" s="10"/>
    </row>
    <row r="121" spans="1:45" x14ac:dyDescent="0.35">
      <c r="A121" s="4" t="s">
        <v>25</v>
      </c>
      <c r="B121" s="8"/>
      <c r="C121" s="8"/>
      <c r="D121" s="9"/>
      <c r="E121" s="9"/>
      <c r="F121" s="9"/>
      <c r="G121" s="9"/>
      <c r="H121" s="9"/>
      <c r="I121" s="10" t="e">
        <f>J117+J118+J119</f>
        <v>#DIV/0!</v>
      </c>
      <c r="J121" s="10"/>
      <c r="K121" s="9"/>
      <c r="L121" s="9"/>
      <c r="M121" s="9"/>
      <c r="N121" s="9"/>
      <c r="O121" s="9"/>
      <c r="P121" s="10" t="e">
        <f>Q117+Q118+Q119</f>
        <v>#DIV/0!</v>
      </c>
      <c r="Q121" s="10"/>
      <c r="R121" s="9"/>
      <c r="S121" s="9"/>
      <c r="T121" s="9"/>
      <c r="U121" s="9"/>
      <c r="V121" s="9"/>
      <c r="W121" s="10" t="e">
        <f>X117+X118+X119</f>
        <v>#DIV/0!</v>
      </c>
      <c r="X121" s="10"/>
      <c r="Y121" s="9"/>
      <c r="Z121" s="9"/>
      <c r="AA121" s="9"/>
      <c r="AB121" s="9"/>
      <c r="AC121" s="9"/>
      <c r="AD121" s="10" t="e">
        <f>AE117+AE118+AE119</f>
        <v>#DIV/0!</v>
      </c>
      <c r="AE121" s="10"/>
      <c r="AF121" s="9"/>
      <c r="AG121" s="9"/>
      <c r="AH121" s="9"/>
      <c r="AI121" s="9"/>
      <c r="AJ121" s="9"/>
      <c r="AK121" s="10" t="e">
        <f>AL117+AL118+AL119</f>
        <v>#DIV/0!</v>
      </c>
      <c r="AL121" s="10"/>
      <c r="AM121" s="9"/>
      <c r="AN121" s="9"/>
      <c r="AO121" s="9"/>
      <c r="AP121" s="9"/>
      <c r="AQ121" s="9"/>
      <c r="AR121" s="10">
        <f>AS117+AS118+AS119</f>
        <v>9.8760631673972412</v>
      </c>
      <c r="AS121" s="10"/>
    </row>
    <row r="122" spans="1:45" x14ac:dyDescent="0.35">
      <c r="A122" s="8" t="s">
        <v>15</v>
      </c>
      <c r="B122" s="8">
        <v>1</v>
      </c>
      <c r="C122" s="8"/>
      <c r="D122" s="9" t="s">
        <v>23</v>
      </c>
      <c r="E122" s="9" t="s">
        <v>23</v>
      </c>
      <c r="F122" s="9" t="s">
        <v>23</v>
      </c>
      <c r="G122" s="9" t="s">
        <v>23</v>
      </c>
      <c r="H122" s="9" t="s">
        <v>23</v>
      </c>
      <c r="I122" s="3" t="e">
        <f>AVERAGE(D122:H122)</f>
        <v>#DIV/0!</v>
      </c>
      <c r="J122" s="3" t="e">
        <f>STDEV(D122:H122)</f>
        <v>#DIV/0!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3" t="e">
        <f t="shared" ref="P122:P124" si="71">AVERAGE(K122:O122)</f>
        <v>#DIV/0!</v>
      </c>
      <c r="Q122" s="3" t="e">
        <f>STDEV(K122:O122)</f>
        <v>#DIV/0!</v>
      </c>
      <c r="R122" s="9" t="s">
        <v>23</v>
      </c>
      <c r="S122" s="9" t="s">
        <v>23</v>
      </c>
      <c r="T122" s="9" t="s">
        <v>23</v>
      </c>
      <c r="U122" s="9" t="s">
        <v>23</v>
      </c>
      <c r="V122" s="9" t="s">
        <v>23</v>
      </c>
      <c r="W122" s="3" t="e">
        <f t="shared" ref="W122:W124" si="72">AVERAGE(R122:V122)</f>
        <v>#DIV/0!</v>
      </c>
      <c r="X122" s="3" t="e">
        <f>STDEV(R122:V122)</f>
        <v>#DIV/0!</v>
      </c>
      <c r="Y122" s="9" t="s">
        <v>23</v>
      </c>
      <c r="Z122" s="9" t="s">
        <v>23</v>
      </c>
      <c r="AA122" s="9" t="s">
        <v>23</v>
      </c>
      <c r="AB122" s="9" t="s">
        <v>23</v>
      </c>
      <c r="AC122" s="9" t="s">
        <v>23</v>
      </c>
      <c r="AD122" s="3" t="e">
        <f t="shared" ref="AD122:AD124" si="73">AVERAGE(Y122:AC122)</f>
        <v>#DIV/0!</v>
      </c>
      <c r="AE122" s="3" t="e">
        <f>STDEV(Y122:AC122)</f>
        <v>#DIV/0!</v>
      </c>
      <c r="AF122" s="9" t="s">
        <v>23</v>
      </c>
      <c r="AG122" s="9" t="s">
        <v>23</v>
      </c>
      <c r="AH122" s="9" t="s">
        <v>23</v>
      </c>
      <c r="AI122" s="9" t="s">
        <v>23</v>
      </c>
      <c r="AJ122" s="9" t="s">
        <v>23</v>
      </c>
      <c r="AK122" s="3" t="e">
        <f>AVERAGE(AF122:AJ122)</f>
        <v>#DIV/0!</v>
      </c>
      <c r="AL122" s="3" t="e">
        <f>STDEV(AF122:AJ122)</f>
        <v>#DIV/0!</v>
      </c>
      <c r="AM122" s="9">
        <v>18</v>
      </c>
      <c r="AN122" s="9">
        <v>19</v>
      </c>
      <c r="AO122" s="9">
        <v>15</v>
      </c>
      <c r="AP122" s="9">
        <v>16</v>
      </c>
      <c r="AQ122" s="9">
        <v>24</v>
      </c>
      <c r="AR122" s="3">
        <f t="shared" ref="AR122:AR124" si="74">AVERAGE(AM122:AQ122)</f>
        <v>18.399999999999999</v>
      </c>
      <c r="AS122" s="3">
        <f>STDEV(AM122:AQ122)</f>
        <v>3.5071355833500379</v>
      </c>
    </row>
    <row r="123" spans="1:45" x14ac:dyDescent="0.35">
      <c r="A123" s="8"/>
      <c r="B123" s="8">
        <v>2</v>
      </c>
      <c r="C123" s="8"/>
      <c r="D123" s="9" t="s">
        <v>23</v>
      </c>
      <c r="E123" s="9" t="s">
        <v>23</v>
      </c>
      <c r="F123" s="9" t="s">
        <v>23</v>
      </c>
      <c r="G123" s="9" t="s">
        <v>23</v>
      </c>
      <c r="H123" s="9" t="s">
        <v>23</v>
      </c>
      <c r="I123" s="3" t="e">
        <f>AVERAGE(D123:H123)</f>
        <v>#DIV/0!</v>
      </c>
      <c r="J123" s="3" t="e">
        <f>STDEV(D123:H123)</f>
        <v>#DIV/0!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3" t="e">
        <f t="shared" si="71"/>
        <v>#DIV/0!</v>
      </c>
      <c r="Q123" s="3" t="e">
        <f>STDEV(K123:O123)</f>
        <v>#DIV/0!</v>
      </c>
      <c r="R123" s="9" t="s">
        <v>23</v>
      </c>
      <c r="S123" s="9" t="s">
        <v>23</v>
      </c>
      <c r="T123" s="9" t="s">
        <v>23</v>
      </c>
      <c r="U123" s="9" t="s">
        <v>23</v>
      </c>
      <c r="V123" s="9" t="s">
        <v>23</v>
      </c>
      <c r="W123" s="3" t="e">
        <f t="shared" si="72"/>
        <v>#DIV/0!</v>
      </c>
      <c r="X123" s="3" t="e">
        <f>STDEV(R123:V123)</f>
        <v>#DIV/0!</v>
      </c>
      <c r="Y123" s="9" t="s">
        <v>23</v>
      </c>
      <c r="Z123" s="9" t="s">
        <v>23</v>
      </c>
      <c r="AA123" s="9" t="s">
        <v>23</v>
      </c>
      <c r="AB123" s="9" t="s">
        <v>23</v>
      </c>
      <c r="AC123" s="9" t="s">
        <v>23</v>
      </c>
      <c r="AD123" s="3" t="e">
        <f t="shared" si="73"/>
        <v>#DIV/0!</v>
      </c>
      <c r="AE123" s="3" t="e">
        <f>STDEV(Y123:AC123)</f>
        <v>#DIV/0!</v>
      </c>
      <c r="AF123" s="9" t="s">
        <v>23</v>
      </c>
      <c r="AG123" s="9" t="s">
        <v>23</v>
      </c>
      <c r="AH123" s="9" t="s">
        <v>23</v>
      </c>
      <c r="AI123" s="9" t="s">
        <v>23</v>
      </c>
      <c r="AJ123" s="9" t="s">
        <v>23</v>
      </c>
      <c r="AK123" s="3" t="e">
        <f t="shared" ref="AK123:AK124" si="75">AVERAGE(AF123:AJ123)</f>
        <v>#DIV/0!</v>
      </c>
      <c r="AL123" s="3" t="e">
        <f>STDEV(AF123:AJ123)</f>
        <v>#DIV/0!</v>
      </c>
      <c r="AM123" s="9" t="s">
        <v>23</v>
      </c>
      <c r="AN123" s="9" t="s">
        <v>23</v>
      </c>
      <c r="AO123" s="9" t="s">
        <v>23</v>
      </c>
      <c r="AP123" s="9" t="s">
        <v>23</v>
      </c>
      <c r="AQ123" s="9" t="s">
        <v>23</v>
      </c>
      <c r="AR123" s="11" t="e">
        <f t="shared" si="74"/>
        <v>#DIV/0!</v>
      </c>
      <c r="AS123" s="3" t="e">
        <f>STDEV(AM123:AQ123)</f>
        <v>#DIV/0!</v>
      </c>
    </row>
    <row r="124" spans="1:45" x14ac:dyDescent="0.35">
      <c r="A124" s="8"/>
      <c r="B124" s="8">
        <v>3</v>
      </c>
      <c r="C124" s="8"/>
      <c r="D124" s="9" t="s">
        <v>23</v>
      </c>
      <c r="E124" s="9" t="s">
        <v>23</v>
      </c>
      <c r="F124" s="9" t="s">
        <v>23</v>
      </c>
      <c r="G124" s="9" t="s">
        <v>23</v>
      </c>
      <c r="H124" s="9" t="s">
        <v>23</v>
      </c>
      <c r="I124" s="3" t="e">
        <f>AVERAGE(D124:H124)</f>
        <v>#DIV/0!</v>
      </c>
      <c r="J124" s="3" t="e">
        <f>STDEV(D124:H124)</f>
        <v>#DIV/0!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3" t="e">
        <f t="shared" si="71"/>
        <v>#DIV/0!</v>
      </c>
      <c r="Q124" s="3" t="e">
        <f>STDEV(K124:O124)</f>
        <v>#DIV/0!</v>
      </c>
      <c r="R124" s="9" t="s">
        <v>23</v>
      </c>
      <c r="S124" s="9" t="s">
        <v>23</v>
      </c>
      <c r="T124" s="9" t="s">
        <v>23</v>
      </c>
      <c r="U124" s="9" t="s">
        <v>23</v>
      </c>
      <c r="V124" s="9" t="s">
        <v>23</v>
      </c>
      <c r="W124" s="3" t="e">
        <f t="shared" si="72"/>
        <v>#DIV/0!</v>
      </c>
      <c r="X124" s="3" t="e">
        <f>STDEV(R124:V124)</f>
        <v>#DIV/0!</v>
      </c>
      <c r="Y124" s="9" t="s">
        <v>23</v>
      </c>
      <c r="Z124" s="9" t="s">
        <v>23</v>
      </c>
      <c r="AA124" s="9" t="s">
        <v>23</v>
      </c>
      <c r="AB124" s="9" t="s">
        <v>23</v>
      </c>
      <c r="AC124" s="9" t="s">
        <v>23</v>
      </c>
      <c r="AD124" s="3" t="e">
        <f t="shared" si="73"/>
        <v>#DIV/0!</v>
      </c>
      <c r="AE124" s="3" t="e">
        <f>STDEV(Y124:AC124)</f>
        <v>#DIV/0!</v>
      </c>
      <c r="AF124" s="9" t="s">
        <v>23</v>
      </c>
      <c r="AG124" s="9" t="s">
        <v>23</v>
      </c>
      <c r="AH124" s="9" t="s">
        <v>23</v>
      </c>
      <c r="AI124" s="9" t="s">
        <v>23</v>
      </c>
      <c r="AJ124" s="9" t="s">
        <v>23</v>
      </c>
      <c r="AK124" s="3" t="e">
        <f t="shared" si="75"/>
        <v>#DIV/0!</v>
      </c>
      <c r="AL124" s="3" t="e">
        <f>STDEV(AF124:AJ124)</f>
        <v>#DIV/0!</v>
      </c>
      <c r="AM124" s="9">
        <v>15</v>
      </c>
      <c r="AN124" s="9">
        <v>15</v>
      </c>
      <c r="AO124" s="9">
        <v>15</v>
      </c>
      <c r="AP124" s="9">
        <v>14</v>
      </c>
      <c r="AQ124" s="9">
        <v>12</v>
      </c>
      <c r="AR124" s="3">
        <f t="shared" si="74"/>
        <v>14.2</v>
      </c>
      <c r="AS124" s="3">
        <f>STDEV(AM124:AQ124)</f>
        <v>1.3038404810405297</v>
      </c>
    </row>
    <row r="125" spans="1:45" x14ac:dyDescent="0.35">
      <c r="A125" s="4" t="s">
        <v>24</v>
      </c>
      <c r="B125" s="8"/>
      <c r="C125" s="8"/>
      <c r="D125" s="9"/>
      <c r="E125" s="9"/>
      <c r="F125" s="9"/>
      <c r="G125" s="9"/>
      <c r="H125" s="9"/>
      <c r="I125" s="10" t="e">
        <f>AVERAGE(I122:I124)</f>
        <v>#DIV/0!</v>
      </c>
      <c r="J125" s="10"/>
      <c r="K125" s="9"/>
      <c r="L125" s="9"/>
      <c r="M125" s="9"/>
      <c r="N125" s="9"/>
      <c r="O125" s="9"/>
      <c r="P125" s="10" t="e">
        <f>AVERAGE(P122:P124)</f>
        <v>#DIV/0!</v>
      </c>
      <c r="Q125" s="10"/>
      <c r="R125" s="9"/>
      <c r="S125" s="9"/>
      <c r="T125" s="9"/>
      <c r="U125" s="9"/>
      <c r="V125" s="9"/>
      <c r="W125" s="10" t="e">
        <f>AVERAGE(W122:W124)</f>
        <v>#DIV/0!</v>
      </c>
      <c r="X125" s="10"/>
      <c r="Y125" s="9"/>
      <c r="Z125" s="9"/>
      <c r="AA125" s="9"/>
      <c r="AB125" s="9"/>
      <c r="AC125" s="9"/>
      <c r="AD125" s="10" t="e">
        <f>AVERAGE(AD122:AD124)</f>
        <v>#DIV/0!</v>
      </c>
      <c r="AE125" s="10"/>
      <c r="AF125" s="9"/>
      <c r="AG125" s="9"/>
      <c r="AH125" s="9"/>
      <c r="AI125" s="9"/>
      <c r="AJ125" s="9"/>
      <c r="AK125" s="10" t="e">
        <f>AVERAGE(AK122:AK124)</f>
        <v>#DIV/0!</v>
      </c>
      <c r="AL125" s="10"/>
      <c r="AM125" s="9"/>
      <c r="AN125" s="9"/>
      <c r="AO125" s="9"/>
      <c r="AP125" s="9"/>
      <c r="AQ125" s="9"/>
      <c r="AR125" s="10">
        <f>AVERAGE(AR122,AR124)</f>
        <v>16.299999999999997</v>
      </c>
      <c r="AS125" s="10"/>
    </row>
    <row r="126" spans="1:45" x14ac:dyDescent="0.35">
      <c r="A126" s="4" t="s">
        <v>25</v>
      </c>
      <c r="B126" s="8"/>
      <c r="C126" s="8"/>
      <c r="D126" s="9"/>
      <c r="E126" s="9"/>
      <c r="F126" s="9"/>
      <c r="G126" s="9"/>
      <c r="H126" s="9"/>
      <c r="I126" s="10" t="e">
        <f>J122+J123+J124</f>
        <v>#DIV/0!</v>
      </c>
      <c r="J126" s="10"/>
      <c r="K126" s="9"/>
      <c r="L126" s="9"/>
      <c r="M126" s="9"/>
      <c r="N126" s="9"/>
      <c r="O126" s="9"/>
      <c r="P126" s="10" t="e">
        <f>Q122+Q123+Q124</f>
        <v>#DIV/0!</v>
      </c>
      <c r="Q126" s="10"/>
      <c r="R126" s="9"/>
      <c r="S126" s="9"/>
      <c r="T126" s="9"/>
      <c r="U126" s="9"/>
      <c r="V126" s="9"/>
      <c r="W126" s="10" t="e">
        <f>X122+X123+X124</f>
        <v>#DIV/0!</v>
      </c>
      <c r="X126" s="10"/>
      <c r="Y126" s="9"/>
      <c r="Z126" s="9"/>
      <c r="AA126" s="9"/>
      <c r="AB126" s="9"/>
      <c r="AC126" s="9"/>
      <c r="AD126" s="10" t="e">
        <f>AE122+AE123+AE124</f>
        <v>#DIV/0!</v>
      </c>
      <c r="AE126" s="10"/>
      <c r="AF126" s="9"/>
      <c r="AG126" s="9"/>
      <c r="AH126" s="9"/>
      <c r="AI126" s="9"/>
      <c r="AJ126" s="9"/>
      <c r="AK126" s="10" t="e">
        <f>AL122+AL123+AL124</f>
        <v>#DIV/0!</v>
      </c>
      <c r="AL126" s="10"/>
      <c r="AM126" s="9"/>
      <c r="AN126" s="9"/>
      <c r="AO126" s="9"/>
      <c r="AP126" s="9"/>
      <c r="AQ126" s="9"/>
      <c r="AR126" s="10" t="e">
        <f>AS122+AS123+AS124</f>
        <v>#DIV/0!</v>
      </c>
      <c r="AS126" s="10"/>
    </row>
    <row r="127" spans="1:45" x14ac:dyDescent="0.35">
      <c r="A127" s="8" t="s">
        <v>13</v>
      </c>
      <c r="B127" s="8">
        <v>1</v>
      </c>
      <c r="C127" s="8"/>
      <c r="D127" s="9" t="s">
        <v>23</v>
      </c>
      <c r="E127" s="9" t="s">
        <v>23</v>
      </c>
      <c r="F127" s="9" t="s">
        <v>23</v>
      </c>
      <c r="G127" s="9" t="s">
        <v>23</v>
      </c>
      <c r="H127" s="9" t="s">
        <v>23</v>
      </c>
      <c r="I127" s="3" t="e">
        <f>AVERAGE(D127:H127)</f>
        <v>#DIV/0!</v>
      </c>
      <c r="J127" s="3" t="e">
        <f>STDEV(D127:H127)</f>
        <v>#DIV/0!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3" t="e">
        <f t="shared" ref="P127:P129" si="76">AVERAGE(K127:O127)</f>
        <v>#DIV/0!</v>
      </c>
      <c r="Q127" s="3" t="e">
        <f>STDEV(K127:O127)</f>
        <v>#DIV/0!</v>
      </c>
      <c r="R127" s="9" t="s">
        <v>23</v>
      </c>
      <c r="S127" s="9" t="s">
        <v>23</v>
      </c>
      <c r="T127" s="9" t="s">
        <v>23</v>
      </c>
      <c r="U127" s="9" t="s">
        <v>23</v>
      </c>
      <c r="V127" s="9" t="s">
        <v>23</v>
      </c>
      <c r="W127" s="3" t="e">
        <f t="shared" ref="W127:W129" si="77">AVERAGE(R127:V127)</f>
        <v>#DIV/0!</v>
      </c>
      <c r="X127" s="3" t="e">
        <f>STDEV(R127:V127)</f>
        <v>#DIV/0!</v>
      </c>
      <c r="Y127" s="9" t="s">
        <v>23</v>
      </c>
      <c r="Z127" s="9" t="s">
        <v>23</v>
      </c>
      <c r="AA127" s="9" t="s">
        <v>23</v>
      </c>
      <c r="AB127" s="9" t="s">
        <v>23</v>
      </c>
      <c r="AC127" s="9" t="s">
        <v>23</v>
      </c>
      <c r="AD127" s="3" t="e">
        <f t="shared" ref="AD127:AD129" si="78">AVERAGE(Y127:AC127)</f>
        <v>#DIV/0!</v>
      </c>
      <c r="AE127" s="3" t="e">
        <f>STDEV(Y127:AC127)</f>
        <v>#DIV/0!</v>
      </c>
      <c r="AF127" s="9" t="s">
        <v>23</v>
      </c>
      <c r="AG127" s="9" t="s">
        <v>23</v>
      </c>
      <c r="AH127" s="9" t="s">
        <v>23</v>
      </c>
      <c r="AI127" s="9" t="s">
        <v>23</v>
      </c>
      <c r="AJ127" s="9" t="s">
        <v>23</v>
      </c>
      <c r="AK127" s="3" t="e">
        <f>AVERAGE(AF127:AJ127)</f>
        <v>#DIV/0!</v>
      </c>
      <c r="AL127" s="3" t="e">
        <f>STDEV(AF127:AJ127)</f>
        <v>#DIV/0!</v>
      </c>
      <c r="AM127" s="9">
        <v>38</v>
      </c>
      <c r="AN127" s="9">
        <v>29</v>
      </c>
      <c r="AO127" s="9">
        <v>20</v>
      </c>
      <c r="AP127" s="9">
        <v>17</v>
      </c>
      <c r="AQ127" s="9">
        <v>20</v>
      </c>
      <c r="AR127" s="3">
        <f t="shared" ref="AR127:AR129" si="79">AVERAGE(AM127:AQ127)</f>
        <v>24.8</v>
      </c>
      <c r="AS127" s="3">
        <f>STDEV(AM127:AQ127)</f>
        <v>8.642916174532763</v>
      </c>
    </row>
    <row r="128" spans="1:45" x14ac:dyDescent="0.35">
      <c r="A128" s="8" t="s">
        <v>14</v>
      </c>
      <c r="B128" s="8">
        <v>2</v>
      </c>
      <c r="C128" s="8"/>
      <c r="D128" s="9" t="s">
        <v>23</v>
      </c>
      <c r="E128" s="9" t="s">
        <v>23</v>
      </c>
      <c r="F128" s="9" t="s">
        <v>23</v>
      </c>
      <c r="G128" s="9" t="s">
        <v>23</v>
      </c>
      <c r="H128" s="9" t="s">
        <v>23</v>
      </c>
      <c r="I128" s="3" t="e">
        <f>AVERAGE(D128:H128)</f>
        <v>#DIV/0!</v>
      </c>
      <c r="J128" s="3" t="e">
        <f>STDEV(D128:H128)</f>
        <v>#DIV/0!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3" t="e">
        <f t="shared" si="76"/>
        <v>#DIV/0!</v>
      </c>
      <c r="Q128" s="3" t="e">
        <f>STDEV(K128:O128)</f>
        <v>#DIV/0!</v>
      </c>
      <c r="R128" s="9" t="s">
        <v>23</v>
      </c>
      <c r="S128" s="9" t="s">
        <v>23</v>
      </c>
      <c r="T128" s="9" t="s">
        <v>23</v>
      </c>
      <c r="U128" s="9" t="s">
        <v>23</v>
      </c>
      <c r="V128" s="9" t="s">
        <v>23</v>
      </c>
      <c r="W128" s="3" t="e">
        <f t="shared" si="77"/>
        <v>#DIV/0!</v>
      </c>
      <c r="X128" s="3" t="e">
        <f>STDEV(R128:V128)</f>
        <v>#DIV/0!</v>
      </c>
      <c r="Y128" s="9" t="s">
        <v>23</v>
      </c>
      <c r="Z128" s="9" t="s">
        <v>23</v>
      </c>
      <c r="AA128" s="9" t="s">
        <v>23</v>
      </c>
      <c r="AB128" s="9" t="s">
        <v>23</v>
      </c>
      <c r="AC128" s="9" t="s">
        <v>23</v>
      </c>
      <c r="AD128" s="3" t="e">
        <f t="shared" si="78"/>
        <v>#DIV/0!</v>
      </c>
      <c r="AE128" s="3" t="e">
        <f>STDEV(Y128:AC128)</f>
        <v>#DIV/0!</v>
      </c>
      <c r="AF128" s="9" t="s">
        <v>23</v>
      </c>
      <c r="AG128" s="9" t="s">
        <v>23</v>
      </c>
      <c r="AH128" s="9" t="s">
        <v>23</v>
      </c>
      <c r="AI128" s="9" t="s">
        <v>23</v>
      </c>
      <c r="AJ128" s="9" t="s">
        <v>23</v>
      </c>
      <c r="AK128" s="3" t="e">
        <f t="shared" ref="AK128" si="80">AVERAGE(AF128:AJ128)</f>
        <v>#DIV/0!</v>
      </c>
      <c r="AL128" s="3" t="e">
        <f>STDEV(AF128:AJ128)</f>
        <v>#DIV/0!</v>
      </c>
      <c r="AM128" s="9">
        <v>12</v>
      </c>
      <c r="AN128" s="9">
        <v>18</v>
      </c>
      <c r="AO128" s="9">
        <v>6</v>
      </c>
      <c r="AP128" s="9">
        <v>10</v>
      </c>
      <c r="AQ128" s="9">
        <v>18</v>
      </c>
      <c r="AR128" s="3">
        <f t="shared" si="79"/>
        <v>12.8</v>
      </c>
      <c r="AS128" s="3">
        <f>STDEV(AM128:AQ128)</f>
        <v>5.2153619241621181</v>
      </c>
    </row>
    <row r="129" spans="1:45" x14ac:dyDescent="0.35">
      <c r="A129" s="8"/>
      <c r="B129" s="8">
        <v>3</v>
      </c>
      <c r="C129" s="8"/>
      <c r="D129" s="9" t="s">
        <v>23</v>
      </c>
      <c r="E129" s="9" t="s">
        <v>23</v>
      </c>
      <c r="F129" s="9" t="s">
        <v>23</v>
      </c>
      <c r="G129" s="9" t="s">
        <v>23</v>
      </c>
      <c r="H129" s="9" t="s">
        <v>23</v>
      </c>
      <c r="I129" s="3" t="e">
        <f>AVERAGE(D129:H129)</f>
        <v>#DIV/0!</v>
      </c>
      <c r="J129" s="3" t="e">
        <f>STDEV(D129:H129)</f>
        <v>#DIV/0!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3" t="e">
        <f t="shared" si="76"/>
        <v>#DIV/0!</v>
      </c>
      <c r="Q129" s="3" t="e">
        <f>STDEV(K129:O129)</f>
        <v>#DIV/0!</v>
      </c>
      <c r="R129" s="9" t="s">
        <v>23</v>
      </c>
      <c r="S129" s="9" t="s">
        <v>23</v>
      </c>
      <c r="T129" s="9" t="s">
        <v>23</v>
      </c>
      <c r="U129" s="9" t="s">
        <v>23</v>
      </c>
      <c r="V129" s="9" t="s">
        <v>23</v>
      </c>
      <c r="W129" s="3" t="e">
        <f t="shared" si="77"/>
        <v>#DIV/0!</v>
      </c>
      <c r="X129" s="3" t="e">
        <f>STDEV(R129:V129)</f>
        <v>#DIV/0!</v>
      </c>
      <c r="Y129" s="9" t="s">
        <v>23</v>
      </c>
      <c r="Z129" s="9" t="s">
        <v>23</v>
      </c>
      <c r="AA129" s="9" t="s">
        <v>23</v>
      </c>
      <c r="AB129" s="9" t="s">
        <v>23</v>
      </c>
      <c r="AC129" s="9" t="s">
        <v>23</v>
      </c>
      <c r="AD129" s="3" t="e">
        <f t="shared" si="78"/>
        <v>#DIV/0!</v>
      </c>
      <c r="AE129" s="3" t="e">
        <f>STDEV(Y129:AC129)</f>
        <v>#DIV/0!</v>
      </c>
      <c r="AF129" s="9">
        <v>103</v>
      </c>
      <c r="AG129" s="9">
        <v>113</v>
      </c>
      <c r="AH129" s="9">
        <v>102</v>
      </c>
      <c r="AI129" s="9" t="s">
        <v>23</v>
      </c>
      <c r="AJ129" s="9" t="s">
        <v>23</v>
      </c>
      <c r="AK129" s="3">
        <f>AVERAGE(AF129:AJ129)</f>
        <v>106</v>
      </c>
      <c r="AL129" s="3">
        <f>STDEV(AF129:AJ129)</f>
        <v>6.0827625302982193</v>
      </c>
      <c r="AM129" s="9">
        <v>11</v>
      </c>
      <c r="AN129" s="9">
        <v>18</v>
      </c>
      <c r="AO129" s="9">
        <v>17</v>
      </c>
      <c r="AP129" s="9">
        <v>8</v>
      </c>
      <c r="AQ129" s="9">
        <v>16</v>
      </c>
      <c r="AR129" s="3">
        <f t="shared" si="79"/>
        <v>14</v>
      </c>
      <c r="AS129" s="3">
        <f>STDEV(AM129:AQ129)</f>
        <v>4.3011626335213133</v>
      </c>
    </row>
    <row r="130" spans="1:45" x14ac:dyDescent="0.35">
      <c r="A130" s="4" t="s">
        <v>24</v>
      </c>
      <c r="B130" s="8"/>
      <c r="C130" s="8"/>
      <c r="D130" s="9"/>
      <c r="E130" s="9"/>
      <c r="F130" s="9"/>
      <c r="G130" s="9"/>
      <c r="H130" s="9"/>
      <c r="I130" s="10" t="e">
        <f>AVERAGE(I127:I129)</f>
        <v>#DIV/0!</v>
      </c>
      <c r="J130" s="10"/>
      <c r="K130" s="9"/>
      <c r="L130" s="9"/>
      <c r="M130" s="9"/>
      <c r="N130" s="9"/>
      <c r="O130" s="9"/>
      <c r="P130" s="10" t="e">
        <f>AVERAGE(P127:P129)</f>
        <v>#DIV/0!</v>
      </c>
      <c r="Q130" s="10"/>
      <c r="R130" s="9"/>
      <c r="S130" s="9"/>
      <c r="T130" s="9"/>
      <c r="U130" s="9"/>
      <c r="V130" s="9"/>
      <c r="W130" s="10" t="e">
        <f>AVERAGE(W127:W129)</f>
        <v>#DIV/0!</v>
      </c>
      <c r="X130" s="10"/>
      <c r="Y130" s="9"/>
      <c r="Z130" s="9"/>
      <c r="AA130" s="9"/>
      <c r="AB130" s="9"/>
      <c r="AC130" s="9"/>
      <c r="AD130" s="10" t="e">
        <f>AVERAGE(AD127:AD129)</f>
        <v>#DIV/0!</v>
      </c>
      <c r="AE130" s="10"/>
      <c r="AF130" s="9"/>
      <c r="AG130" s="9"/>
      <c r="AH130" s="9"/>
      <c r="AI130" s="9"/>
      <c r="AJ130" s="9"/>
      <c r="AK130" s="10">
        <f>AVERAGE(AK129)</f>
        <v>106</v>
      </c>
      <c r="AL130" s="10"/>
      <c r="AM130" s="9"/>
      <c r="AN130" s="9"/>
      <c r="AO130" s="9"/>
      <c r="AP130" s="9"/>
      <c r="AQ130" s="9"/>
      <c r="AR130" s="10">
        <f>AVERAGE(AR127:AR129)</f>
        <v>17.2</v>
      </c>
      <c r="AS130" s="10"/>
    </row>
    <row r="131" spans="1:45" x14ac:dyDescent="0.35">
      <c r="A131" s="4" t="s">
        <v>25</v>
      </c>
      <c r="B131" s="8"/>
      <c r="C131" s="8"/>
      <c r="D131" s="9"/>
      <c r="E131" s="9"/>
      <c r="F131" s="9"/>
      <c r="G131" s="9"/>
      <c r="H131" s="9"/>
      <c r="I131" s="10" t="e">
        <f>J127+J128+J129</f>
        <v>#DIV/0!</v>
      </c>
      <c r="J131" s="10"/>
      <c r="K131" s="9"/>
      <c r="L131" s="9"/>
      <c r="M131" s="9"/>
      <c r="N131" s="9"/>
      <c r="O131" s="9"/>
      <c r="P131" s="10" t="e">
        <f>Q127+Q128+Q129</f>
        <v>#DIV/0!</v>
      </c>
      <c r="Q131" s="10"/>
      <c r="R131" s="9"/>
      <c r="S131" s="9"/>
      <c r="T131" s="9"/>
      <c r="U131" s="9"/>
      <c r="V131" s="9"/>
      <c r="W131" s="10" t="e">
        <f>X127+X128+X129</f>
        <v>#DIV/0!</v>
      </c>
      <c r="X131" s="10"/>
      <c r="Y131" s="9"/>
      <c r="Z131" s="9"/>
      <c r="AA131" s="9"/>
      <c r="AB131" s="9"/>
      <c r="AC131" s="9"/>
      <c r="AD131" s="10" t="e">
        <f>AE127+AE128+AE129</f>
        <v>#DIV/0!</v>
      </c>
      <c r="AE131" s="10"/>
      <c r="AF131" s="9"/>
      <c r="AG131" s="9"/>
      <c r="AH131" s="9"/>
      <c r="AI131" s="9"/>
      <c r="AJ131" s="9"/>
      <c r="AK131" s="10" t="e">
        <f>AL127+AL128+AL129</f>
        <v>#DIV/0!</v>
      </c>
      <c r="AL131" s="10"/>
      <c r="AM131" s="9"/>
      <c r="AN131" s="9"/>
      <c r="AO131" s="9"/>
      <c r="AP131" s="9"/>
      <c r="AQ131" s="9"/>
      <c r="AR131" s="10">
        <f>AS127+AS128+AS129</f>
        <v>18.159440732216197</v>
      </c>
      <c r="AS131" s="10"/>
    </row>
    <row r="132" spans="1:45" x14ac:dyDescent="0.35">
      <c r="A132" s="8" t="s">
        <v>15</v>
      </c>
      <c r="B132" s="8">
        <v>1</v>
      </c>
      <c r="C132" s="8"/>
      <c r="D132" s="9" t="s">
        <v>23</v>
      </c>
      <c r="E132" s="9" t="s">
        <v>23</v>
      </c>
      <c r="F132" s="9" t="s">
        <v>23</v>
      </c>
      <c r="G132" s="9" t="s">
        <v>23</v>
      </c>
      <c r="H132" s="9" t="s">
        <v>23</v>
      </c>
      <c r="I132" s="3" t="e">
        <f>AVERAGE(D132:H132)</f>
        <v>#DIV/0!</v>
      </c>
      <c r="J132" s="3" t="e">
        <f>STDEV(D132:H132)</f>
        <v>#DIV/0!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3" t="e">
        <f t="shared" ref="P132:P134" si="81">AVERAGE(K132:O132)</f>
        <v>#DIV/0!</v>
      </c>
      <c r="Q132" s="3" t="e">
        <f>STDEV(K132:O132)</f>
        <v>#DIV/0!</v>
      </c>
      <c r="R132" s="9" t="s">
        <v>23</v>
      </c>
      <c r="S132" s="9" t="s">
        <v>23</v>
      </c>
      <c r="T132" s="9" t="s">
        <v>23</v>
      </c>
      <c r="U132" s="9" t="s">
        <v>23</v>
      </c>
      <c r="V132" s="9" t="s">
        <v>23</v>
      </c>
      <c r="W132" s="3" t="e">
        <f t="shared" ref="W132:W134" si="82">AVERAGE(R132:V132)</f>
        <v>#DIV/0!</v>
      </c>
      <c r="X132" s="3" t="e">
        <f>STDEV(R132:V132)</f>
        <v>#DIV/0!</v>
      </c>
      <c r="Y132" s="9" t="s">
        <v>23</v>
      </c>
      <c r="Z132" s="9" t="s">
        <v>23</v>
      </c>
      <c r="AA132" s="9" t="s">
        <v>23</v>
      </c>
      <c r="AB132" s="9" t="s">
        <v>23</v>
      </c>
      <c r="AC132" s="9" t="s">
        <v>23</v>
      </c>
      <c r="AD132" s="3" t="e">
        <f t="shared" ref="AD132:AD134" si="83">AVERAGE(Y132:AC132)</f>
        <v>#DIV/0!</v>
      </c>
      <c r="AE132" s="3" t="e">
        <f>STDEV(Y132:AC132)</f>
        <v>#DIV/0!</v>
      </c>
      <c r="AF132" s="9" t="s">
        <v>23</v>
      </c>
      <c r="AG132" s="9" t="s">
        <v>23</v>
      </c>
      <c r="AH132" s="9" t="s">
        <v>23</v>
      </c>
      <c r="AI132" s="9" t="s">
        <v>23</v>
      </c>
      <c r="AJ132" s="9" t="s">
        <v>23</v>
      </c>
      <c r="AK132" s="3" t="e">
        <f t="shared" ref="AK132:AK134" si="84">AVERAGE(AF132:AJ132)</f>
        <v>#DIV/0!</v>
      </c>
      <c r="AL132" s="3" t="e">
        <f>STDEV(AF132:AJ132)</f>
        <v>#DIV/0!</v>
      </c>
      <c r="AM132" s="9">
        <v>23</v>
      </c>
      <c r="AN132" s="9">
        <v>28</v>
      </c>
      <c r="AO132" s="9">
        <v>24</v>
      </c>
      <c r="AP132" s="9">
        <v>16</v>
      </c>
      <c r="AQ132" s="9">
        <v>19</v>
      </c>
      <c r="AR132" s="3">
        <f t="shared" ref="AR132:AR134" si="85">AVERAGE(AM132:AQ132)</f>
        <v>22</v>
      </c>
      <c r="AS132" s="3">
        <f>STDEV(AM132:AQ132)</f>
        <v>4.636809247747852</v>
      </c>
    </row>
    <row r="133" spans="1:45" x14ac:dyDescent="0.35">
      <c r="A133" s="8"/>
      <c r="B133" s="8">
        <v>2</v>
      </c>
      <c r="C133" s="8"/>
      <c r="D133" s="9" t="s">
        <v>23</v>
      </c>
      <c r="E133" s="9" t="s">
        <v>23</v>
      </c>
      <c r="F133" s="9" t="s">
        <v>23</v>
      </c>
      <c r="G133" s="9" t="s">
        <v>23</v>
      </c>
      <c r="H133" s="9" t="s">
        <v>23</v>
      </c>
      <c r="I133" s="3" t="e">
        <f>AVERAGE(D133:H133)</f>
        <v>#DIV/0!</v>
      </c>
      <c r="J133" s="3" t="e">
        <f>STDEV(D133:H133)</f>
        <v>#DIV/0!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3" t="e">
        <f t="shared" si="81"/>
        <v>#DIV/0!</v>
      </c>
      <c r="Q133" s="3" t="e">
        <f>STDEV(K133:O133)</f>
        <v>#DIV/0!</v>
      </c>
      <c r="R133" s="9" t="s">
        <v>23</v>
      </c>
      <c r="S133" s="9" t="s">
        <v>23</v>
      </c>
      <c r="T133" s="9" t="s">
        <v>23</v>
      </c>
      <c r="U133" s="9" t="s">
        <v>23</v>
      </c>
      <c r="V133" s="9" t="s">
        <v>23</v>
      </c>
      <c r="W133" s="3" t="e">
        <f t="shared" si="82"/>
        <v>#DIV/0!</v>
      </c>
      <c r="X133" s="3" t="e">
        <f>STDEV(R133:V133)</f>
        <v>#DIV/0!</v>
      </c>
      <c r="Y133" s="9" t="s">
        <v>23</v>
      </c>
      <c r="Z133" s="9" t="s">
        <v>23</v>
      </c>
      <c r="AA133" s="9" t="s">
        <v>23</v>
      </c>
      <c r="AB133" s="9" t="s">
        <v>23</v>
      </c>
      <c r="AC133" s="9" t="s">
        <v>23</v>
      </c>
      <c r="AD133" s="3" t="e">
        <f t="shared" si="83"/>
        <v>#DIV/0!</v>
      </c>
      <c r="AE133" s="3" t="e">
        <f>STDEV(Y133:AC133)</f>
        <v>#DIV/0!</v>
      </c>
      <c r="AF133" s="9" t="s">
        <v>23</v>
      </c>
      <c r="AG133" s="9" t="s">
        <v>23</v>
      </c>
      <c r="AH133" s="9" t="s">
        <v>23</v>
      </c>
      <c r="AI133" s="9" t="s">
        <v>23</v>
      </c>
      <c r="AJ133" s="9" t="s">
        <v>23</v>
      </c>
      <c r="AK133" s="3" t="e">
        <f t="shared" si="84"/>
        <v>#DIV/0!</v>
      </c>
      <c r="AL133" s="3" t="e">
        <f>STDEV(AF133:AJ133)</f>
        <v>#DIV/0!</v>
      </c>
      <c r="AM133" s="9">
        <v>47</v>
      </c>
      <c r="AN133" s="9">
        <v>44</v>
      </c>
      <c r="AO133" s="9">
        <v>58</v>
      </c>
      <c r="AP133" s="9">
        <v>46</v>
      </c>
      <c r="AQ133" s="9">
        <v>84</v>
      </c>
      <c r="AR133" s="3">
        <f t="shared" si="85"/>
        <v>55.8</v>
      </c>
      <c r="AS133" s="3">
        <f>STDEV(AM133:AQ133)</f>
        <v>16.679328523654657</v>
      </c>
    </row>
    <row r="134" spans="1:45" x14ac:dyDescent="0.35">
      <c r="A134" s="8"/>
      <c r="B134" s="8">
        <v>3</v>
      </c>
      <c r="C134" s="8"/>
      <c r="D134" s="9" t="s">
        <v>23</v>
      </c>
      <c r="E134" s="9" t="s">
        <v>23</v>
      </c>
      <c r="F134" s="9" t="s">
        <v>23</v>
      </c>
      <c r="G134" s="9" t="s">
        <v>23</v>
      </c>
      <c r="H134" s="9" t="s">
        <v>23</v>
      </c>
      <c r="I134" s="3" t="e">
        <f>AVERAGE(D134:H134)</f>
        <v>#DIV/0!</v>
      </c>
      <c r="J134" s="3" t="e">
        <f>STDEV(D134:H134)</f>
        <v>#DIV/0!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3" t="e">
        <f t="shared" si="81"/>
        <v>#DIV/0!</v>
      </c>
      <c r="Q134" s="3" t="e">
        <f>STDEV(K134:O134)</f>
        <v>#DIV/0!</v>
      </c>
      <c r="R134" s="9" t="s">
        <v>23</v>
      </c>
      <c r="S134" s="9" t="s">
        <v>23</v>
      </c>
      <c r="T134" s="9" t="s">
        <v>23</v>
      </c>
      <c r="U134" s="9" t="s">
        <v>23</v>
      </c>
      <c r="V134" s="9" t="s">
        <v>23</v>
      </c>
      <c r="W134" s="3" t="e">
        <f t="shared" si="82"/>
        <v>#DIV/0!</v>
      </c>
      <c r="X134" s="3" t="e">
        <f>STDEV(R134:V134)</f>
        <v>#DIV/0!</v>
      </c>
      <c r="Y134" s="9" t="s">
        <v>23</v>
      </c>
      <c r="Z134" s="9" t="s">
        <v>23</v>
      </c>
      <c r="AA134" s="9" t="s">
        <v>23</v>
      </c>
      <c r="AB134" s="9" t="s">
        <v>23</v>
      </c>
      <c r="AC134" s="9" t="s">
        <v>23</v>
      </c>
      <c r="AD134" s="3" t="e">
        <f t="shared" si="83"/>
        <v>#DIV/0!</v>
      </c>
      <c r="AE134" s="3" t="e">
        <f>STDEV(Y134:AC134)</f>
        <v>#DIV/0!</v>
      </c>
      <c r="AF134" s="9" t="s">
        <v>23</v>
      </c>
      <c r="AG134" s="9" t="s">
        <v>23</v>
      </c>
      <c r="AH134" s="9" t="s">
        <v>23</v>
      </c>
      <c r="AI134" s="9" t="s">
        <v>23</v>
      </c>
      <c r="AJ134" s="9" t="s">
        <v>23</v>
      </c>
      <c r="AK134" s="3" t="e">
        <f t="shared" si="84"/>
        <v>#DIV/0!</v>
      </c>
      <c r="AL134" s="3" t="e">
        <f>STDEV(AF134:AJ134)</f>
        <v>#DIV/0!</v>
      </c>
      <c r="AM134" s="9">
        <v>32</v>
      </c>
      <c r="AN134" s="9">
        <v>27</v>
      </c>
      <c r="AO134" s="9">
        <v>35</v>
      </c>
      <c r="AP134" s="9">
        <v>36</v>
      </c>
      <c r="AQ134" s="9">
        <v>32</v>
      </c>
      <c r="AR134" s="3">
        <f t="shared" si="85"/>
        <v>32.4</v>
      </c>
      <c r="AS134" s="3">
        <f>STDEV(AM134:AQ134)</f>
        <v>3.5071355833500362</v>
      </c>
    </row>
    <row r="135" spans="1:45" x14ac:dyDescent="0.35">
      <c r="A135" s="4" t="s">
        <v>24</v>
      </c>
      <c r="B135" s="8"/>
      <c r="C135" s="8"/>
      <c r="D135" s="8"/>
      <c r="E135" s="8"/>
      <c r="F135" s="8"/>
      <c r="G135" s="8"/>
      <c r="H135" s="8"/>
      <c r="I135" s="10" t="e">
        <f>AVERAGE(I132:I134)</f>
        <v>#DIV/0!</v>
      </c>
      <c r="J135" s="10"/>
      <c r="K135" s="9"/>
      <c r="L135" s="9"/>
      <c r="M135" s="9"/>
      <c r="N135" s="9"/>
      <c r="O135" s="9"/>
      <c r="P135" s="10" t="e">
        <f>AVERAGE(P132:P134)</f>
        <v>#DIV/0!</v>
      </c>
      <c r="Q135" s="10"/>
      <c r="R135" s="9"/>
      <c r="S135" s="9"/>
      <c r="T135" s="9"/>
      <c r="U135" s="9"/>
      <c r="V135" s="9"/>
      <c r="W135" s="10" t="e">
        <f>AVERAGE(W132:W134)</f>
        <v>#DIV/0!</v>
      </c>
      <c r="X135" s="10"/>
      <c r="Y135" s="9"/>
      <c r="Z135" s="9"/>
      <c r="AA135" s="9"/>
      <c r="AB135" s="9"/>
      <c r="AC135" s="9"/>
      <c r="AD135" s="10" t="e">
        <f>AVERAGE(AD132:AD134)</f>
        <v>#DIV/0!</v>
      </c>
      <c r="AE135" s="10"/>
      <c r="AF135" s="9"/>
      <c r="AG135" s="9"/>
      <c r="AH135" s="9"/>
      <c r="AI135" s="9"/>
      <c r="AJ135" s="9"/>
      <c r="AK135" s="10" t="e">
        <f>AVERAGE(AK132:AK134)</f>
        <v>#DIV/0!</v>
      </c>
      <c r="AL135" s="10"/>
      <c r="AM135" s="9"/>
      <c r="AN135" s="9"/>
      <c r="AO135" s="9"/>
      <c r="AP135" s="9"/>
      <c r="AQ135" s="9"/>
      <c r="AR135" s="10">
        <f>AVERAGE(AR132:AR134)</f>
        <v>36.733333333333327</v>
      </c>
      <c r="AS135" s="10"/>
    </row>
    <row r="136" spans="1:45" x14ac:dyDescent="0.35">
      <c r="A136" s="4" t="s">
        <v>25</v>
      </c>
      <c r="B136" s="8"/>
      <c r="C136" s="8"/>
      <c r="D136" s="8"/>
      <c r="E136" s="8"/>
      <c r="F136" s="8"/>
      <c r="G136" s="8"/>
      <c r="H136" s="8"/>
      <c r="I136" s="10" t="e">
        <f>J132+J133+J134</f>
        <v>#DIV/0!</v>
      </c>
      <c r="J136" s="10"/>
      <c r="K136" s="9"/>
      <c r="L136" s="9"/>
      <c r="M136" s="9"/>
      <c r="N136" s="9"/>
      <c r="O136" s="9"/>
      <c r="P136" s="10" t="e">
        <f>Q132+Q133+Q134</f>
        <v>#DIV/0!</v>
      </c>
      <c r="Q136" s="10"/>
      <c r="R136" s="9"/>
      <c r="S136" s="9"/>
      <c r="T136" s="9"/>
      <c r="U136" s="9"/>
      <c r="V136" s="9"/>
      <c r="W136" s="10" t="e">
        <f>X132+X133+X134</f>
        <v>#DIV/0!</v>
      </c>
      <c r="X136" s="10"/>
      <c r="Y136" s="9"/>
      <c r="Z136" s="9"/>
      <c r="AA136" s="9"/>
      <c r="AB136" s="9"/>
      <c r="AC136" s="9"/>
      <c r="AD136" s="10" t="e">
        <f>AE132+AE133+AE134</f>
        <v>#DIV/0!</v>
      </c>
      <c r="AE136" s="10"/>
      <c r="AF136" s="9"/>
      <c r="AG136" s="9"/>
      <c r="AH136" s="9"/>
      <c r="AI136" s="9"/>
      <c r="AJ136" s="9"/>
      <c r="AK136" s="10" t="e">
        <f>AL132+AL133+AL134</f>
        <v>#DIV/0!</v>
      </c>
      <c r="AL136" s="10"/>
      <c r="AM136" s="9"/>
      <c r="AN136" s="9"/>
      <c r="AO136" s="9"/>
      <c r="AP136" s="9"/>
      <c r="AQ136" s="9"/>
      <c r="AR136" s="10">
        <f>AS132+AS133+AS134</f>
        <v>24.823273354752544</v>
      </c>
      <c r="AS136" s="10"/>
    </row>
    <row r="139" spans="1:45" x14ac:dyDescent="0.35">
      <c r="A139" s="8" t="s">
        <v>29</v>
      </c>
      <c r="B139" s="1">
        <v>42891</v>
      </c>
      <c r="C139" s="8"/>
      <c r="D139" s="8"/>
      <c r="E139" s="8"/>
      <c r="F139" s="8"/>
      <c r="G139" s="8"/>
      <c r="H139" s="8"/>
      <c r="I139" s="8"/>
      <c r="K139" s="8"/>
      <c r="L139" s="8"/>
      <c r="M139" s="8"/>
      <c r="N139" s="8"/>
      <c r="O139" s="8"/>
      <c r="P139" s="8"/>
      <c r="R139" s="8"/>
      <c r="S139" s="8"/>
      <c r="T139" s="8"/>
      <c r="U139" s="8"/>
      <c r="V139" s="8"/>
      <c r="W139" s="8"/>
      <c r="Y139" s="8"/>
      <c r="Z139" s="8"/>
      <c r="AA139" s="8"/>
      <c r="AB139" s="8"/>
      <c r="AC139" s="8"/>
      <c r="AD139" s="8"/>
      <c r="AF139" s="8"/>
      <c r="AG139" s="8"/>
      <c r="AH139" s="8"/>
      <c r="AI139" s="8"/>
      <c r="AJ139" s="8"/>
      <c r="AK139" s="8"/>
      <c r="AM139" s="8"/>
      <c r="AN139" s="8"/>
      <c r="AO139" s="8"/>
      <c r="AP139" s="8"/>
      <c r="AQ139" s="8"/>
      <c r="AR139" s="8"/>
    </row>
    <row r="140" spans="1:45" x14ac:dyDescent="0.35">
      <c r="A140" s="8" t="s">
        <v>17</v>
      </c>
      <c r="B140" s="8" t="s">
        <v>18</v>
      </c>
      <c r="C140" s="8"/>
      <c r="D140" s="8">
        <v>1</v>
      </c>
      <c r="E140" s="8"/>
      <c r="F140" s="8"/>
      <c r="G140" s="8"/>
      <c r="H140" s="8"/>
      <c r="I140" s="2" t="s">
        <v>19</v>
      </c>
      <c r="J140" s="2" t="s">
        <v>20</v>
      </c>
      <c r="K140" s="8">
        <f>10^-1</f>
        <v>0.1</v>
      </c>
      <c r="L140" s="8"/>
      <c r="M140" s="8"/>
      <c r="N140" s="8"/>
      <c r="O140" s="8"/>
      <c r="P140" s="2" t="s">
        <v>19</v>
      </c>
      <c r="Q140" s="2" t="s">
        <v>20</v>
      </c>
      <c r="R140" s="8">
        <f>10^-2</f>
        <v>0.01</v>
      </c>
      <c r="S140" s="8"/>
      <c r="T140" s="8"/>
      <c r="U140" s="8"/>
      <c r="V140" s="8"/>
      <c r="W140" s="2" t="s">
        <v>19</v>
      </c>
      <c r="X140" s="2" t="s">
        <v>20</v>
      </c>
      <c r="Y140" s="8">
        <f>10^-3</f>
        <v>1E-3</v>
      </c>
      <c r="Z140" s="8"/>
      <c r="AA140" s="8"/>
      <c r="AB140" s="8"/>
      <c r="AC140" s="8"/>
      <c r="AD140" s="2" t="s">
        <v>19</v>
      </c>
      <c r="AE140" s="2" t="s">
        <v>20</v>
      </c>
      <c r="AF140" s="8">
        <f>10^-4</f>
        <v>1E-4</v>
      </c>
      <c r="AG140" s="8"/>
      <c r="AH140" s="8"/>
      <c r="AI140" s="8"/>
      <c r="AJ140" s="8"/>
      <c r="AK140" s="2" t="s">
        <v>19</v>
      </c>
      <c r="AL140" s="2" t="s">
        <v>20</v>
      </c>
      <c r="AM140" s="8">
        <f>10^-5</f>
        <v>1.0000000000000001E-5</v>
      </c>
      <c r="AN140" s="8"/>
      <c r="AO140" s="8"/>
      <c r="AP140" s="8"/>
      <c r="AQ140" s="8"/>
      <c r="AR140" s="2" t="s">
        <v>19</v>
      </c>
      <c r="AS140" s="2" t="s">
        <v>20</v>
      </c>
    </row>
    <row r="141" spans="1:45" x14ac:dyDescent="0.35">
      <c r="A141" s="8" t="s">
        <v>21</v>
      </c>
      <c r="B141" s="8">
        <v>1</v>
      </c>
      <c r="C141" s="8"/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3">
        <f>AVERAGE(D141:H141)</f>
        <v>0</v>
      </c>
      <c r="J141" s="3">
        <f>STDEV(D141:H141)</f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3">
        <f>AVERAGE(K141:O141)</f>
        <v>0</v>
      </c>
      <c r="Q141" s="3">
        <f>STDEV(K141:O141)</f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3">
        <f>AVERAGE(R141:V141)</f>
        <v>0</v>
      </c>
      <c r="X141" s="3">
        <f>STDEV(R141:V141)</f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3">
        <f>AVERAGE(Y141:AC141)</f>
        <v>0</v>
      </c>
      <c r="AE141" s="3">
        <f>STDEV(Y141:AC141)</f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3">
        <f>AVERAGE(AF141:AJ141)</f>
        <v>0</v>
      </c>
      <c r="AL141" s="3">
        <f>STDEV(AF141:AJ141)</f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3">
        <f>AVERAGE(AM141:AQ141)</f>
        <v>0</v>
      </c>
      <c r="AS141" s="3">
        <f>STDEV(AM141:AQ141)</f>
        <v>0</v>
      </c>
    </row>
    <row r="142" spans="1:45" x14ac:dyDescent="0.35">
      <c r="A142" s="8"/>
      <c r="B142" s="8">
        <v>2</v>
      </c>
      <c r="C142" s="8"/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3">
        <f>AVERAGE(D142:H142)</f>
        <v>0</v>
      </c>
      <c r="J142" s="3">
        <f>STDEV(D142:H142)</f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3">
        <f t="shared" ref="P142:P143" si="86">AVERAGE(K142:O142)</f>
        <v>0</v>
      </c>
      <c r="Q142" s="3">
        <f>STDEV(K142:O142)</f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3">
        <f t="shared" ref="W142:W143" si="87">AVERAGE(R142:V142)</f>
        <v>0</v>
      </c>
      <c r="X142" s="3">
        <f>STDEV(R142:V142)</f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3">
        <f t="shared" ref="AD142:AD143" si="88">AVERAGE(Y142:AC142)</f>
        <v>0</v>
      </c>
      <c r="AE142" s="3">
        <f>STDEV(Y142:AC142)</f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3">
        <f t="shared" ref="AK142:AK143" si="89">AVERAGE(AF142:AJ142)</f>
        <v>0</v>
      </c>
      <c r="AL142" s="3">
        <f>STDEV(AF142:AJ142)</f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3">
        <f t="shared" ref="AR142:AR143" si="90">AVERAGE(AM142:AQ142)</f>
        <v>0</v>
      </c>
      <c r="AS142" s="3">
        <f>STDEV(AM142:AQ142)</f>
        <v>0</v>
      </c>
    </row>
    <row r="143" spans="1:45" x14ac:dyDescent="0.35">
      <c r="A143" s="8"/>
      <c r="B143" s="8">
        <v>3</v>
      </c>
      <c r="C143" s="8"/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3">
        <f>AVERAGE(D143:H143)</f>
        <v>0</v>
      </c>
      <c r="J143" s="3">
        <f>STDEV(D143:H143)</f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3">
        <f t="shared" si="86"/>
        <v>0</v>
      </c>
      <c r="Q143" s="3">
        <f>STDEV(K143:O143)</f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3">
        <f t="shared" si="87"/>
        <v>0</v>
      </c>
      <c r="X143" s="3">
        <f>STDEV(R143:V143)</f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3">
        <f t="shared" si="88"/>
        <v>0</v>
      </c>
      <c r="AE143" s="3">
        <f>STDEV(Y143:AC143)</f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3">
        <f t="shared" si="89"/>
        <v>0</v>
      </c>
      <c r="AL143" s="3">
        <f>STDEV(AF143:AJ143)</f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3">
        <f t="shared" si="90"/>
        <v>0</v>
      </c>
      <c r="AS143" s="3">
        <f>STDEV(AM143:AQ143)</f>
        <v>0</v>
      </c>
    </row>
    <row r="144" spans="1:45" x14ac:dyDescent="0.35">
      <c r="A144" s="8"/>
      <c r="B144" s="8"/>
      <c r="C144" s="8"/>
      <c r="D144" s="9"/>
      <c r="E144" s="9"/>
      <c r="F144" s="9"/>
      <c r="G144" s="9"/>
      <c r="H144" s="9"/>
      <c r="I144" s="10">
        <f>AVERAGE(I141:I143)</f>
        <v>0</v>
      </c>
      <c r="J144" s="10"/>
      <c r="K144" s="9"/>
      <c r="L144" s="9"/>
      <c r="M144" s="9"/>
      <c r="N144" s="9"/>
      <c r="O144" s="9"/>
      <c r="P144" s="10">
        <f>AVERAGE(P141:P143)</f>
        <v>0</v>
      </c>
      <c r="Q144" s="10"/>
      <c r="R144" s="9"/>
      <c r="S144" s="9"/>
      <c r="T144" s="9"/>
      <c r="U144" s="9"/>
      <c r="V144" s="9"/>
      <c r="W144" s="10">
        <f>AVERAGE(W141:W143)</f>
        <v>0</v>
      </c>
      <c r="X144" s="10"/>
      <c r="Y144" s="9"/>
      <c r="Z144" s="9"/>
      <c r="AA144" s="9"/>
      <c r="AB144" s="9"/>
      <c r="AC144" s="9"/>
      <c r="AD144" s="10">
        <f>AVERAGE(AD141:AD143)</f>
        <v>0</v>
      </c>
      <c r="AE144" s="10"/>
      <c r="AF144" s="9"/>
      <c r="AG144" s="9"/>
      <c r="AH144" s="9"/>
      <c r="AI144" s="9"/>
      <c r="AJ144" s="9"/>
      <c r="AK144" s="10">
        <f>AVERAGE(AK141:AK143)</f>
        <v>0</v>
      </c>
      <c r="AL144" s="10"/>
      <c r="AM144" s="9"/>
      <c r="AN144" s="9"/>
      <c r="AO144" s="9"/>
      <c r="AP144" s="9"/>
      <c r="AQ144" s="9"/>
      <c r="AR144" s="10">
        <f>AVERAGE(AR141:AR143)</f>
        <v>0</v>
      </c>
      <c r="AS144" s="10"/>
    </row>
    <row r="145" spans="1:45" x14ac:dyDescent="0.35">
      <c r="A145" s="8"/>
      <c r="B145" s="8"/>
      <c r="C145" s="8"/>
      <c r="D145" s="9"/>
      <c r="E145" s="9"/>
      <c r="F145" s="9"/>
      <c r="G145" s="9"/>
      <c r="H145" s="9"/>
      <c r="I145" s="10">
        <f>J141+J142+J143</f>
        <v>0</v>
      </c>
      <c r="J145" s="10"/>
      <c r="K145" s="9"/>
      <c r="L145" s="9"/>
      <c r="M145" s="9"/>
      <c r="N145" s="9"/>
      <c r="O145" s="9"/>
      <c r="P145" s="10">
        <f>Q141+Q142+Q143</f>
        <v>0</v>
      </c>
      <c r="Q145" s="10"/>
      <c r="R145" s="9"/>
      <c r="S145" s="9"/>
      <c r="T145" s="9"/>
      <c r="U145" s="9"/>
      <c r="V145" s="9"/>
      <c r="W145" s="10">
        <f>X141+X142+X143</f>
        <v>0</v>
      </c>
      <c r="X145" s="10"/>
      <c r="Y145" s="9"/>
      <c r="Z145" s="9"/>
      <c r="AA145" s="9"/>
      <c r="AB145" s="9"/>
      <c r="AC145" s="9"/>
      <c r="AD145" s="10">
        <f>AE141+AE142+AE143</f>
        <v>0</v>
      </c>
      <c r="AE145" s="10"/>
      <c r="AF145" s="9"/>
      <c r="AG145" s="9"/>
      <c r="AH145" s="9"/>
      <c r="AI145" s="9"/>
      <c r="AJ145" s="9"/>
      <c r="AK145" s="10">
        <f>AL141+AL142+AL143</f>
        <v>0</v>
      </c>
      <c r="AL145" s="10"/>
      <c r="AM145" s="9"/>
      <c r="AN145" s="9"/>
      <c r="AO145" s="9"/>
      <c r="AP145" s="9"/>
      <c r="AQ145" s="9"/>
      <c r="AR145" s="10">
        <f>AS141+AS142+AS143</f>
        <v>0</v>
      </c>
      <c r="AS145" s="10"/>
    </row>
    <row r="146" spans="1:45" x14ac:dyDescent="0.35">
      <c r="A146" s="8" t="s">
        <v>22</v>
      </c>
      <c r="B146" s="8">
        <v>1</v>
      </c>
      <c r="C146" s="8"/>
      <c r="D146" s="9" t="s">
        <v>23</v>
      </c>
      <c r="E146" s="9" t="s">
        <v>23</v>
      </c>
      <c r="F146" s="9" t="s">
        <v>23</v>
      </c>
      <c r="G146" s="9" t="s">
        <v>23</v>
      </c>
      <c r="H146" s="9" t="s">
        <v>23</v>
      </c>
      <c r="I146" s="3" t="e">
        <f>AVERAGE(D146:H146)</f>
        <v>#DIV/0!</v>
      </c>
      <c r="J146" s="3" t="e">
        <f>STDEV(D146:H146)</f>
        <v>#DIV/0!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3" t="e">
        <f t="shared" ref="P146:P148" si="91">AVERAGE(K146:O146)</f>
        <v>#DIV/0!</v>
      </c>
      <c r="Q146" s="3" t="e">
        <f>STDEV(K146:O146)</f>
        <v>#DIV/0!</v>
      </c>
      <c r="R146" s="9" t="s">
        <v>23</v>
      </c>
      <c r="S146" s="9" t="s">
        <v>23</v>
      </c>
      <c r="T146" s="9" t="s">
        <v>23</v>
      </c>
      <c r="U146" s="9" t="s">
        <v>23</v>
      </c>
      <c r="V146" s="9" t="s">
        <v>23</v>
      </c>
      <c r="W146" s="3" t="e">
        <f t="shared" ref="W146:W148" si="92">AVERAGE(R146:V146)</f>
        <v>#DIV/0!</v>
      </c>
      <c r="X146" s="3" t="e">
        <f>STDEV(R146:V146)</f>
        <v>#DIV/0!</v>
      </c>
      <c r="Y146" s="9" t="s">
        <v>23</v>
      </c>
      <c r="Z146" s="9" t="s">
        <v>23</v>
      </c>
      <c r="AA146" s="9" t="s">
        <v>23</v>
      </c>
      <c r="AB146" s="9" t="s">
        <v>23</v>
      </c>
      <c r="AC146" s="9" t="s">
        <v>23</v>
      </c>
      <c r="AD146" s="3" t="e">
        <f t="shared" ref="AD146:AD148" si="93">AVERAGE(Y146:AC146)</f>
        <v>#DIV/0!</v>
      </c>
      <c r="AE146" s="3" t="e">
        <f>STDEV(Y146:AC146)</f>
        <v>#DIV/0!</v>
      </c>
      <c r="AF146" s="9" t="s">
        <v>23</v>
      </c>
      <c r="AG146" s="9" t="s">
        <v>23</v>
      </c>
      <c r="AH146" s="9" t="s">
        <v>23</v>
      </c>
      <c r="AI146" s="9" t="s">
        <v>23</v>
      </c>
      <c r="AJ146" s="9" t="s">
        <v>23</v>
      </c>
      <c r="AK146" s="3" t="e">
        <f t="shared" ref="AK146:AK148" si="94">AVERAGE(AF146:AJ146)</f>
        <v>#DIV/0!</v>
      </c>
      <c r="AL146" s="3" t="e">
        <f>STDEV(AF146:AJ146)</f>
        <v>#DIV/0!</v>
      </c>
      <c r="AM146" s="9" t="s">
        <v>23</v>
      </c>
      <c r="AN146" s="9" t="s">
        <v>23</v>
      </c>
      <c r="AO146" s="9" t="s">
        <v>23</v>
      </c>
      <c r="AP146" s="9" t="s">
        <v>23</v>
      </c>
      <c r="AQ146" s="9" t="s">
        <v>23</v>
      </c>
      <c r="AR146" s="3" t="e">
        <f t="shared" ref="AR146:AR148" si="95">AVERAGE(AM146:AQ146)</f>
        <v>#DIV/0!</v>
      </c>
      <c r="AS146" s="3" t="e">
        <f>STDEV(AM146:AQ146)</f>
        <v>#DIV/0!</v>
      </c>
    </row>
    <row r="147" spans="1:45" x14ac:dyDescent="0.35">
      <c r="A147" s="8"/>
      <c r="B147" s="8">
        <v>2</v>
      </c>
      <c r="C147" s="8"/>
      <c r="D147" s="9" t="s">
        <v>23</v>
      </c>
      <c r="E147" s="9" t="s">
        <v>23</v>
      </c>
      <c r="F147" s="9" t="s">
        <v>23</v>
      </c>
      <c r="G147" s="9" t="s">
        <v>23</v>
      </c>
      <c r="H147" s="9" t="s">
        <v>23</v>
      </c>
      <c r="I147" s="3" t="e">
        <f>AVERAGE(D147:H147)</f>
        <v>#DIV/0!</v>
      </c>
      <c r="J147" s="3" t="e">
        <f>STDEV(D147:H147)</f>
        <v>#DIV/0!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3" t="e">
        <f t="shared" si="91"/>
        <v>#DIV/0!</v>
      </c>
      <c r="Q147" s="3" t="e">
        <f>STDEV(K147:O147)</f>
        <v>#DIV/0!</v>
      </c>
      <c r="R147" s="9" t="s">
        <v>23</v>
      </c>
      <c r="S147" s="9" t="s">
        <v>23</v>
      </c>
      <c r="T147" s="9" t="s">
        <v>23</v>
      </c>
      <c r="U147" s="9" t="s">
        <v>23</v>
      </c>
      <c r="V147" s="9" t="s">
        <v>23</v>
      </c>
      <c r="W147" s="3" t="e">
        <f t="shared" si="92"/>
        <v>#DIV/0!</v>
      </c>
      <c r="X147" s="3" t="e">
        <f>STDEV(R147:V147)</f>
        <v>#DIV/0!</v>
      </c>
      <c r="Y147" s="9" t="s">
        <v>23</v>
      </c>
      <c r="Z147" s="9" t="s">
        <v>23</v>
      </c>
      <c r="AA147" s="9" t="s">
        <v>23</v>
      </c>
      <c r="AB147" s="9" t="s">
        <v>23</v>
      </c>
      <c r="AC147" s="9" t="s">
        <v>23</v>
      </c>
      <c r="AD147" s="3" t="e">
        <f t="shared" si="93"/>
        <v>#DIV/0!</v>
      </c>
      <c r="AE147" s="3" t="e">
        <f>STDEV(Y147:AC147)</f>
        <v>#DIV/0!</v>
      </c>
      <c r="AF147" s="9">
        <v>27</v>
      </c>
      <c r="AG147" s="9">
        <v>39</v>
      </c>
      <c r="AH147" s="9">
        <v>34</v>
      </c>
      <c r="AI147" s="9">
        <v>35</v>
      </c>
      <c r="AJ147" s="9">
        <v>35</v>
      </c>
      <c r="AK147" s="3">
        <f t="shared" si="94"/>
        <v>34</v>
      </c>
      <c r="AL147" s="3">
        <f>STDEV(AF147:AJ147)</f>
        <v>4.358898943540674</v>
      </c>
      <c r="AM147" s="9">
        <v>3</v>
      </c>
      <c r="AN147" s="9">
        <v>4</v>
      </c>
      <c r="AO147" s="9">
        <v>3</v>
      </c>
      <c r="AP147" s="9">
        <v>4</v>
      </c>
      <c r="AQ147" s="9">
        <v>5</v>
      </c>
      <c r="AR147" s="3">
        <f t="shared" si="95"/>
        <v>3.8</v>
      </c>
      <c r="AS147" s="3">
        <f>STDEV(AM147:AQ147)</f>
        <v>0.83666002653407512</v>
      </c>
    </row>
    <row r="148" spans="1:45" x14ac:dyDescent="0.35">
      <c r="A148" s="8"/>
      <c r="B148" s="8">
        <v>3</v>
      </c>
      <c r="C148" s="8"/>
      <c r="D148" s="9" t="s">
        <v>23</v>
      </c>
      <c r="E148" s="9" t="s">
        <v>23</v>
      </c>
      <c r="F148" s="9" t="s">
        <v>23</v>
      </c>
      <c r="G148" s="9" t="s">
        <v>23</v>
      </c>
      <c r="H148" s="9" t="s">
        <v>23</v>
      </c>
      <c r="I148" s="3" t="e">
        <f>AVERAGE(D148:H148)</f>
        <v>#DIV/0!</v>
      </c>
      <c r="J148" s="3" t="e">
        <f>STDEV(D148:H148)</f>
        <v>#DIV/0!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3" t="e">
        <f t="shared" si="91"/>
        <v>#DIV/0!</v>
      </c>
      <c r="Q148" s="3" t="e">
        <f>STDEV(K148:O148)</f>
        <v>#DIV/0!</v>
      </c>
      <c r="R148" s="9" t="s">
        <v>23</v>
      </c>
      <c r="S148" s="9" t="s">
        <v>23</v>
      </c>
      <c r="T148" s="9" t="s">
        <v>23</v>
      </c>
      <c r="U148" s="9" t="s">
        <v>23</v>
      </c>
      <c r="V148" s="9" t="s">
        <v>23</v>
      </c>
      <c r="W148" s="3" t="e">
        <f t="shared" si="92"/>
        <v>#DIV/0!</v>
      </c>
      <c r="X148" s="3" t="e">
        <f>STDEV(R148:V148)</f>
        <v>#DIV/0!</v>
      </c>
      <c r="Y148" s="9" t="s">
        <v>23</v>
      </c>
      <c r="Z148" s="9" t="s">
        <v>23</v>
      </c>
      <c r="AA148" s="9" t="s">
        <v>23</v>
      </c>
      <c r="AB148" s="9" t="s">
        <v>23</v>
      </c>
      <c r="AC148" s="9" t="s">
        <v>23</v>
      </c>
      <c r="AD148" s="3" t="e">
        <f t="shared" si="93"/>
        <v>#DIV/0!</v>
      </c>
      <c r="AE148" s="3" t="e">
        <f>STDEV(Y148:AC148)</f>
        <v>#DIV/0!</v>
      </c>
      <c r="AF148" s="9">
        <v>24</v>
      </c>
      <c r="AG148" s="9">
        <v>23</v>
      </c>
      <c r="AH148" s="9">
        <v>40</v>
      </c>
      <c r="AI148" s="9">
        <v>24</v>
      </c>
      <c r="AJ148" s="9">
        <v>10</v>
      </c>
      <c r="AK148" s="3">
        <f t="shared" si="94"/>
        <v>24.2</v>
      </c>
      <c r="AL148" s="3">
        <f>STDEV(AF148:AJ148)</f>
        <v>10.639548862616312</v>
      </c>
      <c r="AM148" s="9">
        <v>3</v>
      </c>
      <c r="AN148" s="9">
        <v>3</v>
      </c>
      <c r="AO148" s="9">
        <v>2</v>
      </c>
      <c r="AP148" s="9">
        <v>1</v>
      </c>
      <c r="AQ148" s="9">
        <v>1</v>
      </c>
      <c r="AR148" s="3">
        <f t="shared" si="95"/>
        <v>2</v>
      </c>
      <c r="AS148" s="3">
        <f>STDEV(AM148:AQ148)</f>
        <v>1</v>
      </c>
    </row>
    <row r="149" spans="1:45" x14ac:dyDescent="0.35">
      <c r="A149" s="4" t="s">
        <v>24</v>
      </c>
      <c r="B149" s="8"/>
      <c r="C149" s="8"/>
      <c r="D149" s="9"/>
      <c r="E149" s="9"/>
      <c r="F149" s="9"/>
      <c r="G149" s="9"/>
      <c r="H149" s="9"/>
      <c r="I149" s="10" t="e">
        <f>AVERAGE(I146:I148)</f>
        <v>#DIV/0!</v>
      </c>
      <c r="J149" s="10"/>
      <c r="K149" s="9"/>
      <c r="L149" s="9"/>
      <c r="M149" s="9"/>
      <c r="N149" s="9"/>
      <c r="O149" s="9"/>
      <c r="P149" s="10" t="e">
        <f>AVERAGE(P146:P148)</f>
        <v>#DIV/0!</v>
      </c>
      <c r="Q149" s="10"/>
      <c r="R149" s="9"/>
      <c r="S149" s="9"/>
      <c r="T149" s="9"/>
      <c r="U149" s="9"/>
      <c r="V149" s="9"/>
      <c r="W149" s="10" t="e">
        <f>AVERAGE(W146:W148)</f>
        <v>#DIV/0!</v>
      </c>
      <c r="X149" s="10"/>
      <c r="Y149" s="9"/>
      <c r="Z149" s="9"/>
      <c r="AA149" s="9"/>
      <c r="AB149" s="9"/>
      <c r="AC149" s="9"/>
      <c r="AD149" s="10" t="e">
        <f>AVERAGE(AD146:AD148)</f>
        <v>#DIV/0!</v>
      </c>
      <c r="AE149" s="10"/>
      <c r="AF149" s="9"/>
      <c r="AG149" s="9"/>
      <c r="AH149" s="9"/>
      <c r="AI149" s="9"/>
      <c r="AJ149" s="9"/>
      <c r="AK149" s="10">
        <f>AVERAGE(AK147:AK148)</f>
        <v>29.1</v>
      </c>
      <c r="AL149" s="10"/>
      <c r="AM149" s="9"/>
      <c r="AN149" s="9"/>
      <c r="AO149" s="9"/>
      <c r="AP149" s="9"/>
      <c r="AQ149" s="9"/>
      <c r="AR149" s="10">
        <f>AVERAGE(AR147:AR148)</f>
        <v>2.9</v>
      </c>
      <c r="AS149" s="10"/>
    </row>
    <row r="150" spans="1:45" x14ac:dyDescent="0.35">
      <c r="A150" s="4" t="s">
        <v>25</v>
      </c>
      <c r="B150" s="8"/>
      <c r="C150" s="8"/>
      <c r="D150" s="9"/>
      <c r="E150" s="9"/>
      <c r="F150" s="9"/>
      <c r="G150" s="9"/>
      <c r="H150" s="9"/>
      <c r="I150" s="10" t="e">
        <f>J146+J147+J148</f>
        <v>#DIV/0!</v>
      </c>
      <c r="J150" s="10"/>
      <c r="K150" s="9"/>
      <c r="L150" s="9"/>
      <c r="M150" s="9"/>
      <c r="N150" s="9"/>
      <c r="O150" s="9"/>
      <c r="P150" s="10" t="e">
        <f>Q146+Q147+Q148</f>
        <v>#DIV/0!</v>
      </c>
      <c r="Q150" s="10"/>
      <c r="R150" s="9"/>
      <c r="S150" s="9"/>
      <c r="T150" s="9"/>
      <c r="U150" s="9"/>
      <c r="V150" s="9"/>
      <c r="W150" s="10" t="e">
        <f>X146+X147+X148</f>
        <v>#DIV/0!</v>
      </c>
      <c r="X150" s="10"/>
      <c r="Y150" s="9"/>
      <c r="Z150" s="9"/>
      <c r="AA150" s="9"/>
      <c r="AB150" s="9"/>
      <c r="AC150" s="9"/>
      <c r="AD150" s="10" t="e">
        <f>AE146+AE147+AE148</f>
        <v>#DIV/0!</v>
      </c>
      <c r="AE150" s="10"/>
      <c r="AF150" s="9"/>
      <c r="AG150" s="9"/>
      <c r="AH150" s="9"/>
      <c r="AI150" s="9"/>
      <c r="AJ150" s="9"/>
      <c r="AK150" s="10" t="e">
        <f>AL146+AL147+AL148</f>
        <v>#DIV/0!</v>
      </c>
      <c r="AL150" s="10"/>
      <c r="AM150" s="9"/>
      <c r="AN150" s="9"/>
      <c r="AO150" s="9"/>
      <c r="AP150" s="9"/>
      <c r="AQ150" s="9"/>
      <c r="AR150" s="10" t="e">
        <f>AS146+AS147+AS148</f>
        <v>#DIV/0!</v>
      </c>
      <c r="AS150" s="10"/>
    </row>
    <row r="151" spans="1:45" x14ac:dyDescent="0.35">
      <c r="A151" s="8" t="s">
        <v>26</v>
      </c>
      <c r="B151" s="8">
        <v>1</v>
      </c>
      <c r="C151" s="8"/>
      <c r="D151" s="9" t="s">
        <v>23</v>
      </c>
      <c r="E151" s="9" t="s">
        <v>23</v>
      </c>
      <c r="F151" s="9" t="s">
        <v>23</v>
      </c>
      <c r="G151" s="9" t="s">
        <v>23</v>
      </c>
      <c r="H151" s="9" t="s">
        <v>23</v>
      </c>
      <c r="I151" s="3" t="e">
        <f>AVERAGE(D151:H151)</f>
        <v>#DIV/0!</v>
      </c>
      <c r="J151" s="3" t="e">
        <f>STDEV(D151:H151)</f>
        <v>#DIV/0!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3" t="e">
        <f t="shared" ref="P151:P153" si="96">AVERAGE(K151:O151)</f>
        <v>#DIV/0!</v>
      </c>
      <c r="Q151" s="3" t="e">
        <f>STDEV(K151:O151)</f>
        <v>#DIV/0!</v>
      </c>
      <c r="R151" s="9" t="s">
        <v>23</v>
      </c>
      <c r="S151" s="9" t="s">
        <v>23</v>
      </c>
      <c r="T151" s="9" t="s">
        <v>23</v>
      </c>
      <c r="U151" s="9" t="s">
        <v>23</v>
      </c>
      <c r="V151" s="9" t="s">
        <v>23</v>
      </c>
      <c r="W151" s="3" t="e">
        <f t="shared" ref="W151:W153" si="97">AVERAGE(R151:V151)</f>
        <v>#DIV/0!</v>
      </c>
      <c r="X151" s="3" t="e">
        <f>STDEV(R151:V151)</f>
        <v>#DIV/0!</v>
      </c>
      <c r="Y151" s="9">
        <v>34</v>
      </c>
      <c r="Z151" s="9">
        <v>33</v>
      </c>
      <c r="AA151" s="9">
        <v>24</v>
      </c>
      <c r="AB151" s="9">
        <v>39</v>
      </c>
      <c r="AC151" s="9">
        <v>31</v>
      </c>
      <c r="AD151" s="3">
        <f t="shared" ref="AD151:AD153" si="98">AVERAGE(Y151:AC151)</f>
        <v>32.200000000000003</v>
      </c>
      <c r="AE151" s="3">
        <f>STDEV(Y151:AC151)</f>
        <v>5.4497706373754893</v>
      </c>
      <c r="AF151" s="9">
        <v>2</v>
      </c>
      <c r="AG151" s="9">
        <v>7</v>
      </c>
      <c r="AH151" s="9">
        <v>5</v>
      </c>
      <c r="AI151" s="9">
        <v>5</v>
      </c>
      <c r="AJ151" s="9">
        <v>4</v>
      </c>
      <c r="AK151" s="3">
        <f t="shared" ref="AK151:AK153" si="99">AVERAGE(AF151:AJ151)</f>
        <v>4.5999999999999996</v>
      </c>
      <c r="AL151" s="3">
        <f>STDEV(AF151:AJ151)</f>
        <v>1.8165902124584952</v>
      </c>
      <c r="AM151" s="9">
        <v>0</v>
      </c>
      <c r="AN151" s="9">
        <v>1</v>
      </c>
      <c r="AO151" s="9">
        <v>0</v>
      </c>
      <c r="AP151" s="9">
        <v>1</v>
      </c>
      <c r="AQ151" s="9">
        <v>1</v>
      </c>
      <c r="AR151" s="3">
        <f t="shared" ref="AR151:AR153" si="100">AVERAGE(AM151:AQ151)</f>
        <v>0.6</v>
      </c>
      <c r="AS151" s="3">
        <f>STDEV(AM151:AQ151)</f>
        <v>0.54772255750516607</v>
      </c>
    </row>
    <row r="152" spans="1:45" x14ac:dyDescent="0.35">
      <c r="A152" s="8" t="s">
        <v>14</v>
      </c>
      <c r="B152" s="8">
        <v>2</v>
      </c>
      <c r="C152" s="8"/>
      <c r="D152" s="9" t="s">
        <v>23</v>
      </c>
      <c r="E152" s="9" t="s">
        <v>23</v>
      </c>
      <c r="F152" s="9" t="s">
        <v>23</v>
      </c>
      <c r="G152" s="9" t="s">
        <v>23</v>
      </c>
      <c r="H152" s="9" t="s">
        <v>23</v>
      </c>
      <c r="I152" s="3" t="e">
        <f>AVERAGE(D152:H152)</f>
        <v>#DIV/0!</v>
      </c>
      <c r="J152" s="3" t="e">
        <f>STDEV(D152:H152)</f>
        <v>#DIV/0!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3" t="e">
        <f t="shared" si="96"/>
        <v>#DIV/0!</v>
      </c>
      <c r="Q152" s="3" t="e">
        <f>STDEV(K152:O152)</f>
        <v>#DIV/0!</v>
      </c>
      <c r="R152" s="9" t="s">
        <v>23</v>
      </c>
      <c r="S152" s="9" t="s">
        <v>23</v>
      </c>
      <c r="T152" s="9" t="s">
        <v>23</v>
      </c>
      <c r="U152" s="9" t="s">
        <v>23</v>
      </c>
      <c r="V152" s="9" t="s">
        <v>23</v>
      </c>
      <c r="W152" s="3" t="e">
        <f t="shared" si="97"/>
        <v>#DIV/0!</v>
      </c>
      <c r="X152" s="3" t="e">
        <f>STDEV(R152:V152)</f>
        <v>#DIV/0!</v>
      </c>
      <c r="Y152" s="9">
        <v>16</v>
      </c>
      <c r="Z152" s="9">
        <v>31</v>
      </c>
      <c r="AA152" s="9">
        <v>19</v>
      </c>
      <c r="AB152" s="9">
        <v>26</v>
      </c>
      <c r="AC152" s="9">
        <v>22</v>
      </c>
      <c r="AD152" s="3">
        <f t="shared" si="98"/>
        <v>22.8</v>
      </c>
      <c r="AE152" s="3">
        <f>STDEV(Y152:AC152)</f>
        <v>5.8906705900092602</v>
      </c>
      <c r="AF152" s="9">
        <v>4</v>
      </c>
      <c r="AG152" s="9">
        <v>5</v>
      </c>
      <c r="AH152" s="9">
        <v>2</v>
      </c>
      <c r="AI152" s="9">
        <v>1</v>
      </c>
      <c r="AJ152" s="9">
        <v>0</v>
      </c>
      <c r="AK152" s="3">
        <f t="shared" si="99"/>
        <v>2.4</v>
      </c>
      <c r="AL152" s="3">
        <f>STDEV(AF152:AJ152)</f>
        <v>2.0736441353327719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3">
        <f t="shared" si="100"/>
        <v>0</v>
      </c>
      <c r="AS152" s="3">
        <f>STDEV(AM152:AQ152)</f>
        <v>0</v>
      </c>
    </row>
    <row r="153" spans="1:45" x14ac:dyDescent="0.35">
      <c r="A153" s="8"/>
      <c r="B153" s="8">
        <v>3</v>
      </c>
      <c r="C153" s="8"/>
      <c r="D153" s="9" t="s">
        <v>23</v>
      </c>
      <c r="E153" s="9" t="s">
        <v>23</v>
      </c>
      <c r="F153" s="9" t="s">
        <v>23</v>
      </c>
      <c r="G153" s="9" t="s">
        <v>23</v>
      </c>
      <c r="H153" s="9" t="s">
        <v>23</v>
      </c>
      <c r="I153" s="3" t="e">
        <f>AVERAGE(D153:H153)</f>
        <v>#DIV/0!</v>
      </c>
      <c r="J153" s="3" t="e">
        <f>STDEV(D153:H153)</f>
        <v>#DIV/0!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3" t="e">
        <f t="shared" si="96"/>
        <v>#DIV/0!</v>
      </c>
      <c r="Q153" s="3" t="e">
        <f>STDEV(K153:O153)</f>
        <v>#DIV/0!</v>
      </c>
      <c r="R153" s="9">
        <v>73</v>
      </c>
      <c r="S153" s="9">
        <v>82</v>
      </c>
      <c r="T153" s="9">
        <v>61</v>
      </c>
      <c r="U153" s="9">
        <v>60</v>
      </c>
      <c r="V153" s="9">
        <v>67</v>
      </c>
      <c r="W153" s="3">
        <f t="shared" si="97"/>
        <v>68.599999999999994</v>
      </c>
      <c r="X153" s="3">
        <f>STDEV(R153:V153)</f>
        <v>9.1268833672837175</v>
      </c>
      <c r="Y153" s="9">
        <v>8</v>
      </c>
      <c r="Z153" s="9">
        <v>11</v>
      </c>
      <c r="AA153" s="9">
        <v>9</v>
      </c>
      <c r="AB153" s="9">
        <v>13</v>
      </c>
      <c r="AC153" s="9">
        <v>12</v>
      </c>
      <c r="AD153" s="3">
        <f t="shared" si="98"/>
        <v>10.6</v>
      </c>
      <c r="AE153" s="3">
        <f>STDEV(Y153:AC153)</f>
        <v>2.073644135332775</v>
      </c>
      <c r="AF153" s="9">
        <v>2</v>
      </c>
      <c r="AG153" s="9">
        <v>0</v>
      </c>
      <c r="AH153" s="9">
        <v>2</v>
      </c>
      <c r="AI153" s="9">
        <v>0</v>
      </c>
      <c r="AJ153" s="9">
        <v>1</v>
      </c>
      <c r="AK153" s="3">
        <f t="shared" si="99"/>
        <v>1</v>
      </c>
      <c r="AL153" s="3">
        <f>STDEV(AF153:AJ153)</f>
        <v>1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3">
        <f t="shared" si="100"/>
        <v>0</v>
      </c>
      <c r="AS153" s="3">
        <f>STDEV(AM153:AQ153)</f>
        <v>0</v>
      </c>
    </row>
    <row r="154" spans="1:45" x14ac:dyDescent="0.35">
      <c r="A154" s="4" t="s">
        <v>24</v>
      </c>
      <c r="B154" s="8"/>
      <c r="C154" s="8"/>
      <c r="D154" s="9"/>
      <c r="E154" s="9"/>
      <c r="F154" s="9"/>
      <c r="G154" s="9"/>
      <c r="H154" s="9"/>
      <c r="I154" s="10" t="e">
        <f>AVERAGE(I151:I153)</f>
        <v>#DIV/0!</v>
      </c>
      <c r="J154" s="10"/>
      <c r="K154" s="9"/>
      <c r="L154" s="9"/>
      <c r="M154" s="9"/>
      <c r="N154" s="9"/>
      <c r="O154" s="9"/>
      <c r="P154" s="10" t="e">
        <f>AVERAGE(P151:P153)</f>
        <v>#DIV/0!</v>
      </c>
      <c r="Q154" s="10"/>
      <c r="R154" s="9"/>
      <c r="S154" s="9"/>
      <c r="T154" s="9"/>
      <c r="U154" s="9"/>
      <c r="V154" s="9"/>
      <c r="W154" s="10">
        <f>AVERAGE(W153)</f>
        <v>68.599999999999994</v>
      </c>
      <c r="X154" s="10"/>
      <c r="Y154" s="9"/>
      <c r="Z154" s="9"/>
      <c r="AA154" s="9"/>
      <c r="AB154" s="9"/>
      <c r="AC154" s="9"/>
      <c r="AD154" s="10">
        <f>AVERAGE(AD151:AD153)</f>
        <v>21.866666666666664</v>
      </c>
      <c r="AE154" s="10"/>
      <c r="AF154" s="9"/>
      <c r="AG154" s="9"/>
      <c r="AH154" s="9"/>
      <c r="AI154" s="9"/>
      <c r="AJ154" s="9"/>
      <c r="AK154" s="10">
        <f>AVERAGE(AK151:AK153)</f>
        <v>2.6666666666666665</v>
      </c>
      <c r="AL154" s="10"/>
      <c r="AM154" s="9"/>
      <c r="AN154" s="9"/>
      <c r="AO154" s="9"/>
      <c r="AP154" s="9"/>
      <c r="AQ154" s="9"/>
      <c r="AR154" s="10">
        <f>AVERAGE(AR151:AR153)</f>
        <v>0.19999999999999998</v>
      </c>
      <c r="AS154" s="10"/>
    </row>
    <row r="155" spans="1:45" x14ac:dyDescent="0.35">
      <c r="A155" s="4" t="s">
        <v>25</v>
      </c>
      <c r="B155" s="8"/>
      <c r="C155" s="8"/>
      <c r="D155" s="9"/>
      <c r="E155" s="9"/>
      <c r="F155" s="9"/>
      <c r="G155" s="9"/>
      <c r="H155" s="9"/>
      <c r="I155" s="10" t="e">
        <f>J151+J152+J153</f>
        <v>#DIV/0!</v>
      </c>
      <c r="J155" s="10"/>
      <c r="K155" s="9"/>
      <c r="L155" s="9"/>
      <c r="M155" s="9"/>
      <c r="N155" s="9"/>
      <c r="O155" s="9"/>
      <c r="P155" s="10" t="e">
        <f>Q151+Q152+Q153</f>
        <v>#DIV/0!</v>
      </c>
      <c r="Q155" s="10"/>
      <c r="R155" s="9"/>
      <c r="S155" s="9"/>
      <c r="T155" s="9"/>
      <c r="U155" s="9"/>
      <c r="V155" s="9"/>
      <c r="W155" s="10" t="e">
        <f>X151+X152+X153</f>
        <v>#DIV/0!</v>
      </c>
      <c r="X155" s="10"/>
      <c r="Y155" s="9"/>
      <c r="Z155" s="9"/>
      <c r="AA155" s="9"/>
      <c r="AB155" s="9"/>
      <c r="AC155" s="9"/>
      <c r="AD155" s="10">
        <f>AE151+AE152+AE153</f>
        <v>13.414085362717525</v>
      </c>
      <c r="AE155" s="10"/>
      <c r="AF155" s="9"/>
      <c r="AG155" s="9"/>
      <c r="AH155" s="9"/>
      <c r="AI155" s="9"/>
      <c r="AJ155" s="9"/>
      <c r="AK155" s="10">
        <f>AL151+AL152+AL153</f>
        <v>4.8902343477912673</v>
      </c>
      <c r="AL155" s="10"/>
      <c r="AM155" s="9"/>
      <c r="AN155" s="9"/>
      <c r="AO155" s="9"/>
      <c r="AP155" s="9"/>
      <c r="AQ155" s="9"/>
      <c r="AR155" s="10">
        <f>AS151+AS152+AS153</f>
        <v>0.54772255750516607</v>
      </c>
      <c r="AS155" s="10"/>
    </row>
    <row r="156" spans="1:45" x14ac:dyDescent="0.35">
      <c r="A156" s="8" t="s">
        <v>15</v>
      </c>
      <c r="B156" s="8">
        <v>1</v>
      </c>
      <c r="C156" s="8"/>
      <c r="D156" s="9" t="s">
        <v>23</v>
      </c>
      <c r="E156" s="9" t="s">
        <v>23</v>
      </c>
      <c r="F156" s="9" t="s">
        <v>23</v>
      </c>
      <c r="G156" s="9" t="s">
        <v>23</v>
      </c>
      <c r="H156" s="9" t="s">
        <v>23</v>
      </c>
      <c r="I156" s="3" t="e">
        <f>AVERAGE(D156:H156)</f>
        <v>#DIV/0!</v>
      </c>
      <c r="J156" s="3" t="e">
        <f>STDEV(D156:H156)</f>
        <v>#DIV/0!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3" t="e">
        <f t="shared" ref="P156:P158" si="101">AVERAGE(K156:O156)</f>
        <v>#DIV/0!</v>
      </c>
      <c r="Q156" s="3" t="e">
        <f>STDEV(K156:O156)</f>
        <v>#DIV/0!</v>
      </c>
      <c r="R156" s="9">
        <v>52</v>
      </c>
      <c r="S156" s="9">
        <v>55</v>
      </c>
      <c r="T156" s="9">
        <v>52</v>
      </c>
      <c r="U156" s="9">
        <v>66</v>
      </c>
      <c r="V156" s="9">
        <v>52</v>
      </c>
      <c r="W156" s="3">
        <f t="shared" ref="W156:W158" si="102">AVERAGE(R156:V156)</f>
        <v>55.4</v>
      </c>
      <c r="X156" s="3">
        <f>STDEV(R156:V156)</f>
        <v>6.0663003552412409</v>
      </c>
      <c r="Y156" s="9">
        <v>4</v>
      </c>
      <c r="Z156" s="9">
        <v>8</v>
      </c>
      <c r="AA156" s="9">
        <v>7</v>
      </c>
      <c r="AB156" s="9">
        <v>4</v>
      </c>
      <c r="AC156" s="9">
        <v>7</v>
      </c>
      <c r="AD156" s="3">
        <f t="shared" ref="AD156:AD158" si="103">AVERAGE(Y156:AC156)</f>
        <v>6</v>
      </c>
      <c r="AE156" s="3">
        <f>STDEV(Y156:AC156)</f>
        <v>1.8708286933869707</v>
      </c>
      <c r="AF156" s="9">
        <v>0</v>
      </c>
      <c r="AG156" s="9">
        <v>1</v>
      </c>
      <c r="AH156" s="9">
        <v>1</v>
      </c>
      <c r="AI156" s="9">
        <v>1</v>
      </c>
      <c r="AJ156" s="9">
        <v>1</v>
      </c>
      <c r="AK156" s="3">
        <f t="shared" ref="AK156:AK158" si="104">AVERAGE(AF156:AJ156)</f>
        <v>0.8</v>
      </c>
      <c r="AL156" s="3">
        <f>STDEV(AF156:AJ156)</f>
        <v>0.44721359549995787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3">
        <f t="shared" ref="AR156:AR158" si="105">AVERAGE(AM156:AQ156)</f>
        <v>0</v>
      </c>
      <c r="AS156" s="3">
        <f>STDEV(AM156:AQ156)</f>
        <v>0</v>
      </c>
    </row>
    <row r="157" spans="1:45" x14ac:dyDescent="0.35">
      <c r="A157" s="8"/>
      <c r="B157" s="8">
        <v>2</v>
      </c>
      <c r="C157" s="8"/>
      <c r="D157" s="9" t="s">
        <v>23</v>
      </c>
      <c r="E157" s="9" t="s">
        <v>23</v>
      </c>
      <c r="F157" s="9" t="s">
        <v>23</v>
      </c>
      <c r="G157" s="9" t="s">
        <v>23</v>
      </c>
      <c r="H157" s="9" t="s">
        <v>23</v>
      </c>
      <c r="I157" s="3" t="e">
        <f>AVERAGE(D157:H157)</f>
        <v>#DIV/0!</v>
      </c>
      <c r="J157" s="3" t="e">
        <f>STDEV(D157:H157)</f>
        <v>#DIV/0!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3" t="e">
        <f t="shared" si="101"/>
        <v>#DIV/0!</v>
      </c>
      <c r="Q157" s="3" t="e">
        <f>STDEV(K157:O157)</f>
        <v>#DIV/0!</v>
      </c>
      <c r="R157" s="9">
        <v>45</v>
      </c>
      <c r="S157" s="9">
        <v>38</v>
      </c>
      <c r="T157" s="9">
        <v>54</v>
      </c>
      <c r="U157" s="9">
        <v>37</v>
      </c>
      <c r="V157" s="9">
        <v>42</v>
      </c>
      <c r="W157" s="3">
        <f t="shared" si="102"/>
        <v>43.2</v>
      </c>
      <c r="X157" s="3">
        <f>STDEV(R157:V157)</f>
        <v>6.8337398253079416</v>
      </c>
      <c r="Y157" s="9">
        <v>2</v>
      </c>
      <c r="Z157" s="9">
        <v>4</v>
      </c>
      <c r="AA157" s="9">
        <v>4</v>
      </c>
      <c r="AB157" s="9">
        <v>1</v>
      </c>
      <c r="AC157" s="9">
        <v>7</v>
      </c>
      <c r="AD157" s="3">
        <f t="shared" si="103"/>
        <v>3.6</v>
      </c>
      <c r="AE157" s="3">
        <f>STDEV(Y157:AC157)</f>
        <v>2.3021728866442679</v>
      </c>
      <c r="AF157" s="9">
        <v>1</v>
      </c>
      <c r="AG157" s="9">
        <v>2</v>
      </c>
      <c r="AH157" s="9">
        <v>0</v>
      </c>
      <c r="AI157" s="9">
        <v>0</v>
      </c>
      <c r="AJ157" s="9">
        <v>0</v>
      </c>
      <c r="AK157" s="3">
        <f t="shared" si="104"/>
        <v>0.6</v>
      </c>
      <c r="AL157" s="3">
        <f>STDEV(AF157:AJ157)</f>
        <v>0.89442719099991586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7">
        <f t="shared" si="105"/>
        <v>0</v>
      </c>
      <c r="AS157" s="3">
        <f>STDEV(AM157:AQ157)</f>
        <v>0</v>
      </c>
    </row>
    <row r="158" spans="1:45" x14ac:dyDescent="0.35">
      <c r="A158" s="8"/>
      <c r="B158" s="8">
        <v>3</v>
      </c>
      <c r="C158" s="8"/>
      <c r="D158" s="9" t="s">
        <v>23</v>
      </c>
      <c r="E158" s="9" t="s">
        <v>23</v>
      </c>
      <c r="F158" s="9" t="s">
        <v>23</v>
      </c>
      <c r="G158" s="9" t="s">
        <v>23</v>
      </c>
      <c r="H158" s="9" t="s">
        <v>23</v>
      </c>
      <c r="I158" s="3" t="e">
        <f>AVERAGE(D158:H158)</f>
        <v>#DIV/0!</v>
      </c>
      <c r="J158" s="3" t="e">
        <f>STDEV(D158:H158)</f>
        <v>#DIV/0!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3" t="e">
        <f t="shared" si="101"/>
        <v>#DIV/0!</v>
      </c>
      <c r="Q158" s="3" t="e">
        <f>STDEV(K158:O158)</f>
        <v>#DIV/0!</v>
      </c>
      <c r="R158" s="9">
        <v>26</v>
      </c>
      <c r="S158" s="9">
        <v>28</v>
      </c>
      <c r="T158" s="9">
        <v>19</v>
      </c>
      <c r="U158" s="9">
        <v>22</v>
      </c>
      <c r="V158" s="9">
        <v>29</v>
      </c>
      <c r="W158" s="3">
        <f t="shared" si="102"/>
        <v>24.8</v>
      </c>
      <c r="X158" s="3">
        <f>STDEV(R158:V158)</f>
        <v>4.2071367935925315</v>
      </c>
      <c r="Y158" s="9">
        <v>3</v>
      </c>
      <c r="Z158" s="9">
        <v>3</v>
      </c>
      <c r="AA158" s="9">
        <v>2</v>
      </c>
      <c r="AB158" s="9">
        <v>2</v>
      </c>
      <c r="AC158" s="9">
        <v>1</v>
      </c>
      <c r="AD158" s="3">
        <f t="shared" si="103"/>
        <v>2.2000000000000002</v>
      </c>
      <c r="AE158" s="3">
        <f>STDEV(Y158:AC158)</f>
        <v>0.83666002653407567</v>
      </c>
      <c r="AF158" s="9">
        <v>0</v>
      </c>
      <c r="AG158" s="9">
        <v>0</v>
      </c>
      <c r="AH158" s="9">
        <v>0</v>
      </c>
      <c r="AI158" s="9">
        <v>0</v>
      </c>
      <c r="AJ158" s="9">
        <v>1</v>
      </c>
      <c r="AK158" s="3">
        <f t="shared" si="104"/>
        <v>0.2</v>
      </c>
      <c r="AL158" s="3">
        <f>STDEV(AF158:AJ158)</f>
        <v>0.44721359549995793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3">
        <f t="shared" si="105"/>
        <v>0</v>
      </c>
      <c r="AS158" s="3">
        <f>STDEV(AM158:AQ158)</f>
        <v>0</v>
      </c>
    </row>
    <row r="159" spans="1:45" x14ac:dyDescent="0.35">
      <c r="A159" s="4" t="s">
        <v>24</v>
      </c>
      <c r="B159" s="8"/>
      <c r="C159" s="8"/>
      <c r="D159" s="9"/>
      <c r="E159" s="9"/>
      <c r="F159" s="9"/>
      <c r="G159" s="9"/>
      <c r="H159" s="9"/>
      <c r="I159" s="10" t="e">
        <f>AVERAGE(I156:I158)</f>
        <v>#DIV/0!</v>
      </c>
      <c r="J159" s="10"/>
      <c r="K159" s="9"/>
      <c r="L159" s="9"/>
      <c r="M159" s="9"/>
      <c r="N159" s="9"/>
      <c r="O159" s="9"/>
      <c r="P159" s="10" t="e">
        <f>AVERAGE(P156:P158)</f>
        <v>#DIV/0!</v>
      </c>
      <c r="Q159" s="10"/>
      <c r="R159" s="9"/>
      <c r="S159" s="9"/>
      <c r="T159" s="9"/>
      <c r="U159" s="9"/>
      <c r="V159" s="9"/>
      <c r="W159" s="10">
        <f>AVERAGE(W156:W158)</f>
        <v>41.133333333333333</v>
      </c>
      <c r="X159" s="10"/>
      <c r="Y159" s="9"/>
      <c r="Z159" s="9"/>
      <c r="AA159" s="9"/>
      <c r="AB159" s="9"/>
      <c r="AC159" s="9"/>
      <c r="AD159" s="10">
        <f>AVERAGE(AD156:AD158)</f>
        <v>3.9333333333333336</v>
      </c>
      <c r="AE159" s="10"/>
      <c r="AF159" s="9"/>
      <c r="AG159" s="9"/>
      <c r="AH159" s="9"/>
      <c r="AI159" s="9"/>
      <c r="AJ159" s="9"/>
      <c r="AK159" s="10">
        <f>AVERAGE(AK156:AK158)</f>
        <v>0.53333333333333333</v>
      </c>
      <c r="AL159" s="10"/>
      <c r="AM159" s="9"/>
      <c r="AN159" s="9"/>
      <c r="AO159" s="9"/>
      <c r="AP159" s="9"/>
      <c r="AQ159" s="9"/>
      <c r="AR159" s="10">
        <f>AVERAGE(AR156:AR158)</f>
        <v>0</v>
      </c>
      <c r="AS159" s="10"/>
    </row>
    <row r="160" spans="1:45" x14ac:dyDescent="0.35">
      <c r="A160" s="4" t="s">
        <v>25</v>
      </c>
      <c r="B160" s="8"/>
      <c r="C160" s="8"/>
      <c r="D160" s="9"/>
      <c r="E160" s="9"/>
      <c r="F160" s="9"/>
      <c r="G160" s="9"/>
      <c r="H160" s="9"/>
      <c r="I160" s="10" t="e">
        <f>J156+J157+J158</f>
        <v>#DIV/0!</v>
      </c>
      <c r="J160" s="10"/>
      <c r="K160" s="9"/>
      <c r="L160" s="9"/>
      <c r="M160" s="9"/>
      <c r="N160" s="9"/>
      <c r="O160" s="9"/>
      <c r="P160" s="10" t="e">
        <f>Q156+Q157+Q158</f>
        <v>#DIV/0!</v>
      </c>
      <c r="Q160" s="10"/>
      <c r="R160" s="9"/>
      <c r="S160" s="9"/>
      <c r="T160" s="9"/>
      <c r="U160" s="9"/>
      <c r="V160" s="9"/>
      <c r="W160" s="10">
        <f>X156+X157+X158</f>
        <v>17.107176974141716</v>
      </c>
      <c r="X160" s="10"/>
      <c r="Y160" s="9"/>
      <c r="Z160" s="9"/>
      <c r="AA160" s="9"/>
      <c r="AB160" s="9"/>
      <c r="AC160" s="9"/>
      <c r="AD160" s="10">
        <f>AE156+AE157+AE158</f>
        <v>5.0096616065653139</v>
      </c>
      <c r="AE160" s="10"/>
      <c r="AF160" s="9"/>
      <c r="AG160" s="9"/>
      <c r="AH160" s="9"/>
      <c r="AI160" s="9"/>
      <c r="AJ160" s="9"/>
      <c r="AK160" s="10">
        <f>AL156+AL157+AL158</f>
        <v>1.7888543819998315</v>
      </c>
      <c r="AL160" s="10"/>
      <c r="AM160" s="9"/>
      <c r="AN160" s="9"/>
      <c r="AO160" s="9"/>
      <c r="AP160" s="9"/>
      <c r="AQ160" s="9"/>
      <c r="AR160" s="10">
        <f>AS156+AS157+AS158</f>
        <v>0</v>
      </c>
      <c r="AS160" s="10"/>
    </row>
    <row r="161" spans="1:45" x14ac:dyDescent="0.35">
      <c r="A161" s="8" t="s">
        <v>12</v>
      </c>
      <c r="B161" s="8">
        <v>1</v>
      </c>
      <c r="C161" s="8"/>
      <c r="D161" s="9" t="s">
        <v>23</v>
      </c>
      <c r="E161" s="9" t="s">
        <v>23</v>
      </c>
      <c r="F161" s="9" t="s">
        <v>23</v>
      </c>
      <c r="G161" s="9" t="s">
        <v>23</v>
      </c>
      <c r="H161" s="9" t="s">
        <v>23</v>
      </c>
      <c r="I161" s="3" t="e">
        <f>AVERAGE(D161:H161)</f>
        <v>#DIV/0!</v>
      </c>
      <c r="J161" s="3" t="e">
        <f>STDEV(D161:H161)</f>
        <v>#DIV/0!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3" t="e">
        <f t="shared" ref="P161:P163" si="106">AVERAGE(K161:O161)</f>
        <v>#DIV/0!</v>
      </c>
      <c r="Q161" s="3" t="e">
        <f>STDEV(K161:O161)</f>
        <v>#DIV/0!</v>
      </c>
      <c r="R161" s="9">
        <v>72</v>
      </c>
      <c r="S161" s="9">
        <v>79</v>
      </c>
      <c r="T161" s="9">
        <v>76</v>
      </c>
      <c r="U161" s="9">
        <v>81</v>
      </c>
      <c r="V161" s="9">
        <v>79</v>
      </c>
      <c r="W161" s="3">
        <f t="shared" ref="W161:W163" si="107">AVERAGE(R161:V161)</f>
        <v>77.400000000000006</v>
      </c>
      <c r="X161" s="3">
        <f>STDEV(R161:V161)</f>
        <v>3.5071355833500362</v>
      </c>
      <c r="Y161" s="9">
        <v>5</v>
      </c>
      <c r="Z161" s="9">
        <v>9</v>
      </c>
      <c r="AA161" s="9">
        <v>9</v>
      </c>
      <c r="AB161" s="9">
        <v>10</v>
      </c>
      <c r="AC161" s="9">
        <v>7</v>
      </c>
      <c r="AD161" s="3">
        <f t="shared" ref="AD161:AD162" si="108">AVERAGE(Y161:AC161)</f>
        <v>8</v>
      </c>
      <c r="AE161" s="3">
        <f>STDEV(Y161:AC161)</f>
        <v>2</v>
      </c>
      <c r="AF161" s="9">
        <v>2</v>
      </c>
      <c r="AG161" s="9">
        <v>3</v>
      </c>
      <c r="AH161" s="9">
        <v>1</v>
      </c>
      <c r="AI161" s="9">
        <v>1</v>
      </c>
      <c r="AJ161" s="9">
        <v>3</v>
      </c>
      <c r="AK161" s="3">
        <f t="shared" ref="AK161:AK162" si="109">AVERAGE(AF161:AJ161)</f>
        <v>2</v>
      </c>
      <c r="AL161" s="3">
        <f>STDEV(AF161:AJ161)</f>
        <v>1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3">
        <f t="shared" ref="AR161:AR162" si="110">AVERAGE(AM161:AQ161)</f>
        <v>0</v>
      </c>
      <c r="AS161" s="3">
        <f>STDEV(AM161:AQ161)</f>
        <v>0</v>
      </c>
    </row>
    <row r="162" spans="1:45" x14ac:dyDescent="0.35">
      <c r="A162" s="8" t="s">
        <v>14</v>
      </c>
      <c r="B162" s="8">
        <v>2</v>
      </c>
      <c r="C162" s="8"/>
      <c r="D162" s="9" t="s">
        <v>23</v>
      </c>
      <c r="E162" s="9" t="s">
        <v>23</v>
      </c>
      <c r="F162" s="9" t="s">
        <v>23</v>
      </c>
      <c r="G162" s="9" t="s">
        <v>23</v>
      </c>
      <c r="H162" s="9" t="s">
        <v>23</v>
      </c>
      <c r="I162" s="3" t="e">
        <f>AVERAGE(D162:H162)</f>
        <v>#DIV/0!</v>
      </c>
      <c r="J162" s="3" t="e">
        <f>STDEV(D162:H162)</f>
        <v>#DIV/0!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3" t="e">
        <f t="shared" si="106"/>
        <v>#DIV/0!</v>
      </c>
      <c r="Q162" s="3" t="e">
        <f>STDEV(K162:O162)</f>
        <v>#DIV/0!</v>
      </c>
      <c r="R162" s="9">
        <v>45</v>
      </c>
      <c r="S162" s="9">
        <v>36</v>
      </c>
      <c r="T162" s="9">
        <v>49</v>
      </c>
      <c r="U162" s="9">
        <v>39</v>
      </c>
      <c r="V162" s="9">
        <v>46</v>
      </c>
      <c r="W162" s="3">
        <f t="shared" si="107"/>
        <v>43</v>
      </c>
      <c r="X162" s="3">
        <f>STDEV(R162:V162)</f>
        <v>5.3385391260156556</v>
      </c>
      <c r="Y162" s="9">
        <v>5</v>
      </c>
      <c r="Z162" s="9">
        <v>7</v>
      </c>
      <c r="AA162" s="9">
        <v>8</v>
      </c>
      <c r="AB162" s="9">
        <v>3</v>
      </c>
      <c r="AC162" s="9">
        <v>5</v>
      </c>
      <c r="AD162" s="3">
        <f t="shared" si="108"/>
        <v>5.6</v>
      </c>
      <c r="AE162" s="3">
        <f>STDEV(Y162:AC162)</f>
        <v>1.949358868961792</v>
      </c>
      <c r="AF162" s="9">
        <v>2</v>
      </c>
      <c r="AG162" s="9">
        <v>1</v>
      </c>
      <c r="AH162" s="9">
        <v>0</v>
      </c>
      <c r="AI162" s="9">
        <v>0</v>
      </c>
      <c r="AJ162" s="9">
        <v>1</v>
      </c>
      <c r="AK162" s="3">
        <f t="shared" si="109"/>
        <v>0.8</v>
      </c>
      <c r="AL162" s="3">
        <f>STDEV(AF162:AJ162)</f>
        <v>0.83666002653407556</v>
      </c>
      <c r="AM162" s="9">
        <v>1</v>
      </c>
      <c r="AN162" s="9">
        <v>0</v>
      </c>
      <c r="AO162" s="9">
        <v>0</v>
      </c>
      <c r="AP162" s="9">
        <v>0</v>
      </c>
      <c r="AQ162" s="9">
        <v>0</v>
      </c>
      <c r="AR162" s="3">
        <f t="shared" si="110"/>
        <v>0.2</v>
      </c>
      <c r="AS162" s="3">
        <f>STDEV(AM162:AQ162)</f>
        <v>0.44721359549995793</v>
      </c>
    </row>
    <row r="163" spans="1:45" x14ac:dyDescent="0.35">
      <c r="A163" s="8"/>
      <c r="B163" s="8">
        <v>3</v>
      </c>
      <c r="C163" s="8"/>
      <c r="D163" s="9" t="s">
        <v>23</v>
      </c>
      <c r="E163" s="9" t="s">
        <v>23</v>
      </c>
      <c r="F163" s="9" t="s">
        <v>23</v>
      </c>
      <c r="G163" s="9" t="s">
        <v>23</v>
      </c>
      <c r="H163" s="9" t="s">
        <v>23</v>
      </c>
      <c r="I163" s="3" t="e">
        <f>AVERAGE(D163:H163)</f>
        <v>#DIV/0!</v>
      </c>
      <c r="J163" s="3" t="e">
        <f>STDEV(D163:H163)</f>
        <v>#DIV/0!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3" t="e">
        <f t="shared" si="106"/>
        <v>#DIV/0!</v>
      </c>
      <c r="Q163" s="3" t="e">
        <f>STDEV(K163:O163)</f>
        <v>#DIV/0!</v>
      </c>
      <c r="R163" s="9">
        <v>48</v>
      </c>
      <c r="S163" s="9">
        <v>42</v>
      </c>
      <c r="T163" s="9">
        <v>55</v>
      </c>
      <c r="U163" s="9">
        <v>45</v>
      </c>
      <c r="V163" s="9">
        <v>41</v>
      </c>
      <c r="W163" s="3">
        <f t="shared" si="107"/>
        <v>46.2</v>
      </c>
      <c r="X163" s="3">
        <f>STDEV(R163:V163)</f>
        <v>5.6302753041036828</v>
      </c>
      <c r="Y163" s="9">
        <v>3</v>
      </c>
      <c r="Z163" s="9">
        <v>4</v>
      </c>
      <c r="AA163" s="9">
        <v>1</v>
      </c>
      <c r="AB163" s="9">
        <v>4</v>
      </c>
      <c r="AC163" s="9">
        <v>7</v>
      </c>
      <c r="AD163" s="3">
        <f>AVERAGE(Y163:AC163)</f>
        <v>3.8</v>
      </c>
      <c r="AE163" s="3">
        <f>STDEV(Y163:AC163)</f>
        <v>2.16794833886788</v>
      </c>
      <c r="AF163" s="9">
        <v>0</v>
      </c>
      <c r="AG163" s="9">
        <v>0</v>
      </c>
      <c r="AH163" s="9">
        <v>0</v>
      </c>
      <c r="AI163" s="9">
        <v>0</v>
      </c>
      <c r="AJ163" s="9">
        <v>1</v>
      </c>
      <c r="AK163" s="3">
        <f>AVERAGE(AF163:AJ163)</f>
        <v>0.2</v>
      </c>
      <c r="AL163" s="3">
        <f>STDEV(AF163:AJ163)</f>
        <v>0.44721359549995793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3">
        <f>AVERAGE(AM163:AQ163)</f>
        <v>0</v>
      </c>
      <c r="AS163" s="3">
        <f>STDEV(AM163:AQ163)</f>
        <v>0</v>
      </c>
    </row>
    <row r="164" spans="1:45" x14ac:dyDescent="0.35">
      <c r="A164" s="4" t="s">
        <v>24</v>
      </c>
      <c r="B164" s="8"/>
      <c r="C164" s="8"/>
      <c r="D164" s="9"/>
      <c r="E164" s="9"/>
      <c r="F164" s="9"/>
      <c r="G164" s="9"/>
      <c r="H164" s="9"/>
      <c r="I164" s="10" t="e">
        <f>AVERAGE(I161:I163)</f>
        <v>#DIV/0!</v>
      </c>
      <c r="J164" s="10"/>
      <c r="K164" s="9"/>
      <c r="L164" s="9"/>
      <c r="M164" s="9"/>
      <c r="N164" s="9"/>
      <c r="O164" s="9"/>
      <c r="P164" s="10" t="e">
        <f>AVERAGE(P161:P163)</f>
        <v>#DIV/0!</v>
      </c>
      <c r="Q164" s="10"/>
      <c r="R164" s="9"/>
      <c r="S164" s="9"/>
      <c r="T164" s="9"/>
      <c r="U164" s="9"/>
      <c r="V164" s="9"/>
      <c r="W164" s="10">
        <f>AVERAGE(W161:W163)</f>
        <v>55.533333333333339</v>
      </c>
      <c r="X164" s="10"/>
      <c r="Y164" s="9"/>
      <c r="Z164" s="9"/>
      <c r="AA164" s="9"/>
      <c r="AB164" s="9"/>
      <c r="AC164" s="9"/>
      <c r="AD164" s="10">
        <f>AVERAGE(AD161:AD163)</f>
        <v>5.8</v>
      </c>
      <c r="AE164" s="10"/>
      <c r="AF164" s="9"/>
      <c r="AG164" s="9"/>
      <c r="AH164" s="9"/>
      <c r="AI164" s="9"/>
      <c r="AJ164" s="9"/>
      <c r="AK164" s="10">
        <f>AVERAGE(AK161:AK163)</f>
        <v>1</v>
      </c>
      <c r="AL164" s="10"/>
      <c r="AM164" s="9"/>
      <c r="AN164" s="9"/>
      <c r="AO164" s="9"/>
      <c r="AP164" s="9"/>
      <c r="AQ164" s="9"/>
      <c r="AR164" s="10">
        <f>AVERAGE(AR161:AR163)</f>
        <v>6.6666666666666666E-2</v>
      </c>
      <c r="AS164" s="10"/>
    </row>
    <row r="165" spans="1:45" x14ac:dyDescent="0.35">
      <c r="A165" s="4" t="s">
        <v>25</v>
      </c>
      <c r="B165" s="8"/>
      <c r="C165" s="8"/>
      <c r="D165" s="9"/>
      <c r="E165" s="9"/>
      <c r="F165" s="9"/>
      <c r="G165" s="9"/>
      <c r="H165" s="9"/>
      <c r="I165" s="10" t="e">
        <f>J161+J162+J163</f>
        <v>#DIV/0!</v>
      </c>
      <c r="J165" s="10"/>
      <c r="K165" s="9"/>
      <c r="L165" s="9"/>
      <c r="M165" s="9"/>
      <c r="N165" s="9"/>
      <c r="O165" s="9"/>
      <c r="P165" s="10" t="e">
        <f>Q161+Q162+Q163</f>
        <v>#DIV/0!</v>
      </c>
      <c r="Q165" s="10"/>
      <c r="R165" s="9"/>
      <c r="S165" s="9"/>
      <c r="T165" s="9"/>
      <c r="U165" s="9"/>
      <c r="V165" s="9"/>
      <c r="W165" s="10">
        <f>X161+X162+X163</f>
        <v>14.475950013469376</v>
      </c>
      <c r="X165" s="10"/>
      <c r="Y165" s="9"/>
      <c r="Z165" s="9"/>
      <c r="AA165" s="9"/>
      <c r="AB165" s="9"/>
      <c r="AC165" s="9"/>
      <c r="AD165" s="10">
        <f>AE161+AE162+AE163</f>
        <v>6.117307207829672</v>
      </c>
      <c r="AE165" s="10"/>
      <c r="AF165" s="9"/>
      <c r="AG165" s="9"/>
      <c r="AH165" s="9"/>
      <c r="AI165" s="9"/>
      <c r="AJ165" s="9"/>
      <c r="AK165" s="10">
        <f>AL161+AL162+AL163</f>
        <v>2.2838736220340334</v>
      </c>
      <c r="AL165" s="10"/>
      <c r="AM165" s="9"/>
      <c r="AN165" s="9"/>
      <c r="AO165" s="9"/>
      <c r="AP165" s="9"/>
      <c r="AQ165" s="9"/>
      <c r="AR165" s="10">
        <f>AS161+AS162+AS163</f>
        <v>0.44721359549995793</v>
      </c>
      <c r="AS165" s="10"/>
    </row>
    <row r="166" spans="1:45" x14ac:dyDescent="0.35">
      <c r="A166" s="8" t="s">
        <v>15</v>
      </c>
      <c r="B166" s="8">
        <v>1</v>
      </c>
      <c r="C166" s="8"/>
      <c r="D166" s="9" t="s">
        <v>23</v>
      </c>
      <c r="E166" s="9" t="s">
        <v>23</v>
      </c>
      <c r="F166" s="9" t="s">
        <v>23</v>
      </c>
      <c r="G166" s="9" t="s">
        <v>23</v>
      </c>
      <c r="H166" s="9" t="s">
        <v>23</v>
      </c>
      <c r="I166" s="3" t="e">
        <f>AVERAGE(D166:H166)</f>
        <v>#DIV/0!</v>
      </c>
      <c r="J166" s="3" t="e">
        <f>STDEV(D166:H166)</f>
        <v>#DIV/0!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3" t="e">
        <f t="shared" ref="P166:P168" si="111">AVERAGE(K166:O166)</f>
        <v>#DIV/0!</v>
      </c>
      <c r="Q166" s="3" t="e">
        <f>STDEV(K166:O166)</f>
        <v>#DIV/0!</v>
      </c>
      <c r="R166" s="9">
        <v>54</v>
      </c>
      <c r="S166" s="9">
        <v>44</v>
      </c>
      <c r="T166" s="9">
        <v>41</v>
      </c>
      <c r="U166" s="9">
        <v>54</v>
      </c>
      <c r="V166" s="9">
        <v>54</v>
      </c>
      <c r="W166" s="3">
        <f t="shared" ref="W166:W168" si="112">AVERAGE(R166:V166)</f>
        <v>49.4</v>
      </c>
      <c r="X166" s="3">
        <f>STDEV(R166:V166)</f>
        <v>6.3874877690685388</v>
      </c>
      <c r="Y166" s="9">
        <v>5</v>
      </c>
      <c r="Z166" s="9">
        <v>4</v>
      </c>
      <c r="AA166" s="9">
        <v>9</v>
      </c>
      <c r="AB166" s="9">
        <v>2</v>
      </c>
      <c r="AC166" s="9">
        <v>5</v>
      </c>
      <c r="AD166" s="3">
        <f t="shared" ref="AD166:AD168" si="113">AVERAGE(Y166:AC166)</f>
        <v>5</v>
      </c>
      <c r="AE166" s="3">
        <f>STDEV(Y166:AC166)</f>
        <v>2.5495097567963922</v>
      </c>
      <c r="AF166" s="9">
        <v>2</v>
      </c>
      <c r="AG166" s="9">
        <v>3</v>
      </c>
      <c r="AH166" s="9">
        <v>0</v>
      </c>
      <c r="AI166" s="9">
        <v>0</v>
      </c>
      <c r="AJ166" s="9">
        <v>2</v>
      </c>
      <c r="AK166" s="3">
        <f>AVERAGE(AF166:AJ166)</f>
        <v>1.4</v>
      </c>
      <c r="AL166" s="3">
        <f>STDEV(AF166:AJ166)</f>
        <v>1.3416407864998738</v>
      </c>
      <c r="AM166" s="9">
        <v>0</v>
      </c>
      <c r="AN166" s="9">
        <v>0</v>
      </c>
      <c r="AO166" s="9">
        <v>1</v>
      </c>
      <c r="AP166" s="9">
        <v>0</v>
      </c>
      <c r="AQ166" s="9">
        <v>0</v>
      </c>
      <c r="AR166" s="3">
        <f t="shared" ref="AR166:AR168" si="114">AVERAGE(AM166:AQ166)</f>
        <v>0.2</v>
      </c>
      <c r="AS166" s="3">
        <f>STDEV(AM166:AQ166)</f>
        <v>0.44721359549995793</v>
      </c>
    </row>
    <row r="167" spans="1:45" x14ac:dyDescent="0.35">
      <c r="A167" s="8"/>
      <c r="B167" s="8">
        <v>2</v>
      </c>
      <c r="C167" s="8"/>
      <c r="D167" s="9" t="s">
        <v>23</v>
      </c>
      <c r="E167" s="9" t="s">
        <v>23</v>
      </c>
      <c r="F167" s="9" t="s">
        <v>23</v>
      </c>
      <c r="G167" s="9" t="s">
        <v>23</v>
      </c>
      <c r="H167" s="9" t="s">
        <v>23</v>
      </c>
      <c r="I167" s="3" t="e">
        <f>AVERAGE(D167:H167)</f>
        <v>#DIV/0!</v>
      </c>
      <c r="J167" s="3" t="e">
        <f>STDEV(D167:H167)</f>
        <v>#DIV/0!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3" t="e">
        <f t="shared" si="111"/>
        <v>#DIV/0!</v>
      </c>
      <c r="Q167" s="3" t="e">
        <f>STDEV(K167:O167)</f>
        <v>#DIV/0!</v>
      </c>
      <c r="R167" s="9">
        <v>42</v>
      </c>
      <c r="S167" s="9">
        <v>45</v>
      </c>
      <c r="T167" s="9">
        <v>41</v>
      </c>
      <c r="U167" s="9">
        <v>47</v>
      </c>
      <c r="V167" s="9">
        <v>46</v>
      </c>
      <c r="W167" s="3">
        <f t="shared" si="112"/>
        <v>44.2</v>
      </c>
      <c r="X167" s="3">
        <f>STDEV(R167:V167)</f>
        <v>2.5884358211089569</v>
      </c>
      <c r="Y167" s="9">
        <v>7</v>
      </c>
      <c r="Z167" s="9">
        <v>8</v>
      </c>
      <c r="AA167" s="9">
        <v>7</v>
      </c>
      <c r="AB167" s="9">
        <v>4</v>
      </c>
      <c r="AC167" s="9">
        <v>7</v>
      </c>
      <c r="AD167" s="3">
        <f t="shared" si="113"/>
        <v>6.6</v>
      </c>
      <c r="AE167" s="3">
        <f>STDEV(Y167:AC167)</f>
        <v>1.5165750888103091</v>
      </c>
      <c r="AF167" s="9">
        <v>0</v>
      </c>
      <c r="AG167" s="9">
        <v>3</v>
      </c>
      <c r="AH167" s="9">
        <v>0</v>
      </c>
      <c r="AI167" s="9">
        <v>0</v>
      </c>
      <c r="AJ167" s="9">
        <v>1</v>
      </c>
      <c r="AK167" s="3">
        <f t="shared" ref="AK167:AK168" si="115">AVERAGE(AF167:AJ167)</f>
        <v>0.8</v>
      </c>
      <c r="AL167" s="3">
        <f>STDEV(AF167:AJ167)</f>
        <v>1.3038404810405297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3">
        <f t="shared" si="114"/>
        <v>0</v>
      </c>
      <c r="AS167" s="3">
        <f>STDEV(AM167:AQ167)</f>
        <v>0</v>
      </c>
    </row>
    <row r="168" spans="1:45" x14ac:dyDescent="0.35">
      <c r="A168" s="8"/>
      <c r="B168" s="8">
        <v>3</v>
      </c>
      <c r="C168" s="8"/>
      <c r="D168" s="9" t="s">
        <v>23</v>
      </c>
      <c r="E168" s="9" t="s">
        <v>23</v>
      </c>
      <c r="F168" s="9" t="s">
        <v>23</v>
      </c>
      <c r="G168" s="9" t="s">
        <v>23</v>
      </c>
      <c r="H168" s="9" t="s">
        <v>23</v>
      </c>
      <c r="I168" s="3" t="e">
        <f>AVERAGE(D168:H168)</f>
        <v>#DIV/0!</v>
      </c>
      <c r="J168" s="3" t="e">
        <f>STDEV(D168:H168)</f>
        <v>#DIV/0!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3" t="e">
        <f t="shared" si="111"/>
        <v>#DIV/0!</v>
      </c>
      <c r="Q168" s="3" t="e">
        <f>STDEV(K168:O168)</f>
        <v>#DIV/0!</v>
      </c>
      <c r="R168" s="9">
        <v>34</v>
      </c>
      <c r="S168" s="9">
        <v>34</v>
      </c>
      <c r="T168" s="9">
        <v>27</v>
      </c>
      <c r="U168" s="9">
        <v>34</v>
      </c>
      <c r="V168" s="9">
        <v>35</v>
      </c>
      <c r="W168" s="3">
        <f t="shared" si="112"/>
        <v>32.799999999999997</v>
      </c>
      <c r="X168" s="3">
        <f>STDEV(R168:V168)</f>
        <v>3.271085446759225</v>
      </c>
      <c r="Y168" s="9">
        <v>3</v>
      </c>
      <c r="Z168" s="9">
        <v>3</v>
      </c>
      <c r="AA168" s="9">
        <v>5</v>
      </c>
      <c r="AB168" s="9">
        <v>5</v>
      </c>
      <c r="AC168" s="9">
        <v>2</v>
      </c>
      <c r="AD168" s="3">
        <f t="shared" si="113"/>
        <v>3.6</v>
      </c>
      <c r="AE168" s="3">
        <f>STDEV(Y168:AC168)</f>
        <v>1.3416407864998741</v>
      </c>
      <c r="AF168" s="9">
        <v>0</v>
      </c>
      <c r="AG168" s="9">
        <v>0</v>
      </c>
      <c r="AH168" s="9">
        <v>1</v>
      </c>
      <c r="AI168" s="9">
        <v>0</v>
      </c>
      <c r="AJ168" s="9">
        <v>0</v>
      </c>
      <c r="AK168" s="3">
        <f t="shared" si="115"/>
        <v>0.2</v>
      </c>
      <c r="AL168" s="3">
        <f>STDEV(AF168:AJ168)</f>
        <v>0.44721359549995793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3">
        <f t="shared" si="114"/>
        <v>0</v>
      </c>
      <c r="AS168" s="3">
        <f>STDEV(AM168:AQ168)</f>
        <v>0</v>
      </c>
    </row>
    <row r="169" spans="1:45" x14ac:dyDescent="0.35">
      <c r="A169" s="4" t="s">
        <v>24</v>
      </c>
      <c r="B169" s="8"/>
      <c r="C169" s="8"/>
      <c r="D169" s="9"/>
      <c r="E169" s="9"/>
      <c r="F169" s="9"/>
      <c r="G169" s="9"/>
      <c r="H169" s="9"/>
      <c r="I169" s="10" t="e">
        <f>AVERAGE(I166:I168)</f>
        <v>#DIV/0!</v>
      </c>
      <c r="J169" s="10"/>
      <c r="K169" s="9"/>
      <c r="L169" s="9"/>
      <c r="M169" s="9"/>
      <c r="N169" s="9"/>
      <c r="O169" s="9"/>
      <c r="P169" s="10" t="e">
        <f>AVERAGE(P166:P168)</f>
        <v>#DIV/0!</v>
      </c>
      <c r="Q169" s="10"/>
      <c r="R169" s="9"/>
      <c r="S169" s="9"/>
      <c r="T169" s="9"/>
      <c r="U169" s="9"/>
      <c r="V169" s="9"/>
      <c r="W169" s="10">
        <f>AVERAGE(W166:W168)</f>
        <v>42.133333333333333</v>
      </c>
      <c r="X169" s="10"/>
      <c r="Y169" s="9"/>
      <c r="Z169" s="9"/>
      <c r="AA169" s="9"/>
      <c r="AB169" s="9"/>
      <c r="AC169" s="9"/>
      <c r="AD169" s="10">
        <f>AVERAGE(AD166:AD168)</f>
        <v>5.0666666666666664</v>
      </c>
      <c r="AE169" s="10"/>
      <c r="AF169" s="9"/>
      <c r="AG169" s="9"/>
      <c r="AH169" s="9"/>
      <c r="AI169" s="9"/>
      <c r="AJ169" s="9"/>
      <c r="AK169" s="10">
        <f>AVERAGE(AK166:AK168)</f>
        <v>0.80000000000000016</v>
      </c>
      <c r="AL169" s="10"/>
      <c r="AM169" s="9"/>
      <c r="AN169" s="9"/>
      <c r="AO169" s="9"/>
      <c r="AP169" s="9"/>
      <c r="AQ169" s="9"/>
      <c r="AR169" s="10">
        <f>AVERAGE(AR166:AR168)</f>
        <v>6.6666666666666666E-2</v>
      </c>
      <c r="AS169" s="10"/>
    </row>
    <row r="170" spans="1:45" x14ac:dyDescent="0.35">
      <c r="A170" s="4" t="s">
        <v>25</v>
      </c>
      <c r="B170" s="8"/>
      <c r="C170" s="8"/>
      <c r="D170" s="9"/>
      <c r="E170" s="9"/>
      <c r="F170" s="9"/>
      <c r="G170" s="9"/>
      <c r="H170" s="9"/>
      <c r="I170" s="10" t="e">
        <f>J166+J167+J168</f>
        <v>#DIV/0!</v>
      </c>
      <c r="J170" s="10"/>
      <c r="K170" s="9"/>
      <c r="L170" s="9"/>
      <c r="M170" s="9"/>
      <c r="N170" s="9"/>
      <c r="O170" s="9"/>
      <c r="P170" s="10" t="e">
        <f>Q166+Q167+Q168</f>
        <v>#DIV/0!</v>
      </c>
      <c r="Q170" s="10"/>
      <c r="R170" s="9"/>
      <c r="S170" s="9"/>
      <c r="T170" s="9"/>
      <c r="U170" s="9"/>
      <c r="V170" s="9"/>
      <c r="W170" s="10">
        <f>X166+X167+X168</f>
        <v>12.247009036936721</v>
      </c>
      <c r="X170" s="10"/>
      <c r="Y170" s="9"/>
      <c r="Z170" s="9"/>
      <c r="AA170" s="9"/>
      <c r="AB170" s="9"/>
      <c r="AC170" s="9"/>
      <c r="AD170" s="10">
        <f>AE166+AE167+AE168</f>
        <v>5.4077256321065752</v>
      </c>
      <c r="AE170" s="10"/>
      <c r="AF170" s="9"/>
      <c r="AG170" s="9"/>
      <c r="AH170" s="9"/>
      <c r="AI170" s="9"/>
      <c r="AJ170" s="9"/>
      <c r="AK170" s="10">
        <f>AL166+AL167+AL168</f>
        <v>3.0926948630403612</v>
      </c>
      <c r="AL170" s="10"/>
      <c r="AM170" s="9"/>
      <c r="AN170" s="9"/>
      <c r="AO170" s="9"/>
      <c r="AP170" s="9"/>
      <c r="AQ170" s="9"/>
      <c r="AR170" s="10">
        <f>AS166+AS167+AS168</f>
        <v>0.44721359549995793</v>
      </c>
      <c r="AS170" s="10"/>
    </row>
    <row r="171" spans="1:45" x14ac:dyDescent="0.35">
      <c r="A171" s="8" t="s">
        <v>13</v>
      </c>
      <c r="B171" s="8">
        <v>1</v>
      </c>
      <c r="C171" s="8"/>
      <c r="D171" s="9" t="s">
        <v>23</v>
      </c>
      <c r="E171" s="9" t="s">
        <v>23</v>
      </c>
      <c r="F171" s="9" t="s">
        <v>23</v>
      </c>
      <c r="G171" s="9" t="s">
        <v>23</v>
      </c>
      <c r="H171" s="9" t="s">
        <v>23</v>
      </c>
      <c r="I171" s="3" t="e">
        <f>AVERAGE(D171:H171)</f>
        <v>#DIV/0!</v>
      </c>
      <c r="J171" s="3" t="e">
        <f>STDEV(D171:H171)</f>
        <v>#DIV/0!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3" t="e">
        <f t="shared" ref="P171:P173" si="116">AVERAGE(K171:O171)</f>
        <v>#DIV/0!</v>
      </c>
      <c r="Q171" s="3" t="e">
        <f>STDEV(K171:O171)</f>
        <v>#DIV/0!</v>
      </c>
      <c r="R171" s="9" t="s">
        <v>23</v>
      </c>
      <c r="S171" s="9" t="s">
        <v>23</v>
      </c>
      <c r="T171" s="9" t="s">
        <v>23</v>
      </c>
      <c r="U171" s="9" t="s">
        <v>23</v>
      </c>
      <c r="V171" s="9" t="s">
        <v>23</v>
      </c>
      <c r="W171" s="3" t="e">
        <f t="shared" ref="W171:W173" si="117">AVERAGE(R171:V171)</f>
        <v>#DIV/0!</v>
      </c>
      <c r="X171" s="3" t="e">
        <f>STDEV(R171:V171)</f>
        <v>#DIV/0!</v>
      </c>
      <c r="Y171" s="9" t="s">
        <v>23</v>
      </c>
      <c r="Z171" s="9" t="s">
        <v>23</v>
      </c>
      <c r="AA171" s="9" t="s">
        <v>23</v>
      </c>
      <c r="AB171" s="9" t="s">
        <v>23</v>
      </c>
      <c r="AC171" s="9" t="s">
        <v>23</v>
      </c>
      <c r="AD171" s="3" t="e">
        <f t="shared" ref="AD171:AD173" si="118">AVERAGE(Y171:AC171)</f>
        <v>#DIV/0!</v>
      </c>
      <c r="AE171" s="3" t="e">
        <f>STDEV(Y171:AC171)</f>
        <v>#DIV/0!</v>
      </c>
      <c r="AF171" s="9">
        <v>45</v>
      </c>
      <c r="AG171" s="9">
        <v>55</v>
      </c>
      <c r="AH171" s="9">
        <v>44</v>
      </c>
      <c r="AI171" s="9">
        <v>57</v>
      </c>
      <c r="AJ171" s="9">
        <v>47</v>
      </c>
      <c r="AK171" s="3">
        <f>AVERAGE(AF171:AJ171)</f>
        <v>49.6</v>
      </c>
      <c r="AL171" s="3">
        <f>STDEV(AF171:AJ171)</f>
        <v>5.9833101206606516</v>
      </c>
      <c r="AM171" s="9">
        <v>12</v>
      </c>
      <c r="AN171" s="9">
        <v>7</v>
      </c>
      <c r="AO171" s="9">
        <v>6</v>
      </c>
      <c r="AP171" s="9">
        <v>8</v>
      </c>
      <c r="AQ171" s="9">
        <v>2</v>
      </c>
      <c r="AR171" s="3">
        <f t="shared" ref="AR171:AR173" si="119">AVERAGE(AM171:AQ171)</f>
        <v>7</v>
      </c>
      <c r="AS171" s="3">
        <f>STDEV(AM171:AQ171)</f>
        <v>3.6055512754639891</v>
      </c>
    </row>
    <row r="172" spans="1:45" x14ac:dyDescent="0.35">
      <c r="A172" s="8" t="s">
        <v>14</v>
      </c>
      <c r="B172" s="8">
        <v>2</v>
      </c>
      <c r="C172" s="8"/>
      <c r="D172" s="9" t="s">
        <v>23</v>
      </c>
      <c r="E172" s="9" t="s">
        <v>23</v>
      </c>
      <c r="F172" s="9" t="s">
        <v>23</v>
      </c>
      <c r="G172" s="9" t="s">
        <v>23</v>
      </c>
      <c r="H172" s="9" t="s">
        <v>23</v>
      </c>
      <c r="I172" s="3" t="e">
        <f>AVERAGE(D172:H172)</f>
        <v>#DIV/0!</v>
      </c>
      <c r="J172" s="3" t="e">
        <f>STDEV(D172:H172)</f>
        <v>#DIV/0!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3" t="e">
        <f t="shared" si="116"/>
        <v>#DIV/0!</v>
      </c>
      <c r="Q172" s="3" t="e">
        <f>STDEV(K172:O172)</f>
        <v>#DIV/0!</v>
      </c>
      <c r="R172" s="9" t="s">
        <v>23</v>
      </c>
      <c r="S172" s="9" t="s">
        <v>23</v>
      </c>
      <c r="T172" s="9" t="s">
        <v>23</v>
      </c>
      <c r="U172" s="9" t="s">
        <v>23</v>
      </c>
      <c r="V172" s="9" t="s">
        <v>23</v>
      </c>
      <c r="W172" s="3" t="e">
        <f t="shared" si="117"/>
        <v>#DIV/0!</v>
      </c>
      <c r="X172" s="3" t="e">
        <f>STDEV(R172:V172)</f>
        <v>#DIV/0!</v>
      </c>
      <c r="Y172" s="9" t="s">
        <v>23</v>
      </c>
      <c r="Z172" s="9" t="s">
        <v>23</v>
      </c>
      <c r="AA172" s="9" t="s">
        <v>23</v>
      </c>
      <c r="AB172" s="9" t="s">
        <v>23</v>
      </c>
      <c r="AC172" s="9" t="s">
        <v>23</v>
      </c>
      <c r="AD172" s="3" t="e">
        <f t="shared" si="118"/>
        <v>#DIV/0!</v>
      </c>
      <c r="AE172" s="3" t="e">
        <f>STDEV(Y172:AC172)</f>
        <v>#DIV/0!</v>
      </c>
      <c r="AF172" s="9">
        <v>32</v>
      </c>
      <c r="AG172" s="9">
        <v>39</v>
      </c>
      <c r="AH172" s="9">
        <v>24</v>
      </c>
      <c r="AI172" s="9">
        <v>29</v>
      </c>
      <c r="AJ172" s="9">
        <v>48</v>
      </c>
      <c r="AK172" s="3">
        <f t="shared" ref="AK172:AK173" si="120">AVERAGE(AF172:AJ172)</f>
        <v>34.4</v>
      </c>
      <c r="AL172" s="3">
        <f>STDEV(AF172:AJ172)</f>
        <v>9.34344690143846</v>
      </c>
      <c r="AM172" s="9">
        <v>4</v>
      </c>
      <c r="AN172" s="9">
        <v>4</v>
      </c>
      <c r="AO172" s="9">
        <v>4</v>
      </c>
      <c r="AP172" s="9">
        <v>2</v>
      </c>
      <c r="AQ172" s="9">
        <v>2</v>
      </c>
      <c r="AR172" s="3">
        <f t="shared" si="119"/>
        <v>3.2</v>
      </c>
      <c r="AS172" s="3">
        <f>STDEV(AM172:AQ172)</f>
        <v>1.0954451150103319</v>
      </c>
    </row>
    <row r="173" spans="1:45" x14ac:dyDescent="0.35">
      <c r="A173" s="8"/>
      <c r="B173" s="8">
        <v>3</v>
      </c>
      <c r="C173" s="8"/>
      <c r="D173" s="9" t="s">
        <v>23</v>
      </c>
      <c r="E173" s="9" t="s">
        <v>23</v>
      </c>
      <c r="F173" s="9" t="s">
        <v>23</v>
      </c>
      <c r="G173" s="9" t="s">
        <v>23</v>
      </c>
      <c r="H173" s="9" t="s">
        <v>23</v>
      </c>
      <c r="I173" s="3" t="e">
        <f>AVERAGE(D173:H173)</f>
        <v>#DIV/0!</v>
      </c>
      <c r="J173" s="3" t="e">
        <f>STDEV(D173:H173)</f>
        <v>#DIV/0!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3" t="e">
        <f t="shared" si="116"/>
        <v>#DIV/0!</v>
      </c>
      <c r="Q173" s="3" t="e">
        <f>STDEV(K173:O173)</f>
        <v>#DIV/0!</v>
      </c>
      <c r="R173" s="9" t="s">
        <v>23</v>
      </c>
      <c r="S173" s="9" t="s">
        <v>23</v>
      </c>
      <c r="T173" s="9" t="s">
        <v>23</v>
      </c>
      <c r="U173" s="9" t="s">
        <v>23</v>
      </c>
      <c r="V173" s="9" t="s">
        <v>23</v>
      </c>
      <c r="W173" s="3" t="e">
        <f t="shared" si="117"/>
        <v>#DIV/0!</v>
      </c>
      <c r="X173" s="3" t="e">
        <f>STDEV(R173:V173)</f>
        <v>#DIV/0!</v>
      </c>
      <c r="Y173" s="9" t="s">
        <v>23</v>
      </c>
      <c r="Z173" s="9" t="s">
        <v>23</v>
      </c>
      <c r="AA173" s="9" t="s">
        <v>23</v>
      </c>
      <c r="AB173" s="9" t="s">
        <v>23</v>
      </c>
      <c r="AC173" s="9" t="s">
        <v>23</v>
      </c>
      <c r="AD173" s="3" t="e">
        <f t="shared" si="118"/>
        <v>#DIV/0!</v>
      </c>
      <c r="AE173" s="3" t="e">
        <f>STDEV(Y173:AC173)</f>
        <v>#DIV/0!</v>
      </c>
      <c r="AF173" s="9">
        <v>38</v>
      </c>
      <c r="AG173" s="9">
        <v>40</v>
      </c>
      <c r="AH173" s="9">
        <v>43</v>
      </c>
      <c r="AI173" s="9">
        <v>42</v>
      </c>
      <c r="AJ173" s="9">
        <v>48</v>
      </c>
      <c r="AK173" s="3">
        <f t="shared" si="120"/>
        <v>42.2</v>
      </c>
      <c r="AL173" s="3">
        <f>STDEV(AF173:AJ173)</f>
        <v>3.7682887362833544</v>
      </c>
      <c r="AM173" s="9">
        <v>2</v>
      </c>
      <c r="AN173" s="9">
        <v>5</v>
      </c>
      <c r="AO173" s="9">
        <v>4</v>
      </c>
      <c r="AP173" s="9">
        <v>6</v>
      </c>
      <c r="AQ173" s="9">
        <v>2</v>
      </c>
      <c r="AR173" s="3">
        <f t="shared" si="119"/>
        <v>3.8</v>
      </c>
      <c r="AS173" s="3">
        <f>STDEV(AM173:AQ173)</f>
        <v>1.7888543819998315</v>
      </c>
    </row>
    <row r="174" spans="1:45" x14ac:dyDescent="0.35">
      <c r="A174" s="4" t="s">
        <v>24</v>
      </c>
      <c r="B174" s="8"/>
      <c r="C174" s="8"/>
      <c r="D174" s="9"/>
      <c r="E174" s="9"/>
      <c r="F174" s="9"/>
      <c r="G174" s="9"/>
      <c r="H174" s="9"/>
      <c r="I174" s="10" t="e">
        <f>AVERAGE(I171:I173)</f>
        <v>#DIV/0!</v>
      </c>
      <c r="J174" s="10"/>
      <c r="K174" s="9"/>
      <c r="L174" s="9"/>
      <c r="M174" s="9"/>
      <c r="N174" s="9"/>
      <c r="O174" s="9"/>
      <c r="P174" s="10" t="e">
        <f>AVERAGE(P171:P173)</f>
        <v>#DIV/0!</v>
      </c>
      <c r="Q174" s="10"/>
      <c r="R174" s="9"/>
      <c r="S174" s="9"/>
      <c r="T174" s="9"/>
      <c r="U174" s="9"/>
      <c r="V174" s="9"/>
      <c r="W174" s="10" t="e">
        <f>AVERAGE(W171:W173)</f>
        <v>#DIV/0!</v>
      </c>
      <c r="X174" s="10"/>
      <c r="Y174" s="9"/>
      <c r="Z174" s="9"/>
      <c r="AA174" s="9"/>
      <c r="AB174" s="9"/>
      <c r="AC174" s="9"/>
      <c r="AD174" s="10" t="e">
        <f>AVERAGE(AD171:AD173)</f>
        <v>#DIV/0!</v>
      </c>
      <c r="AE174" s="10"/>
      <c r="AF174" s="9"/>
      <c r="AG174" s="9"/>
      <c r="AH174" s="9"/>
      <c r="AI174" s="9"/>
      <c r="AJ174" s="9"/>
      <c r="AK174" s="10">
        <f>AVERAGE(AK171:AK173)</f>
        <v>42.06666666666667</v>
      </c>
      <c r="AL174" s="10"/>
      <c r="AM174" s="9"/>
      <c r="AN174" s="9"/>
      <c r="AO174" s="9"/>
      <c r="AP174" s="9"/>
      <c r="AQ174" s="9"/>
      <c r="AR174" s="10">
        <f>AVERAGE(AR171:AR173)</f>
        <v>4.666666666666667</v>
      </c>
      <c r="AS174" s="10"/>
    </row>
    <row r="175" spans="1:45" x14ac:dyDescent="0.35">
      <c r="A175" s="4" t="s">
        <v>25</v>
      </c>
      <c r="B175" s="8"/>
      <c r="C175" s="8"/>
      <c r="D175" s="9"/>
      <c r="E175" s="9"/>
      <c r="F175" s="9"/>
      <c r="G175" s="9"/>
      <c r="H175" s="9"/>
      <c r="I175" s="10" t="e">
        <f>J171+J172+J173</f>
        <v>#DIV/0!</v>
      </c>
      <c r="J175" s="10"/>
      <c r="K175" s="9"/>
      <c r="L175" s="9"/>
      <c r="M175" s="9"/>
      <c r="N175" s="9"/>
      <c r="O175" s="9"/>
      <c r="P175" s="10" t="e">
        <f>Q171+Q172+Q173</f>
        <v>#DIV/0!</v>
      </c>
      <c r="Q175" s="10"/>
      <c r="R175" s="9"/>
      <c r="S175" s="9"/>
      <c r="T175" s="9"/>
      <c r="U175" s="9"/>
      <c r="V175" s="9"/>
      <c r="W175" s="10" t="e">
        <f>X171+X172+X173</f>
        <v>#DIV/0!</v>
      </c>
      <c r="X175" s="10"/>
      <c r="Y175" s="9"/>
      <c r="Z175" s="9"/>
      <c r="AA175" s="9"/>
      <c r="AB175" s="9"/>
      <c r="AC175" s="9"/>
      <c r="AD175" s="10" t="e">
        <f>AE171+AE172+AE173</f>
        <v>#DIV/0!</v>
      </c>
      <c r="AE175" s="10"/>
      <c r="AF175" s="9"/>
      <c r="AG175" s="9"/>
      <c r="AH175" s="9"/>
      <c r="AI175" s="9"/>
      <c r="AJ175" s="9"/>
      <c r="AK175" s="10">
        <f>AL171+AL172+AL173</f>
        <v>19.095045758382469</v>
      </c>
      <c r="AL175" s="10"/>
      <c r="AM175" s="9"/>
      <c r="AN175" s="9"/>
      <c r="AO175" s="9"/>
      <c r="AP175" s="9"/>
      <c r="AQ175" s="9"/>
      <c r="AR175" s="10">
        <f>AS171+AS172+AS173</f>
        <v>6.4898507724741528</v>
      </c>
      <c r="AS175" s="10"/>
    </row>
    <row r="176" spans="1:45" x14ac:dyDescent="0.35">
      <c r="A176" s="8" t="s">
        <v>15</v>
      </c>
      <c r="B176" s="8">
        <v>1</v>
      </c>
      <c r="C176" s="8"/>
      <c r="D176" s="9" t="s">
        <v>23</v>
      </c>
      <c r="E176" s="9" t="s">
        <v>23</v>
      </c>
      <c r="F176" s="9" t="s">
        <v>23</v>
      </c>
      <c r="G176" s="9" t="s">
        <v>23</v>
      </c>
      <c r="H176" s="9" t="s">
        <v>23</v>
      </c>
      <c r="I176" s="3" t="e">
        <f>AVERAGE(D176:H176)</f>
        <v>#DIV/0!</v>
      </c>
      <c r="J176" s="3" t="e">
        <f>STDEV(D176:H176)</f>
        <v>#DIV/0!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3" t="e">
        <f t="shared" ref="P176:P178" si="121">AVERAGE(K176:O176)</f>
        <v>#DIV/0!</v>
      </c>
      <c r="Q176" s="3" t="e">
        <f>STDEV(K176:O176)</f>
        <v>#DIV/0!</v>
      </c>
      <c r="R176" s="9" t="s">
        <v>23</v>
      </c>
      <c r="S176" s="9" t="s">
        <v>23</v>
      </c>
      <c r="T176" s="9" t="s">
        <v>23</v>
      </c>
      <c r="U176" s="9" t="s">
        <v>23</v>
      </c>
      <c r="V176" s="9" t="s">
        <v>23</v>
      </c>
      <c r="W176" s="3" t="e">
        <f t="shared" ref="W176:W178" si="122">AVERAGE(R176:V176)</f>
        <v>#DIV/0!</v>
      </c>
      <c r="X176" s="3" t="e">
        <f>STDEV(R176:V176)</f>
        <v>#DIV/0!</v>
      </c>
      <c r="Y176" s="9" t="s">
        <v>23</v>
      </c>
      <c r="Z176" s="9" t="s">
        <v>23</v>
      </c>
      <c r="AA176" s="9" t="s">
        <v>23</v>
      </c>
      <c r="AB176" s="9" t="s">
        <v>23</v>
      </c>
      <c r="AC176" s="9" t="s">
        <v>23</v>
      </c>
      <c r="AD176" s="3" t="e">
        <f t="shared" ref="AD176:AD178" si="123">AVERAGE(Y176:AC176)</f>
        <v>#DIV/0!</v>
      </c>
      <c r="AE176" s="3" t="e">
        <f>STDEV(Y176:AC176)</f>
        <v>#DIV/0!</v>
      </c>
      <c r="AF176" s="9">
        <v>66</v>
      </c>
      <c r="AG176" s="9">
        <v>62</v>
      </c>
      <c r="AH176" s="9">
        <v>57</v>
      </c>
      <c r="AI176" s="9">
        <v>56</v>
      </c>
      <c r="AJ176" s="9">
        <v>45</v>
      </c>
      <c r="AK176" s="3">
        <f t="shared" ref="AK176:AK178" si="124">AVERAGE(AF176:AJ176)</f>
        <v>57.2</v>
      </c>
      <c r="AL176" s="3">
        <f>STDEV(AF176:AJ176)</f>
        <v>7.9183331579316505</v>
      </c>
      <c r="AM176" s="9">
        <v>3</v>
      </c>
      <c r="AN176" s="9">
        <v>7</v>
      </c>
      <c r="AO176" s="9">
        <v>4</v>
      </c>
      <c r="AP176" s="9">
        <v>9</v>
      </c>
      <c r="AQ176" s="9">
        <v>4</v>
      </c>
      <c r="AR176" s="3">
        <f t="shared" ref="AR176:AR178" si="125">AVERAGE(AM176:AQ176)</f>
        <v>5.4</v>
      </c>
      <c r="AS176" s="3">
        <f>STDEV(AM176:AQ176)</f>
        <v>2.5099800796022262</v>
      </c>
    </row>
    <row r="177" spans="1:45" x14ac:dyDescent="0.35">
      <c r="A177" s="8"/>
      <c r="B177" s="8">
        <v>2</v>
      </c>
      <c r="C177" s="8"/>
      <c r="D177" s="9" t="s">
        <v>23</v>
      </c>
      <c r="E177" s="9" t="s">
        <v>23</v>
      </c>
      <c r="F177" s="9" t="s">
        <v>23</v>
      </c>
      <c r="G177" s="9" t="s">
        <v>23</v>
      </c>
      <c r="H177" s="9" t="s">
        <v>23</v>
      </c>
      <c r="I177" s="3" t="e">
        <f>AVERAGE(D177:H177)</f>
        <v>#DIV/0!</v>
      </c>
      <c r="J177" s="3" t="e">
        <f>STDEV(D177:H177)</f>
        <v>#DIV/0!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3" t="e">
        <f t="shared" si="121"/>
        <v>#DIV/0!</v>
      </c>
      <c r="Q177" s="3" t="e">
        <f>STDEV(K177:O177)</f>
        <v>#DIV/0!</v>
      </c>
      <c r="R177" s="9" t="s">
        <v>23</v>
      </c>
      <c r="S177" s="9" t="s">
        <v>23</v>
      </c>
      <c r="T177" s="9" t="s">
        <v>23</v>
      </c>
      <c r="U177" s="9" t="s">
        <v>23</v>
      </c>
      <c r="V177" s="9" t="s">
        <v>23</v>
      </c>
      <c r="W177" s="3" t="e">
        <f t="shared" si="122"/>
        <v>#DIV/0!</v>
      </c>
      <c r="X177" s="3" t="e">
        <f>STDEV(R177:V177)</f>
        <v>#DIV/0!</v>
      </c>
      <c r="Y177" s="9" t="s">
        <v>23</v>
      </c>
      <c r="Z177" s="9" t="s">
        <v>23</v>
      </c>
      <c r="AA177" s="9" t="s">
        <v>23</v>
      </c>
      <c r="AB177" s="9" t="s">
        <v>23</v>
      </c>
      <c r="AC177" s="9" t="s">
        <v>23</v>
      </c>
      <c r="AD177" s="3" t="e">
        <f t="shared" si="123"/>
        <v>#DIV/0!</v>
      </c>
      <c r="AE177" s="3" t="e">
        <f>STDEV(Y177:AC177)</f>
        <v>#DIV/0!</v>
      </c>
      <c r="AF177" s="9">
        <v>47</v>
      </c>
      <c r="AG177" s="9">
        <v>54</v>
      </c>
      <c r="AH177" s="9">
        <v>47</v>
      </c>
      <c r="AI177" s="9">
        <v>48</v>
      </c>
      <c r="AJ177" s="9">
        <v>41</v>
      </c>
      <c r="AK177" s="3">
        <f t="shared" si="124"/>
        <v>47.4</v>
      </c>
      <c r="AL177" s="3">
        <f>STDEV(AF177:AJ177)</f>
        <v>4.6151923036857303</v>
      </c>
      <c r="AM177" s="9">
        <v>3</v>
      </c>
      <c r="AN177" s="9">
        <v>4</v>
      </c>
      <c r="AO177" s="9">
        <v>10</v>
      </c>
      <c r="AP177" s="9">
        <v>5</v>
      </c>
      <c r="AQ177" s="9">
        <v>3</v>
      </c>
      <c r="AR177" s="3">
        <f t="shared" si="125"/>
        <v>5</v>
      </c>
      <c r="AS177" s="3">
        <f>STDEV(AM177:AQ177)</f>
        <v>2.9154759474226504</v>
      </c>
    </row>
    <row r="178" spans="1:45" x14ac:dyDescent="0.35">
      <c r="A178" s="8"/>
      <c r="B178" s="8">
        <v>3</v>
      </c>
      <c r="C178" s="8"/>
      <c r="D178" s="9" t="s">
        <v>23</v>
      </c>
      <c r="E178" s="9" t="s">
        <v>23</v>
      </c>
      <c r="F178" s="9" t="s">
        <v>23</v>
      </c>
      <c r="G178" s="9" t="s">
        <v>23</v>
      </c>
      <c r="H178" s="9" t="s">
        <v>23</v>
      </c>
      <c r="I178" s="3" t="e">
        <f>AVERAGE(D178:H178)</f>
        <v>#DIV/0!</v>
      </c>
      <c r="J178" s="3" t="e">
        <f>STDEV(D178:H178)</f>
        <v>#DIV/0!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3" t="e">
        <f t="shared" si="121"/>
        <v>#DIV/0!</v>
      </c>
      <c r="Q178" s="3" t="e">
        <f>STDEV(K178:O178)</f>
        <v>#DIV/0!</v>
      </c>
      <c r="R178" s="9" t="s">
        <v>23</v>
      </c>
      <c r="S178" s="9" t="s">
        <v>23</v>
      </c>
      <c r="T178" s="9" t="s">
        <v>23</v>
      </c>
      <c r="U178" s="9" t="s">
        <v>23</v>
      </c>
      <c r="V178" s="9" t="s">
        <v>23</v>
      </c>
      <c r="W178" s="3" t="e">
        <f t="shared" si="122"/>
        <v>#DIV/0!</v>
      </c>
      <c r="X178" s="3" t="e">
        <f>STDEV(R178:V178)</f>
        <v>#DIV/0!</v>
      </c>
      <c r="Y178" s="9" t="s">
        <v>23</v>
      </c>
      <c r="Z178" s="9" t="s">
        <v>23</v>
      </c>
      <c r="AA178" s="9" t="s">
        <v>23</v>
      </c>
      <c r="AB178" s="9" t="s">
        <v>23</v>
      </c>
      <c r="AC178" s="9" t="s">
        <v>23</v>
      </c>
      <c r="AD178" s="3" t="e">
        <f t="shared" si="123"/>
        <v>#DIV/0!</v>
      </c>
      <c r="AE178" s="3" t="e">
        <f>STDEV(Y178:AC178)</f>
        <v>#DIV/0!</v>
      </c>
      <c r="AF178" s="9">
        <v>81</v>
      </c>
      <c r="AG178" s="9">
        <v>65</v>
      </c>
      <c r="AH178" s="9">
        <v>80</v>
      </c>
      <c r="AI178" s="9">
        <v>73</v>
      </c>
      <c r="AJ178" s="9">
        <v>61</v>
      </c>
      <c r="AK178" s="3">
        <f t="shared" si="124"/>
        <v>72</v>
      </c>
      <c r="AL178" s="3">
        <f>STDEV(AF178:AJ178)</f>
        <v>8.8881944173155887</v>
      </c>
      <c r="AM178" s="9">
        <v>8</v>
      </c>
      <c r="AN178" s="9">
        <v>6</v>
      </c>
      <c r="AO178" s="9">
        <v>8</v>
      </c>
      <c r="AP178" s="9">
        <v>11</v>
      </c>
      <c r="AQ178" s="9">
        <v>9</v>
      </c>
      <c r="AR178" s="3">
        <f t="shared" si="125"/>
        <v>8.4</v>
      </c>
      <c r="AS178" s="3">
        <f>STDEV(AM178:AQ178)</f>
        <v>1.8165902124584943</v>
      </c>
    </row>
    <row r="179" spans="1:45" x14ac:dyDescent="0.35">
      <c r="A179" s="4" t="s">
        <v>24</v>
      </c>
      <c r="B179" s="8"/>
      <c r="C179" s="8"/>
      <c r="D179" s="8"/>
      <c r="E179" s="8"/>
      <c r="F179" s="8"/>
      <c r="G179" s="8"/>
      <c r="H179" s="8"/>
      <c r="I179" s="10" t="e">
        <f>AVERAGE(I176:I178)</f>
        <v>#DIV/0!</v>
      </c>
      <c r="J179" s="10"/>
      <c r="K179" s="9"/>
      <c r="L179" s="9"/>
      <c r="M179" s="9"/>
      <c r="N179" s="9"/>
      <c r="O179" s="9"/>
      <c r="P179" s="10" t="e">
        <f>AVERAGE(P176:P178)</f>
        <v>#DIV/0!</v>
      </c>
      <c r="Q179" s="10"/>
      <c r="R179" s="9"/>
      <c r="S179" s="9"/>
      <c r="T179" s="9"/>
      <c r="U179" s="9"/>
      <c r="V179" s="9"/>
      <c r="W179" s="10" t="e">
        <f>AVERAGE(W176:W178)</f>
        <v>#DIV/0!</v>
      </c>
      <c r="X179" s="10"/>
      <c r="Y179" s="9"/>
      <c r="Z179" s="9"/>
      <c r="AA179" s="9"/>
      <c r="AB179" s="9"/>
      <c r="AC179" s="9"/>
      <c r="AD179" s="10" t="e">
        <f>AVERAGE(AD176:AD178)</f>
        <v>#DIV/0!</v>
      </c>
      <c r="AE179" s="10"/>
      <c r="AF179" s="9"/>
      <c r="AG179" s="9"/>
      <c r="AH179" s="9"/>
      <c r="AI179" s="9"/>
      <c r="AJ179" s="9"/>
      <c r="AK179" s="10">
        <f>AVERAGE(AK176:AK178)</f>
        <v>58.866666666666667</v>
      </c>
      <c r="AL179" s="10"/>
      <c r="AM179" s="9"/>
      <c r="AN179" s="9"/>
      <c r="AO179" s="9"/>
      <c r="AP179" s="9"/>
      <c r="AQ179" s="9"/>
      <c r="AR179" s="10">
        <f>AVERAGE(AR176:AR178)</f>
        <v>6.2666666666666666</v>
      </c>
      <c r="AS179" s="10"/>
    </row>
    <row r="180" spans="1:45" x14ac:dyDescent="0.35">
      <c r="A180" s="4" t="s">
        <v>25</v>
      </c>
      <c r="B180" s="8"/>
      <c r="C180" s="8"/>
      <c r="D180" s="8"/>
      <c r="E180" s="8"/>
      <c r="F180" s="8"/>
      <c r="G180" s="8"/>
      <c r="H180" s="8"/>
      <c r="I180" s="10" t="e">
        <f>J176+J177+J178</f>
        <v>#DIV/0!</v>
      </c>
      <c r="J180" s="10"/>
      <c r="K180" s="9"/>
      <c r="L180" s="9"/>
      <c r="M180" s="9"/>
      <c r="N180" s="9"/>
      <c r="O180" s="9"/>
      <c r="P180" s="10" t="e">
        <f>Q176+Q177+Q178</f>
        <v>#DIV/0!</v>
      </c>
      <c r="Q180" s="10"/>
      <c r="R180" s="9"/>
      <c r="S180" s="9"/>
      <c r="T180" s="9"/>
      <c r="U180" s="9"/>
      <c r="V180" s="9"/>
      <c r="W180" s="10" t="e">
        <f>X176+X177+X178</f>
        <v>#DIV/0!</v>
      </c>
      <c r="X180" s="10"/>
      <c r="Y180" s="9"/>
      <c r="Z180" s="9"/>
      <c r="AA180" s="9"/>
      <c r="AB180" s="9"/>
      <c r="AC180" s="9"/>
      <c r="AD180" s="10" t="e">
        <f>AE176+AE177+AE178</f>
        <v>#DIV/0!</v>
      </c>
      <c r="AE180" s="10"/>
      <c r="AF180" s="9"/>
      <c r="AG180" s="9"/>
      <c r="AH180" s="9"/>
      <c r="AI180" s="9"/>
      <c r="AJ180" s="9"/>
      <c r="AK180" s="10">
        <f>AL176+AL177+AL178</f>
        <v>21.421719878932969</v>
      </c>
      <c r="AL180" s="10"/>
      <c r="AM180" s="9"/>
      <c r="AN180" s="9"/>
      <c r="AO180" s="9"/>
      <c r="AP180" s="9"/>
      <c r="AQ180" s="9"/>
      <c r="AR180" s="10">
        <f>AS176+AS177+AS178</f>
        <v>7.2420462394833711</v>
      </c>
      <c r="AS180" s="10"/>
    </row>
    <row r="183" spans="1:45" x14ac:dyDescent="0.35">
      <c r="A183" s="8" t="s">
        <v>30</v>
      </c>
      <c r="B183" s="1">
        <v>42893</v>
      </c>
      <c r="C183" s="8"/>
      <c r="D183" s="8"/>
      <c r="E183" s="8"/>
      <c r="F183" s="8"/>
      <c r="G183" s="8"/>
      <c r="H183" s="8"/>
      <c r="I183" s="8"/>
      <c r="K183" s="8"/>
      <c r="L183" s="8"/>
      <c r="M183" s="8"/>
      <c r="N183" s="8"/>
      <c r="O183" s="8"/>
      <c r="P183" s="8"/>
      <c r="R183" s="8"/>
      <c r="S183" s="8"/>
      <c r="T183" s="8"/>
      <c r="U183" s="8"/>
      <c r="V183" s="8"/>
      <c r="W183" s="8"/>
      <c r="Y183" s="8"/>
      <c r="Z183" s="8"/>
      <c r="AA183" s="8"/>
      <c r="AB183" s="8"/>
      <c r="AC183" s="8"/>
      <c r="AD183" s="8"/>
      <c r="AF183" s="8"/>
      <c r="AG183" s="8"/>
      <c r="AH183" s="8"/>
      <c r="AI183" s="8"/>
      <c r="AJ183" s="8"/>
      <c r="AK183" s="8"/>
      <c r="AM183" s="8"/>
      <c r="AN183" s="8"/>
      <c r="AO183" s="8"/>
      <c r="AP183" s="8"/>
      <c r="AQ183" s="8"/>
      <c r="AR183" s="8"/>
    </row>
    <row r="184" spans="1:45" x14ac:dyDescent="0.35">
      <c r="A184" s="8" t="s">
        <v>17</v>
      </c>
      <c r="B184" s="8" t="s">
        <v>18</v>
      </c>
      <c r="C184" s="8"/>
      <c r="D184" s="23">
        <v>1</v>
      </c>
      <c r="E184" s="23"/>
      <c r="F184" s="23"/>
      <c r="G184" s="23"/>
      <c r="H184" s="23"/>
      <c r="I184" s="24" t="s">
        <v>19</v>
      </c>
      <c r="J184" s="24" t="s">
        <v>20</v>
      </c>
      <c r="K184" s="25">
        <f>10^-1</f>
        <v>0.1</v>
      </c>
      <c r="L184" s="23"/>
      <c r="M184" s="23"/>
      <c r="N184" s="23"/>
      <c r="O184" s="23"/>
      <c r="P184" s="24" t="s">
        <v>19</v>
      </c>
      <c r="Q184" s="24" t="s">
        <v>20</v>
      </c>
      <c r="R184" s="25">
        <f>10^-2</f>
        <v>0.01</v>
      </c>
      <c r="S184" s="23"/>
      <c r="T184" s="23"/>
      <c r="U184" s="23"/>
      <c r="V184" s="23"/>
      <c r="W184" s="24" t="s">
        <v>19</v>
      </c>
      <c r="X184" s="24" t="s">
        <v>20</v>
      </c>
      <c r="Y184" s="25">
        <f>10^-3</f>
        <v>1E-3</v>
      </c>
      <c r="Z184" s="23"/>
      <c r="AA184" s="23"/>
      <c r="AB184" s="23"/>
      <c r="AC184" s="23"/>
      <c r="AD184" s="24" t="s">
        <v>19</v>
      </c>
      <c r="AE184" s="24" t="s">
        <v>20</v>
      </c>
      <c r="AF184" s="25">
        <f>10^-4</f>
        <v>1E-4</v>
      </c>
      <c r="AG184" s="23"/>
      <c r="AH184" s="23"/>
      <c r="AI184" s="23"/>
      <c r="AJ184" s="23"/>
      <c r="AK184" s="24" t="s">
        <v>19</v>
      </c>
      <c r="AL184" s="24" t="s">
        <v>20</v>
      </c>
      <c r="AM184" s="23">
        <f>10^-5</f>
        <v>1.0000000000000001E-5</v>
      </c>
      <c r="AN184" s="23"/>
      <c r="AO184" s="23"/>
      <c r="AP184" s="23"/>
      <c r="AQ184" s="23"/>
      <c r="AR184" s="24" t="s">
        <v>19</v>
      </c>
      <c r="AS184" s="24" t="s">
        <v>20</v>
      </c>
    </row>
    <row r="185" spans="1:45" x14ac:dyDescent="0.35">
      <c r="A185" s="8" t="s">
        <v>21</v>
      </c>
      <c r="B185" s="8">
        <v>1</v>
      </c>
      <c r="C185" s="8"/>
      <c r="D185" s="26">
        <v>0</v>
      </c>
      <c r="E185" s="26">
        <v>0</v>
      </c>
      <c r="F185" s="26">
        <v>0</v>
      </c>
      <c r="G185" s="26">
        <v>0</v>
      </c>
      <c r="H185" s="26">
        <v>0</v>
      </c>
      <c r="I185" s="7">
        <f>AVERAGE(D185:H185)</f>
        <v>0</v>
      </c>
      <c r="J185" s="7">
        <f>STDEV(D185:H185)</f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7">
        <f>AVERAGE(K185:O185)</f>
        <v>0</v>
      </c>
      <c r="Q185" s="7">
        <f>STDEV(K185:O185)</f>
        <v>0</v>
      </c>
      <c r="R185" s="26">
        <v>0</v>
      </c>
      <c r="S185" s="26">
        <v>0</v>
      </c>
      <c r="T185" s="26">
        <v>0</v>
      </c>
      <c r="U185" s="26">
        <v>0</v>
      </c>
      <c r="V185" s="26">
        <v>0</v>
      </c>
      <c r="W185" s="7">
        <f>AVERAGE(R185:V185)</f>
        <v>0</v>
      </c>
      <c r="X185" s="7">
        <f>STDEV(R185:V185)</f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0</v>
      </c>
      <c r="AD185" s="7">
        <f>AVERAGE(Y185:AC185)</f>
        <v>0</v>
      </c>
      <c r="AE185" s="7">
        <f>STDEV(Y185:AC185)</f>
        <v>0</v>
      </c>
      <c r="AF185" s="26">
        <v>0</v>
      </c>
      <c r="AG185" s="26">
        <v>0</v>
      </c>
      <c r="AH185" s="26">
        <v>0</v>
      </c>
      <c r="AI185" s="26">
        <v>0</v>
      </c>
      <c r="AJ185" s="26">
        <v>0</v>
      </c>
      <c r="AK185" s="7">
        <f>AVERAGE(AF185:AJ185)</f>
        <v>0</v>
      </c>
      <c r="AL185" s="7">
        <f>STDEV(AF185:AJ185)</f>
        <v>0</v>
      </c>
      <c r="AM185" s="26">
        <v>0</v>
      </c>
      <c r="AN185" s="26">
        <v>0</v>
      </c>
      <c r="AO185" s="26">
        <v>0</v>
      </c>
      <c r="AP185" s="26">
        <v>0</v>
      </c>
      <c r="AQ185" s="26">
        <v>0</v>
      </c>
      <c r="AR185" s="7">
        <f>AVERAGE(AM185:AQ185)</f>
        <v>0</v>
      </c>
      <c r="AS185" s="7">
        <f>STDEV(AM185:AQ185)</f>
        <v>0</v>
      </c>
    </row>
    <row r="186" spans="1:45" x14ac:dyDescent="0.35">
      <c r="A186" s="8"/>
      <c r="B186" s="8">
        <v>2</v>
      </c>
      <c r="C186" s="8"/>
      <c r="D186" s="26">
        <v>0</v>
      </c>
      <c r="E186" s="26">
        <v>0</v>
      </c>
      <c r="F186" s="26">
        <v>0</v>
      </c>
      <c r="G186" s="26">
        <v>0</v>
      </c>
      <c r="H186" s="26">
        <v>0</v>
      </c>
      <c r="I186" s="7">
        <f>AVERAGE(D186:H186)</f>
        <v>0</v>
      </c>
      <c r="J186" s="7">
        <f>STDEV(D186:H186)</f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7">
        <f t="shared" ref="P186:P187" si="126">AVERAGE(K186:O186)</f>
        <v>0</v>
      </c>
      <c r="Q186" s="7">
        <f>STDEV(K186:O186)</f>
        <v>0</v>
      </c>
      <c r="R186" s="26">
        <v>0</v>
      </c>
      <c r="S186" s="26">
        <v>0</v>
      </c>
      <c r="T186" s="26">
        <v>0</v>
      </c>
      <c r="U186" s="26">
        <v>0</v>
      </c>
      <c r="V186" s="26">
        <v>0</v>
      </c>
      <c r="W186" s="7">
        <f t="shared" ref="W186:W187" si="127">AVERAGE(R186:V186)</f>
        <v>0</v>
      </c>
      <c r="X186" s="7">
        <f>STDEV(R186:V186)</f>
        <v>0</v>
      </c>
      <c r="Y186" s="26">
        <v>0</v>
      </c>
      <c r="Z186" s="26">
        <v>0</v>
      </c>
      <c r="AA186" s="26">
        <v>0</v>
      </c>
      <c r="AB186" s="26">
        <v>0</v>
      </c>
      <c r="AC186" s="26">
        <v>0</v>
      </c>
      <c r="AD186" s="7">
        <f t="shared" ref="AD186:AD187" si="128">AVERAGE(Y186:AC186)</f>
        <v>0</v>
      </c>
      <c r="AE186" s="7">
        <f>STDEV(Y186:AC186)</f>
        <v>0</v>
      </c>
      <c r="AF186" s="26">
        <v>0</v>
      </c>
      <c r="AG186" s="26">
        <v>0</v>
      </c>
      <c r="AH186" s="26">
        <v>0</v>
      </c>
      <c r="AI186" s="26">
        <v>0</v>
      </c>
      <c r="AJ186" s="26">
        <v>0</v>
      </c>
      <c r="AK186" s="7">
        <f t="shared" ref="AK186:AK187" si="129">AVERAGE(AF186:AJ186)</f>
        <v>0</v>
      </c>
      <c r="AL186" s="7">
        <f>STDEV(AF186:AJ186)</f>
        <v>0</v>
      </c>
      <c r="AM186" s="26">
        <v>0</v>
      </c>
      <c r="AN186" s="26">
        <v>0</v>
      </c>
      <c r="AO186" s="26">
        <v>0</v>
      </c>
      <c r="AP186" s="26">
        <v>0</v>
      </c>
      <c r="AQ186" s="26">
        <v>0</v>
      </c>
      <c r="AR186" s="7">
        <f t="shared" ref="AR186:AR187" si="130">AVERAGE(AM186:AQ186)</f>
        <v>0</v>
      </c>
      <c r="AS186" s="7">
        <f>STDEV(AM186:AQ186)</f>
        <v>0</v>
      </c>
    </row>
    <row r="187" spans="1:45" x14ac:dyDescent="0.35">
      <c r="A187" s="8"/>
      <c r="B187" s="8">
        <v>3</v>
      </c>
      <c r="C187" s="8"/>
      <c r="D187" s="26">
        <v>0</v>
      </c>
      <c r="E187" s="26">
        <v>0</v>
      </c>
      <c r="F187" s="26">
        <v>0</v>
      </c>
      <c r="G187" s="26">
        <v>0</v>
      </c>
      <c r="H187" s="26">
        <v>0</v>
      </c>
      <c r="I187" s="7">
        <f>AVERAGE(D187:H187)</f>
        <v>0</v>
      </c>
      <c r="J187" s="7">
        <f>STDEV(D187:H187)</f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7">
        <f t="shared" si="126"/>
        <v>0</v>
      </c>
      <c r="Q187" s="7">
        <f>STDEV(K187:O187)</f>
        <v>0</v>
      </c>
      <c r="R187" s="26">
        <v>0</v>
      </c>
      <c r="S187" s="26">
        <v>0</v>
      </c>
      <c r="T187" s="26">
        <v>0</v>
      </c>
      <c r="U187" s="26">
        <v>0</v>
      </c>
      <c r="V187" s="26">
        <v>0</v>
      </c>
      <c r="W187" s="7">
        <f t="shared" si="127"/>
        <v>0</v>
      </c>
      <c r="X187" s="7">
        <f>STDEV(R187:V187)</f>
        <v>0</v>
      </c>
      <c r="Y187" s="26">
        <v>0</v>
      </c>
      <c r="Z187" s="26">
        <v>0</v>
      </c>
      <c r="AA187" s="26">
        <v>0</v>
      </c>
      <c r="AB187" s="26">
        <v>0</v>
      </c>
      <c r="AC187" s="26">
        <v>0</v>
      </c>
      <c r="AD187" s="7">
        <f t="shared" si="128"/>
        <v>0</v>
      </c>
      <c r="AE187" s="7">
        <f>STDEV(Y187:AC187)</f>
        <v>0</v>
      </c>
      <c r="AF187" s="26">
        <v>0</v>
      </c>
      <c r="AG187" s="26">
        <v>0</v>
      </c>
      <c r="AH187" s="26">
        <v>0</v>
      </c>
      <c r="AI187" s="26">
        <v>0</v>
      </c>
      <c r="AJ187" s="26">
        <v>0</v>
      </c>
      <c r="AK187" s="7">
        <f t="shared" si="129"/>
        <v>0</v>
      </c>
      <c r="AL187" s="7">
        <f>STDEV(AF187:AJ187)</f>
        <v>0</v>
      </c>
      <c r="AM187" s="26">
        <v>0</v>
      </c>
      <c r="AN187" s="26">
        <v>0</v>
      </c>
      <c r="AO187" s="26">
        <v>0</v>
      </c>
      <c r="AP187" s="26">
        <v>0</v>
      </c>
      <c r="AQ187" s="26">
        <v>0</v>
      </c>
      <c r="AR187" s="7">
        <f t="shared" si="130"/>
        <v>0</v>
      </c>
      <c r="AS187" s="7">
        <f>STDEV(AM187:AQ187)</f>
        <v>0</v>
      </c>
    </row>
    <row r="188" spans="1:45" x14ac:dyDescent="0.35">
      <c r="A188" s="8"/>
      <c r="B188" s="8"/>
      <c r="C188" s="8"/>
      <c r="D188" s="26"/>
      <c r="E188" s="26"/>
      <c r="F188" s="26"/>
      <c r="G188" s="26"/>
      <c r="H188" s="26"/>
      <c r="I188" s="27">
        <f>AVERAGE(I185:I187)</f>
        <v>0</v>
      </c>
      <c r="J188" s="27"/>
      <c r="K188" s="26"/>
      <c r="L188" s="26"/>
      <c r="M188" s="26"/>
      <c r="N188" s="26"/>
      <c r="O188" s="26"/>
      <c r="P188" s="27">
        <f>AVERAGE(P185:P187)</f>
        <v>0</v>
      </c>
      <c r="Q188" s="27"/>
      <c r="R188" s="26"/>
      <c r="S188" s="26"/>
      <c r="T188" s="26"/>
      <c r="U188" s="26"/>
      <c r="V188" s="26"/>
      <c r="W188" s="27">
        <f>AVERAGE(W185:W187)</f>
        <v>0</v>
      </c>
      <c r="X188" s="27"/>
      <c r="Y188" s="26"/>
      <c r="Z188" s="26"/>
      <c r="AA188" s="26"/>
      <c r="AB188" s="26"/>
      <c r="AC188" s="26"/>
      <c r="AD188" s="27">
        <f>AVERAGE(AD185:AD187)</f>
        <v>0</v>
      </c>
      <c r="AE188" s="27"/>
      <c r="AF188" s="26"/>
      <c r="AG188" s="26"/>
      <c r="AH188" s="26"/>
      <c r="AI188" s="26"/>
      <c r="AJ188" s="26"/>
      <c r="AK188" s="27">
        <f>AVERAGE(AK185:AK187)</f>
        <v>0</v>
      </c>
      <c r="AL188" s="27"/>
      <c r="AM188" s="26"/>
      <c r="AN188" s="26"/>
      <c r="AO188" s="26"/>
      <c r="AP188" s="26"/>
      <c r="AQ188" s="26"/>
      <c r="AR188" s="27">
        <f>AVERAGE(AR185:AR187)</f>
        <v>0</v>
      </c>
      <c r="AS188" s="27"/>
    </row>
    <row r="189" spans="1:45" x14ac:dyDescent="0.35">
      <c r="A189" s="8"/>
      <c r="B189" s="8"/>
      <c r="C189" s="8"/>
      <c r="D189" s="26"/>
      <c r="E189" s="26"/>
      <c r="F189" s="26"/>
      <c r="G189" s="26"/>
      <c r="H189" s="26"/>
      <c r="I189" s="27">
        <f>J185+J186+J187</f>
        <v>0</v>
      </c>
      <c r="J189" s="27"/>
      <c r="K189" s="26"/>
      <c r="L189" s="26"/>
      <c r="M189" s="26"/>
      <c r="N189" s="26"/>
      <c r="O189" s="26"/>
      <c r="P189" s="27">
        <f>Q185+Q186+Q187</f>
        <v>0</v>
      </c>
      <c r="Q189" s="27"/>
      <c r="R189" s="26"/>
      <c r="S189" s="26"/>
      <c r="T189" s="26"/>
      <c r="U189" s="26"/>
      <c r="V189" s="26"/>
      <c r="W189" s="27">
        <f>X185+X186+X187</f>
        <v>0</v>
      </c>
      <c r="X189" s="27"/>
      <c r="Y189" s="26"/>
      <c r="Z189" s="26"/>
      <c r="AA189" s="26"/>
      <c r="AB189" s="26"/>
      <c r="AC189" s="26"/>
      <c r="AD189" s="27">
        <f>AE185+AE186+AE187</f>
        <v>0</v>
      </c>
      <c r="AE189" s="27"/>
      <c r="AF189" s="26"/>
      <c r="AG189" s="26"/>
      <c r="AH189" s="26"/>
      <c r="AI189" s="26"/>
      <c r="AJ189" s="26"/>
      <c r="AK189" s="27">
        <f>AL185+AL186+AL187</f>
        <v>0</v>
      </c>
      <c r="AL189" s="27"/>
      <c r="AM189" s="26"/>
      <c r="AN189" s="26"/>
      <c r="AO189" s="26"/>
      <c r="AP189" s="26"/>
      <c r="AQ189" s="26"/>
      <c r="AR189" s="27">
        <f>AS185+AS186+AS187</f>
        <v>0</v>
      </c>
      <c r="AS189" s="27"/>
    </row>
    <row r="190" spans="1:45" x14ac:dyDescent="0.35">
      <c r="A190" s="8" t="s">
        <v>22</v>
      </c>
      <c r="B190" s="8">
        <v>1</v>
      </c>
      <c r="C190" s="8"/>
      <c r="D190" s="26" t="s">
        <v>23</v>
      </c>
      <c r="E190" s="26" t="s">
        <v>23</v>
      </c>
      <c r="F190" s="26" t="s">
        <v>23</v>
      </c>
      <c r="G190" s="26" t="s">
        <v>23</v>
      </c>
      <c r="H190" s="26" t="s">
        <v>23</v>
      </c>
      <c r="I190" s="7" t="e">
        <f>AVERAGE(D190:H190)</f>
        <v>#DIV/0!</v>
      </c>
      <c r="J190" s="7" t="e">
        <f>STDEV(D190:H190)</f>
        <v>#DIV/0!</v>
      </c>
      <c r="K190" s="26" t="s">
        <v>23</v>
      </c>
      <c r="L190" s="26" t="s">
        <v>23</v>
      </c>
      <c r="M190" s="26" t="s">
        <v>23</v>
      </c>
      <c r="N190" s="26" t="s">
        <v>23</v>
      </c>
      <c r="O190" s="26" t="s">
        <v>23</v>
      </c>
      <c r="P190" s="7" t="e">
        <f t="shared" ref="P190:P192" si="131">AVERAGE(K190:O190)</f>
        <v>#DIV/0!</v>
      </c>
      <c r="Q190" s="7" t="e">
        <f>STDEV(K190:O190)</f>
        <v>#DIV/0!</v>
      </c>
      <c r="R190" s="26" t="s">
        <v>23</v>
      </c>
      <c r="S190" s="26" t="s">
        <v>23</v>
      </c>
      <c r="T190" s="26" t="s">
        <v>23</v>
      </c>
      <c r="U190" s="26" t="s">
        <v>23</v>
      </c>
      <c r="V190" s="26" t="s">
        <v>23</v>
      </c>
      <c r="W190" s="7" t="e">
        <f t="shared" ref="W190:W192" si="132">AVERAGE(R190:V190)</f>
        <v>#DIV/0!</v>
      </c>
      <c r="X190" s="7" t="e">
        <f>STDEV(R190:V190)</f>
        <v>#DIV/0!</v>
      </c>
      <c r="Y190" s="26" t="s">
        <v>23</v>
      </c>
      <c r="Z190" s="26" t="s">
        <v>23</v>
      </c>
      <c r="AA190" s="26" t="s">
        <v>23</v>
      </c>
      <c r="AB190" s="26" t="s">
        <v>23</v>
      </c>
      <c r="AC190" s="26" t="s">
        <v>23</v>
      </c>
      <c r="AD190" s="7" t="e">
        <f t="shared" ref="AD190:AD192" si="133">AVERAGE(Y190:AC190)</f>
        <v>#DIV/0!</v>
      </c>
      <c r="AE190" s="7" t="e">
        <f>STDEV(Y190:AC190)</f>
        <v>#DIV/0!</v>
      </c>
      <c r="AF190" s="26">
        <v>30</v>
      </c>
      <c r="AG190" s="26">
        <v>29</v>
      </c>
      <c r="AH190" s="26" t="s">
        <v>23</v>
      </c>
      <c r="AI190" s="26" t="s">
        <v>23</v>
      </c>
      <c r="AJ190" s="26" t="s">
        <v>23</v>
      </c>
      <c r="AK190" s="7">
        <f t="shared" ref="AK190:AK192" si="134">AVERAGE(AF190:AJ190)</f>
        <v>29.5</v>
      </c>
      <c r="AL190" s="7">
        <f>STDEV(AF190:AJ190)</f>
        <v>0.70710678118654757</v>
      </c>
      <c r="AM190" s="26">
        <v>0</v>
      </c>
      <c r="AN190" s="26">
        <v>3</v>
      </c>
      <c r="AO190" s="26">
        <v>3</v>
      </c>
      <c r="AP190" s="26">
        <v>3</v>
      </c>
      <c r="AQ190" s="26">
        <v>2</v>
      </c>
      <c r="AR190" s="7">
        <f t="shared" ref="AR190:AR192" si="135">AVERAGE(AM190:AQ190)</f>
        <v>2.2000000000000002</v>
      </c>
      <c r="AS190" s="7">
        <f>STDEV(AM190:AQ190)</f>
        <v>1.3038404810405297</v>
      </c>
    </row>
    <row r="191" spans="1:45" x14ac:dyDescent="0.35">
      <c r="A191" s="8"/>
      <c r="B191" s="8">
        <v>2</v>
      </c>
      <c r="C191" s="8"/>
      <c r="D191" s="26" t="s">
        <v>23</v>
      </c>
      <c r="E191" s="26" t="s">
        <v>23</v>
      </c>
      <c r="F191" s="26" t="s">
        <v>23</v>
      </c>
      <c r="G191" s="26" t="s">
        <v>23</v>
      </c>
      <c r="H191" s="26" t="s">
        <v>23</v>
      </c>
      <c r="I191" s="7" t="e">
        <f>AVERAGE(D191:H191)</f>
        <v>#DIV/0!</v>
      </c>
      <c r="J191" s="7" t="e">
        <f>STDEV(D191:H191)</f>
        <v>#DIV/0!</v>
      </c>
      <c r="K191" s="26" t="s">
        <v>23</v>
      </c>
      <c r="L191" s="26" t="s">
        <v>23</v>
      </c>
      <c r="M191" s="26" t="s">
        <v>23</v>
      </c>
      <c r="N191" s="26" t="s">
        <v>23</v>
      </c>
      <c r="O191" s="26" t="s">
        <v>23</v>
      </c>
      <c r="P191" s="7" t="e">
        <f t="shared" si="131"/>
        <v>#DIV/0!</v>
      </c>
      <c r="Q191" s="7" t="e">
        <f>STDEV(K191:O191)</f>
        <v>#DIV/0!</v>
      </c>
      <c r="R191" s="26" t="s">
        <v>23</v>
      </c>
      <c r="S191" s="26" t="s">
        <v>23</v>
      </c>
      <c r="T191" s="26" t="s">
        <v>23</v>
      </c>
      <c r="U191" s="26" t="s">
        <v>23</v>
      </c>
      <c r="V191" s="26" t="s">
        <v>23</v>
      </c>
      <c r="W191" s="7" t="e">
        <f t="shared" si="132"/>
        <v>#DIV/0!</v>
      </c>
      <c r="X191" s="7" t="e">
        <f>STDEV(R191:V191)</f>
        <v>#DIV/0!</v>
      </c>
      <c r="Y191" s="26" t="s">
        <v>23</v>
      </c>
      <c r="Z191" s="26" t="s">
        <v>23</v>
      </c>
      <c r="AA191" s="26" t="s">
        <v>23</v>
      </c>
      <c r="AB191" s="26" t="s">
        <v>23</v>
      </c>
      <c r="AC191" s="26">
        <v>59</v>
      </c>
      <c r="AD191" s="7">
        <f t="shared" si="133"/>
        <v>59</v>
      </c>
      <c r="AE191" s="7" t="e">
        <f>STDEV(Y191:AC191)</f>
        <v>#DIV/0!</v>
      </c>
      <c r="AF191" s="26">
        <v>12</v>
      </c>
      <c r="AG191" s="26">
        <v>103</v>
      </c>
      <c r="AH191" s="26">
        <v>84</v>
      </c>
      <c r="AI191" s="26">
        <v>60</v>
      </c>
      <c r="AJ191" s="26">
        <v>9</v>
      </c>
      <c r="AK191" s="7">
        <f t="shared" si="134"/>
        <v>53.6</v>
      </c>
      <c r="AL191" s="7">
        <f>STDEV(AF191:AJ191)</f>
        <v>42.205449885056318</v>
      </c>
      <c r="AM191" s="26">
        <v>0</v>
      </c>
      <c r="AN191" s="26">
        <v>0</v>
      </c>
      <c r="AO191" s="26">
        <v>1</v>
      </c>
      <c r="AP191" s="26">
        <v>0</v>
      </c>
      <c r="AQ191" s="26">
        <v>2</v>
      </c>
      <c r="AR191" s="7">
        <f t="shared" si="135"/>
        <v>0.6</v>
      </c>
      <c r="AS191" s="7">
        <f>STDEV(AM191:AQ191)</f>
        <v>0.89442719099991586</v>
      </c>
    </row>
    <row r="192" spans="1:45" x14ac:dyDescent="0.35">
      <c r="A192" s="8"/>
      <c r="B192" s="8">
        <v>3</v>
      </c>
      <c r="C192" s="8"/>
      <c r="D192" s="26" t="s">
        <v>23</v>
      </c>
      <c r="E192" s="26" t="s">
        <v>23</v>
      </c>
      <c r="F192" s="26" t="s">
        <v>23</v>
      </c>
      <c r="G192" s="26" t="s">
        <v>23</v>
      </c>
      <c r="H192" s="26" t="s">
        <v>23</v>
      </c>
      <c r="I192" s="7" t="e">
        <f>AVERAGE(D192:H192)</f>
        <v>#DIV/0!</v>
      </c>
      <c r="J192" s="7" t="e">
        <f>STDEV(D192:H192)</f>
        <v>#DIV/0!</v>
      </c>
      <c r="K192" s="26" t="s">
        <v>23</v>
      </c>
      <c r="L192" s="26" t="s">
        <v>23</v>
      </c>
      <c r="M192" s="26" t="s">
        <v>23</v>
      </c>
      <c r="N192" s="26" t="s">
        <v>23</v>
      </c>
      <c r="O192" s="26" t="s">
        <v>23</v>
      </c>
      <c r="P192" s="7" t="e">
        <f t="shared" si="131"/>
        <v>#DIV/0!</v>
      </c>
      <c r="Q192" s="7" t="e">
        <f>STDEV(K192:O192)</f>
        <v>#DIV/0!</v>
      </c>
      <c r="R192" s="26" t="s">
        <v>23</v>
      </c>
      <c r="S192" s="26" t="s">
        <v>23</v>
      </c>
      <c r="T192" s="26" t="s">
        <v>23</v>
      </c>
      <c r="U192" s="26" t="s">
        <v>23</v>
      </c>
      <c r="V192" s="26" t="s">
        <v>23</v>
      </c>
      <c r="W192" s="7" t="e">
        <f t="shared" si="132"/>
        <v>#DIV/0!</v>
      </c>
      <c r="X192" s="7" t="e">
        <f>STDEV(R192:V192)</f>
        <v>#DIV/0!</v>
      </c>
      <c r="Y192" s="26">
        <v>29</v>
      </c>
      <c r="Z192" s="26">
        <v>81</v>
      </c>
      <c r="AA192" s="26" t="s">
        <v>23</v>
      </c>
      <c r="AB192" s="26">
        <v>34</v>
      </c>
      <c r="AC192" s="26">
        <v>28</v>
      </c>
      <c r="AD192" s="7">
        <f t="shared" si="133"/>
        <v>43</v>
      </c>
      <c r="AE192" s="7">
        <f>STDEV(Y192:AC192)</f>
        <v>25.468935326524086</v>
      </c>
      <c r="AF192" s="26">
        <v>2</v>
      </c>
      <c r="AG192" s="26">
        <v>4</v>
      </c>
      <c r="AH192" s="26">
        <v>7</v>
      </c>
      <c r="AI192" s="26">
        <v>1</v>
      </c>
      <c r="AJ192" s="26">
        <v>2</v>
      </c>
      <c r="AK192" s="7">
        <f t="shared" si="134"/>
        <v>3.2</v>
      </c>
      <c r="AL192" s="7">
        <f>STDEV(AF192:AJ192)</f>
        <v>2.3874672772626644</v>
      </c>
      <c r="AM192" s="26">
        <v>0</v>
      </c>
      <c r="AN192" s="26">
        <v>0</v>
      </c>
      <c r="AO192" s="26">
        <v>1</v>
      </c>
      <c r="AP192" s="26">
        <v>0</v>
      </c>
      <c r="AQ192" s="26">
        <v>0</v>
      </c>
      <c r="AR192" s="7">
        <f t="shared" si="135"/>
        <v>0.2</v>
      </c>
      <c r="AS192" s="7">
        <f>STDEV(AM192:AQ192)</f>
        <v>0.44721359549995793</v>
      </c>
    </row>
    <row r="193" spans="1:45" x14ac:dyDescent="0.35">
      <c r="A193" s="4" t="s">
        <v>24</v>
      </c>
      <c r="B193" s="8"/>
      <c r="C193" s="8"/>
      <c r="D193" s="26"/>
      <c r="E193" s="26"/>
      <c r="F193" s="26"/>
      <c r="G193" s="26"/>
      <c r="H193" s="26"/>
      <c r="I193" s="27" t="e">
        <f>AVERAGE(I190:I192)</f>
        <v>#DIV/0!</v>
      </c>
      <c r="J193" s="27"/>
      <c r="K193" s="26"/>
      <c r="L193" s="26"/>
      <c r="M193" s="26"/>
      <c r="N193" s="26"/>
      <c r="O193" s="26"/>
      <c r="P193" s="27" t="e">
        <f>AVERAGE(P190:P192)</f>
        <v>#DIV/0!</v>
      </c>
      <c r="Q193" s="27"/>
      <c r="R193" s="26"/>
      <c r="S193" s="26"/>
      <c r="T193" s="26"/>
      <c r="U193" s="26"/>
      <c r="V193" s="26"/>
      <c r="W193" s="27" t="e">
        <f>AVERAGE(W190:W192)</f>
        <v>#DIV/0!</v>
      </c>
      <c r="X193" s="27"/>
      <c r="Y193" s="26"/>
      <c r="Z193" s="26"/>
      <c r="AA193" s="26"/>
      <c r="AB193" s="26"/>
      <c r="AC193" s="26"/>
      <c r="AD193" s="27">
        <f>AVERAGE(AD191:AD192)</f>
        <v>51</v>
      </c>
      <c r="AE193" s="27"/>
      <c r="AF193" s="26"/>
      <c r="AG193" s="26"/>
      <c r="AH193" s="26"/>
      <c r="AI193" s="26"/>
      <c r="AJ193" s="26"/>
      <c r="AK193" s="27">
        <f>AVERAGE(AK191:AK192)</f>
        <v>28.400000000000002</v>
      </c>
      <c r="AL193" s="27"/>
      <c r="AM193" s="26"/>
      <c r="AN193" s="26"/>
      <c r="AO193" s="26"/>
      <c r="AP193" s="26"/>
      <c r="AQ193" s="26"/>
      <c r="AR193" s="27">
        <f>AVERAGE(AR191:AR192)</f>
        <v>0.4</v>
      </c>
      <c r="AS193" s="27"/>
    </row>
    <row r="194" spans="1:45" x14ac:dyDescent="0.35">
      <c r="A194" s="4" t="s">
        <v>25</v>
      </c>
      <c r="B194" s="8"/>
      <c r="C194" s="8"/>
      <c r="D194" s="26"/>
      <c r="E194" s="26"/>
      <c r="F194" s="26"/>
      <c r="G194" s="26"/>
      <c r="H194" s="26"/>
      <c r="I194" s="27" t="e">
        <f>J190+J191+J192</f>
        <v>#DIV/0!</v>
      </c>
      <c r="J194" s="27"/>
      <c r="K194" s="26"/>
      <c r="L194" s="26"/>
      <c r="M194" s="26"/>
      <c r="N194" s="26"/>
      <c r="O194" s="26"/>
      <c r="P194" s="27" t="e">
        <f>Q190+Q191+Q192</f>
        <v>#DIV/0!</v>
      </c>
      <c r="Q194" s="27"/>
      <c r="R194" s="26"/>
      <c r="S194" s="26"/>
      <c r="T194" s="26"/>
      <c r="U194" s="26"/>
      <c r="V194" s="26"/>
      <c r="W194" s="27" t="e">
        <f>X190+X191+X192</f>
        <v>#DIV/0!</v>
      </c>
      <c r="X194" s="27"/>
      <c r="Y194" s="26"/>
      <c r="Z194" s="26"/>
      <c r="AA194" s="26"/>
      <c r="AB194" s="26"/>
      <c r="AC194" s="26"/>
      <c r="AD194" s="27" t="e">
        <f>AE190+AE191+AE192</f>
        <v>#DIV/0!</v>
      </c>
      <c r="AE194" s="27"/>
      <c r="AF194" s="26"/>
      <c r="AG194" s="26"/>
      <c r="AH194" s="26"/>
      <c r="AI194" s="26"/>
      <c r="AJ194" s="26"/>
      <c r="AK194" s="27">
        <f>AL190+AL191+AL192</f>
        <v>45.300023943505529</v>
      </c>
      <c r="AL194" s="27"/>
      <c r="AM194" s="26"/>
      <c r="AN194" s="26"/>
      <c r="AO194" s="26"/>
      <c r="AP194" s="26"/>
      <c r="AQ194" s="26"/>
      <c r="AR194" s="27">
        <f>AS190+AS191+AS192</f>
        <v>2.6454812675404034</v>
      </c>
      <c r="AS194" s="27"/>
    </row>
    <row r="195" spans="1:45" x14ac:dyDescent="0.35">
      <c r="A195" s="8" t="s">
        <v>26</v>
      </c>
      <c r="B195" s="8">
        <v>1</v>
      </c>
      <c r="C195" s="8"/>
      <c r="D195" s="26" t="s">
        <v>23</v>
      </c>
      <c r="E195" s="26" t="s">
        <v>23</v>
      </c>
      <c r="F195" s="26" t="s">
        <v>23</v>
      </c>
      <c r="G195" s="26" t="s">
        <v>23</v>
      </c>
      <c r="H195" s="26" t="s">
        <v>23</v>
      </c>
      <c r="I195" s="7" t="e">
        <f>AVERAGE(D195:H195)</f>
        <v>#DIV/0!</v>
      </c>
      <c r="J195" s="7" t="e">
        <f>STDEV(D195:H195)</f>
        <v>#DIV/0!</v>
      </c>
      <c r="K195" s="26" t="s">
        <v>23</v>
      </c>
      <c r="L195" s="26" t="s">
        <v>23</v>
      </c>
      <c r="M195" s="26" t="s">
        <v>23</v>
      </c>
      <c r="N195" s="26" t="s">
        <v>23</v>
      </c>
      <c r="O195" s="26" t="s">
        <v>23</v>
      </c>
      <c r="P195" s="7" t="e">
        <f t="shared" ref="P195:P197" si="136">AVERAGE(K195:O195)</f>
        <v>#DIV/0!</v>
      </c>
      <c r="Q195" s="7" t="e">
        <f>STDEV(K195:O195)</f>
        <v>#DIV/0!</v>
      </c>
      <c r="R195" s="26">
        <v>63</v>
      </c>
      <c r="S195" s="26">
        <v>83</v>
      </c>
      <c r="T195" s="26">
        <v>76</v>
      </c>
      <c r="U195" s="26">
        <v>67</v>
      </c>
      <c r="V195" s="26">
        <v>73</v>
      </c>
      <c r="W195" s="7">
        <f t="shared" ref="W195:W197" si="137">AVERAGE(R195:V195)</f>
        <v>72.400000000000006</v>
      </c>
      <c r="X195" s="7">
        <f>STDEV(R195:V195)</f>
        <v>7.7974354758471707</v>
      </c>
      <c r="Y195" s="26">
        <v>10</v>
      </c>
      <c r="Z195" s="26">
        <v>9</v>
      </c>
      <c r="AA195" s="26">
        <v>12</v>
      </c>
      <c r="AB195" s="26">
        <v>7</v>
      </c>
      <c r="AC195" s="26">
        <v>8</v>
      </c>
      <c r="AD195" s="7">
        <f t="shared" ref="AD195:AD197" si="138">AVERAGE(Y195:AC195)</f>
        <v>9.1999999999999993</v>
      </c>
      <c r="AE195" s="7">
        <f>STDEV(Y195:AC195)</f>
        <v>1.9235384061671352</v>
      </c>
      <c r="AF195" s="26">
        <v>0</v>
      </c>
      <c r="AG195" s="26">
        <v>0</v>
      </c>
      <c r="AH195" s="26">
        <v>1</v>
      </c>
      <c r="AI195" s="26">
        <v>0</v>
      </c>
      <c r="AJ195" s="26">
        <v>0</v>
      </c>
      <c r="AK195" s="7">
        <f t="shared" ref="AK195:AK197" si="139">AVERAGE(AF195:AJ195)</f>
        <v>0.2</v>
      </c>
      <c r="AL195" s="7">
        <f>STDEV(AF195:AJ195)</f>
        <v>0.44721359549995793</v>
      </c>
      <c r="AM195" s="26">
        <v>1</v>
      </c>
      <c r="AN195" s="26">
        <v>0</v>
      </c>
      <c r="AO195" s="26">
        <v>0</v>
      </c>
      <c r="AP195" s="26">
        <v>0</v>
      </c>
      <c r="AQ195" s="26">
        <v>0</v>
      </c>
      <c r="AR195" s="7">
        <f t="shared" ref="AR195:AR197" si="140">AVERAGE(AM195:AQ195)</f>
        <v>0.2</v>
      </c>
      <c r="AS195" s="7">
        <f>STDEV(AM195:AQ195)</f>
        <v>0.44721359549995793</v>
      </c>
    </row>
    <row r="196" spans="1:45" x14ac:dyDescent="0.35">
      <c r="A196" s="8" t="s">
        <v>14</v>
      </c>
      <c r="B196" s="8">
        <v>2</v>
      </c>
      <c r="C196" s="8"/>
      <c r="D196" s="26" t="s">
        <v>23</v>
      </c>
      <c r="E196" s="26" t="s">
        <v>23</v>
      </c>
      <c r="F196" s="26" t="s">
        <v>23</v>
      </c>
      <c r="G196" s="26" t="s">
        <v>23</v>
      </c>
      <c r="H196" s="26" t="s">
        <v>23</v>
      </c>
      <c r="I196" s="7" t="e">
        <f>AVERAGE(D196:H196)</f>
        <v>#DIV/0!</v>
      </c>
      <c r="J196" s="7" t="e">
        <f>STDEV(D196:H196)</f>
        <v>#DIV/0!</v>
      </c>
      <c r="K196" s="26" t="s">
        <v>23</v>
      </c>
      <c r="L196" s="26" t="s">
        <v>23</v>
      </c>
      <c r="M196" s="26" t="s">
        <v>23</v>
      </c>
      <c r="N196" s="26" t="s">
        <v>23</v>
      </c>
      <c r="O196" s="26" t="s">
        <v>23</v>
      </c>
      <c r="P196" s="7" t="e">
        <f t="shared" si="136"/>
        <v>#DIV/0!</v>
      </c>
      <c r="Q196" s="7" t="e">
        <f>STDEV(K196:O196)</f>
        <v>#DIV/0!</v>
      </c>
      <c r="R196" s="26">
        <v>47</v>
      </c>
      <c r="S196" s="26">
        <v>129</v>
      </c>
      <c r="T196" s="26">
        <v>117</v>
      </c>
      <c r="U196" s="26">
        <v>82</v>
      </c>
      <c r="V196" s="26">
        <v>55</v>
      </c>
      <c r="W196" s="7">
        <f t="shared" si="137"/>
        <v>86</v>
      </c>
      <c r="X196" s="7">
        <f>STDEV(R196:V196)</f>
        <v>36.42801120017397</v>
      </c>
      <c r="Y196" s="26">
        <v>9</v>
      </c>
      <c r="Z196" s="26">
        <v>3</v>
      </c>
      <c r="AA196" s="26">
        <v>5</v>
      </c>
      <c r="AB196" s="26">
        <v>8</v>
      </c>
      <c r="AC196" s="26">
        <v>7</v>
      </c>
      <c r="AD196" s="7">
        <f t="shared" si="138"/>
        <v>6.4</v>
      </c>
      <c r="AE196" s="7">
        <f>STDEV(Y196:AC196)</f>
        <v>2.4083189157584584</v>
      </c>
      <c r="AF196" s="26">
        <v>0</v>
      </c>
      <c r="AG196" s="26">
        <v>0</v>
      </c>
      <c r="AH196" s="26">
        <v>0</v>
      </c>
      <c r="AI196" s="26">
        <v>1</v>
      </c>
      <c r="AJ196" s="26">
        <v>0</v>
      </c>
      <c r="AK196" s="7">
        <f t="shared" si="139"/>
        <v>0.2</v>
      </c>
      <c r="AL196" s="7">
        <f>STDEV(AF196:AJ196)</f>
        <v>0.44721359549995793</v>
      </c>
      <c r="AM196" s="26">
        <v>0</v>
      </c>
      <c r="AN196" s="26">
        <v>0</v>
      </c>
      <c r="AO196" s="26">
        <v>0</v>
      </c>
      <c r="AP196" s="26">
        <v>0</v>
      </c>
      <c r="AQ196" s="26">
        <v>0</v>
      </c>
      <c r="AR196" s="7">
        <f t="shared" si="140"/>
        <v>0</v>
      </c>
      <c r="AS196" s="7">
        <f>STDEV(AM196:AQ196)</f>
        <v>0</v>
      </c>
    </row>
    <row r="197" spans="1:45" x14ac:dyDescent="0.35">
      <c r="A197" s="8"/>
      <c r="B197" s="8">
        <v>3</v>
      </c>
      <c r="C197" s="8"/>
      <c r="D197" s="26" t="s">
        <v>23</v>
      </c>
      <c r="E197" s="26" t="s">
        <v>23</v>
      </c>
      <c r="F197" s="26" t="s">
        <v>23</v>
      </c>
      <c r="G197" s="26" t="s">
        <v>23</v>
      </c>
      <c r="H197" s="26" t="s">
        <v>23</v>
      </c>
      <c r="I197" s="7" t="e">
        <f>AVERAGE(D197:H197)</f>
        <v>#DIV/0!</v>
      </c>
      <c r="J197" s="7" t="e">
        <f>STDEV(D197:H197)</f>
        <v>#DIV/0!</v>
      </c>
      <c r="K197" s="26" t="s">
        <v>23</v>
      </c>
      <c r="L197" s="26" t="s">
        <v>23</v>
      </c>
      <c r="M197" s="26" t="s">
        <v>23</v>
      </c>
      <c r="N197" s="26" t="s">
        <v>23</v>
      </c>
      <c r="O197" s="26" t="s">
        <v>23</v>
      </c>
      <c r="P197" s="7" t="e">
        <f t="shared" si="136"/>
        <v>#DIV/0!</v>
      </c>
      <c r="Q197" s="7" t="e">
        <f>STDEV(K197:O197)</f>
        <v>#DIV/0!</v>
      </c>
      <c r="R197" s="26">
        <v>15</v>
      </c>
      <c r="S197" s="26">
        <v>21</v>
      </c>
      <c r="T197" s="26">
        <v>17</v>
      </c>
      <c r="U197" s="26">
        <v>17</v>
      </c>
      <c r="V197" s="26">
        <v>17</v>
      </c>
      <c r="W197" s="7">
        <f t="shared" si="137"/>
        <v>17.399999999999999</v>
      </c>
      <c r="X197" s="7">
        <f>STDEV(R197:V197)</f>
        <v>2.190890230020667</v>
      </c>
      <c r="Y197" s="26">
        <v>2</v>
      </c>
      <c r="Z197" s="26">
        <v>1</v>
      </c>
      <c r="AA197" s="26">
        <v>0</v>
      </c>
      <c r="AB197" s="26">
        <v>0</v>
      </c>
      <c r="AC197" s="26">
        <v>0</v>
      </c>
      <c r="AD197" s="7">
        <f t="shared" si="138"/>
        <v>0.6</v>
      </c>
      <c r="AE197" s="7">
        <f>STDEV(Y197:AC197)</f>
        <v>0.89442719099991586</v>
      </c>
      <c r="AF197" s="26">
        <v>0</v>
      </c>
      <c r="AG197" s="26">
        <v>0</v>
      </c>
      <c r="AH197" s="26">
        <v>0</v>
      </c>
      <c r="AI197" s="26">
        <v>0</v>
      </c>
      <c r="AJ197" s="26">
        <v>0</v>
      </c>
      <c r="AK197" s="7">
        <f t="shared" si="139"/>
        <v>0</v>
      </c>
      <c r="AL197" s="7">
        <f>STDEV(AF197:AJ197)</f>
        <v>0</v>
      </c>
      <c r="AM197" s="26">
        <v>0</v>
      </c>
      <c r="AN197" s="26">
        <v>0</v>
      </c>
      <c r="AO197" s="26">
        <v>0</v>
      </c>
      <c r="AP197" s="26">
        <v>0</v>
      </c>
      <c r="AQ197" s="26">
        <v>0</v>
      </c>
      <c r="AR197" s="7">
        <f t="shared" si="140"/>
        <v>0</v>
      </c>
      <c r="AS197" s="7">
        <f>STDEV(AM197:AQ197)</f>
        <v>0</v>
      </c>
    </row>
    <row r="198" spans="1:45" x14ac:dyDescent="0.35">
      <c r="A198" s="4" t="s">
        <v>24</v>
      </c>
      <c r="B198" s="8"/>
      <c r="C198" s="8"/>
      <c r="D198" s="26"/>
      <c r="E198" s="26"/>
      <c r="F198" s="26"/>
      <c r="G198" s="26"/>
      <c r="H198" s="26"/>
      <c r="I198" s="27" t="e">
        <f>AVERAGE(I195:I197)</f>
        <v>#DIV/0!</v>
      </c>
      <c r="J198" s="27"/>
      <c r="K198" s="26"/>
      <c r="L198" s="26"/>
      <c r="M198" s="26"/>
      <c r="N198" s="26"/>
      <c r="O198" s="26"/>
      <c r="P198" s="27" t="e">
        <f>AVERAGE(P195:P197)</f>
        <v>#DIV/0!</v>
      </c>
      <c r="Q198" s="27"/>
      <c r="R198" s="26"/>
      <c r="S198" s="26"/>
      <c r="T198" s="26"/>
      <c r="U198" s="26"/>
      <c r="V198" s="26"/>
      <c r="W198" s="27">
        <f>AVERAGE(W195:W197)</f>
        <v>58.6</v>
      </c>
      <c r="X198" s="27"/>
      <c r="Y198" s="26"/>
      <c r="Z198" s="26"/>
      <c r="AA198" s="26"/>
      <c r="AB198" s="26"/>
      <c r="AC198" s="26"/>
      <c r="AD198" s="27">
        <f>AVERAGE(AD195:AD197)</f>
        <v>5.3999999999999995</v>
      </c>
      <c r="AE198" s="27"/>
      <c r="AF198" s="26"/>
      <c r="AG198" s="26"/>
      <c r="AH198" s="26"/>
      <c r="AI198" s="26"/>
      <c r="AJ198" s="26"/>
      <c r="AK198" s="27">
        <f>AVERAGE(AK195:AK197)</f>
        <v>0.13333333333333333</v>
      </c>
      <c r="AL198" s="27"/>
      <c r="AM198" s="26"/>
      <c r="AN198" s="26"/>
      <c r="AO198" s="26"/>
      <c r="AP198" s="26"/>
      <c r="AQ198" s="26"/>
      <c r="AR198" s="27">
        <f>AVERAGE(AR195:AR197)</f>
        <v>6.6666666666666666E-2</v>
      </c>
      <c r="AS198" s="27"/>
    </row>
    <row r="199" spans="1:45" x14ac:dyDescent="0.35">
      <c r="A199" s="4" t="s">
        <v>25</v>
      </c>
      <c r="B199" s="8"/>
      <c r="C199" s="8"/>
      <c r="D199" s="26"/>
      <c r="E199" s="26"/>
      <c r="F199" s="26"/>
      <c r="G199" s="26"/>
      <c r="H199" s="26"/>
      <c r="I199" s="27" t="e">
        <f>J195+J196+J197</f>
        <v>#DIV/0!</v>
      </c>
      <c r="J199" s="27"/>
      <c r="K199" s="26"/>
      <c r="L199" s="26"/>
      <c r="M199" s="26"/>
      <c r="N199" s="26"/>
      <c r="O199" s="26"/>
      <c r="P199" s="27" t="e">
        <f>Q195+Q196+Q197</f>
        <v>#DIV/0!</v>
      </c>
      <c r="Q199" s="27"/>
      <c r="R199" s="26"/>
      <c r="S199" s="26"/>
      <c r="T199" s="26"/>
      <c r="U199" s="26"/>
      <c r="V199" s="26"/>
      <c r="W199" s="27">
        <f>X195+X196+X197</f>
        <v>46.416336906041806</v>
      </c>
      <c r="X199" s="27"/>
      <c r="Y199" s="26"/>
      <c r="Z199" s="26"/>
      <c r="AA199" s="26"/>
      <c r="AB199" s="26"/>
      <c r="AC199" s="26"/>
      <c r="AD199" s="27">
        <f>AE195+AE196+AE197</f>
        <v>5.2262845129255089</v>
      </c>
      <c r="AE199" s="27"/>
      <c r="AF199" s="26"/>
      <c r="AG199" s="26"/>
      <c r="AH199" s="26"/>
      <c r="AI199" s="26"/>
      <c r="AJ199" s="26"/>
      <c r="AK199" s="27">
        <f>AL195+AL196+AL197</f>
        <v>0.89442719099991586</v>
      </c>
      <c r="AL199" s="27"/>
      <c r="AM199" s="26"/>
      <c r="AN199" s="26"/>
      <c r="AO199" s="26"/>
      <c r="AP199" s="26"/>
      <c r="AQ199" s="26"/>
      <c r="AR199" s="27">
        <f>AS195+AS196+AS197</f>
        <v>0.44721359549995793</v>
      </c>
      <c r="AS199" s="27"/>
    </row>
    <row r="200" spans="1:45" x14ac:dyDescent="0.35">
      <c r="A200" s="8" t="s">
        <v>15</v>
      </c>
      <c r="B200" s="8">
        <v>1</v>
      </c>
      <c r="C200" s="8"/>
      <c r="D200" s="26" t="s">
        <v>23</v>
      </c>
      <c r="E200" s="26" t="s">
        <v>23</v>
      </c>
      <c r="F200" s="26" t="s">
        <v>23</v>
      </c>
      <c r="G200" s="26" t="s">
        <v>23</v>
      </c>
      <c r="H200" s="26" t="s">
        <v>23</v>
      </c>
      <c r="I200" s="7" t="e">
        <f>AVERAGE(D200:H200)</f>
        <v>#DIV/0!</v>
      </c>
      <c r="J200" s="7" t="e">
        <f>STDEV(D200:H200)</f>
        <v>#DIV/0!</v>
      </c>
      <c r="K200" s="26">
        <v>58</v>
      </c>
      <c r="L200" s="26">
        <v>73</v>
      </c>
      <c r="M200" s="26">
        <v>87</v>
      </c>
      <c r="N200" s="26">
        <v>67</v>
      </c>
      <c r="O200" s="26">
        <v>86</v>
      </c>
      <c r="P200" s="7">
        <f t="shared" ref="P200:P202" si="141">AVERAGE(K200:O200)</f>
        <v>74.2</v>
      </c>
      <c r="Q200" s="7">
        <f>STDEV(K200:O200)</f>
        <v>12.437845472588885</v>
      </c>
      <c r="R200" s="26">
        <v>10</v>
      </c>
      <c r="S200" s="26">
        <v>9</v>
      </c>
      <c r="T200" s="26">
        <v>12</v>
      </c>
      <c r="U200" s="26">
        <v>5</v>
      </c>
      <c r="V200" s="26">
        <v>9</v>
      </c>
      <c r="W200" s="7">
        <f t="shared" ref="W200:W202" si="142">AVERAGE(R200:V200)</f>
        <v>9</v>
      </c>
      <c r="X200" s="7">
        <f>STDEV(R200:V200)</f>
        <v>2.5495097567963922</v>
      </c>
      <c r="Y200" s="26">
        <v>3</v>
      </c>
      <c r="Z200" s="26">
        <v>0</v>
      </c>
      <c r="AA200" s="26">
        <v>2</v>
      </c>
      <c r="AB200" s="26">
        <v>0</v>
      </c>
      <c r="AC200" s="26">
        <v>1</v>
      </c>
      <c r="AD200" s="7">
        <f t="shared" ref="AD200:AD202" si="143">AVERAGE(Y200:AC200)</f>
        <v>1.2</v>
      </c>
      <c r="AE200" s="7">
        <f>STDEV(Y200:AC200)</f>
        <v>1.3038404810405297</v>
      </c>
      <c r="AF200" s="26">
        <v>0</v>
      </c>
      <c r="AG200" s="26">
        <v>0</v>
      </c>
      <c r="AH200" s="26">
        <v>0</v>
      </c>
      <c r="AI200" s="26">
        <v>0</v>
      </c>
      <c r="AJ200" s="26">
        <v>0</v>
      </c>
      <c r="AK200" s="7">
        <f t="shared" ref="AK200:AK202" si="144">AVERAGE(AF200:AJ200)</f>
        <v>0</v>
      </c>
      <c r="AL200" s="7">
        <f>STDEV(AF200:AJ200)</f>
        <v>0</v>
      </c>
      <c r="AM200" s="26">
        <v>0</v>
      </c>
      <c r="AN200" s="26">
        <v>0</v>
      </c>
      <c r="AO200" s="26">
        <v>0</v>
      </c>
      <c r="AP200" s="26">
        <v>0</v>
      </c>
      <c r="AQ200" s="26">
        <v>0</v>
      </c>
      <c r="AR200" s="7">
        <f t="shared" ref="AR200:AR202" si="145">AVERAGE(AM200:AQ200)</f>
        <v>0</v>
      </c>
      <c r="AS200" s="7">
        <f>STDEV(AM200:AQ200)</f>
        <v>0</v>
      </c>
    </row>
    <row r="201" spans="1:45" x14ac:dyDescent="0.35">
      <c r="A201" s="8"/>
      <c r="B201" s="8">
        <v>2</v>
      </c>
      <c r="C201" s="8"/>
      <c r="D201" s="26" t="s">
        <v>23</v>
      </c>
      <c r="E201" s="26" t="s">
        <v>23</v>
      </c>
      <c r="F201" s="26" t="s">
        <v>23</v>
      </c>
      <c r="G201" s="26" t="s">
        <v>23</v>
      </c>
      <c r="H201" s="26" t="s">
        <v>23</v>
      </c>
      <c r="I201" s="7" t="e">
        <f>AVERAGE(D201:H201)</f>
        <v>#DIV/0!</v>
      </c>
      <c r="J201" s="7" t="e">
        <f>STDEV(D201:H201)</f>
        <v>#DIV/0!</v>
      </c>
      <c r="K201" s="26">
        <v>49</v>
      </c>
      <c r="L201" s="26">
        <v>70</v>
      </c>
      <c r="M201" s="26">
        <v>69</v>
      </c>
      <c r="N201" s="26">
        <v>48</v>
      </c>
      <c r="O201" s="26">
        <v>59</v>
      </c>
      <c r="P201" s="7">
        <f t="shared" si="141"/>
        <v>59</v>
      </c>
      <c r="Q201" s="7">
        <f>STDEV(K201:O201)</f>
        <v>10.51189802081432</v>
      </c>
      <c r="R201" s="26">
        <v>7</v>
      </c>
      <c r="S201" s="26">
        <v>9</v>
      </c>
      <c r="T201" s="26">
        <v>5</v>
      </c>
      <c r="U201" s="26">
        <v>5</v>
      </c>
      <c r="V201" s="26">
        <v>6</v>
      </c>
      <c r="W201" s="7">
        <f t="shared" si="142"/>
        <v>6.4</v>
      </c>
      <c r="X201" s="7">
        <f>STDEV(R201:V201)</f>
        <v>1.6733200530681502</v>
      </c>
      <c r="Y201" s="26">
        <v>3</v>
      </c>
      <c r="Z201" s="26">
        <v>3</v>
      </c>
      <c r="AA201" s="26">
        <v>0</v>
      </c>
      <c r="AB201" s="26">
        <v>2</v>
      </c>
      <c r="AC201" s="26">
        <v>0</v>
      </c>
      <c r="AD201" s="7">
        <f t="shared" si="143"/>
        <v>1.6</v>
      </c>
      <c r="AE201" s="7">
        <f>STDEV(Y201:AC201)</f>
        <v>1.51657508881031</v>
      </c>
      <c r="AF201" s="26">
        <v>0</v>
      </c>
      <c r="AG201" s="26">
        <v>0</v>
      </c>
      <c r="AH201" s="26">
        <v>0</v>
      </c>
      <c r="AI201" s="26">
        <v>0</v>
      </c>
      <c r="AJ201" s="26">
        <v>0</v>
      </c>
      <c r="AK201" s="7">
        <f t="shared" si="144"/>
        <v>0</v>
      </c>
      <c r="AL201" s="7">
        <f>STDEV(AF201:AJ201)</f>
        <v>0</v>
      </c>
      <c r="AM201" s="26">
        <v>0</v>
      </c>
      <c r="AN201" s="26">
        <v>0</v>
      </c>
      <c r="AO201" s="26">
        <v>0</v>
      </c>
      <c r="AP201" s="26">
        <v>0</v>
      </c>
      <c r="AQ201" s="26">
        <v>0</v>
      </c>
      <c r="AR201" s="7">
        <f t="shared" si="145"/>
        <v>0</v>
      </c>
      <c r="AS201" s="7">
        <f>STDEV(AM201:AQ201)</f>
        <v>0</v>
      </c>
    </row>
    <row r="202" spans="1:45" x14ac:dyDescent="0.35">
      <c r="A202" s="8"/>
      <c r="B202" s="8">
        <v>3</v>
      </c>
      <c r="C202" s="8"/>
      <c r="D202" s="26" t="s">
        <v>23</v>
      </c>
      <c r="E202" s="26" t="s">
        <v>23</v>
      </c>
      <c r="F202" s="26" t="s">
        <v>23</v>
      </c>
      <c r="G202" s="26" t="s">
        <v>23</v>
      </c>
      <c r="H202" s="26" t="s">
        <v>23</v>
      </c>
      <c r="I202" s="7" t="e">
        <f>AVERAGE(D202:H202)</f>
        <v>#DIV/0!</v>
      </c>
      <c r="J202" s="7" t="e">
        <f>STDEV(D202:H202)</f>
        <v>#DIV/0!</v>
      </c>
      <c r="K202" s="26">
        <v>33</v>
      </c>
      <c r="L202" s="26">
        <v>42</v>
      </c>
      <c r="M202" s="26">
        <v>59</v>
      </c>
      <c r="N202" s="26">
        <v>49</v>
      </c>
      <c r="O202" s="26">
        <v>23</v>
      </c>
      <c r="P202" s="7">
        <f t="shared" si="141"/>
        <v>41.2</v>
      </c>
      <c r="Q202" s="7">
        <f>STDEV(K202:O202)</f>
        <v>13.935566009315869</v>
      </c>
      <c r="R202" s="26">
        <v>3</v>
      </c>
      <c r="S202" s="26">
        <v>1</v>
      </c>
      <c r="T202" s="26">
        <v>8</v>
      </c>
      <c r="U202" s="26">
        <v>5</v>
      </c>
      <c r="V202" s="26">
        <v>5</v>
      </c>
      <c r="W202" s="7">
        <f t="shared" si="142"/>
        <v>4.4000000000000004</v>
      </c>
      <c r="X202" s="7">
        <f>STDEV(R202:V202)</f>
        <v>2.6076809620810595</v>
      </c>
      <c r="Y202" s="26">
        <v>0</v>
      </c>
      <c r="Z202" s="26">
        <v>0</v>
      </c>
      <c r="AA202" s="26">
        <v>0</v>
      </c>
      <c r="AB202" s="26">
        <v>1</v>
      </c>
      <c r="AC202" s="26">
        <v>1</v>
      </c>
      <c r="AD202" s="7">
        <f t="shared" si="143"/>
        <v>0.4</v>
      </c>
      <c r="AE202" s="7">
        <f>STDEV(Y202:AC202)</f>
        <v>0.54772255750516607</v>
      </c>
      <c r="AF202" s="26">
        <v>0</v>
      </c>
      <c r="AG202" s="26">
        <v>0</v>
      </c>
      <c r="AH202" s="26">
        <v>0</v>
      </c>
      <c r="AI202" s="26">
        <v>0</v>
      </c>
      <c r="AJ202" s="26">
        <v>0</v>
      </c>
      <c r="AK202" s="7">
        <f t="shared" si="144"/>
        <v>0</v>
      </c>
      <c r="AL202" s="7">
        <f>STDEV(AF202:AJ202)</f>
        <v>0</v>
      </c>
      <c r="AM202" s="26">
        <v>0</v>
      </c>
      <c r="AN202" s="26">
        <v>0</v>
      </c>
      <c r="AO202" s="26">
        <v>0</v>
      </c>
      <c r="AP202" s="26">
        <v>0</v>
      </c>
      <c r="AQ202" s="26">
        <v>0</v>
      </c>
      <c r="AR202" s="7">
        <f t="shared" si="145"/>
        <v>0</v>
      </c>
      <c r="AS202" s="7">
        <f>STDEV(AM202:AQ202)</f>
        <v>0</v>
      </c>
    </row>
    <row r="203" spans="1:45" x14ac:dyDescent="0.35">
      <c r="A203" s="4" t="s">
        <v>24</v>
      </c>
      <c r="B203" s="8"/>
      <c r="C203" s="8"/>
      <c r="D203" s="26"/>
      <c r="E203" s="26"/>
      <c r="F203" s="26"/>
      <c r="G203" s="26"/>
      <c r="H203" s="26"/>
      <c r="I203" s="27" t="e">
        <f>AVERAGE(I200:I202)</f>
        <v>#DIV/0!</v>
      </c>
      <c r="J203" s="27"/>
      <c r="K203" s="26"/>
      <c r="L203" s="26"/>
      <c r="M203" s="26"/>
      <c r="N203" s="26"/>
      <c r="O203" s="26"/>
      <c r="P203" s="27">
        <f>AVERAGE(P200:P202)</f>
        <v>58.133333333333326</v>
      </c>
      <c r="Q203" s="27"/>
      <c r="R203" s="26"/>
      <c r="S203" s="26"/>
      <c r="T203" s="26"/>
      <c r="U203" s="26"/>
      <c r="V203" s="26"/>
      <c r="W203" s="27">
        <f>AVERAGE(W200:W202)</f>
        <v>6.6000000000000005</v>
      </c>
      <c r="X203" s="27"/>
      <c r="Y203" s="26"/>
      <c r="Z203" s="26"/>
      <c r="AA203" s="26"/>
      <c r="AB203" s="26"/>
      <c r="AC203" s="26"/>
      <c r="AD203" s="27">
        <f>AVERAGE(AD200:AD202)</f>
        <v>1.0666666666666667</v>
      </c>
      <c r="AE203" s="27"/>
      <c r="AF203" s="26"/>
      <c r="AG203" s="26"/>
      <c r="AH203" s="26"/>
      <c r="AI203" s="26"/>
      <c r="AJ203" s="26"/>
      <c r="AK203" s="27">
        <f>AVERAGE(AK200:AK202)</f>
        <v>0</v>
      </c>
      <c r="AL203" s="27"/>
      <c r="AM203" s="26"/>
      <c r="AN203" s="26"/>
      <c r="AO203" s="26"/>
      <c r="AP203" s="26"/>
      <c r="AQ203" s="26"/>
      <c r="AR203" s="27">
        <f>AVERAGE(AR200:AR202)</f>
        <v>0</v>
      </c>
      <c r="AS203" s="27"/>
    </row>
    <row r="204" spans="1:45" x14ac:dyDescent="0.35">
      <c r="A204" s="4" t="s">
        <v>25</v>
      </c>
      <c r="B204" s="8"/>
      <c r="C204" s="8"/>
      <c r="D204" s="26"/>
      <c r="E204" s="26"/>
      <c r="F204" s="26"/>
      <c r="G204" s="26"/>
      <c r="H204" s="26"/>
      <c r="I204" s="27" t="e">
        <f>J200+J201+J202</f>
        <v>#DIV/0!</v>
      </c>
      <c r="J204" s="27"/>
      <c r="K204" s="26"/>
      <c r="L204" s="26"/>
      <c r="M204" s="26"/>
      <c r="N204" s="26"/>
      <c r="O204" s="26"/>
      <c r="P204" s="27">
        <f>Q200+Q201+Q202</f>
        <v>36.885309502719075</v>
      </c>
      <c r="Q204" s="27"/>
      <c r="R204" s="26"/>
      <c r="S204" s="26"/>
      <c r="T204" s="26"/>
      <c r="U204" s="26"/>
      <c r="V204" s="26"/>
      <c r="W204" s="27">
        <f>X200+X201+X202</f>
        <v>6.830510771945602</v>
      </c>
      <c r="X204" s="27"/>
      <c r="Y204" s="26"/>
      <c r="Z204" s="26"/>
      <c r="AA204" s="26"/>
      <c r="AB204" s="26"/>
      <c r="AC204" s="26"/>
      <c r="AD204" s="27">
        <f>AE200+AE201+AE202</f>
        <v>3.3681381273560058</v>
      </c>
      <c r="AE204" s="27"/>
      <c r="AF204" s="26"/>
      <c r="AG204" s="26"/>
      <c r="AH204" s="26"/>
      <c r="AI204" s="26"/>
      <c r="AJ204" s="26"/>
      <c r="AK204" s="27">
        <f>AL200+AL201+AL202</f>
        <v>0</v>
      </c>
      <c r="AL204" s="27"/>
      <c r="AM204" s="26"/>
      <c r="AN204" s="26"/>
      <c r="AO204" s="26"/>
      <c r="AP204" s="26"/>
      <c r="AQ204" s="26"/>
      <c r="AR204" s="27">
        <f>AS200+AS201+AS202</f>
        <v>0</v>
      </c>
      <c r="AS204" s="27"/>
    </row>
    <row r="205" spans="1:45" x14ac:dyDescent="0.35">
      <c r="A205" s="8" t="s">
        <v>12</v>
      </c>
      <c r="B205" s="8">
        <v>1</v>
      </c>
      <c r="C205" s="8"/>
      <c r="D205" s="26" t="s">
        <v>23</v>
      </c>
      <c r="E205" s="26" t="s">
        <v>23</v>
      </c>
      <c r="F205" s="26" t="s">
        <v>23</v>
      </c>
      <c r="G205" s="26" t="s">
        <v>23</v>
      </c>
      <c r="H205" s="26" t="s">
        <v>23</v>
      </c>
      <c r="I205" s="7" t="e">
        <f>AVERAGE(D205:H205)</f>
        <v>#DIV/0!</v>
      </c>
      <c r="J205" s="7" t="e">
        <f>STDEV(D205:H205)</f>
        <v>#DIV/0!</v>
      </c>
      <c r="K205" s="26" t="s">
        <v>23</v>
      </c>
      <c r="L205" s="26" t="s">
        <v>23</v>
      </c>
      <c r="M205" s="26" t="s">
        <v>23</v>
      </c>
      <c r="N205" s="26" t="s">
        <v>23</v>
      </c>
      <c r="O205" s="26" t="s">
        <v>23</v>
      </c>
      <c r="P205" s="7" t="e">
        <f t="shared" ref="P205:P207" si="146">AVERAGE(K205:O205)</f>
        <v>#DIV/0!</v>
      </c>
      <c r="Q205" s="7" t="e">
        <f>STDEV(K205:O205)</f>
        <v>#DIV/0!</v>
      </c>
      <c r="R205" s="26">
        <v>29</v>
      </c>
      <c r="S205" s="26">
        <v>22</v>
      </c>
      <c r="T205" s="26">
        <v>20</v>
      </c>
      <c r="U205" s="26">
        <v>19</v>
      </c>
      <c r="V205" s="26">
        <v>25</v>
      </c>
      <c r="W205" s="7">
        <f t="shared" ref="W205:W207" si="147">AVERAGE(R205:V205)</f>
        <v>23</v>
      </c>
      <c r="X205" s="7">
        <f>STDEV(R205:V205)</f>
        <v>4.0620192023179804</v>
      </c>
      <c r="Y205" s="26">
        <v>3</v>
      </c>
      <c r="Z205" s="26">
        <v>3</v>
      </c>
      <c r="AA205" s="26">
        <v>0</v>
      </c>
      <c r="AB205" s="26">
        <v>3</v>
      </c>
      <c r="AC205" s="26">
        <v>4</v>
      </c>
      <c r="AD205" s="7">
        <f t="shared" ref="AD205:AD206" si="148">AVERAGE(Y205:AC205)</f>
        <v>2.6</v>
      </c>
      <c r="AE205" s="7">
        <f>STDEV(Y205:AC205)</f>
        <v>1.5165750888103104</v>
      </c>
      <c r="AF205" s="26">
        <v>0</v>
      </c>
      <c r="AG205" s="26">
        <v>0</v>
      </c>
      <c r="AH205" s="26">
        <v>0</v>
      </c>
      <c r="AI205" s="26">
        <v>0</v>
      </c>
      <c r="AJ205" s="26">
        <v>0</v>
      </c>
      <c r="AK205" s="7">
        <f t="shared" ref="AK205:AK206" si="149">AVERAGE(AF205:AJ205)</f>
        <v>0</v>
      </c>
      <c r="AL205" s="7">
        <f>STDEV(AF205:AJ205)</f>
        <v>0</v>
      </c>
      <c r="AM205" s="26">
        <v>0</v>
      </c>
      <c r="AN205" s="26">
        <v>0</v>
      </c>
      <c r="AO205" s="26">
        <v>0</v>
      </c>
      <c r="AP205" s="26">
        <v>0</v>
      </c>
      <c r="AQ205" s="26">
        <v>1</v>
      </c>
      <c r="AR205" s="7">
        <f t="shared" ref="AR205:AR206" si="150">AVERAGE(AM205:AQ205)</f>
        <v>0.2</v>
      </c>
      <c r="AS205" s="7">
        <f>STDEV(AM205:AQ205)</f>
        <v>0.44721359549995793</v>
      </c>
    </row>
    <row r="206" spans="1:45" x14ac:dyDescent="0.35">
      <c r="A206" s="8" t="s">
        <v>14</v>
      </c>
      <c r="B206" s="8">
        <v>2</v>
      </c>
      <c r="C206" s="8"/>
      <c r="D206" s="26" t="s">
        <v>23</v>
      </c>
      <c r="E206" s="26" t="s">
        <v>23</v>
      </c>
      <c r="F206" s="26" t="s">
        <v>23</v>
      </c>
      <c r="G206" s="26" t="s">
        <v>23</v>
      </c>
      <c r="H206" s="26" t="s">
        <v>23</v>
      </c>
      <c r="I206" s="7" t="e">
        <f>AVERAGE(D206:H206)</f>
        <v>#DIV/0!</v>
      </c>
      <c r="J206" s="7" t="e">
        <f>STDEV(D206:H206)</f>
        <v>#DIV/0!</v>
      </c>
      <c r="K206" s="26" t="s">
        <v>23</v>
      </c>
      <c r="L206" s="26" t="s">
        <v>23</v>
      </c>
      <c r="M206" s="26" t="s">
        <v>23</v>
      </c>
      <c r="N206" s="26" t="s">
        <v>23</v>
      </c>
      <c r="O206" s="26" t="s">
        <v>23</v>
      </c>
      <c r="P206" s="7" t="e">
        <f t="shared" si="146"/>
        <v>#DIV/0!</v>
      </c>
      <c r="Q206" s="7" t="e">
        <f>STDEV(K206:O206)</f>
        <v>#DIV/0!</v>
      </c>
      <c r="R206" s="26">
        <v>8</v>
      </c>
      <c r="S206" s="26">
        <v>13</v>
      </c>
      <c r="T206" s="26">
        <v>11</v>
      </c>
      <c r="U206" s="26">
        <v>7</v>
      </c>
      <c r="V206" s="26">
        <v>7</v>
      </c>
      <c r="W206" s="7">
        <f t="shared" si="147"/>
        <v>9.1999999999999993</v>
      </c>
      <c r="X206" s="7">
        <f>STDEV(R206:V206)</f>
        <v>2.6832815729997481</v>
      </c>
      <c r="Y206" s="26">
        <v>1</v>
      </c>
      <c r="Z206" s="26">
        <v>0</v>
      </c>
      <c r="AA206" s="26">
        <v>0</v>
      </c>
      <c r="AB206" s="26">
        <v>0</v>
      </c>
      <c r="AC206" s="26">
        <v>4</v>
      </c>
      <c r="AD206" s="7">
        <f t="shared" si="148"/>
        <v>1</v>
      </c>
      <c r="AE206" s="7">
        <f>STDEV(Y206:AC206)</f>
        <v>1.7320508075688772</v>
      </c>
      <c r="AF206" s="26">
        <v>0</v>
      </c>
      <c r="AG206" s="26">
        <v>0</v>
      </c>
      <c r="AH206" s="26">
        <v>0</v>
      </c>
      <c r="AI206" s="26">
        <v>0</v>
      </c>
      <c r="AJ206" s="26">
        <v>0</v>
      </c>
      <c r="AK206" s="7">
        <f t="shared" si="149"/>
        <v>0</v>
      </c>
      <c r="AL206" s="7">
        <f>STDEV(AF206:AJ206)</f>
        <v>0</v>
      </c>
      <c r="AM206" s="26">
        <v>0</v>
      </c>
      <c r="AN206" s="26">
        <v>0</v>
      </c>
      <c r="AO206" s="26">
        <v>0</v>
      </c>
      <c r="AP206" s="26">
        <v>0</v>
      </c>
      <c r="AQ206" s="26">
        <v>0</v>
      </c>
      <c r="AR206" s="7">
        <f t="shared" si="150"/>
        <v>0</v>
      </c>
      <c r="AS206" s="7">
        <f>STDEV(AM206:AQ206)</f>
        <v>0</v>
      </c>
    </row>
    <row r="207" spans="1:45" x14ac:dyDescent="0.35">
      <c r="A207" s="8"/>
      <c r="B207" s="8">
        <v>3</v>
      </c>
      <c r="C207" s="8"/>
      <c r="D207" s="26" t="s">
        <v>23</v>
      </c>
      <c r="E207" s="26" t="s">
        <v>23</v>
      </c>
      <c r="F207" s="26" t="s">
        <v>23</v>
      </c>
      <c r="G207" s="26" t="s">
        <v>23</v>
      </c>
      <c r="H207" s="26" t="s">
        <v>23</v>
      </c>
      <c r="I207" s="7" t="e">
        <f>AVERAGE(D207:H207)</f>
        <v>#DIV/0!</v>
      </c>
      <c r="J207" s="7" t="e">
        <f>STDEV(D207:H207)</f>
        <v>#DIV/0!</v>
      </c>
      <c r="K207" s="26" t="s">
        <v>23</v>
      </c>
      <c r="L207" s="26" t="s">
        <v>23</v>
      </c>
      <c r="M207" s="26" t="s">
        <v>23</v>
      </c>
      <c r="N207" s="26" t="s">
        <v>23</v>
      </c>
      <c r="O207" s="26" t="s">
        <v>23</v>
      </c>
      <c r="P207" s="7" t="e">
        <f t="shared" si="146"/>
        <v>#DIV/0!</v>
      </c>
      <c r="Q207" s="7" t="e">
        <f>STDEV(K207:O207)</f>
        <v>#DIV/0!</v>
      </c>
      <c r="R207" s="26">
        <v>9</v>
      </c>
      <c r="S207" s="26">
        <v>24</v>
      </c>
      <c r="T207" s="26" t="s">
        <v>23</v>
      </c>
      <c r="U207" s="26" t="s">
        <v>23</v>
      </c>
      <c r="V207" s="26">
        <v>8</v>
      </c>
      <c r="W207" s="7">
        <f t="shared" si="147"/>
        <v>13.666666666666666</v>
      </c>
      <c r="X207" s="7">
        <f>STDEV(R207:V207)</f>
        <v>8.9628864398325003</v>
      </c>
      <c r="Y207" s="26">
        <v>1</v>
      </c>
      <c r="Z207" s="26">
        <v>1</v>
      </c>
      <c r="AA207" s="26">
        <v>0</v>
      </c>
      <c r="AB207" s="26">
        <v>20</v>
      </c>
      <c r="AC207" s="26">
        <v>0</v>
      </c>
      <c r="AD207" s="7">
        <f>AVERAGE(Y207:AC207)</f>
        <v>4.4000000000000004</v>
      </c>
      <c r="AE207" s="7">
        <f>STDEV(Y207:AC207)</f>
        <v>8.7349871207689826</v>
      </c>
      <c r="AF207" s="26">
        <v>0</v>
      </c>
      <c r="AG207" s="26">
        <v>0</v>
      </c>
      <c r="AH207" s="26">
        <v>0</v>
      </c>
      <c r="AI207" s="26">
        <v>1</v>
      </c>
      <c r="AJ207" s="26">
        <v>0</v>
      </c>
      <c r="AK207" s="7">
        <f>AVERAGE(AF207:AJ207)</f>
        <v>0.2</v>
      </c>
      <c r="AL207" s="7">
        <f>STDEV(AF207:AJ207)</f>
        <v>0.44721359549995793</v>
      </c>
      <c r="AM207" s="26">
        <v>0</v>
      </c>
      <c r="AN207" s="26">
        <v>0</v>
      </c>
      <c r="AO207" s="26">
        <v>0</v>
      </c>
      <c r="AP207" s="26">
        <v>0</v>
      </c>
      <c r="AQ207" s="26">
        <v>0</v>
      </c>
      <c r="AR207" s="7">
        <f>AVERAGE(AM207:AQ207)</f>
        <v>0</v>
      </c>
      <c r="AS207" s="7">
        <f>STDEV(AM207:AQ207)</f>
        <v>0</v>
      </c>
    </row>
    <row r="208" spans="1:45" x14ac:dyDescent="0.35">
      <c r="A208" s="4" t="s">
        <v>24</v>
      </c>
      <c r="B208" s="8"/>
      <c r="C208" s="8"/>
      <c r="D208" s="26"/>
      <c r="E208" s="26"/>
      <c r="F208" s="26"/>
      <c r="G208" s="26"/>
      <c r="H208" s="26"/>
      <c r="I208" s="27" t="e">
        <f>AVERAGE(I205:I207)</f>
        <v>#DIV/0!</v>
      </c>
      <c r="J208" s="27"/>
      <c r="K208" s="26"/>
      <c r="L208" s="26"/>
      <c r="M208" s="26"/>
      <c r="N208" s="26"/>
      <c r="O208" s="26"/>
      <c r="P208" s="27" t="e">
        <f>AVERAGE(P205:P207)</f>
        <v>#DIV/0!</v>
      </c>
      <c r="Q208" s="27"/>
      <c r="R208" s="26"/>
      <c r="S208" s="26"/>
      <c r="T208" s="26"/>
      <c r="U208" s="26"/>
      <c r="V208" s="26"/>
      <c r="W208" s="27">
        <f>AVERAGE(W205:W207)</f>
        <v>15.28888888888889</v>
      </c>
      <c r="X208" s="27"/>
      <c r="Y208" s="26"/>
      <c r="Z208" s="26"/>
      <c r="AA208" s="26"/>
      <c r="AB208" s="26"/>
      <c r="AC208" s="26"/>
      <c r="AD208" s="27">
        <f>AVERAGE(AD205:AD207)</f>
        <v>2.6666666666666665</v>
      </c>
      <c r="AE208" s="27"/>
      <c r="AF208" s="26"/>
      <c r="AG208" s="26"/>
      <c r="AH208" s="26"/>
      <c r="AI208" s="26"/>
      <c r="AJ208" s="26"/>
      <c r="AK208" s="27">
        <f>AVERAGE(AK205:AK207)</f>
        <v>6.6666666666666666E-2</v>
      </c>
      <c r="AL208" s="27"/>
      <c r="AM208" s="26"/>
      <c r="AN208" s="26"/>
      <c r="AO208" s="26"/>
      <c r="AP208" s="26"/>
      <c r="AQ208" s="26"/>
      <c r="AR208" s="27">
        <f>AVERAGE(AR205:AR207)</f>
        <v>6.6666666666666666E-2</v>
      </c>
      <c r="AS208" s="27"/>
    </row>
    <row r="209" spans="1:45" x14ac:dyDescent="0.35">
      <c r="A209" s="4" t="s">
        <v>25</v>
      </c>
      <c r="B209" s="8"/>
      <c r="C209" s="8"/>
      <c r="D209" s="26"/>
      <c r="E209" s="26"/>
      <c r="F209" s="26"/>
      <c r="G209" s="26"/>
      <c r="H209" s="26"/>
      <c r="I209" s="27" t="e">
        <f>J205+J206+J207</f>
        <v>#DIV/0!</v>
      </c>
      <c r="J209" s="27"/>
      <c r="K209" s="26"/>
      <c r="L209" s="26"/>
      <c r="M209" s="26"/>
      <c r="N209" s="26"/>
      <c r="O209" s="26"/>
      <c r="P209" s="27" t="e">
        <f>Q205+Q206+Q207</f>
        <v>#DIV/0!</v>
      </c>
      <c r="Q209" s="27"/>
      <c r="R209" s="26"/>
      <c r="S209" s="26"/>
      <c r="T209" s="26"/>
      <c r="U209" s="26"/>
      <c r="V209" s="26"/>
      <c r="W209" s="27">
        <f>X205+X206+X207</f>
        <v>15.708187215150229</v>
      </c>
      <c r="X209" s="27"/>
      <c r="Y209" s="26"/>
      <c r="Z209" s="26"/>
      <c r="AA209" s="26"/>
      <c r="AB209" s="26"/>
      <c r="AC209" s="26"/>
      <c r="AD209" s="27">
        <f>AE205+AE206+AE207</f>
        <v>11.983613017148169</v>
      </c>
      <c r="AE209" s="27"/>
      <c r="AF209" s="26"/>
      <c r="AG209" s="26"/>
      <c r="AH209" s="26"/>
      <c r="AI209" s="26"/>
      <c r="AJ209" s="26"/>
      <c r="AK209" s="27">
        <f>AL205+AL206+AL207</f>
        <v>0.44721359549995793</v>
      </c>
      <c r="AL209" s="27"/>
      <c r="AM209" s="26"/>
      <c r="AN209" s="26"/>
      <c r="AO209" s="26"/>
      <c r="AP209" s="26"/>
      <c r="AQ209" s="26"/>
      <c r="AR209" s="27">
        <f>AS205+AS206+AS207</f>
        <v>0.44721359549995793</v>
      </c>
      <c r="AS209" s="27"/>
    </row>
    <row r="210" spans="1:45" x14ac:dyDescent="0.35">
      <c r="A210" s="8" t="s">
        <v>15</v>
      </c>
      <c r="B210" s="8">
        <v>1</v>
      </c>
      <c r="C210" s="8"/>
      <c r="D210" s="26" t="s">
        <v>23</v>
      </c>
      <c r="E210" s="26" t="s">
        <v>23</v>
      </c>
      <c r="F210" s="26" t="s">
        <v>23</v>
      </c>
      <c r="G210" s="26" t="s">
        <v>23</v>
      </c>
      <c r="H210" s="26" t="s">
        <v>23</v>
      </c>
      <c r="I210" s="7" t="e">
        <f>AVERAGE(D210:H210)</f>
        <v>#DIV/0!</v>
      </c>
      <c r="J210" s="7" t="e">
        <f>STDEV(D210:H210)</f>
        <v>#DIV/0!</v>
      </c>
      <c r="K210" s="26">
        <v>51</v>
      </c>
      <c r="L210" s="26">
        <v>59</v>
      </c>
      <c r="M210" s="26">
        <v>49</v>
      </c>
      <c r="N210" s="26">
        <v>65</v>
      </c>
      <c r="O210" s="26">
        <v>62</v>
      </c>
      <c r="P210" s="7">
        <f t="shared" ref="P210:P212" si="151">AVERAGE(K210:O210)</f>
        <v>57.2</v>
      </c>
      <c r="Q210" s="7">
        <f>STDEV(K210:O210)</f>
        <v>6.9426219830838996</v>
      </c>
      <c r="R210" s="26">
        <v>6</v>
      </c>
      <c r="S210" s="26">
        <v>4</v>
      </c>
      <c r="T210" s="26">
        <v>6</v>
      </c>
      <c r="U210" s="26">
        <v>15</v>
      </c>
      <c r="V210" s="26">
        <v>8</v>
      </c>
      <c r="W210" s="7">
        <f t="shared" ref="W210:W212" si="152">AVERAGE(R210:V210)</f>
        <v>7.8</v>
      </c>
      <c r="X210" s="7">
        <f>STDEV(R210:V210)</f>
        <v>4.2661458015403086</v>
      </c>
      <c r="Y210" s="26">
        <v>1</v>
      </c>
      <c r="Z210" s="26">
        <v>0</v>
      </c>
      <c r="AA210" s="26">
        <v>1</v>
      </c>
      <c r="AB210" s="26">
        <v>0</v>
      </c>
      <c r="AC210" s="26">
        <v>4</v>
      </c>
      <c r="AD210" s="7">
        <f t="shared" ref="AD210:AD212" si="153">AVERAGE(Y210:AC210)</f>
        <v>1.2</v>
      </c>
      <c r="AE210" s="7">
        <f>STDEV(Y210:AC210)</f>
        <v>1.6431676725154984</v>
      </c>
      <c r="AF210" s="26">
        <v>0</v>
      </c>
      <c r="AG210" s="26">
        <v>0</v>
      </c>
      <c r="AH210" s="26">
        <v>0</v>
      </c>
      <c r="AI210" s="26">
        <v>0</v>
      </c>
      <c r="AJ210" s="26">
        <v>0</v>
      </c>
      <c r="AK210" s="7">
        <f>AVERAGE(AF210:AJ210)</f>
        <v>0</v>
      </c>
      <c r="AL210" s="7">
        <f>STDEV(AF210:AJ210)</f>
        <v>0</v>
      </c>
      <c r="AM210" s="26">
        <v>0</v>
      </c>
      <c r="AN210" s="26">
        <v>0</v>
      </c>
      <c r="AO210" s="26">
        <v>0</v>
      </c>
      <c r="AP210" s="26">
        <v>0</v>
      </c>
      <c r="AQ210" s="26">
        <v>0</v>
      </c>
      <c r="AR210" s="7">
        <f t="shared" ref="AR210:AR212" si="154">AVERAGE(AM210:AQ210)</f>
        <v>0</v>
      </c>
      <c r="AS210" s="7">
        <f>STDEV(AM210:AQ210)</f>
        <v>0</v>
      </c>
    </row>
    <row r="211" spans="1:45" x14ac:dyDescent="0.35">
      <c r="A211" s="8"/>
      <c r="B211" s="8">
        <v>2</v>
      </c>
      <c r="C211" s="8"/>
      <c r="D211" s="26" t="s">
        <v>23</v>
      </c>
      <c r="E211" s="26" t="s">
        <v>23</v>
      </c>
      <c r="F211" s="26" t="s">
        <v>23</v>
      </c>
      <c r="G211" s="26" t="s">
        <v>23</v>
      </c>
      <c r="H211" s="26" t="s">
        <v>23</v>
      </c>
      <c r="I211" s="7" t="e">
        <f>AVERAGE(D211:H211)</f>
        <v>#DIV/0!</v>
      </c>
      <c r="J211" s="7" t="e">
        <f>STDEV(D211:H211)</f>
        <v>#DIV/0!</v>
      </c>
      <c r="K211" s="26">
        <v>42</v>
      </c>
      <c r="L211" s="26">
        <v>29</v>
      </c>
      <c r="M211" s="26">
        <v>29</v>
      </c>
      <c r="N211" s="26">
        <v>31</v>
      </c>
      <c r="O211" s="26">
        <v>30</v>
      </c>
      <c r="P211" s="7">
        <f t="shared" si="151"/>
        <v>32.200000000000003</v>
      </c>
      <c r="Q211" s="7">
        <f>STDEV(K211:O211)</f>
        <v>5.5407580708780317</v>
      </c>
      <c r="R211" s="26">
        <v>2</v>
      </c>
      <c r="S211" s="26">
        <v>4</v>
      </c>
      <c r="T211" s="26">
        <v>5</v>
      </c>
      <c r="U211" s="26">
        <v>3</v>
      </c>
      <c r="V211" s="26">
        <v>4</v>
      </c>
      <c r="W211" s="7">
        <f t="shared" si="152"/>
        <v>3.6</v>
      </c>
      <c r="X211" s="7">
        <f>STDEV(R211:V211)</f>
        <v>1.1401754250991383</v>
      </c>
      <c r="Y211" s="26">
        <v>1</v>
      </c>
      <c r="Z211" s="26">
        <v>0</v>
      </c>
      <c r="AA211" s="26">
        <v>0</v>
      </c>
      <c r="AB211" s="26">
        <v>1</v>
      </c>
      <c r="AC211" s="26">
        <v>1</v>
      </c>
      <c r="AD211" s="7">
        <f t="shared" si="153"/>
        <v>0.6</v>
      </c>
      <c r="AE211" s="7">
        <f>STDEV(Y211:AC211)</f>
        <v>0.54772255750516607</v>
      </c>
      <c r="AF211" s="26">
        <v>0</v>
      </c>
      <c r="AG211" s="26">
        <v>0</v>
      </c>
      <c r="AH211" s="26">
        <v>0</v>
      </c>
      <c r="AI211" s="26">
        <v>0</v>
      </c>
      <c r="AJ211" s="26">
        <v>0</v>
      </c>
      <c r="AK211" s="7">
        <f t="shared" ref="AK211:AK212" si="155">AVERAGE(AF211:AJ211)</f>
        <v>0</v>
      </c>
      <c r="AL211" s="7">
        <f>STDEV(AF211:AJ211)</f>
        <v>0</v>
      </c>
      <c r="AM211" s="26">
        <v>0</v>
      </c>
      <c r="AN211" s="26">
        <v>0</v>
      </c>
      <c r="AO211" s="26">
        <v>0</v>
      </c>
      <c r="AP211" s="26">
        <v>0</v>
      </c>
      <c r="AQ211" s="26">
        <v>0</v>
      </c>
      <c r="AR211" s="7">
        <f t="shared" si="154"/>
        <v>0</v>
      </c>
      <c r="AS211" s="7">
        <f>STDEV(AM211:AQ211)</f>
        <v>0</v>
      </c>
    </row>
    <row r="212" spans="1:45" x14ac:dyDescent="0.35">
      <c r="A212" s="8"/>
      <c r="B212" s="8">
        <v>3</v>
      </c>
      <c r="C212" s="8"/>
      <c r="D212" s="26" t="s">
        <v>23</v>
      </c>
      <c r="E212" s="26" t="s">
        <v>23</v>
      </c>
      <c r="F212" s="26" t="s">
        <v>23</v>
      </c>
      <c r="G212" s="26" t="s">
        <v>23</v>
      </c>
      <c r="H212" s="26" t="s">
        <v>23</v>
      </c>
      <c r="I212" s="7" t="e">
        <f>AVERAGE(D212:H212)</f>
        <v>#DIV/0!</v>
      </c>
      <c r="J212" s="7" t="e">
        <f>STDEV(D212:H212)</f>
        <v>#DIV/0!</v>
      </c>
      <c r="K212" s="26">
        <v>35</v>
      </c>
      <c r="L212" s="26">
        <v>41</v>
      </c>
      <c r="M212" s="26">
        <v>65</v>
      </c>
      <c r="N212" s="26">
        <v>50</v>
      </c>
      <c r="O212" s="26">
        <v>48</v>
      </c>
      <c r="P212" s="7">
        <f t="shared" si="151"/>
        <v>47.8</v>
      </c>
      <c r="Q212" s="7">
        <f>STDEV(K212:O212)</f>
        <v>11.30044246921331</v>
      </c>
      <c r="R212" s="26">
        <v>8</v>
      </c>
      <c r="S212" s="26">
        <v>5</v>
      </c>
      <c r="T212" s="26">
        <v>35</v>
      </c>
      <c r="U212" s="26">
        <v>8</v>
      </c>
      <c r="V212" s="26">
        <v>5</v>
      </c>
      <c r="W212" s="7">
        <f t="shared" si="152"/>
        <v>12.2</v>
      </c>
      <c r="X212" s="7">
        <f>STDEV(R212:V212)</f>
        <v>12.833549781724463</v>
      </c>
      <c r="Y212" s="26">
        <v>1</v>
      </c>
      <c r="Z212" s="26">
        <v>0</v>
      </c>
      <c r="AA212" s="26">
        <v>1</v>
      </c>
      <c r="AB212" s="26">
        <v>0</v>
      </c>
      <c r="AC212" s="26">
        <v>0</v>
      </c>
      <c r="AD212" s="7">
        <f t="shared" si="153"/>
        <v>0.4</v>
      </c>
      <c r="AE212" s="7">
        <f>STDEV(Y212:AC212)</f>
        <v>0.54772255750516607</v>
      </c>
      <c r="AF212" s="26">
        <v>0</v>
      </c>
      <c r="AG212" s="26">
        <v>0</v>
      </c>
      <c r="AH212" s="26">
        <v>0</v>
      </c>
      <c r="AI212" s="26">
        <v>1</v>
      </c>
      <c r="AJ212" s="26">
        <v>1</v>
      </c>
      <c r="AK212" s="7">
        <f t="shared" si="155"/>
        <v>0.4</v>
      </c>
      <c r="AL212" s="7">
        <f>STDEV(AF212:AJ212)</f>
        <v>0.54772255750516607</v>
      </c>
      <c r="AM212" s="26">
        <v>0</v>
      </c>
      <c r="AN212" s="26">
        <v>0</v>
      </c>
      <c r="AO212" s="26">
        <v>0</v>
      </c>
      <c r="AP212" s="26">
        <v>0</v>
      </c>
      <c r="AQ212" s="26">
        <v>0</v>
      </c>
      <c r="AR212" s="7">
        <f t="shared" si="154"/>
        <v>0</v>
      </c>
      <c r="AS212" s="7">
        <f>STDEV(AM212:AQ212)</f>
        <v>0</v>
      </c>
    </row>
    <row r="213" spans="1:45" x14ac:dyDescent="0.35">
      <c r="A213" s="4" t="s">
        <v>24</v>
      </c>
      <c r="B213" s="8"/>
      <c r="C213" s="8"/>
      <c r="D213" s="26"/>
      <c r="E213" s="26"/>
      <c r="F213" s="26"/>
      <c r="G213" s="26"/>
      <c r="H213" s="26"/>
      <c r="I213" s="27" t="e">
        <f>AVERAGE(I210:I212)</f>
        <v>#DIV/0!</v>
      </c>
      <c r="J213" s="27"/>
      <c r="K213" s="26"/>
      <c r="L213" s="26"/>
      <c r="M213" s="26"/>
      <c r="N213" s="26"/>
      <c r="O213" s="26"/>
      <c r="P213" s="27">
        <f>AVERAGE(P210:P212)</f>
        <v>45.733333333333327</v>
      </c>
      <c r="Q213" s="27"/>
      <c r="R213" s="26"/>
      <c r="S213" s="26"/>
      <c r="T213" s="26"/>
      <c r="U213" s="26"/>
      <c r="V213" s="26"/>
      <c r="W213" s="27">
        <f>AVERAGE(W210:W212)</f>
        <v>7.8666666666666671</v>
      </c>
      <c r="X213" s="27"/>
      <c r="Y213" s="26"/>
      <c r="Z213" s="26"/>
      <c r="AA213" s="26"/>
      <c r="AB213" s="26"/>
      <c r="AC213" s="26"/>
      <c r="AD213" s="27">
        <f>AVERAGE(AD210:AD212)</f>
        <v>0.73333333333333328</v>
      </c>
      <c r="AE213" s="27"/>
      <c r="AF213" s="26"/>
      <c r="AG213" s="26"/>
      <c r="AH213" s="26"/>
      <c r="AI213" s="26"/>
      <c r="AJ213" s="26"/>
      <c r="AK213" s="27">
        <f>AVERAGE(AK210:AK212)</f>
        <v>0.13333333333333333</v>
      </c>
      <c r="AL213" s="27"/>
      <c r="AM213" s="26"/>
      <c r="AN213" s="26"/>
      <c r="AO213" s="26"/>
      <c r="AP213" s="26"/>
      <c r="AQ213" s="26"/>
      <c r="AR213" s="27">
        <f>AVERAGE(AR210:AR212)</f>
        <v>0</v>
      </c>
      <c r="AS213" s="27"/>
    </row>
    <row r="214" spans="1:45" x14ac:dyDescent="0.35">
      <c r="A214" s="4" t="s">
        <v>25</v>
      </c>
      <c r="B214" s="8"/>
      <c r="C214" s="8"/>
      <c r="D214" s="26"/>
      <c r="E214" s="26"/>
      <c r="F214" s="26"/>
      <c r="G214" s="26"/>
      <c r="H214" s="26"/>
      <c r="I214" s="27" t="e">
        <f>J210+J211+J212</f>
        <v>#DIV/0!</v>
      </c>
      <c r="J214" s="27"/>
      <c r="K214" s="26"/>
      <c r="L214" s="26"/>
      <c r="M214" s="26"/>
      <c r="N214" s="26"/>
      <c r="O214" s="26"/>
      <c r="P214" s="27">
        <f>Q210+Q211+Q212</f>
        <v>23.783822523175239</v>
      </c>
      <c r="Q214" s="27"/>
      <c r="R214" s="26"/>
      <c r="S214" s="26"/>
      <c r="T214" s="26"/>
      <c r="U214" s="26"/>
      <c r="V214" s="26"/>
      <c r="W214" s="27">
        <f>X210+X211+X212</f>
        <v>18.23987100836391</v>
      </c>
      <c r="X214" s="27"/>
      <c r="Y214" s="26"/>
      <c r="Z214" s="26"/>
      <c r="AA214" s="26"/>
      <c r="AB214" s="26"/>
      <c r="AC214" s="26"/>
      <c r="AD214" s="27">
        <f>AE210+AE211+AE212</f>
        <v>2.7386127875258302</v>
      </c>
      <c r="AE214" s="27"/>
      <c r="AF214" s="26"/>
      <c r="AG214" s="26"/>
      <c r="AH214" s="26"/>
      <c r="AI214" s="26"/>
      <c r="AJ214" s="26"/>
      <c r="AK214" s="27">
        <f>AL210+AL211+AL212</f>
        <v>0.54772255750516607</v>
      </c>
      <c r="AL214" s="27"/>
      <c r="AM214" s="26"/>
      <c r="AN214" s="26"/>
      <c r="AO214" s="26"/>
      <c r="AP214" s="26"/>
      <c r="AQ214" s="26"/>
      <c r="AR214" s="27">
        <f>AS210+AS211+AS212</f>
        <v>0</v>
      </c>
      <c r="AS214" s="27"/>
    </row>
    <row r="215" spans="1:45" x14ac:dyDescent="0.35">
      <c r="A215" s="8" t="s">
        <v>13</v>
      </c>
      <c r="B215" s="8">
        <v>1</v>
      </c>
      <c r="C215" s="8"/>
      <c r="D215" s="26" t="s">
        <v>23</v>
      </c>
      <c r="E215" s="26" t="s">
        <v>23</v>
      </c>
      <c r="F215" s="26" t="s">
        <v>23</v>
      </c>
      <c r="G215" s="26" t="s">
        <v>23</v>
      </c>
      <c r="H215" s="26" t="s">
        <v>23</v>
      </c>
      <c r="I215" s="7" t="e">
        <f>AVERAGE(D215:H215)</f>
        <v>#DIV/0!</v>
      </c>
      <c r="J215" s="7" t="e">
        <f>STDEV(D215:H215)</f>
        <v>#DIV/0!</v>
      </c>
      <c r="K215" s="26" t="s">
        <v>23</v>
      </c>
      <c r="L215" s="26" t="s">
        <v>23</v>
      </c>
      <c r="M215" s="26" t="s">
        <v>23</v>
      </c>
      <c r="N215" s="26" t="s">
        <v>23</v>
      </c>
      <c r="O215" s="26" t="s">
        <v>23</v>
      </c>
      <c r="P215" s="7" t="e">
        <f t="shared" ref="P215:P217" si="156">AVERAGE(K215:O215)</f>
        <v>#DIV/0!</v>
      </c>
      <c r="Q215" s="7" t="e">
        <f>STDEV(K215:O215)</f>
        <v>#DIV/0!</v>
      </c>
      <c r="R215" s="26" t="s">
        <v>23</v>
      </c>
      <c r="S215" s="26" t="s">
        <v>23</v>
      </c>
      <c r="T215" s="26" t="s">
        <v>23</v>
      </c>
      <c r="U215" s="26" t="s">
        <v>23</v>
      </c>
      <c r="V215" s="26" t="s">
        <v>23</v>
      </c>
      <c r="W215" s="7" t="e">
        <f t="shared" ref="W215:W217" si="157">AVERAGE(R215:V215)</f>
        <v>#DIV/0!</v>
      </c>
      <c r="X215" s="7" t="e">
        <f>STDEV(R215:V215)</f>
        <v>#DIV/0!</v>
      </c>
      <c r="Y215" s="26">
        <v>74</v>
      </c>
      <c r="Z215" s="26">
        <v>87</v>
      </c>
      <c r="AA215" s="26">
        <v>88</v>
      </c>
      <c r="AB215" s="26">
        <v>73</v>
      </c>
      <c r="AC215" s="26">
        <v>73</v>
      </c>
      <c r="AD215" s="7">
        <f t="shared" ref="AD215:AD217" si="158">AVERAGE(Y215:AC215)</f>
        <v>79</v>
      </c>
      <c r="AE215" s="7">
        <f>STDEV(Y215:AC215)</f>
        <v>7.7781745930520225</v>
      </c>
      <c r="AF215" s="26">
        <v>16</v>
      </c>
      <c r="AG215" s="26">
        <v>16</v>
      </c>
      <c r="AH215" s="26">
        <v>21</v>
      </c>
      <c r="AI215" s="26">
        <v>21</v>
      </c>
      <c r="AJ215" s="26">
        <v>13</v>
      </c>
      <c r="AK215" s="7">
        <f>AVERAGE(AF215:AJ215)</f>
        <v>17.399999999999999</v>
      </c>
      <c r="AL215" s="7">
        <f>STDEV(AF215:AJ215)</f>
        <v>3.5071355833500379</v>
      </c>
      <c r="AM215" s="26">
        <v>2</v>
      </c>
      <c r="AN215" s="26">
        <v>4</v>
      </c>
      <c r="AO215" s="26">
        <v>2</v>
      </c>
      <c r="AP215" s="26">
        <v>2</v>
      </c>
      <c r="AQ215" s="26">
        <v>2</v>
      </c>
      <c r="AR215" s="7">
        <f t="shared" ref="AR215:AR217" si="159">AVERAGE(AM215:AQ215)</f>
        <v>2.4</v>
      </c>
      <c r="AS215" s="7">
        <f>STDEV(AM215:AQ215)</f>
        <v>0.89442719099991574</v>
      </c>
    </row>
    <row r="216" spans="1:45" x14ac:dyDescent="0.35">
      <c r="A216" s="8" t="s">
        <v>14</v>
      </c>
      <c r="B216" s="8">
        <v>2</v>
      </c>
      <c r="C216" s="8"/>
      <c r="D216" s="26" t="s">
        <v>23</v>
      </c>
      <c r="E216" s="26" t="s">
        <v>23</v>
      </c>
      <c r="F216" s="26" t="s">
        <v>23</v>
      </c>
      <c r="G216" s="26" t="s">
        <v>23</v>
      </c>
      <c r="H216" s="26" t="s">
        <v>23</v>
      </c>
      <c r="I216" s="7" t="e">
        <f>AVERAGE(D216:H216)</f>
        <v>#DIV/0!</v>
      </c>
      <c r="J216" s="7" t="e">
        <f>STDEV(D216:H216)</f>
        <v>#DIV/0!</v>
      </c>
      <c r="K216" s="26" t="s">
        <v>23</v>
      </c>
      <c r="L216" s="26" t="s">
        <v>23</v>
      </c>
      <c r="M216" s="26" t="s">
        <v>23</v>
      </c>
      <c r="N216" s="26" t="s">
        <v>23</v>
      </c>
      <c r="O216" s="26" t="s">
        <v>23</v>
      </c>
      <c r="P216" s="7" t="e">
        <f t="shared" si="156"/>
        <v>#DIV/0!</v>
      </c>
      <c r="Q216" s="7" t="e">
        <f>STDEV(K216:O216)</f>
        <v>#DIV/0!</v>
      </c>
      <c r="R216" s="26" t="s">
        <v>23</v>
      </c>
      <c r="S216" s="26" t="s">
        <v>23</v>
      </c>
      <c r="T216" s="26" t="s">
        <v>23</v>
      </c>
      <c r="U216" s="26" t="s">
        <v>23</v>
      </c>
      <c r="V216" s="26" t="s">
        <v>23</v>
      </c>
      <c r="W216" s="7" t="e">
        <f t="shared" si="157"/>
        <v>#DIV/0!</v>
      </c>
      <c r="X216" s="7" t="e">
        <f>STDEV(R216:V216)</f>
        <v>#DIV/0!</v>
      </c>
      <c r="Y216" s="26" t="s">
        <v>23</v>
      </c>
      <c r="Z216" s="26" t="s">
        <v>23</v>
      </c>
      <c r="AA216" s="26" t="s">
        <v>23</v>
      </c>
      <c r="AB216" s="26" t="s">
        <v>23</v>
      </c>
      <c r="AC216" s="26" t="s">
        <v>23</v>
      </c>
      <c r="AD216" s="7" t="e">
        <f t="shared" si="158"/>
        <v>#DIV/0!</v>
      </c>
      <c r="AE216" s="7" t="e">
        <f>STDEV(Y216:AC216)</f>
        <v>#DIV/0!</v>
      </c>
      <c r="AF216" s="26">
        <v>16</v>
      </c>
      <c r="AG216" s="26">
        <v>17</v>
      </c>
      <c r="AH216" s="26">
        <v>14</v>
      </c>
      <c r="AI216" s="26">
        <v>13</v>
      </c>
      <c r="AJ216" s="26">
        <v>18</v>
      </c>
      <c r="AK216" s="7">
        <f t="shared" ref="AK216:AK217" si="160">AVERAGE(AF216:AJ216)</f>
        <v>15.6</v>
      </c>
      <c r="AL216" s="7">
        <f>STDEV(AF216:AJ216)</f>
        <v>2.073644135332775</v>
      </c>
      <c r="AM216" s="26">
        <v>1</v>
      </c>
      <c r="AN216" s="26">
        <v>3</v>
      </c>
      <c r="AO216" s="26">
        <v>1</v>
      </c>
      <c r="AP216" s="26">
        <v>0</v>
      </c>
      <c r="AQ216" s="26">
        <v>0</v>
      </c>
      <c r="AR216" s="7">
        <f t="shared" si="159"/>
        <v>1</v>
      </c>
      <c r="AS216" s="7">
        <f>STDEV(AM216:AQ216)</f>
        <v>1.2247448713915889</v>
      </c>
    </row>
    <row r="217" spans="1:45" x14ac:dyDescent="0.35">
      <c r="A217" s="8"/>
      <c r="B217" s="8">
        <v>3</v>
      </c>
      <c r="C217" s="8"/>
      <c r="D217" s="26" t="s">
        <v>23</v>
      </c>
      <c r="E217" s="26" t="s">
        <v>23</v>
      </c>
      <c r="F217" s="26" t="s">
        <v>23</v>
      </c>
      <c r="G217" s="26" t="s">
        <v>23</v>
      </c>
      <c r="H217" s="26" t="s">
        <v>23</v>
      </c>
      <c r="I217" s="7" t="e">
        <f>AVERAGE(D217:H217)</f>
        <v>#DIV/0!</v>
      </c>
      <c r="J217" s="7" t="e">
        <f>STDEV(D217:H217)</f>
        <v>#DIV/0!</v>
      </c>
      <c r="K217" s="26" t="s">
        <v>23</v>
      </c>
      <c r="L217" s="26" t="s">
        <v>23</v>
      </c>
      <c r="M217" s="26" t="s">
        <v>23</v>
      </c>
      <c r="N217" s="26" t="s">
        <v>23</v>
      </c>
      <c r="O217" s="26" t="s">
        <v>23</v>
      </c>
      <c r="P217" s="7" t="e">
        <f t="shared" si="156"/>
        <v>#DIV/0!</v>
      </c>
      <c r="Q217" s="7" t="e">
        <f>STDEV(K217:O217)</f>
        <v>#DIV/0!</v>
      </c>
      <c r="R217" s="26" t="s">
        <v>23</v>
      </c>
      <c r="S217" s="26" t="s">
        <v>23</v>
      </c>
      <c r="T217" s="26" t="s">
        <v>23</v>
      </c>
      <c r="U217" s="26" t="s">
        <v>23</v>
      </c>
      <c r="V217" s="26" t="s">
        <v>23</v>
      </c>
      <c r="W217" s="7" t="e">
        <f t="shared" si="157"/>
        <v>#DIV/0!</v>
      </c>
      <c r="X217" s="7" t="e">
        <f>STDEV(R217:V217)</f>
        <v>#DIV/0!</v>
      </c>
      <c r="Y217" s="26" t="s">
        <v>23</v>
      </c>
      <c r="Z217" s="26" t="s">
        <v>23</v>
      </c>
      <c r="AA217" s="26" t="s">
        <v>23</v>
      </c>
      <c r="AB217" s="26" t="s">
        <v>23</v>
      </c>
      <c r="AC217" s="26" t="s">
        <v>23</v>
      </c>
      <c r="AD217" s="7" t="e">
        <f t="shared" si="158"/>
        <v>#DIV/0!</v>
      </c>
      <c r="AE217" s="7" t="e">
        <f>STDEV(Y217:AC217)</f>
        <v>#DIV/0!</v>
      </c>
      <c r="AF217" s="26">
        <v>25</v>
      </c>
      <c r="AG217" s="26">
        <v>24</v>
      </c>
      <c r="AH217" s="26">
        <v>20</v>
      </c>
      <c r="AI217" s="26">
        <v>23</v>
      </c>
      <c r="AJ217" s="26">
        <v>30</v>
      </c>
      <c r="AK217" s="7">
        <f t="shared" si="160"/>
        <v>24.4</v>
      </c>
      <c r="AL217" s="7">
        <f>STDEV(AF217:AJ217)</f>
        <v>3.6469165057620874</v>
      </c>
      <c r="AM217" s="26">
        <v>1</v>
      </c>
      <c r="AN217" s="26">
        <v>4</v>
      </c>
      <c r="AO217" s="26">
        <v>2</v>
      </c>
      <c r="AP217" s="26">
        <v>4</v>
      </c>
      <c r="AQ217" s="26">
        <v>1</v>
      </c>
      <c r="AR217" s="7">
        <f t="shared" si="159"/>
        <v>2.4</v>
      </c>
      <c r="AS217" s="7">
        <f>STDEV(AM217:AQ217)</f>
        <v>1.51657508881031</v>
      </c>
    </row>
    <row r="218" spans="1:45" x14ac:dyDescent="0.35">
      <c r="A218" s="4" t="s">
        <v>24</v>
      </c>
      <c r="B218" s="8"/>
      <c r="C218" s="8"/>
      <c r="D218" s="26"/>
      <c r="E218" s="26"/>
      <c r="F218" s="26"/>
      <c r="G218" s="26"/>
      <c r="H218" s="26"/>
      <c r="I218" s="27" t="e">
        <f>AVERAGE(I215:I217)</f>
        <v>#DIV/0!</v>
      </c>
      <c r="J218" s="27"/>
      <c r="K218" s="26"/>
      <c r="L218" s="26"/>
      <c r="M218" s="26"/>
      <c r="N218" s="26"/>
      <c r="O218" s="26"/>
      <c r="P218" s="27" t="e">
        <f>AVERAGE(P215:P217)</f>
        <v>#DIV/0!</v>
      </c>
      <c r="Q218" s="27"/>
      <c r="R218" s="26"/>
      <c r="S218" s="26"/>
      <c r="T218" s="26"/>
      <c r="U218" s="26"/>
      <c r="V218" s="26"/>
      <c r="W218" s="27" t="e">
        <f>AVERAGE(W215:W217)</f>
        <v>#DIV/0!</v>
      </c>
      <c r="X218" s="27"/>
      <c r="Y218" s="26"/>
      <c r="Z218" s="26"/>
      <c r="AA218" s="26"/>
      <c r="AB218" s="26"/>
      <c r="AC218" s="26"/>
      <c r="AD218" s="27">
        <f>AVERAGE(AD215)</f>
        <v>79</v>
      </c>
      <c r="AE218" s="27"/>
      <c r="AF218" s="26"/>
      <c r="AG218" s="26"/>
      <c r="AH218" s="26"/>
      <c r="AI218" s="26"/>
      <c r="AJ218" s="26"/>
      <c r="AK218" s="27">
        <f>AVERAGE(AK215:AK217)</f>
        <v>19.133333333333333</v>
      </c>
      <c r="AL218" s="27"/>
      <c r="AM218" s="26"/>
      <c r="AN218" s="26"/>
      <c r="AO218" s="26"/>
      <c r="AP218" s="26"/>
      <c r="AQ218" s="26"/>
      <c r="AR218" s="27">
        <f>AVERAGE(AR215:AR217)</f>
        <v>1.9333333333333333</v>
      </c>
      <c r="AS218" s="27"/>
    </row>
    <row r="219" spans="1:45" x14ac:dyDescent="0.35">
      <c r="A219" s="4" t="s">
        <v>25</v>
      </c>
      <c r="B219" s="8"/>
      <c r="C219" s="8"/>
      <c r="D219" s="26"/>
      <c r="E219" s="26"/>
      <c r="F219" s="26"/>
      <c r="G219" s="26"/>
      <c r="H219" s="26"/>
      <c r="I219" s="27" t="e">
        <f>J215+J216+J217</f>
        <v>#DIV/0!</v>
      </c>
      <c r="J219" s="27"/>
      <c r="K219" s="26"/>
      <c r="L219" s="26"/>
      <c r="M219" s="26"/>
      <c r="N219" s="26"/>
      <c r="O219" s="26"/>
      <c r="P219" s="27" t="e">
        <f>Q215+Q216+Q217</f>
        <v>#DIV/0!</v>
      </c>
      <c r="Q219" s="27"/>
      <c r="R219" s="26"/>
      <c r="S219" s="26"/>
      <c r="T219" s="26"/>
      <c r="U219" s="26"/>
      <c r="V219" s="26"/>
      <c r="W219" s="27" t="e">
        <f>X215+X216+X217</f>
        <v>#DIV/0!</v>
      </c>
      <c r="X219" s="27"/>
      <c r="Y219" s="26"/>
      <c r="Z219" s="26"/>
      <c r="AA219" s="26"/>
      <c r="AB219" s="26"/>
      <c r="AC219" s="26"/>
      <c r="AD219" s="27" t="e">
        <f>AE215+AE216+AE217</f>
        <v>#DIV/0!</v>
      </c>
      <c r="AE219" s="27"/>
      <c r="AF219" s="26"/>
      <c r="AG219" s="26"/>
      <c r="AH219" s="26"/>
      <c r="AI219" s="26"/>
      <c r="AJ219" s="26"/>
      <c r="AK219" s="27">
        <f>AL215+AL216+AL217</f>
        <v>9.2276962244448999</v>
      </c>
      <c r="AL219" s="27"/>
      <c r="AM219" s="26"/>
      <c r="AN219" s="26"/>
      <c r="AO219" s="26"/>
      <c r="AP219" s="26"/>
      <c r="AQ219" s="26"/>
      <c r="AR219" s="27">
        <f>AS215+AS216+AS217</f>
        <v>3.6357471512018149</v>
      </c>
      <c r="AS219" s="27"/>
    </row>
    <row r="220" spans="1:45" x14ac:dyDescent="0.35">
      <c r="A220" s="8" t="s">
        <v>15</v>
      </c>
      <c r="B220" s="8">
        <v>1</v>
      </c>
      <c r="C220" s="8"/>
      <c r="D220" s="26" t="s">
        <v>23</v>
      </c>
      <c r="E220" s="26" t="s">
        <v>23</v>
      </c>
      <c r="F220" s="26" t="s">
        <v>23</v>
      </c>
      <c r="G220" s="26" t="s">
        <v>23</v>
      </c>
      <c r="H220" s="26" t="s">
        <v>23</v>
      </c>
      <c r="I220" s="7" t="e">
        <f>AVERAGE(D220:H220)</f>
        <v>#DIV/0!</v>
      </c>
      <c r="J220" s="7" t="e">
        <f>STDEV(D220:H220)</f>
        <v>#DIV/0!</v>
      </c>
      <c r="K220" s="26" t="s">
        <v>23</v>
      </c>
      <c r="L220" s="26" t="s">
        <v>23</v>
      </c>
      <c r="M220" s="26" t="s">
        <v>23</v>
      </c>
      <c r="N220" s="26" t="s">
        <v>23</v>
      </c>
      <c r="O220" s="26" t="s">
        <v>23</v>
      </c>
      <c r="P220" s="7" t="e">
        <f t="shared" ref="P220:P222" si="161">AVERAGE(K220:O220)</f>
        <v>#DIV/0!</v>
      </c>
      <c r="Q220" s="7" t="e">
        <f>STDEV(K220:O220)</f>
        <v>#DIV/0!</v>
      </c>
      <c r="R220" s="26" t="s">
        <v>23</v>
      </c>
      <c r="S220" s="26" t="s">
        <v>23</v>
      </c>
      <c r="T220" s="26" t="s">
        <v>23</v>
      </c>
      <c r="U220" s="26" t="s">
        <v>23</v>
      </c>
      <c r="V220" s="26" t="s">
        <v>23</v>
      </c>
      <c r="W220" s="7" t="e">
        <f t="shared" ref="W220:W222" si="162">AVERAGE(R220:V220)</f>
        <v>#DIV/0!</v>
      </c>
      <c r="X220" s="7" t="e">
        <f>STDEV(R220:V220)</f>
        <v>#DIV/0!</v>
      </c>
      <c r="Y220" s="26" t="s">
        <v>23</v>
      </c>
      <c r="Z220" s="26" t="s">
        <v>23</v>
      </c>
      <c r="AA220" s="26" t="s">
        <v>23</v>
      </c>
      <c r="AB220" s="26" t="s">
        <v>23</v>
      </c>
      <c r="AC220" s="26" t="s">
        <v>23</v>
      </c>
      <c r="AD220" s="7" t="e">
        <f t="shared" ref="AD220:AD222" si="163">AVERAGE(Y220:AC220)</f>
        <v>#DIV/0!</v>
      </c>
      <c r="AE220" s="7" t="e">
        <f>STDEV(Y220:AC220)</f>
        <v>#DIV/0!</v>
      </c>
      <c r="AF220" s="26">
        <v>36</v>
      </c>
      <c r="AG220" s="26">
        <v>38</v>
      </c>
      <c r="AH220" s="26">
        <v>19</v>
      </c>
      <c r="AI220" s="26">
        <v>34</v>
      </c>
      <c r="AJ220" s="26">
        <v>39</v>
      </c>
      <c r="AK220" s="7">
        <f t="shared" ref="AK220:AK222" si="164">AVERAGE(AF220:AJ220)</f>
        <v>33.200000000000003</v>
      </c>
      <c r="AL220" s="7">
        <f>STDEV(AF220:AJ220)</f>
        <v>8.1670067956381693</v>
      </c>
      <c r="AM220" s="26">
        <v>3</v>
      </c>
      <c r="AN220" s="26">
        <v>7</v>
      </c>
      <c r="AO220" s="26">
        <v>5</v>
      </c>
      <c r="AP220" s="26">
        <v>3</v>
      </c>
      <c r="AQ220" s="26">
        <v>2</v>
      </c>
      <c r="AR220" s="7">
        <f t="shared" ref="AR220:AR222" si="165">AVERAGE(AM220:AQ220)</f>
        <v>4</v>
      </c>
      <c r="AS220" s="7">
        <f>STDEV(AM220:AQ220)</f>
        <v>2</v>
      </c>
    </row>
    <row r="221" spans="1:45" x14ac:dyDescent="0.35">
      <c r="A221" s="8"/>
      <c r="B221" s="8">
        <v>2</v>
      </c>
      <c r="C221" s="8"/>
      <c r="D221" s="26" t="s">
        <v>23</v>
      </c>
      <c r="E221" s="26" t="s">
        <v>23</v>
      </c>
      <c r="F221" s="26" t="s">
        <v>23</v>
      </c>
      <c r="G221" s="26" t="s">
        <v>23</v>
      </c>
      <c r="H221" s="26" t="s">
        <v>23</v>
      </c>
      <c r="I221" s="7" t="e">
        <f>AVERAGE(D221:H221)</f>
        <v>#DIV/0!</v>
      </c>
      <c r="J221" s="7" t="e">
        <f>STDEV(D221:H221)</f>
        <v>#DIV/0!</v>
      </c>
      <c r="K221" s="26" t="s">
        <v>23</v>
      </c>
      <c r="L221" s="26" t="s">
        <v>23</v>
      </c>
      <c r="M221" s="26" t="s">
        <v>23</v>
      </c>
      <c r="N221" s="26" t="s">
        <v>23</v>
      </c>
      <c r="O221" s="26" t="s">
        <v>23</v>
      </c>
      <c r="P221" s="7" t="e">
        <f t="shared" si="161"/>
        <v>#DIV/0!</v>
      </c>
      <c r="Q221" s="7" t="e">
        <f>STDEV(K221:O221)</f>
        <v>#DIV/0!</v>
      </c>
      <c r="R221" s="26" t="s">
        <v>23</v>
      </c>
      <c r="S221" s="26" t="s">
        <v>23</v>
      </c>
      <c r="T221" s="26" t="s">
        <v>23</v>
      </c>
      <c r="U221" s="26" t="s">
        <v>23</v>
      </c>
      <c r="V221" s="26" t="s">
        <v>23</v>
      </c>
      <c r="W221" s="7" t="e">
        <f t="shared" si="162"/>
        <v>#DIV/0!</v>
      </c>
      <c r="X221" s="7" t="e">
        <f>STDEV(R221:V221)</f>
        <v>#DIV/0!</v>
      </c>
      <c r="Y221" s="26" t="s">
        <v>23</v>
      </c>
      <c r="Z221" s="26" t="s">
        <v>23</v>
      </c>
      <c r="AA221" s="26" t="s">
        <v>23</v>
      </c>
      <c r="AB221" s="26" t="s">
        <v>23</v>
      </c>
      <c r="AC221" s="26" t="s">
        <v>23</v>
      </c>
      <c r="AD221" s="7" t="e">
        <f t="shared" si="163"/>
        <v>#DIV/0!</v>
      </c>
      <c r="AE221" s="7" t="e">
        <f>STDEV(Y221:AC221)</f>
        <v>#DIV/0!</v>
      </c>
      <c r="AF221" s="26">
        <v>31</v>
      </c>
      <c r="AG221" s="26">
        <v>24</v>
      </c>
      <c r="AH221" s="26">
        <v>24</v>
      </c>
      <c r="AI221" s="26">
        <v>22</v>
      </c>
      <c r="AJ221" s="26">
        <v>28</v>
      </c>
      <c r="AK221" s="7">
        <f t="shared" si="164"/>
        <v>25.8</v>
      </c>
      <c r="AL221" s="7">
        <f>STDEV(AF221:AJ221)</f>
        <v>3.6331804249169961</v>
      </c>
      <c r="AM221" s="26">
        <v>4</v>
      </c>
      <c r="AN221" s="26">
        <v>2</v>
      </c>
      <c r="AO221" s="26">
        <v>3</v>
      </c>
      <c r="AP221" s="26">
        <v>4</v>
      </c>
      <c r="AQ221" s="26">
        <v>4</v>
      </c>
      <c r="AR221" s="7">
        <f t="shared" si="165"/>
        <v>3.4</v>
      </c>
      <c r="AS221" s="7">
        <f>STDEV(AM221:AQ221)</f>
        <v>0.8944271909999163</v>
      </c>
    </row>
    <row r="222" spans="1:45" x14ac:dyDescent="0.35">
      <c r="A222" s="8"/>
      <c r="B222" s="8">
        <v>3</v>
      </c>
      <c r="C222" s="8"/>
      <c r="D222" s="26" t="s">
        <v>23</v>
      </c>
      <c r="E222" s="26" t="s">
        <v>23</v>
      </c>
      <c r="F222" s="26" t="s">
        <v>23</v>
      </c>
      <c r="G222" s="26" t="s">
        <v>23</v>
      </c>
      <c r="H222" s="26" t="s">
        <v>23</v>
      </c>
      <c r="I222" s="7" t="e">
        <f>AVERAGE(D222:H222)</f>
        <v>#DIV/0!</v>
      </c>
      <c r="J222" s="7" t="e">
        <f>STDEV(D222:H222)</f>
        <v>#DIV/0!</v>
      </c>
      <c r="K222" s="26" t="s">
        <v>23</v>
      </c>
      <c r="L222" s="26" t="s">
        <v>23</v>
      </c>
      <c r="M222" s="26" t="s">
        <v>23</v>
      </c>
      <c r="N222" s="26" t="s">
        <v>23</v>
      </c>
      <c r="O222" s="26" t="s">
        <v>23</v>
      </c>
      <c r="P222" s="7" t="e">
        <f t="shared" si="161"/>
        <v>#DIV/0!</v>
      </c>
      <c r="Q222" s="7" t="e">
        <f>STDEV(K222:O222)</f>
        <v>#DIV/0!</v>
      </c>
      <c r="R222" s="26" t="s">
        <v>23</v>
      </c>
      <c r="S222" s="26" t="s">
        <v>23</v>
      </c>
      <c r="T222" s="26" t="s">
        <v>23</v>
      </c>
      <c r="U222" s="26" t="s">
        <v>23</v>
      </c>
      <c r="V222" s="26" t="s">
        <v>23</v>
      </c>
      <c r="W222" s="7" t="e">
        <f t="shared" si="162"/>
        <v>#DIV/0!</v>
      </c>
      <c r="X222" s="7" t="e">
        <f>STDEV(R222:V222)</f>
        <v>#DIV/0!</v>
      </c>
      <c r="Y222" s="26" t="s">
        <v>23</v>
      </c>
      <c r="Z222" s="26" t="s">
        <v>23</v>
      </c>
      <c r="AA222" s="26" t="s">
        <v>23</v>
      </c>
      <c r="AB222" s="26" t="s">
        <v>23</v>
      </c>
      <c r="AC222" s="26" t="s">
        <v>23</v>
      </c>
      <c r="AD222" s="7" t="e">
        <f t="shared" si="163"/>
        <v>#DIV/0!</v>
      </c>
      <c r="AE222" s="7" t="e">
        <f>STDEV(Y222:AC222)</f>
        <v>#DIV/0!</v>
      </c>
      <c r="AF222" s="26">
        <v>39</v>
      </c>
      <c r="AG222" s="26">
        <v>36</v>
      </c>
      <c r="AH222" s="26">
        <v>35</v>
      </c>
      <c r="AI222" s="26">
        <v>26</v>
      </c>
      <c r="AJ222" s="26">
        <v>32</v>
      </c>
      <c r="AK222" s="7">
        <f t="shared" si="164"/>
        <v>33.6</v>
      </c>
      <c r="AL222" s="7">
        <f>STDEV(AF222:AJ222)</f>
        <v>4.92950301754649</v>
      </c>
      <c r="AM222" s="26">
        <v>2</v>
      </c>
      <c r="AN222" s="26">
        <v>7</v>
      </c>
      <c r="AO222" s="26">
        <v>6</v>
      </c>
      <c r="AP222" s="26">
        <v>4</v>
      </c>
      <c r="AQ222" s="26">
        <v>8</v>
      </c>
      <c r="AR222" s="7">
        <f t="shared" si="165"/>
        <v>5.4</v>
      </c>
      <c r="AS222" s="7">
        <f>STDEV(AM222:AQ222)</f>
        <v>2.4083189157584584</v>
      </c>
    </row>
    <row r="223" spans="1:45" x14ac:dyDescent="0.35">
      <c r="A223" s="4" t="s">
        <v>24</v>
      </c>
      <c r="B223" s="8"/>
      <c r="C223" s="8"/>
      <c r="D223" s="23"/>
      <c r="E223" s="23"/>
      <c r="F223" s="23"/>
      <c r="G223" s="23"/>
      <c r="H223" s="23"/>
      <c r="I223" s="27" t="e">
        <f>AVERAGE(I220:I222)</f>
        <v>#DIV/0!</v>
      </c>
      <c r="J223" s="27"/>
      <c r="K223" s="26"/>
      <c r="L223" s="26"/>
      <c r="M223" s="26"/>
      <c r="N223" s="26"/>
      <c r="O223" s="26"/>
      <c r="P223" s="27" t="e">
        <f>AVERAGE(P220:P222)</f>
        <v>#DIV/0!</v>
      </c>
      <c r="Q223" s="27"/>
      <c r="R223" s="26"/>
      <c r="S223" s="26"/>
      <c r="T223" s="26"/>
      <c r="U223" s="26"/>
      <c r="V223" s="26"/>
      <c r="W223" s="27" t="e">
        <f>AVERAGE(W220:W222)</f>
        <v>#DIV/0!</v>
      </c>
      <c r="X223" s="27"/>
      <c r="Y223" s="26"/>
      <c r="Z223" s="26"/>
      <c r="AA223" s="26"/>
      <c r="AB223" s="26"/>
      <c r="AC223" s="26"/>
      <c r="AD223" s="27" t="e">
        <f>AVERAGE(AD220:AD222)</f>
        <v>#DIV/0!</v>
      </c>
      <c r="AE223" s="27"/>
      <c r="AF223" s="26"/>
      <c r="AG223" s="26"/>
      <c r="AH223" s="26"/>
      <c r="AI223" s="26"/>
      <c r="AJ223" s="26"/>
      <c r="AK223" s="27">
        <f>AVERAGE(AK220:AK222)</f>
        <v>30.866666666666664</v>
      </c>
      <c r="AL223" s="27"/>
      <c r="AM223" s="26"/>
      <c r="AN223" s="26"/>
      <c r="AO223" s="26"/>
      <c r="AP223" s="26"/>
      <c r="AQ223" s="26"/>
      <c r="AR223" s="27">
        <f>AVERAGE(AR220:AR222)</f>
        <v>4.2666666666666666</v>
      </c>
      <c r="AS223" s="27"/>
    </row>
    <row r="224" spans="1:45" x14ac:dyDescent="0.35">
      <c r="A224" s="4" t="s">
        <v>25</v>
      </c>
      <c r="B224" s="8"/>
      <c r="C224" s="8"/>
      <c r="D224" s="23"/>
      <c r="E224" s="23"/>
      <c r="F224" s="23"/>
      <c r="G224" s="23"/>
      <c r="H224" s="23"/>
      <c r="I224" s="27" t="e">
        <f>J220+J221+J222</f>
        <v>#DIV/0!</v>
      </c>
      <c r="J224" s="27"/>
      <c r="K224" s="26"/>
      <c r="L224" s="26"/>
      <c r="M224" s="26"/>
      <c r="N224" s="26"/>
      <c r="O224" s="26"/>
      <c r="P224" s="27" t="e">
        <f>Q220+Q221+Q222</f>
        <v>#DIV/0!</v>
      </c>
      <c r="Q224" s="27"/>
      <c r="R224" s="26"/>
      <c r="S224" s="26"/>
      <c r="T224" s="26"/>
      <c r="U224" s="26"/>
      <c r="V224" s="26"/>
      <c r="W224" s="27" t="e">
        <f>X220+X221+X222</f>
        <v>#DIV/0!</v>
      </c>
      <c r="X224" s="27"/>
      <c r="Y224" s="26"/>
      <c r="Z224" s="26"/>
      <c r="AA224" s="26"/>
      <c r="AB224" s="26"/>
      <c r="AC224" s="26"/>
      <c r="AD224" s="27" t="e">
        <f>AE220+AE221+AE222</f>
        <v>#DIV/0!</v>
      </c>
      <c r="AE224" s="27"/>
      <c r="AF224" s="26"/>
      <c r="AG224" s="26"/>
      <c r="AH224" s="26"/>
      <c r="AI224" s="26"/>
      <c r="AJ224" s="26"/>
      <c r="AK224" s="27">
        <f>AL220+AL221+AL222</f>
        <v>16.729690238101657</v>
      </c>
      <c r="AL224" s="27"/>
      <c r="AM224" s="26"/>
      <c r="AN224" s="26"/>
      <c r="AO224" s="26"/>
      <c r="AP224" s="26"/>
      <c r="AQ224" s="26"/>
      <c r="AR224" s="27">
        <f>AS220+AS221+AS222</f>
        <v>5.3027461067583745</v>
      </c>
      <c r="AS224" s="27"/>
    </row>
    <row r="225" spans="1:45" x14ac:dyDescent="0.35"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</row>
    <row r="226" spans="1:45" x14ac:dyDescent="0.35">
      <c r="A226" s="8" t="s">
        <v>22</v>
      </c>
      <c r="B226" s="8">
        <v>1</v>
      </c>
      <c r="C226" s="8"/>
      <c r="D226" s="26" t="s">
        <v>23</v>
      </c>
      <c r="E226" s="26" t="s">
        <v>23</v>
      </c>
      <c r="F226" s="26" t="s">
        <v>23</v>
      </c>
      <c r="G226" s="26" t="s">
        <v>23</v>
      </c>
      <c r="H226" s="26" t="s">
        <v>23</v>
      </c>
      <c r="I226" s="7" t="e">
        <f>AVERAGE(D226:H226)</f>
        <v>#DIV/0!</v>
      </c>
      <c r="J226" s="7" t="e">
        <f>STDEV(D226:H226)</f>
        <v>#DIV/0!</v>
      </c>
      <c r="K226" s="26" t="s">
        <v>23</v>
      </c>
      <c r="L226" s="26" t="s">
        <v>23</v>
      </c>
      <c r="M226" s="26" t="s">
        <v>23</v>
      </c>
      <c r="N226" s="26" t="s">
        <v>23</v>
      </c>
      <c r="O226" s="26" t="s">
        <v>23</v>
      </c>
      <c r="P226" s="7" t="e">
        <f t="shared" ref="P226:P228" si="166">AVERAGE(K226:O226)</f>
        <v>#DIV/0!</v>
      </c>
      <c r="Q226" s="7" t="e">
        <f>STDEV(K226:O226)</f>
        <v>#DIV/0!</v>
      </c>
      <c r="R226" s="26" t="s">
        <v>23</v>
      </c>
      <c r="S226" s="26" t="s">
        <v>23</v>
      </c>
      <c r="T226" s="26" t="s">
        <v>23</v>
      </c>
      <c r="U226" s="26" t="s">
        <v>23</v>
      </c>
      <c r="V226" s="26" t="s">
        <v>23</v>
      </c>
      <c r="W226" s="7" t="e">
        <f t="shared" ref="W226:W228" si="167">AVERAGE(R226:V226)</f>
        <v>#DIV/0!</v>
      </c>
      <c r="X226" s="7" t="e">
        <f>STDEV(R226:V226)</f>
        <v>#DIV/0!</v>
      </c>
      <c r="Y226" s="26" t="s">
        <v>23</v>
      </c>
      <c r="Z226" s="26" t="s">
        <v>23</v>
      </c>
      <c r="AA226" s="26" t="s">
        <v>23</v>
      </c>
      <c r="AB226" s="26" t="s">
        <v>23</v>
      </c>
      <c r="AC226" s="26" t="s">
        <v>23</v>
      </c>
      <c r="AD226" s="7" t="e">
        <f t="shared" ref="AD226" si="168">AVERAGE(Y226:AC226)</f>
        <v>#DIV/0!</v>
      </c>
      <c r="AE226" s="7" t="e">
        <f>STDEV(Y226:AC226)</f>
        <v>#DIV/0!</v>
      </c>
      <c r="AF226" s="26">
        <v>9</v>
      </c>
      <c r="AG226" s="26" t="s">
        <v>23</v>
      </c>
      <c r="AH226" s="26" t="s">
        <v>23</v>
      </c>
      <c r="AI226" s="26" t="s">
        <v>23</v>
      </c>
      <c r="AJ226" s="26">
        <v>58</v>
      </c>
      <c r="AK226" s="7">
        <f>AVERAGE(AF226,AJ226)</f>
        <v>33.5</v>
      </c>
      <c r="AL226" s="7">
        <f>STDEV(AF226:AJ226)</f>
        <v>34.648232278140831</v>
      </c>
      <c r="AM226" s="26">
        <v>0</v>
      </c>
      <c r="AN226" s="26">
        <v>7</v>
      </c>
      <c r="AO226" s="26">
        <v>0</v>
      </c>
      <c r="AP226" s="26">
        <v>0</v>
      </c>
      <c r="AQ226" s="26">
        <v>0</v>
      </c>
      <c r="AR226" s="7">
        <f t="shared" ref="AR226:AR228" si="169">AVERAGE(AM226:AQ226)</f>
        <v>1.4</v>
      </c>
      <c r="AS226" s="7">
        <f>STDEV(AM226:AQ226)</f>
        <v>3.1304951684997055</v>
      </c>
    </row>
    <row r="227" spans="1:45" x14ac:dyDescent="0.35">
      <c r="A227" s="8"/>
      <c r="B227" s="8">
        <v>2</v>
      </c>
      <c r="C227" s="8"/>
      <c r="D227" s="26" t="s">
        <v>23</v>
      </c>
      <c r="E227" s="26" t="s">
        <v>23</v>
      </c>
      <c r="F227" s="26" t="s">
        <v>23</v>
      </c>
      <c r="G227" s="26" t="s">
        <v>23</v>
      </c>
      <c r="H227" s="26" t="s">
        <v>23</v>
      </c>
      <c r="I227" s="7" t="e">
        <f>AVERAGE(D227:H227)</f>
        <v>#DIV/0!</v>
      </c>
      <c r="J227" s="7" t="e">
        <f>STDEV(D227:H227)</f>
        <v>#DIV/0!</v>
      </c>
      <c r="K227" s="26" t="s">
        <v>23</v>
      </c>
      <c r="L227" s="26" t="s">
        <v>23</v>
      </c>
      <c r="M227" s="26" t="s">
        <v>23</v>
      </c>
      <c r="N227" s="26" t="s">
        <v>23</v>
      </c>
      <c r="O227" s="26" t="s">
        <v>23</v>
      </c>
      <c r="P227" s="7" t="e">
        <f t="shared" si="166"/>
        <v>#DIV/0!</v>
      </c>
      <c r="Q227" s="7" t="e">
        <f>STDEV(K227:O227)</f>
        <v>#DIV/0!</v>
      </c>
      <c r="R227" s="26" t="s">
        <v>23</v>
      </c>
      <c r="S227" s="26" t="s">
        <v>23</v>
      </c>
      <c r="T227" s="26" t="s">
        <v>23</v>
      </c>
      <c r="U227" s="26" t="s">
        <v>23</v>
      </c>
      <c r="V227" s="26" t="s">
        <v>23</v>
      </c>
      <c r="W227" s="7" t="e">
        <f t="shared" si="167"/>
        <v>#DIV/0!</v>
      </c>
      <c r="X227" s="7" t="e">
        <f>STDEV(R227:V227)</f>
        <v>#DIV/0!</v>
      </c>
      <c r="Y227" s="26" t="s">
        <v>23</v>
      </c>
      <c r="Z227" s="26" t="s">
        <v>23</v>
      </c>
      <c r="AA227" s="26" t="s">
        <v>23</v>
      </c>
      <c r="AB227" s="26" t="s">
        <v>23</v>
      </c>
      <c r="AC227" s="26">
        <v>59</v>
      </c>
      <c r="AD227" s="7">
        <f>AVERAGE(AC227)</f>
        <v>59</v>
      </c>
      <c r="AE227" s="7" t="e">
        <f>STDEV(Y227:AC227)</f>
        <v>#DIV/0!</v>
      </c>
      <c r="AF227" s="26">
        <v>2</v>
      </c>
      <c r="AG227" s="26" t="s">
        <v>23</v>
      </c>
      <c r="AH227" s="26" t="s">
        <v>23</v>
      </c>
      <c r="AI227" s="26" t="s">
        <v>23</v>
      </c>
      <c r="AJ227" s="26">
        <v>0</v>
      </c>
      <c r="AK227" s="7">
        <f>AVERAGE(AF227,AJ227)</f>
        <v>1</v>
      </c>
      <c r="AL227" s="7">
        <f>STDEV(AF227:AJ227)</f>
        <v>1.4142135623730951</v>
      </c>
      <c r="AM227" s="26">
        <v>0</v>
      </c>
      <c r="AN227" s="26">
        <v>0</v>
      </c>
      <c r="AO227" s="26">
        <v>0</v>
      </c>
      <c r="AP227" s="26">
        <v>0</v>
      </c>
      <c r="AQ227" s="26">
        <v>0</v>
      </c>
      <c r="AR227" s="7">
        <f>AVERAGE(AM227:AQ227)</f>
        <v>0</v>
      </c>
      <c r="AS227" s="7">
        <f>STDEV(AM227:AQ227)</f>
        <v>0</v>
      </c>
    </row>
    <row r="228" spans="1:45" x14ac:dyDescent="0.35">
      <c r="A228" s="8"/>
      <c r="B228" s="8">
        <v>3</v>
      </c>
      <c r="C228" s="8"/>
      <c r="D228" s="26" t="s">
        <v>23</v>
      </c>
      <c r="E228" s="26" t="s">
        <v>23</v>
      </c>
      <c r="F228" s="26" t="s">
        <v>23</v>
      </c>
      <c r="G228" s="26" t="s">
        <v>23</v>
      </c>
      <c r="H228" s="26" t="s">
        <v>23</v>
      </c>
      <c r="I228" s="7" t="e">
        <f>AVERAGE(D228:H228)</f>
        <v>#DIV/0!</v>
      </c>
      <c r="J228" s="7" t="e">
        <f>STDEV(D228:H228)</f>
        <v>#DIV/0!</v>
      </c>
      <c r="K228" s="26" t="s">
        <v>23</v>
      </c>
      <c r="L228" s="26" t="s">
        <v>23</v>
      </c>
      <c r="M228" s="26" t="s">
        <v>23</v>
      </c>
      <c r="N228" s="26" t="s">
        <v>23</v>
      </c>
      <c r="O228" s="26" t="s">
        <v>23</v>
      </c>
      <c r="P228" s="7" t="e">
        <f t="shared" si="166"/>
        <v>#DIV/0!</v>
      </c>
      <c r="Q228" s="7" t="e">
        <f>STDEV(K228:O228)</f>
        <v>#DIV/0!</v>
      </c>
      <c r="R228" s="26" t="s">
        <v>23</v>
      </c>
      <c r="S228" s="26" t="s">
        <v>23</v>
      </c>
      <c r="T228" s="26" t="s">
        <v>23</v>
      </c>
      <c r="U228" s="26" t="s">
        <v>23</v>
      </c>
      <c r="V228" s="26" t="s">
        <v>23</v>
      </c>
      <c r="W228" s="7" t="e">
        <f t="shared" si="167"/>
        <v>#DIV/0!</v>
      </c>
      <c r="X228" s="7" t="e">
        <f>STDEV(R228:V228)</f>
        <v>#DIV/0!</v>
      </c>
      <c r="Y228" s="26">
        <v>27</v>
      </c>
      <c r="Z228" s="26" t="s">
        <v>23</v>
      </c>
      <c r="AA228" s="26" t="s">
        <v>23</v>
      </c>
      <c r="AB228" s="26" t="s">
        <v>23</v>
      </c>
      <c r="AC228" s="26">
        <v>22</v>
      </c>
      <c r="AD228" s="7">
        <f>AVERAGE(Y228,AC228)</f>
        <v>24.5</v>
      </c>
      <c r="AE228" s="7">
        <f>STDEV(Y228:AC228)</f>
        <v>3.5355339059327378</v>
      </c>
      <c r="AF228" s="26">
        <v>2</v>
      </c>
      <c r="AG228" s="26">
        <v>5</v>
      </c>
      <c r="AH228" s="26">
        <v>10</v>
      </c>
      <c r="AI228" s="26">
        <v>4</v>
      </c>
      <c r="AJ228" s="26">
        <v>9</v>
      </c>
      <c r="AK228" s="7">
        <f t="shared" ref="AK228" si="170">AVERAGE(AF228:AJ228)</f>
        <v>6</v>
      </c>
      <c r="AL228" s="7">
        <f>STDEV(AF228:AJ228)</f>
        <v>3.3911649915626341</v>
      </c>
      <c r="AM228" s="26">
        <v>0</v>
      </c>
      <c r="AN228" s="26">
        <v>1</v>
      </c>
      <c r="AO228" s="26">
        <v>0</v>
      </c>
      <c r="AP228" s="26">
        <v>0</v>
      </c>
      <c r="AQ228" s="26">
        <v>0</v>
      </c>
      <c r="AR228" s="7">
        <f t="shared" si="169"/>
        <v>0.2</v>
      </c>
      <c r="AS228" s="7">
        <f>STDEV(AM228:AQ228)</f>
        <v>0.44721359549995793</v>
      </c>
    </row>
    <row r="229" spans="1:45" x14ac:dyDescent="0.35">
      <c r="A229" s="4" t="s">
        <v>24</v>
      </c>
      <c r="B229" s="8"/>
      <c r="C229" s="8"/>
      <c r="D229" s="26"/>
      <c r="E229" s="26"/>
      <c r="F229" s="26"/>
      <c r="G229" s="26"/>
      <c r="H229" s="26"/>
      <c r="I229" s="27" t="e">
        <f>AVERAGE(I226:I228)</f>
        <v>#DIV/0!</v>
      </c>
      <c r="J229" s="27"/>
      <c r="K229" s="26"/>
      <c r="L229" s="26"/>
      <c r="M229" s="26"/>
      <c r="N229" s="26"/>
      <c r="O229" s="26"/>
      <c r="P229" s="27" t="e">
        <f>AVERAGE(P226:P228)</f>
        <v>#DIV/0!</v>
      </c>
      <c r="Q229" s="27"/>
      <c r="R229" s="26"/>
      <c r="S229" s="26"/>
      <c r="T229" s="26"/>
      <c r="U229" s="26"/>
      <c r="V229" s="26"/>
      <c r="W229" s="27" t="e">
        <f>AVERAGE(W226:W228)</f>
        <v>#DIV/0!</v>
      </c>
      <c r="X229" s="27"/>
      <c r="Y229" s="26"/>
      <c r="Z229" s="26"/>
      <c r="AA229" s="26"/>
      <c r="AB229" s="26"/>
      <c r="AC229" s="26"/>
      <c r="AD229" s="27">
        <f>AVERAGE(AD227:AD228)</f>
        <v>41.75</v>
      </c>
      <c r="AE229" s="27"/>
      <c r="AF229" s="26"/>
      <c r="AG229" s="26"/>
      <c r="AH229" s="26"/>
      <c r="AI229" s="26"/>
      <c r="AJ229" s="26"/>
      <c r="AK229" s="27">
        <f>AVERAGE(AK227:AK228)</f>
        <v>3.5</v>
      </c>
      <c r="AL229" s="27"/>
      <c r="AM229" s="26"/>
      <c r="AN229" s="26"/>
      <c r="AO229" s="26"/>
      <c r="AP229" s="26"/>
      <c r="AQ229" s="26"/>
      <c r="AR229" s="27">
        <f>AVERAGE(AR227:AR228)</f>
        <v>0.1</v>
      </c>
      <c r="AS229" s="27"/>
    </row>
    <row r="230" spans="1:45" x14ac:dyDescent="0.35">
      <c r="A230" s="4" t="s">
        <v>25</v>
      </c>
      <c r="B230" s="8"/>
      <c r="C230" s="8"/>
      <c r="D230" s="26"/>
      <c r="E230" s="26"/>
      <c r="F230" s="26"/>
      <c r="G230" s="26"/>
      <c r="H230" s="26"/>
      <c r="I230" s="27" t="e">
        <f>J226+J227+J228</f>
        <v>#DIV/0!</v>
      </c>
      <c r="J230" s="27"/>
      <c r="K230" s="26"/>
      <c r="L230" s="26"/>
      <c r="M230" s="26"/>
      <c r="N230" s="26"/>
      <c r="O230" s="26"/>
      <c r="P230" s="27" t="e">
        <f>Q226+Q227+Q228</f>
        <v>#DIV/0!</v>
      </c>
      <c r="Q230" s="27"/>
      <c r="R230" s="26"/>
      <c r="S230" s="26"/>
      <c r="T230" s="26"/>
      <c r="U230" s="26"/>
      <c r="V230" s="26"/>
      <c r="W230" s="27" t="e">
        <f>X226+X227+X228</f>
        <v>#DIV/0!</v>
      </c>
      <c r="X230" s="27"/>
      <c r="Y230" s="26"/>
      <c r="Z230" s="26"/>
      <c r="AA230" s="26"/>
      <c r="AB230" s="26"/>
      <c r="AC230" s="26"/>
      <c r="AD230" s="27" t="e">
        <f>AE226+AE227+AE228</f>
        <v>#DIV/0!</v>
      </c>
      <c r="AE230" s="27"/>
      <c r="AF230" s="26"/>
      <c r="AG230" s="26"/>
      <c r="AH230" s="26"/>
      <c r="AI230" s="26"/>
      <c r="AJ230" s="26"/>
      <c r="AK230" s="27">
        <f>AL226+AL227+AL228</f>
        <v>39.453610832076556</v>
      </c>
      <c r="AL230" s="27"/>
      <c r="AM230" s="26"/>
      <c r="AN230" s="26"/>
      <c r="AO230" s="26"/>
      <c r="AP230" s="26"/>
      <c r="AQ230" s="26"/>
      <c r="AR230" s="27">
        <f>AS226+AS227+AS228</f>
        <v>3.5777087639996634</v>
      </c>
      <c r="AS230" s="27"/>
    </row>
    <row r="231" spans="1:45" x14ac:dyDescent="0.35">
      <c r="A231" s="8" t="s">
        <v>26</v>
      </c>
      <c r="B231" s="8">
        <v>1</v>
      </c>
      <c r="C231" s="8"/>
      <c r="D231" s="26" t="s">
        <v>23</v>
      </c>
      <c r="E231" s="26" t="s">
        <v>23</v>
      </c>
      <c r="F231" s="26" t="s">
        <v>23</v>
      </c>
      <c r="G231" s="26" t="s">
        <v>23</v>
      </c>
      <c r="H231" s="26" t="s">
        <v>23</v>
      </c>
      <c r="I231" s="7" t="e">
        <f>AVERAGE(D231:H231)</f>
        <v>#DIV/0!</v>
      </c>
      <c r="J231" s="7" t="e">
        <f>STDEV(D231:H231)</f>
        <v>#DIV/0!</v>
      </c>
      <c r="K231" s="26" t="s">
        <v>23</v>
      </c>
      <c r="L231" s="26" t="s">
        <v>23</v>
      </c>
      <c r="M231" s="26" t="s">
        <v>23</v>
      </c>
      <c r="N231" s="26" t="s">
        <v>23</v>
      </c>
      <c r="O231" s="26" t="s">
        <v>23</v>
      </c>
      <c r="P231" s="7" t="e">
        <f t="shared" ref="P231:P233" si="171">AVERAGE(K231:O231)</f>
        <v>#DIV/0!</v>
      </c>
      <c r="Q231" s="7" t="e">
        <f>STDEV(K231:O231)</f>
        <v>#DIV/0!</v>
      </c>
      <c r="R231" s="26">
        <v>23</v>
      </c>
      <c r="S231" s="26">
        <v>22</v>
      </c>
      <c r="T231" s="26">
        <v>22</v>
      </c>
      <c r="U231" s="26">
        <v>15</v>
      </c>
      <c r="V231" s="26">
        <v>25</v>
      </c>
      <c r="W231" s="7">
        <f t="shared" ref="W231:W233" si="172">AVERAGE(R231:V231)</f>
        <v>21.4</v>
      </c>
      <c r="X231" s="7">
        <f>STDEV(R231:V231)</f>
        <v>3.7815340802378015</v>
      </c>
      <c r="Y231" s="26">
        <v>3</v>
      </c>
      <c r="Z231" s="26">
        <v>2</v>
      </c>
      <c r="AA231" s="26">
        <v>4</v>
      </c>
      <c r="AB231" s="26">
        <v>1</v>
      </c>
      <c r="AC231" s="26">
        <v>2</v>
      </c>
      <c r="AD231" s="7">
        <f t="shared" ref="AD231:AD233" si="173">AVERAGE(Y231:AC231)</f>
        <v>2.4</v>
      </c>
      <c r="AE231" s="7">
        <f>STDEV(Y231:AC231)</f>
        <v>1.1401754250991378</v>
      </c>
      <c r="AF231" s="26">
        <v>0</v>
      </c>
      <c r="AG231" s="26">
        <v>0</v>
      </c>
      <c r="AH231" s="26">
        <v>0</v>
      </c>
      <c r="AI231" s="26">
        <v>0</v>
      </c>
      <c r="AJ231" s="26">
        <v>1</v>
      </c>
      <c r="AK231" s="7">
        <f t="shared" ref="AK231:AK233" si="174">AVERAGE(AF231:AJ231)</f>
        <v>0.2</v>
      </c>
      <c r="AL231" s="7">
        <f>STDEV(AF231:AJ231)</f>
        <v>0.44721359549995793</v>
      </c>
      <c r="AM231" s="26">
        <v>0</v>
      </c>
      <c r="AN231" s="26">
        <v>0</v>
      </c>
      <c r="AO231" s="26">
        <v>0</v>
      </c>
      <c r="AP231" s="26">
        <v>0</v>
      </c>
      <c r="AQ231" s="26">
        <v>0</v>
      </c>
      <c r="AR231" s="7">
        <f t="shared" ref="AR231:AR233" si="175">AVERAGE(AM231:AQ231)</f>
        <v>0</v>
      </c>
      <c r="AS231" s="7">
        <f>STDEV(AM231:AQ231)</f>
        <v>0</v>
      </c>
    </row>
    <row r="232" spans="1:45" x14ac:dyDescent="0.35">
      <c r="A232" s="8" t="s">
        <v>14</v>
      </c>
      <c r="B232" s="6">
        <v>2</v>
      </c>
      <c r="C232" s="6"/>
      <c r="D232" s="26" t="s">
        <v>23</v>
      </c>
      <c r="E232" s="26" t="s">
        <v>23</v>
      </c>
      <c r="F232" s="26" t="s">
        <v>23</v>
      </c>
      <c r="G232" s="26" t="s">
        <v>23</v>
      </c>
      <c r="H232" s="26" t="s">
        <v>23</v>
      </c>
      <c r="I232" s="7" t="e">
        <f>AVERAGE(D232:H232)</f>
        <v>#DIV/0!</v>
      </c>
      <c r="J232" s="7" t="e">
        <f>STDEV(D232:H232)</f>
        <v>#DIV/0!</v>
      </c>
      <c r="K232" s="26" t="s">
        <v>23</v>
      </c>
      <c r="L232" s="26" t="s">
        <v>23</v>
      </c>
      <c r="M232" s="26" t="s">
        <v>23</v>
      </c>
      <c r="N232" s="26" t="s">
        <v>23</v>
      </c>
      <c r="O232" s="26" t="s">
        <v>23</v>
      </c>
      <c r="P232" s="7" t="e">
        <f t="shared" si="171"/>
        <v>#DIV/0!</v>
      </c>
      <c r="Q232" s="7" t="e">
        <f>STDEV(K232:O232)</f>
        <v>#DIV/0!</v>
      </c>
      <c r="R232" s="26">
        <v>47</v>
      </c>
      <c r="S232" s="26">
        <v>129</v>
      </c>
      <c r="T232" s="26">
        <v>117</v>
      </c>
      <c r="U232" s="26">
        <v>82</v>
      </c>
      <c r="V232" s="26">
        <v>55</v>
      </c>
      <c r="W232" s="7">
        <f t="shared" si="172"/>
        <v>86</v>
      </c>
      <c r="X232" s="7">
        <f>STDEV(R232:V232)</f>
        <v>36.42801120017397</v>
      </c>
      <c r="Y232" s="26">
        <v>10</v>
      </c>
      <c r="Z232" s="26">
        <v>0</v>
      </c>
      <c r="AA232" s="26" t="s">
        <v>32</v>
      </c>
      <c r="AB232" s="26" t="s">
        <v>32</v>
      </c>
      <c r="AC232" s="26" t="s">
        <v>32</v>
      </c>
      <c r="AD232" s="7">
        <f t="shared" si="173"/>
        <v>5</v>
      </c>
      <c r="AE232" s="7">
        <f>STDEV(Y232:AC232)</f>
        <v>7.0710678118654755</v>
      </c>
      <c r="AF232" s="26">
        <v>28</v>
      </c>
      <c r="AG232" s="26">
        <v>8</v>
      </c>
      <c r="AH232" s="26">
        <v>144</v>
      </c>
      <c r="AI232" s="26">
        <v>0</v>
      </c>
      <c r="AJ232" s="26">
        <v>0</v>
      </c>
      <c r="AK232" s="7">
        <f t="shared" si="174"/>
        <v>36</v>
      </c>
      <c r="AL232" s="7">
        <f>STDEV(AF232:AJ232)</f>
        <v>61.449165982948863</v>
      </c>
      <c r="AM232" s="26">
        <v>0</v>
      </c>
      <c r="AN232" s="26">
        <v>0</v>
      </c>
      <c r="AO232" s="26">
        <v>0</v>
      </c>
      <c r="AP232" s="26">
        <v>0</v>
      </c>
      <c r="AQ232" s="26">
        <v>0</v>
      </c>
      <c r="AR232" s="7">
        <f t="shared" si="175"/>
        <v>0</v>
      </c>
      <c r="AS232" s="7">
        <f>STDEV(AM232:AQ232)</f>
        <v>0</v>
      </c>
    </row>
    <row r="233" spans="1:45" x14ac:dyDescent="0.35">
      <c r="A233" s="8"/>
      <c r="B233" s="8">
        <v>3</v>
      </c>
      <c r="C233" s="8"/>
      <c r="D233" s="26" t="s">
        <v>23</v>
      </c>
      <c r="E233" s="26" t="s">
        <v>23</v>
      </c>
      <c r="F233" s="26" t="s">
        <v>23</v>
      </c>
      <c r="G233" s="26" t="s">
        <v>23</v>
      </c>
      <c r="H233" s="26" t="s">
        <v>23</v>
      </c>
      <c r="I233" s="7" t="e">
        <f>AVERAGE(D233:H233)</f>
        <v>#DIV/0!</v>
      </c>
      <c r="J233" s="7" t="e">
        <f>STDEV(D233:H233)</f>
        <v>#DIV/0!</v>
      </c>
      <c r="K233" s="26">
        <v>71</v>
      </c>
      <c r="L233" s="26">
        <v>64</v>
      </c>
      <c r="M233" s="26">
        <v>60</v>
      </c>
      <c r="N233" s="26">
        <v>74</v>
      </c>
      <c r="O233" s="26">
        <v>68</v>
      </c>
      <c r="P233" s="7">
        <f t="shared" si="171"/>
        <v>67.400000000000006</v>
      </c>
      <c r="Q233" s="7">
        <f>STDEV(K233:O233)</f>
        <v>5.5497747702046434</v>
      </c>
      <c r="R233" s="26">
        <v>5</v>
      </c>
      <c r="S233" s="26">
        <v>10</v>
      </c>
      <c r="T233" s="26">
        <v>8</v>
      </c>
      <c r="U233" s="26">
        <v>8</v>
      </c>
      <c r="V233" s="26">
        <v>5</v>
      </c>
      <c r="W233" s="7">
        <f t="shared" si="172"/>
        <v>7.2</v>
      </c>
      <c r="X233" s="7">
        <f>STDEV(R233:V233)</f>
        <v>2.1679483388678804</v>
      </c>
      <c r="Y233" s="26">
        <v>2</v>
      </c>
      <c r="Z233" s="26">
        <v>0</v>
      </c>
      <c r="AA233" s="26">
        <v>1</v>
      </c>
      <c r="AB233" s="26">
        <v>1</v>
      </c>
      <c r="AC233" s="26">
        <v>1</v>
      </c>
      <c r="AD233" s="7">
        <f t="shared" si="173"/>
        <v>1</v>
      </c>
      <c r="AE233" s="7">
        <f>STDEV(Y233:AC233)</f>
        <v>0.70710678118654757</v>
      </c>
      <c r="AF233" s="26">
        <v>0</v>
      </c>
      <c r="AG233" s="26">
        <v>0</v>
      </c>
      <c r="AH233" s="26">
        <v>0</v>
      </c>
      <c r="AI233" s="26">
        <v>0</v>
      </c>
      <c r="AJ233" s="26">
        <v>0</v>
      </c>
      <c r="AK233" s="7">
        <f t="shared" si="174"/>
        <v>0</v>
      </c>
      <c r="AL233" s="7">
        <f>STDEV(AF233:AJ233)</f>
        <v>0</v>
      </c>
      <c r="AM233" s="26">
        <v>0</v>
      </c>
      <c r="AN233" s="26">
        <v>0</v>
      </c>
      <c r="AO233" s="26">
        <v>0</v>
      </c>
      <c r="AP233" s="26">
        <v>0</v>
      </c>
      <c r="AQ233" s="26">
        <v>0</v>
      </c>
      <c r="AR233" s="7">
        <f t="shared" si="175"/>
        <v>0</v>
      </c>
      <c r="AS233" s="7">
        <f>STDEV(AM233:AQ233)</f>
        <v>0</v>
      </c>
    </row>
    <row r="234" spans="1:45" x14ac:dyDescent="0.35">
      <c r="A234" s="4" t="s">
        <v>24</v>
      </c>
      <c r="B234" s="8"/>
      <c r="C234" s="8"/>
      <c r="D234" s="26"/>
      <c r="E234" s="26"/>
      <c r="F234" s="26"/>
      <c r="G234" s="26"/>
      <c r="H234" s="26"/>
      <c r="I234" s="27" t="e">
        <f>AVERAGE(I231:I233)</f>
        <v>#DIV/0!</v>
      </c>
      <c r="J234" s="27"/>
      <c r="K234" s="26"/>
      <c r="L234" s="26"/>
      <c r="M234" s="26"/>
      <c r="N234" s="26"/>
      <c r="O234" s="26"/>
      <c r="P234" s="27">
        <f>AVERAGE(P233)</f>
        <v>67.400000000000006</v>
      </c>
      <c r="Q234" s="27"/>
      <c r="R234" s="26"/>
      <c r="S234" s="26"/>
      <c r="T234" s="26"/>
      <c r="U234" s="26"/>
      <c r="V234" s="26"/>
      <c r="W234" s="27">
        <f>AVERAGE(W231,W233)</f>
        <v>14.299999999999999</v>
      </c>
      <c r="X234" s="27"/>
      <c r="Y234" s="26"/>
      <c r="Z234" s="26"/>
      <c r="AA234" s="26"/>
      <c r="AB234" s="26"/>
      <c r="AC234" s="26"/>
      <c r="AD234" s="27">
        <f>AVERAGE(AD231,AD233)</f>
        <v>1.7</v>
      </c>
      <c r="AE234" s="27"/>
      <c r="AF234" s="26"/>
      <c r="AG234" s="26"/>
      <c r="AH234" s="26"/>
      <c r="AI234" s="26"/>
      <c r="AJ234" s="26"/>
      <c r="AK234" s="27">
        <f>AVERAGE(AK231,AK233)</f>
        <v>0.1</v>
      </c>
      <c r="AL234" s="27"/>
      <c r="AM234" s="26"/>
      <c r="AN234" s="26"/>
      <c r="AO234" s="26"/>
      <c r="AP234" s="26"/>
      <c r="AQ234" s="26"/>
      <c r="AR234" s="27">
        <f>AVERAGE(AR231,AR233)</f>
        <v>0</v>
      </c>
      <c r="AS234" s="27"/>
    </row>
    <row r="235" spans="1:45" x14ac:dyDescent="0.35">
      <c r="A235" s="4" t="s">
        <v>25</v>
      </c>
      <c r="B235" s="8"/>
      <c r="C235" s="8"/>
      <c r="D235" s="26"/>
      <c r="E235" s="26"/>
      <c r="F235" s="26"/>
      <c r="G235" s="26"/>
      <c r="H235" s="26"/>
      <c r="I235" s="27" t="e">
        <f>J231+J232+J233</f>
        <v>#DIV/0!</v>
      </c>
      <c r="J235" s="27"/>
      <c r="K235" s="26"/>
      <c r="L235" s="26"/>
      <c r="M235" s="26"/>
      <c r="N235" s="26"/>
      <c r="O235" s="26"/>
      <c r="P235" s="27" t="e">
        <f>Q231+Q232+Q233</f>
        <v>#DIV/0!</v>
      </c>
      <c r="Q235" s="27"/>
      <c r="R235" s="26"/>
      <c r="S235" s="26"/>
      <c r="T235" s="26"/>
      <c r="U235" s="26"/>
      <c r="V235" s="26"/>
      <c r="W235" s="27">
        <f>X231+X232+X233</f>
        <v>42.377493619279655</v>
      </c>
      <c r="X235" s="27"/>
      <c r="Y235" s="26"/>
      <c r="Z235" s="26"/>
      <c r="AA235" s="26"/>
      <c r="AB235" s="26"/>
      <c r="AC235" s="26"/>
      <c r="AD235" s="27">
        <f>AE231+AE232+AE233</f>
        <v>8.9183500181511608</v>
      </c>
      <c r="AE235" s="27"/>
      <c r="AF235" s="26"/>
      <c r="AG235" s="26"/>
      <c r="AH235" s="26"/>
      <c r="AI235" s="26"/>
      <c r="AJ235" s="26"/>
      <c r="AK235" s="27">
        <f>AL231+AL232+AL233</f>
        <v>61.896379578448823</v>
      </c>
      <c r="AL235" s="27"/>
      <c r="AM235" s="26"/>
      <c r="AN235" s="26"/>
      <c r="AO235" s="26"/>
      <c r="AP235" s="26"/>
      <c r="AQ235" s="26"/>
      <c r="AR235" s="27">
        <f>AS231+AS232+AS233</f>
        <v>0</v>
      </c>
      <c r="AS235" s="27"/>
    </row>
    <row r="236" spans="1:45" x14ac:dyDescent="0.35">
      <c r="A236" s="8" t="s">
        <v>15</v>
      </c>
      <c r="B236" s="8">
        <v>1</v>
      </c>
      <c r="C236" s="8"/>
      <c r="D236" s="26" t="s">
        <v>23</v>
      </c>
      <c r="E236" s="26" t="s">
        <v>23</v>
      </c>
      <c r="F236" s="26" t="s">
        <v>23</v>
      </c>
      <c r="G236" s="26" t="s">
        <v>23</v>
      </c>
      <c r="H236" s="26" t="s">
        <v>23</v>
      </c>
      <c r="I236" s="7" t="e">
        <f>AVERAGE(D236:H236)</f>
        <v>#DIV/0!</v>
      </c>
      <c r="J236" s="7" t="e">
        <f>STDEV(D236:H236)</f>
        <v>#DIV/0!</v>
      </c>
      <c r="K236" s="26">
        <v>21</v>
      </c>
      <c r="L236" s="26">
        <v>30</v>
      </c>
      <c r="M236" s="26">
        <v>23</v>
      </c>
      <c r="N236" s="26">
        <v>32</v>
      </c>
      <c r="O236" s="26">
        <v>27</v>
      </c>
      <c r="P236" s="7">
        <f t="shared" ref="P236:P238" si="176">AVERAGE(K236:O236)</f>
        <v>26.6</v>
      </c>
      <c r="Q236" s="7">
        <f>STDEV(K236:O236)</f>
        <v>4.6151923036857259</v>
      </c>
      <c r="R236" s="26">
        <v>6</v>
      </c>
      <c r="S236" s="26">
        <v>3</v>
      </c>
      <c r="T236" s="26">
        <v>4</v>
      </c>
      <c r="U236" s="26">
        <v>4</v>
      </c>
      <c r="V236" s="26">
        <v>7</v>
      </c>
      <c r="W236" s="7">
        <f t="shared" ref="W236:W238" si="177">AVERAGE(R236:V236)</f>
        <v>4.8</v>
      </c>
      <c r="X236" s="7">
        <f>STDEV(R236:V236)</f>
        <v>1.6431676725154982</v>
      </c>
      <c r="Y236" s="26">
        <v>1</v>
      </c>
      <c r="Z236" s="26">
        <v>0</v>
      </c>
      <c r="AA236" s="26">
        <v>1</v>
      </c>
      <c r="AB236" s="26">
        <v>1</v>
      </c>
      <c r="AC236" s="26">
        <v>1</v>
      </c>
      <c r="AD236" s="7">
        <f t="shared" ref="AD236:AD238" si="178">AVERAGE(Y236:AC236)</f>
        <v>0.8</v>
      </c>
      <c r="AE236" s="7">
        <f>STDEV(Y236:AC236)</f>
        <v>0.44721359549995787</v>
      </c>
      <c r="AF236" s="26">
        <v>0</v>
      </c>
      <c r="AG236" s="26">
        <v>0</v>
      </c>
      <c r="AH236" s="26">
        <v>0</v>
      </c>
      <c r="AI236" s="26">
        <v>0</v>
      </c>
      <c r="AJ236" s="26">
        <v>0</v>
      </c>
      <c r="AK236" s="7">
        <f t="shared" ref="AK236:AK238" si="179">AVERAGE(AF236:AJ236)</f>
        <v>0</v>
      </c>
      <c r="AL236" s="7">
        <f>STDEV(AF236:AJ236)</f>
        <v>0</v>
      </c>
      <c r="AM236" s="26">
        <v>0</v>
      </c>
      <c r="AN236" s="26">
        <v>0</v>
      </c>
      <c r="AO236" s="26">
        <v>0</v>
      </c>
      <c r="AP236" s="26">
        <v>0</v>
      </c>
      <c r="AQ236" s="26">
        <v>0</v>
      </c>
      <c r="AR236" s="7">
        <f t="shared" ref="AR236:AR238" si="180">AVERAGE(AM236:AQ236)</f>
        <v>0</v>
      </c>
      <c r="AS236" s="7">
        <f>STDEV(AM236:AQ236)</f>
        <v>0</v>
      </c>
    </row>
    <row r="237" spans="1:45" x14ac:dyDescent="0.35">
      <c r="A237" s="8"/>
      <c r="B237" s="6">
        <v>2</v>
      </c>
      <c r="C237" s="8"/>
      <c r="D237" s="26" t="s">
        <v>23</v>
      </c>
      <c r="E237" s="26" t="s">
        <v>23</v>
      </c>
      <c r="F237" s="26" t="s">
        <v>23</v>
      </c>
      <c r="G237" s="26" t="s">
        <v>23</v>
      </c>
      <c r="H237" s="26" t="s">
        <v>23</v>
      </c>
      <c r="I237" s="7" t="e">
        <f>AVERAGE(D237:H237)</f>
        <v>#DIV/0!</v>
      </c>
      <c r="J237" s="7" t="e">
        <f>STDEV(D237:H237)</f>
        <v>#DIV/0!</v>
      </c>
      <c r="K237" s="26">
        <v>7</v>
      </c>
      <c r="L237" s="26">
        <v>8</v>
      </c>
      <c r="M237" s="26">
        <v>2</v>
      </c>
      <c r="N237" s="26">
        <v>0</v>
      </c>
      <c r="O237" s="26">
        <v>0</v>
      </c>
      <c r="P237" s="7">
        <f t="shared" si="176"/>
        <v>3.4</v>
      </c>
      <c r="Q237" s="7">
        <f>STDEV(K237:O237)</f>
        <v>3.8470768123342691</v>
      </c>
      <c r="R237" s="26">
        <v>0</v>
      </c>
      <c r="S237" s="26">
        <v>0</v>
      </c>
      <c r="T237" s="26">
        <v>0</v>
      </c>
      <c r="U237" s="26">
        <v>1</v>
      </c>
      <c r="V237" s="26">
        <v>2</v>
      </c>
      <c r="W237" s="7">
        <f t="shared" si="177"/>
        <v>0.6</v>
      </c>
      <c r="X237" s="7">
        <f>STDEV(R237:V237)</f>
        <v>0.89442719099991586</v>
      </c>
      <c r="Y237" s="26">
        <v>0</v>
      </c>
      <c r="Z237" s="26">
        <v>0</v>
      </c>
      <c r="AA237" s="26">
        <v>0</v>
      </c>
      <c r="AB237" s="26">
        <v>0</v>
      </c>
      <c r="AC237" s="26">
        <v>0</v>
      </c>
      <c r="AD237" s="7">
        <f t="shared" si="178"/>
        <v>0</v>
      </c>
      <c r="AE237" s="7">
        <f>STDEV(Y237:AC237)</f>
        <v>0</v>
      </c>
      <c r="AF237" s="26">
        <v>0</v>
      </c>
      <c r="AG237" s="26">
        <v>0</v>
      </c>
      <c r="AH237" s="26">
        <v>0</v>
      </c>
      <c r="AI237" s="26">
        <v>0</v>
      </c>
      <c r="AJ237" s="26">
        <v>0</v>
      </c>
      <c r="AK237" s="7">
        <f t="shared" si="179"/>
        <v>0</v>
      </c>
      <c r="AL237" s="7">
        <f>STDEV(AF237:AJ237)</f>
        <v>0</v>
      </c>
      <c r="AM237" s="26">
        <v>0</v>
      </c>
      <c r="AN237" s="26">
        <v>0</v>
      </c>
      <c r="AO237" s="26">
        <v>0</v>
      </c>
      <c r="AP237" s="26">
        <v>0</v>
      </c>
      <c r="AQ237" s="26">
        <v>0</v>
      </c>
      <c r="AR237" s="7">
        <f t="shared" si="180"/>
        <v>0</v>
      </c>
      <c r="AS237" s="7">
        <f>STDEV(AM237:AQ237)</f>
        <v>0</v>
      </c>
    </row>
    <row r="238" spans="1:45" x14ac:dyDescent="0.35">
      <c r="A238" s="8"/>
      <c r="B238" s="6">
        <v>3</v>
      </c>
      <c r="C238" s="6"/>
      <c r="D238" s="26" t="s">
        <v>23</v>
      </c>
      <c r="E238" s="26" t="s">
        <v>23</v>
      </c>
      <c r="F238" s="26" t="s">
        <v>23</v>
      </c>
      <c r="G238" s="26" t="s">
        <v>23</v>
      </c>
      <c r="H238" s="26" t="s">
        <v>23</v>
      </c>
      <c r="I238" s="7" t="e">
        <f>AVERAGE(D238:H238)</f>
        <v>#DIV/0!</v>
      </c>
      <c r="J238" s="7" t="e">
        <f>STDEV(D238:H238)</f>
        <v>#DIV/0!</v>
      </c>
      <c r="K238" s="26">
        <v>33</v>
      </c>
      <c r="L238" s="26">
        <v>42</v>
      </c>
      <c r="M238" s="26">
        <v>59</v>
      </c>
      <c r="N238" s="26">
        <v>49</v>
      </c>
      <c r="O238" s="26">
        <v>23</v>
      </c>
      <c r="P238" s="7">
        <f t="shared" si="176"/>
        <v>41.2</v>
      </c>
      <c r="Q238" s="7">
        <f>STDEV(K238:O238)</f>
        <v>13.935566009315869</v>
      </c>
      <c r="R238" s="26">
        <v>3</v>
      </c>
      <c r="S238" s="26">
        <v>1</v>
      </c>
      <c r="T238" s="26">
        <v>8</v>
      </c>
      <c r="U238" s="26">
        <v>5</v>
      </c>
      <c r="V238" s="26">
        <v>5</v>
      </c>
      <c r="W238" s="7">
        <f t="shared" si="177"/>
        <v>4.4000000000000004</v>
      </c>
      <c r="X238" s="7">
        <f>STDEV(R238:V238)</f>
        <v>2.6076809620810595</v>
      </c>
      <c r="Y238" s="26">
        <v>0</v>
      </c>
      <c r="Z238" s="26">
        <v>0</v>
      </c>
      <c r="AA238" s="26">
        <v>0</v>
      </c>
      <c r="AB238" s="26">
        <v>1</v>
      </c>
      <c r="AC238" s="26">
        <v>1</v>
      </c>
      <c r="AD238" s="7">
        <f t="shared" si="178"/>
        <v>0.4</v>
      </c>
      <c r="AE238" s="7">
        <f>STDEV(Y238:AC238)</f>
        <v>0.54772255750516607</v>
      </c>
      <c r="AF238" s="26">
        <v>0</v>
      </c>
      <c r="AG238" s="26">
        <v>0</v>
      </c>
      <c r="AH238" s="26">
        <v>0</v>
      </c>
      <c r="AI238" s="26">
        <v>0</v>
      </c>
      <c r="AJ238" s="26">
        <v>0</v>
      </c>
      <c r="AK238" s="7">
        <f t="shared" si="179"/>
        <v>0</v>
      </c>
      <c r="AL238" s="7">
        <f>STDEV(AF238:AJ238)</f>
        <v>0</v>
      </c>
      <c r="AM238" s="26">
        <v>0</v>
      </c>
      <c r="AN238" s="26">
        <v>0</v>
      </c>
      <c r="AO238" s="26">
        <v>0</v>
      </c>
      <c r="AP238" s="26">
        <v>0</v>
      </c>
      <c r="AQ238" s="26">
        <v>0</v>
      </c>
      <c r="AR238" s="7">
        <f t="shared" si="180"/>
        <v>0</v>
      </c>
      <c r="AS238" s="7">
        <f>STDEV(AM238:AQ238)</f>
        <v>0</v>
      </c>
    </row>
    <row r="239" spans="1:45" x14ac:dyDescent="0.35">
      <c r="A239" s="4" t="s">
        <v>24</v>
      </c>
      <c r="B239" s="8"/>
      <c r="C239" s="8"/>
      <c r="D239" s="26"/>
      <c r="E239" s="26"/>
      <c r="F239" s="26"/>
      <c r="G239" s="26"/>
      <c r="H239" s="26"/>
      <c r="I239" s="27" t="e">
        <f>AVERAGE(I236,I238)</f>
        <v>#DIV/0!</v>
      </c>
      <c r="J239" s="27"/>
      <c r="K239" s="26"/>
      <c r="L239" s="26"/>
      <c r="M239" s="26"/>
      <c r="N239" s="26"/>
      <c r="O239" s="26"/>
      <c r="P239" s="27">
        <f>AVERAGE(P236)</f>
        <v>26.6</v>
      </c>
      <c r="Q239" s="27"/>
      <c r="R239" s="26"/>
      <c r="S239" s="26"/>
      <c r="T239" s="26"/>
      <c r="U239" s="26"/>
      <c r="V239" s="26"/>
      <c r="W239" s="27">
        <f>AVERAGE(W236)</f>
        <v>4.8</v>
      </c>
      <c r="X239" s="27"/>
      <c r="Y239" s="26"/>
      <c r="Z239" s="26"/>
      <c r="AA239" s="26"/>
      <c r="AB239" s="26"/>
      <c r="AC239" s="26"/>
      <c r="AD239" s="27">
        <f>AVERAGE(AD236)</f>
        <v>0.8</v>
      </c>
      <c r="AE239" s="27"/>
      <c r="AF239" s="26"/>
      <c r="AG239" s="26"/>
      <c r="AH239" s="26"/>
      <c r="AI239" s="26"/>
      <c r="AJ239" s="26"/>
      <c r="AK239" s="27">
        <f>AVERAGE(AK236)</f>
        <v>0</v>
      </c>
      <c r="AL239" s="27"/>
      <c r="AM239" s="26"/>
      <c r="AN239" s="26"/>
      <c r="AO239" s="26"/>
      <c r="AP239" s="26"/>
      <c r="AQ239" s="26"/>
      <c r="AR239" s="27">
        <f>AVERAGE(AR236)</f>
        <v>0</v>
      </c>
      <c r="AS239" s="27"/>
    </row>
    <row r="240" spans="1:45" x14ac:dyDescent="0.35">
      <c r="A240" s="4" t="s">
        <v>25</v>
      </c>
      <c r="B240" s="8"/>
      <c r="C240" s="8"/>
      <c r="D240" s="26"/>
      <c r="E240" s="26"/>
      <c r="F240" s="26"/>
      <c r="G240" s="26"/>
      <c r="H240" s="26"/>
      <c r="I240" s="27" t="e">
        <f>J236+J237+J238</f>
        <v>#DIV/0!</v>
      </c>
      <c r="J240" s="27"/>
      <c r="K240" s="26"/>
      <c r="L240" s="26"/>
      <c r="M240" s="26"/>
      <c r="N240" s="26"/>
      <c r="O240" s="26"/>
      <c r="P240" s="27">
        <f>Q236+Q237+Q238</f>
        <v>22.397835125335863</v>
      </c>
      <c r="Q240" s="27"/>
      <c r="R240" s="26"/>
      <c r="S240" s="26"/>
      <c r="T240" s="26"/>
      <c r="U240" s="26"/>
      <c r="V240" s="26"/>
      <c r="W240" s="27">
        <f>X236+X237+X238</f>
        <v>5.1452758255964737</v>
      </c>
      <c r="X240" s="27"/>
      <c r="Y240" s="26"/>
      <c r="Z240" s="26"/>
      <c r="AA240" s="26"/>
      <c r="AB240" s="26"/>
      <c r="AC240" s="26"/>
      <c r="AD240" s="27">
        <f>AE236+AE237+AE238</f>
        <v>0.99493615300512395</v>
      </c>
      <c r="AE240" s="27"/>
      <c r="AF240" s="26"/>
      <c r="AG240" s="26"/>
      <c r="AH240" s="26"/>
      <c r="AI240" s="26"/>
      <c r="AJ240" s="26"/>
      <c r="AK240" s="27">
        <f>AL236+AL237+AL238</f>
        <v>0</v>
      </c>
      <c r="AL240" s="27"/>
      <c r="AM240" s="26"/>
      <c r="AN240" s="26"/>
      <c r="AO240" s="26"/>
      <c r="AP240" s="26"/>
      <c r="AQ240" s="26"/>
      <c r="AR240" s="27">
        <f>AS236+AS237+AS238</f>
        <v>0</v>
      </c>
      <c r="AS240" s="27"/>
    </row>
    <row r="241" spans="1:45" x14ac:dyDescent="0.35">
      <c r="A241" s="8" t="s">
        <v>12</v>
      </c>
      <c r="B241" s="8">
        <v>1</v>
      </c>
      <c r="C241" s="8"/>
      <c r="D241" s="26" t="s">
        <v>23</v>
      </c>
      <c r="E241" s="26" t="s">
        <v>23</v>
      </c>
      <c r="F241" s="26" t="s">
        <v>23</v>
      </c>
      <c r="G241" s="26" t="s">
        <v>23</v>
      </c>
      <c r="H241" s="26" t="s">
        <v>23</v>
      </c>
      <c r="I241" s="7" t="e">
        <f>AVERAGE(D241:H241)</f>
        <v>#DIV/0!</v>
      </c>
      <c r="J241" s="7" t="e">
        <f>STDEV(D241:H241)</f>
        <v>#DIV/0!</v>
      </c>
      <c r="K241" s="26">
        <v>64</v>
      </c>
      <c r="L241" s="26">
        <v>65</v>
      </c>
      <c r="M241" s="26">
        <v>48</v>
      </c>
      <c r="N241" s="26">
        <v>51</v>
      </c>
      <c r="O241" s="26">
        <v>55</v>
      </c>
      <c r="P241" s="7">
        <f t="shared" ref="P241:P243" si="181">AVERAGE(K241:O241)</f>
        <v>56.6</v>
      </c>
      <c r="Q241" s="7">
        <f>STDEV(K241:O241)</f>
        <v>7.6354436675284418</v>
      </c>
      <c r="R241" s="26">
        <v>7</v>
      </c>
      <c r="S241" s="26">
        <v>10</v>
      </c>
      <c r="T241" s="26">
        <v>8</v>
      </c>
      <c r="U241" s="26">
        <v>10</v>
      </c>
      <c r="V241" s="26">
        <v>4</v>
      </c>
      <c r="W241" s="7">
        <f t="shared" ref="W241:W243" si="182">AVERAGE(R241:V241)</f>
        <v>7.8</v>
      </c>
      <c r="X241" s="7">
        <f>STDEV(R241:V241)</f>
        <v>2.4899799195977472</v>
      </c>
      <c r="Y241" s="26">
        <v>0</v>
      </c>
      <c r="Z241" s="26">
        <v>0</v>
      </c>
      <c r="AA241" s="26">
        <v>0</v>
      </c>
      <c r="AB241" s="26">
        <v>0</v>
      </c>
      <c r="AC241" s="26">
        <v>0</v>
      </c>
      <c r="AD241" s="7">
        <f t="shared" ref="AD241:AD242" si="183">AVERAGE(Y241:AC241)</f>
        <v>0</v>
      </c>
      <c r="AE241" s="7">
        <f>STDEV(Y241:AC241)</f>
        <v>0</v>
      </c>
      <c r="AF241" s="26">
        <v>0</v>
      </c>
      <c r="AG241" s="26">
        <v>0</v>
      </c>
      <c r="AH241" s="26">
        <v>0</v>
      </c>
      <c r="AI241" s="26">
        <v>0</v>
      </c>
      <c r="AJ241" s="26">
        <v>0</v>
      </c>
      <c r="AK241" s="7">
        <f t="shared" ref="AK241:AK242" si="184">AVERAGE(AF241:AJ241)</f>
        <v>0</v>
      </c>
      <c r="AL241" s="7">
        <f>STDEV(AF241:AJ241)</f>
        <v>0</v>
      </c>
      <c r="AM241" s="26">
        <v>0</v>
      </c>
      <c r="AN241" s="26">
        <v>0</v>
      </c>
      <c r="AO241" s="26">
        <v>0</v>
      </c>
      <c r="AP241" s="26">
        <v>0</v>
      </c>
      <c r="AQ241" s="26">
        <v>0</v>
      </c>
      <c r="AR241" s="7">
        <f t="shared" ref="AR241:AR242" si="185">AVERAGE(AM241:AQ241)</f>
        <v>0</v>
      </c>
      <c r="AS241" s="7">
        <f>STDEV(AM241:AQ241)</f>
        <v>0</v>
      </c>
    </row>
    <row r="242" spans="1:45" x14ac:dyDescent="0.35">
      <c r="A242" s="8" t="s">
        <v>14</v>
      </c>
      <c r="B242" s="8">
        <v>2</v>
      </c>
      <c r="C242" s="8"/>
      <c r="D242" s="26" t="s">
        <v>23</v>
      </c>
      <c r="E242" s="26" t="s">
        <v>23</v>
      </c>
      <c r="F242" s="26" t="s">
        <v>23</v>
      </c>
      <c r="G242" s="26" t="s">
        <v>23</v>
      </c>
      <c r="H242" s="26" t="s">
        <v>23</v>
      </c>
      <c r="I242" s="7" t="e">
        <f>AVERAGE(D242:H242)</f>
        <v>#DIV/0!</v>
      </c>
      <c r="J242" s="7" t="e">
        <f>STDEV(D242:H242)</f>
        <v>#DIV/0!</v>
      </c>
      <c r="K242" s="26">
        <v>30</v>
      </c>
      <c r="L242" s="26">
        <v>22</v>
      </c>
      <c r="M242" s="26">
        <v>33</v>
      </c>
      <c r="N242" s="26">
        <v>15</v>
      </c>
      <c r="O242" s="26">
        <v>27</v>
      </c>
      <c r="P242" s="7">
        <f t="shared" si="181"/>
        <v>25.4</v>
      </c>
      <c r="Q242" s="7">
        <f>STDEV(K242:O242)</f>
        <v>7.0922492905988541</v>
      </c>
      <c r="R242" s="26">
        <v>4</v>
      </c>
      <c r="S242" s="26">
        <v>5</v>
      </c>
      <c r="T242" s="26">
        <v>4</v>
      </c>
      <c r="U242" s="26">
        <v>2</v>
      </c>
      <c r="V242" s="26">
        <v>3</v>
      </c>
      <c r="W242" s="7">
        <f t="shared" si="182"/>
        <v>3.6</v>
      </c>
      <c r="X242" s="7">
        <f>STDEV(R242:V242)</f>
        <v>1.1401754250991383</v>
      </c>
      <c r="Y242" s="26">
        <v>0</v>
      </c>
      <c r="Z242" s="26">
        <v>1</v>
      </c>
      <c r="AA242" s="26">
        <v>0</v>
      </c>
      <c r="AB242" s="26">
        <v>1</v>
      </c>
      <c r="AC242" s="26">
        <v>0</v>
      </c>
      <c r="AD242" s="7">
        <f t="shared" si="183"/>
        <v>0.4</v>
      </c>
      <c r="AE242" s="7">
        <f>STDEV(Y242:AC242)</f>
        <v>0.54772255750516607</v>
      </c>
      <c r="AF242" s="26">
        <v>0</v>
      </c>
      <c r="AG242" s="26">
        <v>0</v>
      </c>
      <c r="AH242" s="26">
        <v>0</v>
      </c>
      <c r="AI242" s="26">
        <v>0</v>
      </c>
      <c r="AJ242" s="26">
        <v>0</v>
      </c>
      <c r="AK242" s="7">
        <f t="shared" si="184"/>
        <v>0</v>
      </c>
      <c r="AL242" s="7">
        <f>STDEV(AF242:AJ242)</f>
        <v>0</v>
      </c>
      <c r="AM242" s="26">
        <v>0</v>
      </c>
      <c r="AN242" s="26">
        <v>0</v>
      </c>
      <c r="AO242" s="26">
        <v>0</v>
      </c>
      <c r="AP242" s="26">
        <v>0</v>
      </c>
      <c r="AQ242" s="26">
        <v>0</v>
      </c>
      <c r="AR242" s="7">
        <f t="shared" si="185"/>
        <v>0</v>
      </c>
      <c r="AS242" s="7">
        <f>STDEV(AM242:AQ242)</f>
        <v>0</v>
      </c>
    </row>
    <row r="243" spans="1:45" x14ac:dyDescent="0.35">
      <c r="A243" s="8"/>
      <c r="B243" s="8">
        <v>3</v>
      </c>
      <c r="C243" s="8"/>
      <c r="D243" s="26" t="s">
        <v>23</v>
      </c>
      <c r="E243" s="26" t="s">
        <v>23</v>
      </c>
      <c r="F243" s="26" t="s">
        <v>23</v>
      </c>
      <c r="G243" s="26" t="s">
        <v>23</v>
      </c>
      <c r="H243" s="26" t="s">
        <v>23</v>
      </c>
      <c r="I243" s="7" t="e">
        <f>AVERAGE(D243:H243)</f>
        <v>#DIV/0!</v>
      </c>
      <c r="J243" s="7" t="e">
        <f>STDEV(D243:H243)</f>
        <v>#DIV/0!</v>
      </c>
      <c r="K243" s="26">
        <v>42</v>
      </c>
      <c r="L243" s="26">
        <v>45</v>
      </c>
      <c r="M243" s="26">
        <v>36</v>
      </c>
      <c r="N243" s="26">
        <v>30</v>
      </c>
      <c r="O243" s="26">
        <v>38</v>
      </c>
      <c r="P243" s="7">
        <f t="shared" si="181"/>
        <v>38.200000000000003</v>
      </c>
      <c r="Q243" s="7">
        <f>STDEV(K243:O243)</f>
        <v>5.7619441163551777</v>
      </c>
      <c r="R243" s="26">
        <v>5</v>
      </c>
      <c r="S243" s="26">
        <v>7</v>
      </c>
      <c r="T243" s="26">
        <v>4</v>
      </c>
      <c r="U243" s="26">
        <v>2</v>
      </c>
      <c r="V243" s="26">
        <v>3</v>
      </c>
      <c r="W243" s="7">
        <f t="shared" si="182"/>
        <v>4.2</v>
      </c>
      <c r="X243" s="7">
        <f>STDEV(R243:V243)</f>
        <v>1.9235384061671343</v>
      </c>
      <c r="Y243" s="26">
        <v>0</v>
      </c>
      <c r="Z243" s="26">
        <v>0</v>
      </c>
      <c r="AA243" s="26">
        <v>0</v>
      </c>
      <c r="AB243" s="26">
        <v>1</v>
      </c>
      <c r="AC243" s="26">
        <v>0</v>
      </c>
      <c r="AD243" s="7">
        <f>AVERAGE(Y243:AC243)</f>
        <v>0.2</v>
      </c>
      <c r="AE243" s="7">
        <f>STDEV(Y243:AC243)</f>
        <v>0.44721359549995793</v>
      </c>
      <c r="AF243" s="26">
        <v>0</v>
      </c>
      <c r="AG243" s="26">
        <v>0</v>
      </c>
      <c r="AH243" s="26">
        <v>0</v>
      </c>
      <c r="AI243" s="26">
        <v>0</v>
      </c>
      <c r="AJ243" s="26">
        <v>0</v>
      </c>
      <c r="AK243" s="7">
        <f>AVERAGE(AF243:AJ243)</f>
        <v>0</v>
      </c>
      <c r="AL243" s="7">
        <f>STDEV(AF243:AJ243)</f>
        <v>0</v>
      </c>
      <c r="AM243" s="26">
        <v>0</v>
      </c>
      <c r="AN243" s="26">
        <v>0</v>
      </c>
      <c r="AO243" s="26">
        <v>0</v>
      </c>
      <c r="AP243" s="26">
        <v>0</v>
      </c>
      <c r="AQ243" s="26">
        <v>0</v>
      </c>
      <c r="AR243" s="7">
        <f>AVERAGE(AM243:AQ243)</f>
        <v>0</v>
      </c>
      <c r="AS243" s="7">
        <f>STDEV(AM243:AQ243)</f>
        <v>0</v>
      </c>
    </row>
    <row r="244" spans="1:45" x14ac:dyDescent="0.35">
      <c r="A244" s="4" t="s">
        <v>24</v>
      </c>
      <c r="B244" s="8"/>
      <c r="C244" s="8"/>
      <c r="D244" s="26"/>
      <c r="E244" s="26"/>
      <c r="F244" s="26"/>
      <c r="G244" s="26"/>
      <c r="H244" s="26"/>
      <c r="I244" s="27" t="e">
        <f>AVERAGE(I241:I243)</f>
        <v>#DIV/0!</v>
      </c>
      <c r="J244" s="27"/>
      <c r="K244" s="26"/>
      <c r="L244" s="26"/>
      <c r="M244" s="26"/>
      <c r="N244" s="26"/>
      <c r="O244" s="26"/>
      <c r="P244" s="27">
        <f>AVERAGE(P241:P243)</f>
        <v>40.06666666666667</v>
      </c>
      <c r="Q244" s="27"/>
      <c r="R244" s="26"/>
      <c r="S244" s="26"/>
      <c r="T244" s="26"/>
      <c r="U244" s="26"/>
      <c r="V244" s="26"/>
      <c r="W244" s="27">
        <f>AVERAGE(W241:W243)</f>
        <v>5.2</v>
      </c>
      <c r="X244" s="27"/>
      <c r="Y244" s="26"/>
      <c r="Z244" s="26"/>
      <c r="AA244" s="26"/>
      <c r="AB244" s="26"/>
      <c r="AC244" s="26"/>
      <c r="AD244" s="27">
        <f>AVERAGE(AD241:AD243)</f>
        <v>0.20000000000000004</v>
      </c>
      <c r="AE244" s="27"/>
      <c r="AF244" s="26"/>
      <c r="AG244" s="26"/>
      <c r="AH244" s="26"/>
      <c r="AI244" s="26"/>
      <c r="AJ244" s="26"/>
      <c r="AK244" s="27">
        <f>AVERAGE(AK241:AK243)</f>
        <v>0</v>
      </c>
      <c r="AL244" s="27"/>
      <c r="AM244" s="26"/>
      <c r="AN244" s="26"/>
      <c r="AO244" s="26"/>
      <c r="AP244" s="26"/>
      <c r="AQ244" s="26"/>
      <c r="AR244" s="27">
        <f>AVERAGE(AR241:AR243)</f>
        <v>0</v>
      </c>
      <c r="AS244" s="27"/>
    </row>
    <row r="245" spans="1:45" x14ac:dyDescent="0.35">
      <c r="A245" s="4" t="s">
        <v>25</v>
      </c>
      <c r="B245" s="8"/>
      <c r="C245" s="8"/>
      <c r="D245" s="26"/>
      <c r="E245" s="26"/>
      <c r="F245" s="26"/>
      <c r="G245" s="26"/>
      <c r="H245" s="26"/>
      <c r="I245" s="27" t="e">
        <f>J241+J242+J243</f>
        <v>#DIV/0!</v>
      </c>
      <c r="J245" s="27"/>
      <c r="K245" s="26"/>
      <c r="L245" s="26"/>
      <c r="M245" s="26"/>
      <c r="N245" s="26"/>
      <c r="O245" s="26"/>
      <c r="P245" s="27">
        <f>Q241+Q242+Q243</f>
        <v>20.489637074482474</v>
      </c>
      <c r="Q245" s="27"/>
      <c r="R245" s="26"/>
      <c r="S245" s="26"/>
      <c r="T245" s="26"/>
      <c r="U245" s="26"/>
      <c r="V245" s="26"/>
      <c r="W245" s="27">
        <f>X241+X242+X243</f>
        <v>5.5536937508640198</v>
      </c>
      <c r="X245" s="27"/>
      <c r="Y245" s="26"/>
      <c r="Z245" s="26"/>
      <c r="AA245" s="26"/>
      <c r="AB245" s="26"/>
      <c r="AC245" s="26"/>
      <c r="AD245" s="27">
        <f>AE241+AE242+AE243</f>
        <v>0.99493615300512395</v>
      </c>
      <c r="AE245" s="27"/>
      <c r="AF245" s="26"/>
      <c r="AG245" s="26"/>
      <c r="AH245" s="26"/>
      <c r="AI245" s="26"/>
      <c r="AJ245" s="26"/>
      <c r="AK245" s="27">
        <f>AL241+AL242+AL243</f>
        <v>0</v>
      </c>
      <c r="AL245" s="27"/>
      <c r="AM245" s="26"/>
      <c r="AN245" s="26"/>
      <c r="AO245" s="26"/>
      <c r="AP245" s="26"/>
      <c r="AQ245" s="26"/>
      <c r="AR245" s="27">
        <f>AS241+AS242+AS243</f>
        <v>0</v>
      </c>
      <c r="AS245" s="27"/>
    </row>
    <row r="246" spans="1:45" x14ac:dyDescent="0.35">
      <c r="A246" s="8" t="s">
        <v>15</v>
      </c>
      <c r="B246" s="8">
        <v>1</v>
      </c>
      <c r="C246" s="8"/>
      <c r="D246" s="26" t="s">
        <v>23</v>
      </c>
      <c r="E246" s="26" t="s">
        <v>23</v>
      </c>
      <c r="F246" s="26" t="s">
        <v>23</v>
      </c>
      <c r="G246" s="26" t="s">
        <v>23</v>
      </c>
      <c r="H246" s="26" t="s">
        <v>23</v>
      </c>
      <c r="I246" s="7" t="e">
        <f>AVERAGE(D246:H246)</f>
        <v>#DIV/0!</v>
      </c>
      <c r="J246" s="7" t="e">
        <f>STDEV(D246:H246)</f>
        <v>#DIV/0!</v>
      </c>
      <c r="K246" s="26">
        <v>62</v>
      </c>
      <c r="L246" s="26">
        <v>60</v>
      </c>
      <c r="M246" s="26">
        <v>59</v>
      </c>
      <c r="N246" s="26">
        <v>57</v>
      </c>
      <c r="O246" s="26">
        <v>57</v>
      </c>
      <c r="P246" s="7">
        <f t="shared" ref="P246:P248" si="186">AVERAGE(K246:O246)</f>
        <v>59</v>
      </c>
      <c r="Q246" s="7">
        <f>STDEV(K246:O246)</f>
        <v>2.1213203435596424</v>
      </c>
      <c r="R246" s="26">
        <v>10</v>
      </c>
      <c r="S246" s="26">
        <v>7</v>
      </c>
      <c r="T246" s="26">
        <v>7</v>
      </c>
      <c r="U246" s="26">
        <v>7</v>
      </c>
      <c r="V246" s="26">
        <v>7</v>
      </c>
      <c r="W246" s="7">
        <f t="shared" ref="W246:W248" si="187">AVERAGE(R246:V246)</f>
        <v>7.6</v>
      </c>
      <c r="X246" s="7">
        <f>STDEV(R246:V246)</f>
        <v>1.3416407864998727</v>
      </c>
      <c r="Y246" s="26">
        <v>0</v>
      </c>
      <c r="Z246" s="26">
        <v>0</v>
      </c>
      <c r="AA246" s="26">
        <v>0</v>
      </c>
      <c r="AB246" s="26">
        <v>0</v>
      </c>
      <c r="AC246" s="26">
        <v>0</v>
      </c>
      <c r="AD246" s="7">
        <f t="shared" ref="AD246:AD248" si="188">AVERAGE(Y246:AC246)</f>
        <v>0</v>
      </c>
      <c r="AE246" s="7">
        <f>STDEV(Y246:AC246)</f>
        <v>0</v>
      </c>
      <c r="AF246" s="26">
        <v>0</v>
      </c>
      <c r="AG246" s="26">
        <v>0</v>
      </c>
      <c r="AH246" s="26">
        <v>0</v>
      </c>
      <c r="AI246" s="26">
        <v>0</v>
      </c>
      <c r="AJ246" s="26">
        <v>0</v>
      </c>
      <c r="AK246" s="7">
        <f>AVERAGE(AF246:AJ246)</f>
        <v>0</v>
      </c>
      <c r="AL246" s="7">
        <f>STDEV(AF246:AJ246)</f>
        <v>0</v>
      </c>
      <c r="AM246" s="26">
        <v>0</v>
      </c>
      <c r="AN246" s="26">
        <v>0</v>
      </c>
      <c r="AO246" s="26">
        <v>0</v>
      </c>
      <c r="AP246" s="26">
        <v>0</v>
      </c>
      <c r="AQ246" s="26">
        <v>0</v>
      </c>
      <c r="AR246" s="7">
        <f t="shared" ref="AR246:AR248" si="189">AVERAGE(AM246:AQ246)</f>
        <v>0</v>
      </c>
      <c r="AS246" s="7">
        <f>STDEV(AM246:AQ246)</f>
        <v>0</v>
      </c>
    </row>
    <row r="247" spans="1:45" x14ac:dyDescent="0.35">
      <c r="A247" s="8"/>
      <c r="B247" s="8">
        <v>2</v>
      </c>
      <c r="C247" s="8"/>
      <c r="D247" s="26" t="s">
        <v>23</v>
      </c>
      <c r="E247" s="26" t="s">
        <v>23</v>
      </c>
      <c r="F247" s="26" t="s">
        <v>23</v>
      </c>
      <c r="G247" s="26" t="s">
        <v>23</v>
      </c>
      <c r="H247" s="26" t="s">
        <v>23</v>
      </c>
      <c r="I247" s="7" t="e">
        <f>AVERAGE(D247:H247)</f>
        <v>#DIV/0!</v>
      </c>
      <c r="J247" s="7" t="e">
        <f>STDEV(D247:H247)</f>
        <v>#DIV/0!</v>
      </c>
      <c r="K247" s="26">
        <v>38</v>
      </c>
      <c r="L247" s="26">
        <v>44</v>
      </c>
      <c r="M247" s="26">
        <v>42</v>
      </c>
      <c r="N247" s="26">
        <v>38</v>
      </c>
      <c r="O247" s="26">
        <v>42</v>
      </c>
      <c r="P247" s="7">
        <f t="shared" si="186"/>
        <v>40.799999999999997</v>
      </c>
      <c r="Q247" s="7">
        <f>STDEV(K247:O247)</f>
        <v>2.6832815729997477</v>
      </c>
      <c r="R247" s="26">
        <v>6</v>
      </c>
      <c r="S247" s="26">
        <v>5</v>
      </c>
      <c r="T247" s="26">
        <v>5</v>
      </c>
      <c r="U247" s="26">
        <v>6</v>
      </c>
      <c r="V247" s="26">
        <v>4</v>
      </c>
      <c r="W247" s="7">
        <f t="shared" si="187"/>
        <v>5.2</v>
      </c>
      <c r="X247" s="7">
        <f>STDEV(R247:V247)</f>
        <v>0.83666002653407723</v>
      </c>
      <c r="Y247" s="26">
        <v>0</v>
      </c>
      <c r="Z247" s="26">
        <v>3</v>
      </c>
      <c r="AA247" s="26">
        <v>0</v>
      </c>
      <c r="AB247" s="26">
        <v>0</v>
      </c>
      <c r="AC247" s="26">
        <v>0</v>
      </c>
      <c r="AD247" s="7">
        <f t="shared" si="188"/>
        <v>0.6</v>
      </c>
      <c r="AE247" s="7">
        <f>STDEV(Y247:AC247)</f>
        <v>1.3416407864998738</v>
      </c>
      <c r="AF247" s="26">
        <v>0</v>
      </c>
      <c r="AG247" s="26">
        <v>0</v>
      </c>
      <c r="AH247" s="26">
        <v>0</v>
      </c>
      <c r="AI247" s="26">
        <v>0</v>
      </c>
      <c r="AJ247" s="26">
        <v>0</v>
      </c>
      <c r="AK247" s="7">
        <f t="shared" ref="AK247:AK248" si="190">AVERAGE(AF247:AJ247)</f>
        <v>0</v>
      </c>
      <c r="AL247" s="7">
        <f>STDEV(AF247:AJ247)</f>
        <v>0</v>
      </c>
      <c r="AM247" s="26">
        <v>0</v>
      </c>
      <c r="AN247" s="26">
        <v>0</v>
      </c>
      <c r="AO247" s="26">
        <v>0</v>
      </c>
      <c r="AP247" s="26">
        <v>0</v>
      </c>
      <c r="AQ247" s="26">
        <v>0</v>
      </c>
      <c r="AR247" s="7">
        <f t="shared" si="189"/>
        <v>0</v>
      </c>
      <c r="AS247" s="7">
        <f>STDEV(AM247:AQ247)</f>
        <v>0</v>
      </c>
    </row>
    <row r="248" spans="1:45" x14ac:dyDescent="0.35">
      <c r="A248" s="8"/>
      <c r="B248" s="8">
        <v>3</v>
      </c>
      <c r="C248" s="8"/>
      <c r="D248" s="26" t="s">
        <v>23</v>
      </c>
      <c r="E248" s="26" t="s">
        <v>23</v>
      </c>
      <c r="F248" s="26" t="s">
        <v>23</v>
      </c>
      <c r="G248" s="26" t="s">
        <v>23</v>
      </c>
      <c r="H248" s="26" t="s">
        <v>23</v>
      </c>
      <c r="I248" s="7" t="e">
        <f>AVERAGE(D248:H248)</f>
        <v>#DIV/0!</v>
      </c>
      <c r="J248" s="7" t="e">
        <f>STDEV(D248:H248)</f>
        <v>#DIV/0!</v>
      </c>
      <c r="K248" s="26">
        <v>24</v>
      </c>
      <c r="L248" s="26">
        <v>30</v>
      </c>
      <c r="M248" s="26">
        <v>37</v>
      </c>
      <c r="N248" s="26">
        <v>35</v>
      </c>
      <c r="O248" s="26">
        <v>34</v>
      </c>
      <c r="P248" s="7">
        <f t="shared" si="186"/>
        <v>32</v>
      </c>
      <c r="Q248" s="7">
        <f>STDEV(K248:O248)</f>
        <v>5.1478150704935004</v>
      </c>
      <c r="R248" s="26">
        <v>4</v>
      </c>
      <c r="S248" s="26">
        <v>3</v>
      </c>
      <c r="T248" s="26">
        <v>4</v>
      </c>
      <c r="U248" s="26">
        <v>2</v>
      </c>
      <c r="V248" s="26">
        <v>3</v>
      </c>
      <c r="W248" s="7">
        <f t="shared" si="187"/>
        <v>3.2</v>
      </c>
      <c r="X248" s="7">
        <f>STDEV(R248:V248)</f>
        <v>0.83666002653407512</v>
      </c>
      <c r="Y248" s="26">
        <v>0</v>
      </c>
      <c r="Z248" s="26">
        <v>0</v>
      </c>
      <c r="AA248" s="26">
        <v>0</v>
      </c>
      <c r="AB248" s="26">
        <v>1</v>
      </c>
      <c r="AC248" s="26">
        <v>0</v>
      </c>
      <c r="AD248" s="7">
        <f t="shared" si="188"/>
        <v>0.2</v>
      </c>
      <c r="AE248" s="7">
        <f>STDEV(Y248:AC248)</f>
        <v>0.44721359549995793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7">
        <f t="shared" si="190"/>
        <v>0</v>
      </c>
      <c r="AL248" s="7">
        <f>STDEV(AF248:AJ248)</f>
        <v>0</v>
      </c>
      <c r="AM248" s="26">
        <v>0</v>
      </c>
      <c r="AN248" s="26">
        <v>0</v>
      </c>
      <c r="AO248" s="26">
        <v>0</v>
      </c>
      <c r="AP248" s="26">
        <v>0</v>
      </c>
      <c r="AQ248" s="26">
        <v>0</v>
      </c>
      <c r="AR248" s="7">
        <f t="shared" si="189"/>
        <v>0</v>
      </c>
      <c r="AS248" s="7">
        <f>STDEV(AM248:AQ248)</f>
        <v>0</v>
      </c>
    </row>
    <row r="249" spans="1:45" x14ac:dyDescent="0.35">
      <c r="A249" s="4" t="s">
        <v>24</v>
      </c>
      <c r="B249" s="8"/>
      <c r="C249" s="8"/>
      <c r="D249" s="26"/>
      <c r="E249" s="26"/>
      <c r="F249" s="26"/>
      <c r="G249" s="26"/>
      <c r="H249" s="26"/>
      <c r="I249" s="27" t="e">
        <f>AVERAGE(I246:I248)</f>
        <v>#DIV/0!</v>
      </c>
      <c r="J249" s="27"/>
      <c r="K249" s="26"/>
      <c r="L249" s="26"/>
      <c r="M249" s="26"/>
      <c r="N249" s="26"/>
      <c r="O249" s="26"/>
      <c r="P249" s="27">
        <f>AVERAGE(P246:P248)</f>
        <v>43.933333333333337</v>
      </c>
      <c r="Q249" s="27"/>
      <c r="R249" s="26"/>
      <c r="S249" s="26"/>
      <c r="T249" s="26"/>
      <c r="U249" s="26"/>
      <c r="V249" s="26"/>
      <c r="W249" s="27">
        <f>AVERAGE(W246:W248)</f>
        <v>5.333333333333333</v>
      </c>
      <c r="X249" s="27"/>
      <c r="Y249" s="26"/>
      <c r="Z249" s="26"/>
      <c r="AA249" s="26"/>
      <c r="AB249" s="26"/>
      <c r="AC249" s="26"/>
      <c r="AD249" s="27">
        <f>AVERAGE(AD246:AD248)</f>
        <v>0.26666666666666666</v>
      </c>
      <c r="AE249" s="27"/>
      <c r="AF249" s="26"/>
      <c r="AG249" s="26"/>
      <c r="AH249" s="26"/>
      <c r="AI249" s="26"/>
      <c r="AJ249" s="26"/>
      <c r="AK249" s="27">
        <f>AVERAGE(AK246:AK248)</f>
        <v>0</v>
      </c>
      <c r="AL249" s="27"/>
      <c r="AM249" s="26"/>
      <c r="AN249" s="26"/>
      <c r="AO249" s="26"/>
      <c r="AP249" s="26"/>
      <c r="AQ249" s="26"/>
      <c r="AR249" s="27">
        <f>AVERAGE(AR246:AR248)</f>
        <v>0</v>
      </c>
      <c r="AS249" s="27"/>
    </row>
    <row r="250" spans="1:45" x14ac:dyDescent="0.35">
      <c r="A250" s="4" t="s">
        <v>25</v>
      </c>
      <c r="B250" s="8"/>
      <c r="C250" s="8"/>
      <c r="D250" s="26"/>
      <c r="E250" s="26"/>
      <c r="F250" s="26"/>
      <c r="G250" s="26"/>
      <c r="H250" s="26"/>
      <c r="I250" s="27" t="e">
        <f>J246+J247+J248</f>
        <v>#DIV/0!</v>
      </c>
      <c r="J250" s="27"/>
      <c r="K250" s="26"/>
      <c r="L250" s="26"/>
      <c r="M250" s="26"/>
      <c r="N250" s="26"/>
      <c r="O250" s="26"/>
      <c r="P250" s="27">
        <f>Q246+Q247+Q248</f>
        <v>9.9524169870528905</v>
      </c>
      <c r="Q250" s="27"/>
      <c r="R250" s="26"/>
      <c r="S250" s="26"/>
      <c r="T250" s="26"/>
      <c r="U250" s="26"/>
      <c r="V250" s="26"/>
      <c r="W250" s="27">
        <f>X246+X247+X248</f>
        <v>3.0149608395680252</v>
      </c>
      <c r="X250" s="27"/>
      <c r="Y250" s="26"/>
      <c r="Z250" s="26"/>
      <c r="AA250" s="26"/>
      <c r="AB250" s="26"/>
      <c r="AC250" s="26"/>
      <c r="AD250" s="27">
        <f>AE246+AE247+AE248</f>
        <v>1.7888543819998317</v>
      </c>
      <c r="AE250" s="27"/>
      <c r="AF250" s="26"/>
      <c r="AG250" s="26"/>
      <c r="AH250" s="26"/>
      <c r="AI250" s="26"/>
      <c r="AJ250" s="26"/>
      <c r="AK250" s="27">
        <f>AL246+AL247+AL248</f>
        <v>0</v>
      </c>
      <c r="AL250" s="27"/>
      <c r="AM250" s="26"/>
      <c r="AN250" s="26"/>
      <c r="AO250" s="26"/>
      <c r="AP250" s="26"/>
      <c r="AQ250" s="26"/>
      <c r="AR250" s="27">
        <f>AS246+AS247+AS248</f>
        <v>0</v>
      </c>
      <c r="AS250" s="27"/>
    </row>
    <row r="251" spans="1:45" x14ac:dyDescent="0.35">
      <c r="A251" s="8" t="s">
        <v>13</v>
      </c>
      <c r="B251" s="8">
        <v>1</v>
      </c>
      <c r="C251" s="8"/>
      <c r="D251" s="26" t="s">
        <v>23</v>
      </c>
      <c r="E251" s="26" t="s">
        <v>23</v>
      </c>
      <c r="F251" s="26" t="s">
        <v>23</v>
      </c>
      <c r="G251" s="26" t="s">
        <v>23</v>
      </c>
      <c r="H251" s="26" t="s">
        <v>23</v>
      </c>
      <c r="I251" s="7" t="e">
        <f>AVERAGE(D251:H251)</f>
        <v>#DIV/0!</v>
      </c>
      <c r="J251" s="7" t="e">
        <f>STDEV(D251:H251)</f>
        <v>#DIV/0!</v>
      </c>
      <c r="K251" s="26" t="s">
        <v>23</v>
      </c>
      <c r="L251" s="26" t="s">
        <v>23</v>
      </c>
      <c r="M251" s="26" t="s">
        <v>23</v>
      </c>
      <c r="N251" s="26" t="s">
        <v>23</v>
      </c>
      <c r="O251" s="26" t="s">
        <v>23</v>
      </c>
      <c r="P251" s="7" t="e">
        <f t="shared" ref="P251:P253" si="191">AVERAGE(K251:O251)</f>
        <v>#DIV/0!</v>
      </c>
      <c r="Q251" s="7" t="e">
        <f>STDEV(K251:O251)</f>
        <v>#DIV/0!</v>
      </c>
      <c r="R251" s="26" t="s">
        <v>23</v>
      </c>
      <c r="S251" s="26" t="s">
        <v>23</v>
      </c>
      <c r="T251" s="26" t="s">
        <v>23</v>
      </c>
      <c r="U251" s="26" t="s">
        <v>23</v>
      </c>
      <c r="V251" s="26" t="s">
        <v>23</v>
      </c>
      <c r="W251" s="7" t="e">
        <f t="shared" ref="W251:W253" si="192">AVERAGE(R251:V251)</f>
        <v>#DIV/0!</v>
      </c>
      <c r="X251" s="7" t="e">
        <f>STDEV(R251:V251)</f>
        <v>#DIV/0!</v>
      </c>
      <c r="Y251" s="26">
        <v>49</v>
      </c>
      <c r="Z251" s="26">
        <v>31</v>
      </c>
      <c r="AA251" s="26">
        <v>40</v>
      </c>
      <c r="AB251" s="26">
        <v>33</v>
      </c>
      <c r="AC251" s="26">
        <v>40</v>
      </c>
      <c r="AD251" s="7">
        <f t="shared" ref="AD251:AD253" si="193">AVERAGE(Y251:AC251)</f>
        <v>38.6</v>
      </c>
      <c r="AE251" s="7">
        <f>STDEV(Y251:AC251)</f>
        <v>7.0922492905988541</v>
      </c>
      <c r="AF251" s="26">
        <v>7</v>
      </c>
      <c r="AG251" s="26">
        <v>10</v>
      </c>
      <c r="AH251" s="26">
        <v>7</v>
      </c>
      <c r="AI251" s="26">
        <v>9</v>
      </c>
      <c r="AJ251" s="26">
        <v>3</v>
      </c>
      <c r="AK251" s="7">
        <f>AVERAGE(AF251:AJ251)</f>
        <v>7.2</v>
      </c>
      <c r="AL251" s="7">
        <f>STDEV(AF251:AJ251)</f>
        <v>2.6832815729997481</v>
      </c>
      <c r="AM251" s="26">
        <v>1</v>
      </c>
      <c r="AN251" s="26">
        <v>0</v>
      </c>
      <c r="AO251" s="26">
        <v>3</v>
      </c>
      <c r="AP251" s="26">
        <v>1</v>
      </c>
      <c r="AQ251" s="26">
        <v>1</v>
      </c>
      <c r="AR251" s="7">
        <f t="shared" ref="AR251:AR253" si="194">AVERAGE(AM251:AQ251)</f>
        <v>1.2</v>
      </c>
      <c r="AS251" s="7">
        <f>STDEV(AM251:AQ251)</f>
        <v>1.0954451150103321</v>
      </c>
    </row>
    <row r="252" spans="1:45" x14ac:dyDescent="0.35">
      <c r="A252" s="8" t="s">
        <v>14</v>
      </c>
      <c r="B252" s="8">
        <v>2</v>
      </c>
      <c r="C252" s="8"/>
      <c r="D252" s="26" t="s">
        <v>23</v>
      </c>
      <c r="E252" s="26" t="s">
        <v>23</v>
      </c>
      <c r="F252" s="26" t="s">
        <v>23</v>
      </c>
      <c r="G252" s="26" t="s">
        <v>23</v>
      </c>
      <c r="H252" s="26" t="s">
        <v>23</v>
      </c>
      <c r="I252" s="7" t="e">
        <f>AVERAGE(D252:H252)</f>
        <v>#DIV/0!</v>
      </c>
      <c r="J252" s="7" t="e">
        <f>STDEV(D252:H252)</f>
        <v>#DIV/0!</v>
      </c>
      <c r="K252" s="26" t="s">
        <v>23</v>
      </c>
      <c r="L252" s="26" t="s">
        <v>23</v>
      </c>
      <c r="M252" s="26" t="s">
        <v>23</v>
      </c>
      <c r="N252" s="26" t="s">
        <v>23</v>
      </c>
      <c r="O252" s="26" t="s">
        <v>23</v>
      </c>
      <c r="P252" s="7" t="e">
        <f t="shared" si="191"/>
        <v>#DIV/0!</v>
      </c>
      <c r="Q252" s="7" t="e">
        <f>STDEV(K252:O252)</f>
        <v>#DIV/0!</v>
      </c>
      <c r="R252" s="26" t="s">
        <v>23</v>
      </c>
      <c r="S252" s="26" t="s">
        <v>23</v>
      </c>
      <c r="T252" s="26" t="s">
        <v>23</v>
      </c>
      <c r="U252" s="26" t="s">
        <v>23</v>
      </c>
      <c r="V252" s="26" t="s">
        <v>23</v>
      </c>
      <c r="W252" s="7" t="e">
        <f t="shared" si="192"/>
        <v>#DIV/0!</v>
      </c>
      <c r="X252" s="7" t="e">
        <f>STDEV(R252:V252)</f>
        <v>#DIV/0!</v>
      </c>
      <c r="Y252" s="26">
        <v>40</v>
      </c>
      <c r="Z252" s="26">
        <v>62</v>
      </c>
      <c r="AA252" s="26">
        <v>43</v>
      </c>
      <c r="AB252" s="26">
        <v>40</v>
      </c>
      <c r="AC252" s="26">
        <v>45</v>
      </c>
      <c r="AD252" s="7">
        <f t="shared" si="193"/>
        <v>46</v>
      </c>
      <c r="AE252" s="7">
        <f>STDEV(Y252:AC252)</f>
        <v>9.1923881554251174</v>
      </c>
      <c r="AF252" s="26">
        <v>10</v>
      </c>
      <c r="AG252" s="26">
        <v>13</v>
      </c>
      <c r="AH252" s="26">
        <v>8</v>
      </c>
      <c r="AI252" s="26">
        <v>7</v>
      </c>
      <c r="AJ252" s="26">
        <v>10</v>
      </c>
      <c r="AK252" s="7">
        <f t="shared" ref="AK252:AK253" si="195">AVERAGE(AF252:AJ252)</f>
        <v>9.6</v>
      </c>
      <c r="AL252" s="7">
        <f>STDEV(AF252:AJ252)</f>
        <v>2.302172886644267</v>
      </c>
      <c r="AM252" s="26">
        <v>0</v>
      </c>
      <c r="AN252" s="26">
        <v>0</v>
      </c>
      <c r="AO252" s="26">
        <v>0</v>
      </c>
      <c r="AP252" s="26">
        <v>0</v>
      </c>
      <c r="AQ252" s="26">
        <v>2</v>
      </c>
      <c r="AR252" s="7">
        <f t="shared" si="194"/>
        <v>0.4</v>
      </c>
      <c r="AS252" s="7">
        <f>STDEV(AM252:AQ252)</f>
        <v>0.89442719099991586</v>
      </c>
    </row>
    <row r="253" spans="1:45" x14ac:dyDescent="0.35">
      <c r="A253" s="8"/>
      <c r="B253" s="8">
        <v>3</v>
      </c>
      <c r="C253" s="8"/>
      <c r="D253" s="26" t="s">
        <v>23</v>
      </c>
      <c r="E253" s="26" t="s">
        <v>23</v>
      </c>
      <c r="F253" s="26" t="s">
        <v>23</v>
      </c>
      <c r="G253" s="26" t="s">
        <v>23</v>
      </c>
      <c r="H253" s="26" t="s">
        <v>23</v>
      </c>
      <c r="I253" s="7" t="e">
        <f>AVERAGE(D253:H253)</f>
        <v>#DIV/0!</v>
      </c>
      <c r="J253" s="7" t="e">
        <f>STDEV(D253:H253)</f>
        <v>#DIV/0!</v>
      </c>
      <c r="K253" s="26" t="s">
        <v>23</v>
      </c>
      <c r="L253" s="26" t="s">
        <v>23</v>
      </c>
      <c r="M253" s="26" t="s">
        <v>23</v>
      </c>
      <c r="N253" s="26" t="s">
        <v>23</v>
      </c>
      <c r="O253" s="26" t="s">
        <v>23</v>
      </c>
      <c r="P253" s="7" t="e">
        <f t="shared" si="191"/>
        <v>#DIV/0!</v>
      </c>
      <c r="Q253" s="7" t="e">
        <f>STDEV(K253:O253)</f>
        <v>#DIV/0!</v>
      </c>
      <c r="R253" s="26" t="s">
        <v>23</v>
      </c>
      <c r="S253" s="26" t="s">
        <v>23</v>
      </c>
      <c r="T253" s="26" t="s">
        <v>23</v>
      </c>
      <c r="U253" s="26" t="s">
        <v>23</v>
      </c>
      <c r="V253" s="26" t="s">
        <v>23</v>
      </c>
      <c r="W253" s="7" t="e">
        <f t="shared" si="192"/>
        <v>#DIV/0!</v>
      </c>
      <c r="X253" s="7" t="e">
        <f>STDEV(R253:V253)</f>
        <v>#DIV/0!</v>
      </c>
      <c r="Y253" s="26">
        <v>42</v>
      </c>
      <c r="Z253" s="26">
        <v>50</v>
      </c>
      <c r="AA253" s="26">
        <v>35</v>
      </c>
      <c r="AB253" s="26">
        <v>44</v>
      </c>
      <c r="AC253" s="26">
        <v>39</v>
      </c>
      <c r="AD253" s="7">
        <f t="shared" si="193"/>
        <v>42</v>
      </c>
      <c r="AE253" s="7">
        <f>STDEV(Y253:AC253)</f>
        <v>5.6124860801609122</v>
      </c>
      <c r="AF253" s="26">
        <v>7</v>
      </c>
      <c r="AG253" s="26">
        <v>5</v>
      </c>
      <c r="AH253" s="26">
        <v>6</v>
      </c>
      <c r="AI253" s="26">
        <v>11</v>
      </c>
      <c r="AJ253" s="26">
        <v>13</v>
      </c>
      <c r="AK253" s="7">
        <f t="shared" si="195"/>
        <v>8.4</v>
      </c>
      <c r="AL253" s="7">
        <f>STDEV(AF253:AJ253)</f>
        <v>3.4351128074635331</v>
      </c>
      <c r="AM253" s="26">
        <v>0</v>
      </c>
      <c r="AN253" s="26">
        <v>0</v>
      </c>
      <c r="AO253" s="26">
        <v>2</v>
      </c>
      <c r="AP253" s="26">
        <v>1</v>
      </c>
      <c r="AQ253" s="26">
        <v>1</v>
      </c>
      <c r="AR253" s="7">
        <f t="shared" si="194"/>
        <v>0.8</v>
      </c>
      <c r="AS253" s="7">
        <f>STDEV(AM253:AQ253)</f>
        <v>0.83666002653407556</v>
      </c>
    </row>
    <row r="254" spans="1:45" x14ac:dyDescent="0.35">
      <c r="A254" s="4" t="s">
        <v>24</v>
      </c>
      <c r="B254" s="8"/>
      <c r="C254" s="8"/>
      <c r="D254" s="26"/>
      <c r="E254" s="26"/>
      <c r="F254" s="26"/>
      <c r="G254" s="26"/>
      <c r="H254" s="26"/>
      <c r="I254" s="27" t="e">
        <f>AVERAGE(I251:I253)</f>
        <v>#DIV/0!</v>
      </c>
      <c r="J254" s="27"/>
      <c r="K254" s="26"/>
      <c r="L254" s="26"/>
      <c r="M254" s="26"/>
      <c r="N254" s="26"/>
      <c r="O254" s="26"/>
      <c r="P254" s="27" t="e">
        <f>AVERAGE(P251:P253)</f>
        <v>#DIV/0!</v>
      </c>
      <c r="Q254" s="27"/>
      <c r="R254" s="26"/>
      <c r="S254" s="26"/>
      <c r="T254" s="26"/>
      <c r="U254" s="26"/>
      <c r="V254" s="26"/>
      <c r="W254" s="27" t="e">
        <f>AVERAGE(W251:W253)</f>
        <v>#DIV/0!</v>
      </c>
      <c r="X254" s="27"/>
      <c r="Y254" s="26"/>
      <c r="Z254" s="26"/>
      <c r="AA254" s="26"/>
      <c r="AB254" s="26"/>
      <c r="AC254" s="26"/>
      <c r="AD254" s="27">
        <f>AVERAGE(AD251:AD253)</f>
        <v>42.199999999999996</v>
      </c>
      <c r="AE254" s="27"/>
      <c r="AF254" s="26"/>
      <c r="AG254" s="26"/>
      <c r="AH254" s="26"/>
      <c r="AI254" s="26"/>
      <c r="AJ254" s="26"/>
      <c r="AK254" s="27">
        <f>AVERAGE(AK251:AK253)</f>
        <v>8.4</v>
      </c>
      <c r="AL254" s="27"/>
      <c r="AM254" s="26"/>
      <c r="AN254" s="26"/>
      <c r="AO254" s="26"/>
      <c r="AP254" s="26"/>
      <c r="AQ254" s="26"/>
      <c r="AR254" s="27">
        <f>AVERAGE(AR251:AR253)</f>
        <v>0.80000000000000016</v>
      </c>
      <c r="AS254" s="27"/>
    </row>
    <row r="255" spans="1:45" x14ac:dyDescent="0.35">
      <c r="A255" s="4" t="s">
        <v>25</v>
      </c>
      <c r="B255" s="8"/>
      <c r="C255" s="8"/>
      <c r="D255" s="26"/>
      <c r="E255" s="26"/>
      <c r="F255" s="26"/>
      <c r="G255" s="26"/>
      <c r="H255" s="26"/>
      <c r="I255" s="27" t="e">
        <f>J251+J252+J253</f>
        <v>#DIV/0!</v>
      </c>
      <c r="J255" s="27"/>
      <c r="K255" s="26"/>
      <c r="L255" s="26"/>
      <c r="M255" s="26"/>
      <c r="N255" s="26"/>
      <c r="O255" s="26"/>
      <c r="P255" s="27" t="e">
        <f>Q251+Q252+Q253</f>
        <v>#DIV/0!</v>
      </c>
      <c r="Q255" s="27"/>
      <c r="R255" s="26"/>
      <c r="S255" s="26"/>
      <c r="T255" s="26"/>
      <c r="U255" s="26"/>
      <c r="V255" s="26"/>
      <c r="W255" s="27" t="e">
        <f>X251+X252+X253</f>
        <v>#DIV/0!</v>
      </c>
      <c r="X255" s="27"/>
      <c r="Y255" s="26"/>
      <c r="Z255" s="26"/>
      <c r="AA255" s="26"/>
      <c r="AB255" s="26"/>
      <c r="AC255" s="26"/>
      <c r="AD255" s="27">
        <f>AE251+AE252+AE253</f>
        <v>21.897123526184885</v>
      </c>
      <c r="AE255" s="27"/>
      <c r="AF255" s="26"/>
      <c r="AG255" s="26"/>
      <c r="AH255" s="26"/>
      <c r="AI255" s="26"/>
      <c r="AJ255" s="26"/>
      <c r="AK255" s="27">
        <f>AL251+AL252+AL253</f>
        <v>8.4205672671075487</v>
      </c>
      <c r="AL255" s="27"/>
      <c r="AM255" s="26"/>
      <c r="AN255" s="26"/>
      <c r="AO255" s="26"/>
      <c r="AP255" s="26"/>
      <c r="AQ255" s="26"/>
      <c r="AR255" s="27">
        <f>AS251+AS252+AS253</f>
        <v>2.8265323325443235</v>
      </c>
      <c r="AS255" s="27"/>
    </row>
    <row r="256" spans="1:45" x14ac:dyDescent="0.35">
      <c r="A256" s="8" t="s">
        <v>15</v>
      </c>
      <c r="B256" s="8">
        <v>1</v>
      </c>
      <c r="C256" s="8"/>
      <c r="D256" s="26" t="s">
        <v>23</v>
      </c>
      <c r="E256" s="26" t="s">
        <v>23</v>
      </c>
      <c r="F256" s="26" t="s">
        <v>23</v>
      </c>
      <c r="G256" s="26" t="s">
        <v>23</v>
      </c>
      <c r="H256" s="26" t="s">
        <v>23</v>
      </c>
      <c r="I256" s="7" t="e">
        <f>AVERAGE(D256:H256)</f>
        <v>#DIV/0!</v>
      </c>
      <c r="J256" s="7" t="e">
        <f>STDEV(D256:H256)</f>
        <v>#DIV/0!</v>
      </c>
      <c r="K256" s="26" t="s">
        <v>23</v>
      </c>
      <c r="L256" s="26" t="s">
        <v>23</v>
      </c>
      <c r="M256" s="26" t="s">
        <v>23</v>
      </c>
      <c r="N256" s="26" t="s">
        <v>23</v>
      </c>
      <c r="O256" s="26" t="s">
        <v>23</v>
      </c>
      <c r="P256" s="7" t="e">
        <f t="shared" ref="P256:P258" si="196">AVERAGE(K256:O256)</f>
        <v>#DIV/0!</v>
      </c>
      <c r="Q256" s="7" t="e">
        <f>STDEV(K256:O256)</f>
        <v>#DIV/0!</v>
      </c>
      <c r="R256" s="26" t="s">
        <v>23</v>
      </c>
      <c r="S256" s="26" t="s">
        <v>23</v>
      </c>
      <c r="T256" s="26" t="s">
        <v>23</v>
      </c>
      <c r="U256" s="26" t="s">
        <v>23</v>
      </c>
      <c r="V256" s="26" t="s">
        <v>23</v>
      </c>
      <c r="W256" s="7" t="e">
        <f t="shared" ref="W256:W258" si="197">AVERAGE(R256:V256)</f>
        <v>#DIV/0!</v>
      </c>
      <c r="X256" s="7" t="e">
        <f>STDEV(R256:V256)</f>
        <v>#DIV/0!</v>
      </c>
      <c r="Y256" s="26" t="s">
        <v>23</v>
      </c>
      <c r="Z256" s="26" t="s">
        <v>23</v>
      </c>
      <c r="AA256" s="26" t="s">
        <v>23</v>
      </c>
      <c r="AB256" s="26" t="s">
        <v>23</v>
      </c>
      <c r="AC256" s="26" t="s">
        <v>23</v>
      </c>
      <c r="AD256" s="7" t="e">
        <f t="shared" ref="AD256:AD258" si="198">AVERAGE(Y256:AC256)</f>
        <v>#DIV/0!</v>
      </c>
      <c r="AE256" s="7" t="e">
        <f>STDEV(Y256:AC256)</f>
        <v>#DIV/0!</v>
      </c>
      <c r="AF256" s="26">
        <v>19</v>
      </c>
      <c r="AG256" s="26">
        <v>26</v>
      </c>
      <c r="AH256" s="26">
        <v>22</v>
      </c>
      <c r="AI256" s="26">
        <v>24</v>
      </c>
      <c r="AJ256" s="26">
        <v>29</v>
      </c>
      <c r="AK256" s="7">
        <f t="shared" ref="AK256:AK258" si="199">AVERAGE(AF256:AJ256)</f>
        <v>24</v>
      </c>
      <c r="AL256" s="7">
        <f>STDEV(AF256:AJ256)</f>
        <v>3.8078865529319543</v>
      </c>
      <c r="AM256" s="26">
        <v>7</v>
      </c>
      <c r="AN256" s="26">
        <v>1</v>
      </c>
      <c r="AO256" s="26">
        <v>3</v>
      </c>
      <c r="AP256" s="26">
        <v>1</v>
      </c>
      <c r="AQ256" s="26">
        <v>2</v>
      </c>
      <c r="AR256" s="7">
        <f t="shared" ref="AR256:AR258" si="200">AVERAGE(AM256:AQ256)</f>
        <v>2.8</v>
      </c>
      <c r="AS256" s="7">
        <f>STDEV(AM256:AQ256)</f>
        <v>2.4899799195977463</v>
      </c>
    </row>
    <row r="257" spans="1:45" x14ac:dyDescent="0.35">
      <c r="A257" s="8"/>
      <c r="B257" s="8">
        <v>2</v>
      </c>
      <c r="C257" s="8"/>
      <c r="D257" s="26" t="s">
        <v>23</v>
      </c>
      <c r="E257" s="26" t="s">
        <v>23</v>
      </c>
      <c r="F257" s="26" t="s">
        <v>23</v>
      </c>
      <c r="G257" s="26" t="s">
        <v>23</v>
      </c>
      <c r="H257" s="26" t="s">
        <v>23</v>
      </c>
      <c r="I257" s="7" t="e">
        <f>AVERAGE(D257:H257)</f>
        <v>#DIV/0!</v>
      </c>
      <c r="J257" s="7" t="e">
        <f>STDEV(D257:H257)</f>
        <v>#DIV/0!</v>
      </c>
      <c r="K257" s="26" t="s">
        <v>23</v>
      </c>
      <c r="L257" s="26" t="s">
        <v>23</v>
      </c>
      <c r="M257" s="26" t="s">
        <v>23</v>
      </c>
      <c r="N257" s="26" t="s">
        <v>23</v>
      </c>
      <c r="O257" s="26" t="s">
        <v>23</v>
      </c>
      <c r="P257" s="7" t="e">
        <f t="shared" si="196"/>
        <v>#DIV/0!</v>
      </c>
      <c r="Q257" s="7" t="e">
        <f>STDEV(K257:O257)</f>
        <v>#DIV/0!</v>
      </c>
      <c r="R257" s="26" t="s">
        <v>23</v>
      </c>
      <c r="S257" s="26" t="s">
        <v>23</v>
      </c>
      <c r="T257" s="26" t="s">
        <v>23</v>
      </c>
      <c r="U257" s="26" t="s">
        <v>23</v>
      </c>
      <c r="V257" s="26" t="s">
        <v>23</v>
      </c>
      <c r="W257" s="7" t="e">
        <f t="shared" si="197"/>
        <v>#DIV/0!</v>
      </c>
      <c r="X257" s="7" t="e">
        <f>STDEV(R257:V257)</f>
        <v>#DIV/0!</v>
      </c>
      <c r="Y257" s="26" t="s">
        <v>23</v>
      </c>
      <c r="Z257" s="26" t="s">
        <v>23</v>
      </c>
      <c r="AA257" s="26" t="s">
        <v>23</v>
      </c>
      <c r="AB257" s="26" t="s">
        <v>23</v>
      </c>
      <c r="AC257" s="26" t="s">
        <v>23</v>
      </c>
      <c r="AD257" s="7" t="e">
        <f t="shared" si="198"/>
        <v>#DIV/0!</v>
      </c>
      <c r="AE257" s="7" t="e">
        <f>STDEV(Y257:AC257)</f>
        <v>#DIV/0!</v>
      </c>
      <c r="AF257" s="26">
        <v>15</v>
      </c>
      <c r="AG257" s="26">
        <v>16</v>
      </c>
      <c r="AH257" s="26">
        <v>17</v>
      </c>
      <c r="AI257" s="26">
        <v>12</v>
      </c>
      <c r="AJ257" s="26">
        <v>19</v>
      </c>
      <c r="AK257" s="7">
        <f t="shared" si="199"/>
        <v>15.8</v>
      </c>
      <c r="AL257" s="7">
        <f>STDEV(AF257:AJ257)</f>
        <v>2.5884358211089546</v>
      </c>
      <c r="AM257" s="26">
        <v>4</v>
      </c>
      <c r="AN257" s="26">
        <v>2</v>
      </c>
      <c r="AO257" s="26">
        <v>2</v>
      </c>
      <c r="AP257" s="26">
        <v>0</v>
      </c>
      <c r="AQ257" s="26">
        <v>4</v>
      </c>
      <c r="AR257" s="7">
        <f t="shared" si="200"/>
        <v>2.4</v>
      </c>
      <c r="AS257" s="7">
        <f>STDEV(AM257:AQ257)</f>
        <v>1.6733200530681511</v>
      </c>
    </row>
    <row r="258" spans="1:45" x14ac:dyDescent="0.35">
      <c r="A258" s="8"/>
      <c r="B258" s="8">
        <v>3</v>
      </c>
      <c r="C258" s="8"/>
      <c r="D258" s="26" t="s">
        <v>23</v>
      </c>
      <c r="E258" s="26" t="s">
        <v>23</v>
      </c>
      <c r="F258" s="26" t="s">
        <v>23</v>
      </c>
      <c r="G258" s="26" t="s">
        <v>23</v>
      </c>
      <c r="H258" s="26" t="s">
        <v>23</v>
      </c>
      <c r="I258" s="7" t="e">
        <f>AVERAGE(D258:H258)</f>
        <v>#DIV/0!</v>
      </c>
      <c r="J258" s="7" t="e">
        <f>STDEV(D258:H258)</f>
        <v>#DIV/0!</v>
      </c>
      <c r="K258" s="26" t="s">
        <v>23</v>
      </c>
      <c r="L258" s="26" t="s">
        <v>23</v>
      </c>
      <c r="M258" s="26" t="s">
        <v>23</v>
      </c>
      <c r="N258" s="26" t="s">
        <v>23</v>
      </c>
      <c r="O258" s="26" t="s">
        <v>23</v>
      </c>
      <c r="P258" s="7" t="e">
        <f t="shared" si="196"/>
        <v>#DIV/0!</v>
      </c>
      <c r="Q258" s="7" t="e">
        <f>STDEV(K258:O258)</f>
        <v>#DIV/0!</v>
      </c>
      <c r="R258" s="26" t="s">
        <v>23</v>
      </c>
      <c r="S258" s="26" t="s">
        <v>23</v>
      </c>
      <c r="T258" s="26" t="s">
        <v>23</v>
      </c>
      <c r="U258" s="26" t="s">
        <v>23</v>
      </c>
      <c r="V258" s="26" t="s">
        <v>23</v>
      </c>
      <c r="W258" s="7" t="e">
        <f t="shared" si="197"/>
        <v>#DIV/0!</v>
      </c>
      <c r="X258" s="7" t="e">
        <f>STDEV(R258:V258)</f>
        <v>#DIV/0!</v>
      </c>
      <c r="Y258" s="26" t="s">
        <v>23</v>
      </c>
      <c r="Z258" s="26" t="s">
        <v>23</v>
      </c>
      <c r="AA258" s="26" t="s">
        <v>23</v>
      </c>
      <c r="AB258" s="26" t="s">
        <v>23</v>
      </c>
      <c r="AC258" s="26" t="s">
        <v>23</v>
      </c>
      <c r="AD258" s="7" t="e">
        <f t="shared" si="198"/>
        <v>#DIV/0!</v>
      </c>
      <c r="AE258" s="7" t="e">
        <f>STDEV(Y258:AC258)</f>
        <v>#DIV/0!</v>
      </c>
      <c r="AF258" s="26">
        <v>6</v>
      </c>
      <c r="AG258" s="26">
        <v>11</v>
      </c>
      <c r="AH258" s="26">
        <v>8</v>
      </c>
      <c r="AI258" s="26">
        <v>16</v>
      </c>
      <c r="AJ258" s="26">
        <v>14</v>
      </c>
      <c r="AK258" s="7">
        <f t="shared" si="199"/>
        <v>11</v>
      </c>
      <c r="AL258" s="7">
        <f>STDEV(AF258:AJ258)</f>
        <v>4.1231056256176606</v>
      </c>
      <c r="AM258" s="26">
        <v>1</v>
      </c>
      <c r="AN258" s="26">
        <v>0</v>
      </c>
      <c r="AO258" s="26">
        <v>0</v>
      </c>
      <c r="AP258" s="26">
        <v>0</v>
      </c>
      <c r="AQ258" s="26">
        <v>0</v>
      </c>
      <c r="AR258" s="7">
        <f t="shared" si="200"/>
        <v>0.2</v>
      </c>
      <c r="AS258" s="7">
        <f>STDEV(AM258:AQ258)</f>
        <v>0.44721359549995793</v>
      </c>
    </row>
    <row r="259" spans="1:45" x14ac:dyDescent="0.35">
      <c r="A259" s="4" t="s">
        <v>24</v>
      </c>
      <c r="B259" s="8"/>
      <c r="C259" s="8"/>
      <c r="D259" s="23"/>
      <c r="E259" s="23"/>
      <c r="F259" s="23"/>
      <c r="G259" s="23"/>
      <c r="H259" s="23"/>
      <c r="I259" s="27" t="e">
        <f>AVERAGE(I256:I258)</f>
        <v>#DIV/0!</v>
      </c>
      <c r="J259" s="27"/>
      <c r="K259" s="26"/>
      <c r="L259" s="26"/>
      <c r="M259" s="26"/>
      <c r="N259" s="26"/>
      <c r="O259" s="26"/>
      <c r="P259" s="27" t="e">
        <f>AVERAGE(P256:P258)</f>
        <v>#DIV/0!</v>
      </c>
      <c r="Q259" s="27"/>
      <c r="R259" s="26"/>
      <c r="S259" s="26"/>
      <c r="T259" s="26"/>
      <c r="U259" s="26"/>
      <c r="V259" s="26"/>
      <c r="W259" s="27" t="e">
        <f>AVERAGE(W256:W258)</f>
        <v>#DIV/0!</v>
      </c>
      <c r="X259" s="27"/>
      <c r="Y259" s="26"/>
      <c r="Z259" s="26"/>
      <c r="AA259" s="26"/>
      <c r="AB259" s="26"/>
      <c r="AC259" s="26"/>
      <c r="AD259" s="27" t="e">
        <f>AVERAGE(AD256:AD258)</f>
        <v>#DIV/0!</v>
      </c>
      <c r="AE259" s="27"/>
      <c r="AF259" s="26"/>
      <c r="AG259" s="26"/>
      <c r="AH259" s="26"/>
      <c r="AI259" s="26"/>
      <c r="AJ259" s="26"/>
      <c r="AK259" s="27">
        <f>AVERAGE(AK256:AK258)</f>
        <v>16.933333333333334</v>
      </c>
      <c r="AL259" s="27"/>
      <c r="AM259" s="26"/>
      <c r="AN259" s="26"/>
      <c r="AO259" s="26"/>
      <c r="AP259" s="26"/>
      <c r="AQ259" s="26"/>
      <c r="AR259" s="27">
        <f>AVERAGE(AR256:AR258)</f>
        <v>1.7999999999999998</v>
      </c>
      <c r="AS259" s="27"/>
    </row>
    <row r="260" spans="1:45" x14ac:dyDescent="0.35">
      <c r="A260" s="4" t="s">
        <v>25</v>
      </c>
      <c r="B260" s="8"/>
      <c r="C260" s="8"/>
      <c r="D260" s="23"/>
      <c r="E260" s="23"/>
      <c r="F260" s="23"/>
      <c r="G260" s="23"/>
      <c r="H260" s="23"/>
      <c r="I260" s="27" t="e">
        <f>J256+J257+J258</f>
        <v>#DIV/0!</v>
      </c>
      <c r="J260" s="27"/>
      <c r="K260" s="26"/>
      <c r="L260" s="26"/>
      <c r="M260" s="26"/>
      <c r="N260" s="26"/>
      <c r="O260" s="26"/>
      <c r="P260" s="27" t="e">
        <f>Q256+Q257+Q258</f>
        <v>#DIV/0!</v>
      </c>
      <c r="Q260" s="27"/>
      <c r="R260" s="26"/>
      <c r="S260" s="26"/>
      <c r="T260" s="26"/>
      <c r="U260" s="26"/>
      <c r="V260" s="26"/>
      <c r="W260" s="27" t="e">
        <f>X256+X257+X258</f>
        <v>#DIV/0!</v>
      </c>
      <c r="X260" s="27"/>
      <c r="Y260" s="26"/>
      <c r="Z260" s="26"/>
      <c r="AA260" s="26"/>
      <c r="AB260" s="26"/>
      <c r="AC260" s="26"/>
      <c r="AD260" s="27" t="e">
        <f>AE256+AE257+AE258</f>
        <v>#DIV/0!</v>
      </c>
      <c r="AE260" s="27"/>
      <c r="AF260" s="26"/>
      <c r="AG260" s="26"/>
      <c r="AH260" s="26"/>
      <c r="AI260" s="26"/>
      <c r="AJ260" s="26"/>
      <c r="AK260" s="27">
        <f>AL256+AL257+AL258</f>
        <v>10.51942799965857</v>
      </c>
      <c r="AL260" s="27"/>
      <c r="AM260" s="26"/>
      <c r="AN260" s="26"/>
      <c r="AO260" s="26"/>
      <c r="AP260" s="26"/>
      <c r="AQ260" s="26"/>
      <c r="AR260" s="27">
        <f>AS256+AS257+AS258</f>
        <v>4.6105135681658558</v>
      </c>
      <c r="AS260" s="27"/>
    </row>
    <row r="263" spans="1:45" x14ac:dyDescent="0.35">
      <c r="A263" s="8" t="s">
        <v>12</v>
      </c>
      <c r="B263" s="8">
        <v>1</v>
      </c>
      <c r="C263" s="8"/>
      <c r="D263" s="9" t="s">
        <v>23</v>
      </c>
      <c r="E263" s="9" t="s">
        <v>23</v>
      </c>
      <c r="F263" s="9" t="s">
        <v>23</v>
      </c>
      <c r="G263" s="9" t="s">
        <v>23</v>
      </c>
      <c r="H263" s="9" t="s">
        <v>23</v>
      </c>
      <c r="I263" s="3" t="e">
        <f>AVERAGE(D263:H263)</f>
        <v>#DIV/0!</v>
      </c>
      <c r="J263" s="3" t="e">
        <f>STDEV(D263:H263)</f>
        <v>#DIV/0!</v>
      </c>
      <c r="K263" s="9">
        <v>21</v>
      </c>
      <c r="L263" s="9">
        <v>20</v>
      </c>
      <c r="M263" s="9">
        <v>14</v>
      </c>
      <c r="N263" s="9">
        <v>9</v>
      </c>
      <c r="O263" s="9">
        <v>26</v>
      </c>
      <c r="P263" s="3">
        <f t="shared" ref="P263:P265" si="201">AVERAGE(K263:O263)</f>
        <v>18</v>
      </c>
      <c r="Q263" s="3">
        <f>STDEV(K263:O263)</f>
        <v>6.5954529791364598</v>
      </c>
      <c r="R263" s="9">
        <v>1</v>
      </c>
      <c r="S263" s="9">
        <v>4</v>
      </c>
      <c r="T263" s="9">
        <v>3</v>
      </c>
      <c r="U263" s="9">
        <v>3</v>
      </c>
      <c r="V263" s="9">
        <v>2</v>
      </c>
      <c r="W263" s="3">
        <f t="shared" ref="W263:W265" si="202">AVERAGE(R263:V263)</f>
        <v>2.6</v>
      </c>
      <c r="X263" s="3">
        <f>STDEV(R263:V263)</f>
        <v>1.1401754250991383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3">
        <f t="shared" ref="AD263:AD264" si="203">AVERAGE(Y263:AC263)</f>
        <v>0</v>
      </c>
      <c r="AE263" s="3">
        <f>STDEV(Y263:AC263)</f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3">
        <f t="shared" ref="AK263:AK264" si="204">AVERAGE(AF263:AJ263)</f>
        <v>0</v>
      </c>
      <c r="AL263" s="3">
        <f>STDEV(AF263:AJ263)</f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3">
        <f t="shared" ref="AR263:AR264" si="205">AVERAGE(AM263:AQ263)</f>
        <v>0</v>
      </c>
      <c r="AS263" s="3">
        <f>STDEV(AM263:AQ263)</f>
        <v>0</v>
      </c>
    </row>
    <row r="264" spans="1:45" x14ac:dyDescent="0.35">
      <c r="A264" s="8" t="s">
        <v>14</v>
      </c>
      <c r="B264" s="8">
        <v>2</v>
      </c>
      <c r="C264" s="8"/>
      <c r="D264" s="9" t="s">
        <v>23</v>
      </c>
      <c r="E264" s="9" t="s">
        <v>23</v>
      </c>
      <c r="F264" s="9" t="s">
        <v>23</v>
      </c>
      <c r="G264" s="9" t="s">
        <v>23</v>
      </c>
      <c r="H264" s="9" t="s">
        <v>23</v>
      </c>
      <c r="I264" s="3" t="e">
        <f>AVERAGE(D264:H264)</f>
        <v>#DIV/0!</v>
      </c>
      <c r="J264" s="3" t="e">
        <f>STDEV(D264:H264)</f>
        <v>#DIV/0!</v>
      </c>
      <c r="K264" s="9">
        <v>15</v>
      </c>
      <c r="L264" s="9">
        <v>23</v>
      </c>
      <c r="M264" s="9">
        <v>24</v>
      </c>
      <c r="N264" s="9">
        <v>13</v>
      </c>
      <c r="O264" s="9">
        <v>15</v>
      </c>
      <c r="P264" s="3">
        <f t="shared" si="201"/>
        <v>18</v>
      </c>
      <c r="Q264" s="3">
        <f>STDEV(K264:O264)</f>
        <v>5.0990195135927845</v>
      </c>
      <c r="R264" s="9">
        <v>2</v>
      </c>
      <c r="S264" s="9">
        <v>1</v>
      </c>
      <c r="T264" s="9">
        <v>1</v>
      </c>
      <c r="U264" s="9">
        <v>1</v>
      </c>
      <c r="V264" s="9">
        <v>1</v>
      </c>
      <c r="W264" s="3">
        <f t="shared" si="202"/>
        <v>1.2</v>
      </c>
      <c r="X264" s="3">
        <f>STDEV(R264:V264)</f>
        <v>0.44721359549995787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3">
        <f t="shared" si="203"/>
        <v>0</v>
      </c>
      <c r="AE264" s="3">
        <f>STDEV(Y264:AC264)</f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3">
        <f t="shared" si="204"/>
        <v>0</v>
      </c>
      <c r="AL264" s="3">
        <f>STDEV(AF264:AJ264)</f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3">
        <f t="shared" si="205"/>
        <v>0</v>
      </c>
      <c r="AS264" s="3">
        <f>STDEV(AM264:AQ264)</f>
        <v>0</v>
      </c>
    </row>
    <row r="265" spans="1:45" x14ac:dyDescent="0.35">
      <c r="A265" s="8"/>
      <c r="B265" s="8">
        <v>3</v>
      </c>
      <c r="C265" s="8"/>
      <c r="D265" s="9" t="s">
        <v>23</v>
      </c>
      <c r="E265" s="9" t="s">
        <v>23</v>
      </c>
      <c r="F265" s="9" t="s">
        <v>23</v>
      </c>
      <c r="G265" s="9" t="s">
        <v>23</v>
      </c>
      <c r="H265" s="9" t="s">
        <v>23</v>
      </c>
      <c r="I265" s="3" t="e">
        <f>AVERAGE(D265:H265)</f>
        <v>#DIV/0!</v>
      </c>
      <c r="J265" s="3" t="e">
        <f>STDEV(D265:H265)</f>
        <v>#DIV/0!</v>
      </c>
      <c r="K265" s="9">
        <v>19</v>
      </c>
      <c r="L265" s="9">
        <v>15</v>
      </c>
      <c r="M265" s="9">
        <v>19</v>
      </c>
      <c r="N265" s="9">
        <v>18</v>
      </c>
      <c r="O265" s="9">
        <v>19</v>
      </c>
      <c r="P265" s="3">
        <f t="shared" si="201"/>
        <v>18</v>
      </c>
      <c r="Q265" s="3">
        <f>STDEV(K265:O265)</f>
        <v>1.7320508075688772</v>
      </c>
      <c r="R265" s="9">
        <v>1</v>
      </c>
      <c r="S265" s="9">
        <v>0</v>
      </c>
      <c r="T265" s="9">
        <v>1</v>
      </c>
      <c r="U265" s="9">
        <v>3</v>
      </c>
      <c r="V265" s="9">
        <v>0</v>
      </c>
      <c r="W265" s="3">
        <f t="shared" si="202"/>
        <v>1</v>
      </c>
      <c r="X265" s="3">
        <f>STDEV(R265:V265)</f>
        <v>1.2247448713915889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3">
        <f>AVERAGE(Y265:AC265)</f>
        <v>0</v>
      </c>
      <c r="AE265" s="3">
        <f>STDEV(Y265:AC265)</f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3">
        <f>AVERAGE(AF265:AJ265)</f>
        <v>0</v>
      </c>
      <c r="AL265" s="3">
        <f>STDEV(AF265:AJ265)</f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3">
        <f>AVERAGE(AM265:AQ265)</f>
        <v>0</v>
      </c>
      <c r="AS265" s="3">
        <f>STDEV(AM265:AQ265)</f>
        <v>0</v>
      </c>
    </row>
    <row r="266" spans="1:45" x14ac:dyDescent="0.35">
      <c r="A266" s="4" t="s">
        <v>24</v>
      </c>
      <c r="B266" s="8"/>
      <c r="C266" s="8"/>
      <c r="D266" s="9"/>
      <c r="E266" s="9"/>
      <c r="F266" s="9"/>
      <c r="G266" s="9"/>
      <c r="H266" s="9"/>
      <c r="I266" s="10" t="e">
        <f>AVERAGE(I263:I265)</f>
        <v>#DIV/0!</v>
      </c>
      <c r="J266" s="10"/>
      <c r="K266" s="9"/>
      <c r="L266" s="9"/>
      <c r="M266" s="9"/>
      <c r="N266" s="9"/>
      <c r="O266" s="9"/>
      <c r="P266" s="10">
        <f>AVERAGE(P263:P265)</f>
        <v>18</v>
      </c>
      <c r="Q266" s="10"/>
      <c r="R266" s="9"/>
      <c r="S266" s="9"/>
      <c r="T266" s="9"/>
      <c r="U266" s="9"/>
      <c r="V266" s="9"/>
      <c r="W266" s="10">
        <f>AVERAGE(W263:W265)</f>
        <v>1.5999999999999999</v>
      </c>
      <c r="X266" s="10"/>
      <c r="Y266" s="9"/>
      <c r="Z266" s="9"/>
      <c r="AA266" s="9"/>
      <c r="AB266" s="9"/>
      <c r="AC266" s="9"/>
      <c r="AD266" s="10">
        <f>AVERAGE(AD263:AD265)</f>
        <v>0</v>
      </c>
      <c r="AE266" s="10"/>
      <c r="AF266" s="9"/>
      <c r="AG266" s="9"/>
      <c r="AH266" s="9"/>
      <c r="AI266" s="9"/>
      <c r="AJ266" s="9"/>
      <c r="AK266" s="10">
        <f>AVERAGE(AK263:AK265)</f>
        <v>0</v>
      </c>
      <c r="AL266" s="10"/>
      <c r="AM266" s="9"/>
      <c r="AN266" s="9"/>
      <c r="AO266" s="9"/>
      <c r="AP266" s="9"/>
      <c r="AQ266" s="9"/>
      <c r="AR266" s="10">
        <f>AVERAGE(AR263:AR265)</f>
        <v>0</v>
      </c>
      <c r="AS266" s="10"/>
    </row>
    <row r="267" spans="1:45" x14ac:dyDescent="0.35">
      <c r="A267" s="4" t="s">
        <v>25</v>
      </c>
      <c r="B267" s="8"/>
      <c r="C267" s="8"/>
      <c r="D267" s="9"/>
      <c r="E267" s="9"/>
      <c r="F267" s="9"/>
      <c r="G267" s="9"/>
      <c r="H267" s="9"/>
      <c r="I267" s="10" t="e">
        <f>J263+J264+J265</f>
        <v>#DIV/0!</v>
      </c>
      <c r="J267" s="10"/>
      <c r="K267" s="9"/>
      <c r="L267" s="9"/>
      <c r="M267" s="9"/>
      <c r="N267" s="9"/>
      <c r="O267" s="9"/>
      <c r="P267" s="10">
        <f>Q263+Q264+Q265</f>
        <v>13.42652330029812</v>
      </c>
      <c r="Q267" s="10"/>
      <c r="R267" s="9"/>
      <c r="S267" s="9"/>
      <c r="T267" s="9"/>
      <c r="U267" s="9"/>
      <c r="V267" s="9"/>
      <c r="W267" s="10">
        <f>X263+X264+X265</f>
        <v>2.8121338919906851</v>
      </c>
      <c r="X267" s="10"/>
      <c r="Y267" s="9"/>
      <c r="Z267" s="9"/>
      <c r="AA267" s="9"/>
      <c r="AB267" s="9"/>
      <c r="AC267" s="9"/>
      <c r="AD267" s="10">
        <f>AE263+AE264+AE265</f>
        <v>0</v>
      </c>
      <c r="AE267" s="10"/>
      <c r="AF267" s="9"/>
      <c r="AG267" s="9"/>
      <c r="AH267" s="9"/>
      <c r="AI267" s="9"/>
      <c r="AJ267" s="9"/>
      <c r="AK267" s="10">
        <f>AL263+AL264+AL265</f>
        <v>0</v>
      </c>
      <c r="AL267" s="10"/>
      <c r="AM267" s="9"/>
      <c r="AN267" s="9"/>
      <c r="AO267" s="9"/>
      <c r="AP267" s="9"/>
      <c r="AQ267" s="9"/>
      <c r="AR267" s="10">
        <f>AS263+AS264+AS265</f>
        <v>0</v>
      </c>
      <c r="AS267" s="10"/>
    </row>
    <row r="268" spans="1:45" x14ac:dyDescent="0.35">
      <c r="A268" s="8" t="s">
        <v>15</v>
      </c>
      <c r="B268" s="8">
        <v>1</v>
      </c>
      <c r="C268" s="8"/>
      <c r="D268" s="9" t="s">
        <v>23</v>
      </c>
      <c r="E268" s="9" t="s">
        <v>23</v>
      </c>
      <c r="F268" s="9" t="s">
        <v>23</v>
      </c>
      <c r="G268" s="9" t="s">
        <v>23</v>
      </c>
      <c r="H268" s="9" t="s">
        <v>23</v>
      </c>
      <c r="I268" s="3" t="e">
        <f>AVERAGE(D268:H268)</f>
        <v>#DIV/0!</v>
      </c>
      <c r="J268" s="3" t="e">
        <f>STDEV(D268:H268)</f>
        <v>#DIV/0!</v>
      </c>
      <c r="K268" s="9">
        <v>21</v>
      </c>
      <c r="L268" s="9">
        <v>19</v>
      </c>
      <c r="M268" s="9">
        <v>21</v>
      </c>
      <c r="N268" s="9">
        <v>27</v>
      </c>
      <c r="O268" s="9">
        <v>23</v>
      </c>
      <c r="P268" s="3">
        <f t="shared" ref="P268:P270" si="206">AVERAGE(K268:O268)</f>
        <v>22.2</v>
      </c>
      <c r="Q268" s="3">
        <f>STDEV(K268:O268)</f>
        <v>3.0331501776206276</v>
      </c>
      <c r="R268" s="9">
        <v>2</v>
      </c>
      <c r="S268" s="9">
        <v>2</v>
      </c>
      <c r="T268" s="9">
        <v>0</v>
      </c>
      <c r="U268" s="9">
        <v>0</v>
      </c>
      <c r="V268" s="9">
        <v>1</v>
      </c>
      <c r="W268" s="3">
        <f t="shared" ref="W268:W270" si="207">AVERAGE(R268:V268)</f>
        <v>1</v>
      </c>
      <c r="X268" s="3">
        <f>STDEV(R268:V268)</f>
        <v>1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3">
        <f t="shared" ref="AD268:AD270" si="208">AVERAGE(Y268:AC268)</f>
        <v>0</v>
      </c>
      <c r="AE268" s="3">
        <f>STDEV(Y268:AC268)</f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3">
        <f>AVERAGE(AF268:AJ268)</f>
        <v>0</v>
      </c>
      <c r="AL268" s="3">
        <f>STDEV(AF268:AJ268)</f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3">
        <f t="shared" ref="AR268:AR270" si="209">AVERAGE(AM268:AQ268)</f>
        <v>0</v>
      </c>
      <c r="AS268" s="3">
        <f>STDEV(AM268:AQ268)</f>
        <v>0</v>
      </c>
    </row>
    <row r="269" spans="1:45" x14ac:dyDescent="0.35">
      <c r="A269" s="8"/>
      <c r="B269" s="8">
        <v>2</v>
      </c>
      <c r="C269" s="8"/>
      <c r="D269" s="9" t="s">
        <v>23</v>
      </c>
      <c r="E269" s="9" t="s">
        <v>23</v>
      </c>
      <c r="F269" s="9" t="s">
        <v>23</v>
      </c>
      <c r="G269" s="9" t="s">
        <v>23</v>
      </c>
      <c r="H269" s="9" t="s">
        <v>23</v>
      </c>
      <c r="I269" s="3" t="e">
        <f>AVERAGE(D269:H269)</f>
        <v>#DIV/0!</v>
      </c>
      <c r="J269" s="3" t="e">
        <f>STDEV(D269:H269)</f>
        <v>#DIV/0!</v>
      </c>
      <c r="K269" s="9">
        <v>22</v>
      </c>
      <c r="L269" s="9">
        <v>21</v>
      </c>
      <c r="M269" s="9">
        <v>18</v>
      </c>
      <c r="N269" s="9">
        <v>16</v>
      </c>
      <c r="O269" s="9">
        <v>24</v>
      </c>
      <c r="P269" s="3">
        <f t="shared" si="206"/>
        <v>20.2</v>
      </c>
      <c r="Q269" s="3">
        <f>STDEV(K269:O269)</f>
        <v>3.1937438845342605</v>
      </c>
      <c r="R269" s="9">
        <v>2</v>
      </c>
      <c r="S269" s="9">
        <v>2</v>
      </c>
      <c r="T269" s="9">
        <v>1</v>
      </c>
      <c r="U269" s="9">
        <v>0</v>
      </c>
      <c r="V269" s="9">
        <v>0</v>
      </c>
      <c r="W269" s="3">
        <f t="shared" si="207"/>
        <v>1</v>
      </c>
      <c r="X269" s="3">
        <f>STDEV(R269:V269)</f>
        <v>1</v>
      </c>
      <c r="Y269" s="9">
        <v>0</v>
      </c>
      <c r="Z269" s="9">
        <v>3</v>
      </c>
      <c r="AA269" s="9">
        <v>0</v>
      </c>
      <c r="AB269" s="9">
        <v>0</v>
      </c>
      <c r="AC269" s="9">
        <v>0</v>
      </c>
      <c r="AD269" s="3">
        <f t="shared" si="208"/>
        <v>0.6</v>
      </c>
      <c r="AE269" s="3">
        <f>STDEV(Y269:AC269)</f>
        <v>1.3416407864998738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3">
        <f t="shared" ref="AK269:AK270" si="210">AVERAGE(AF269:AJ269)</f>
        <v>0</v>
      </c>
      <c r="AL269" s="3">
        <f>STDEV(AF269:AJ269)</f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3">
        <f t="shared" si="209"/>
        <v>0</v>
      </c>
      <c r="AS269" s="3">
        <f>STDEV(AM269:AQ269)</f>
        <v>0</v>
      </c>
    </row>
    <row r="270" spans="1:45" x14ac:dyDescent="0.35">
      <c r="A270" s="8"/>
      <c r="B270" s="8">
        <v>3</v>
      </c>
      <c r="C270" s="8"/>
      <c r="D270" s="9" t="s">
        <v>23</v>
      </c>
      <c r="E270" s="9" t="s">
        <v>23</v>
      </c>
      <c r="F270" s="9" t="s">
        <v>23</v>
      </c>
      <c r="G270" s="9" t="s">
        <v>23</v>
      </c>
      <c r="H270" s="9" t="s">
        <v>23</v>
      </c>
      <c r="I270" s="3" t="e">
        <f>AVERAGE(D270:H270)</f>
        <v>#DIV/0!</v>
      </c>
      <c r="J270" s="3" t="e">
        <f>STDEV(D270:H270)</f>
        <v>#DIV/0!</v>
      </c>
      <c r="K270" s="9">
        <v>6</v>
      </c>
      <c r="L270" s="9">
        <v>6</v>
      </c>
      <c r="M270" s="9">
        <v>12</v>
      </c>
      <c r="N270" s="9">
        <v>7</v>
      </c>
      <c r="O270" s="9">
        <v>8</v>
      </c>
      <c r="P270" s="3">
        <f t="shared" si="206"/>
        <v>7.8</v>
      </c>
      <c r="Q270" s="3">
        <f>STDEV(K270:O270)</f>
        <v>2.4899799195977472</v>
      </c>
      <c r="R270" s="9">
        <v>0</v>
      </c>
      <c r="S270" s="9">
        <v>0</v>
      </c>
      <c r="T270" s="9">
        <v>0</v>
      </c>
      <c r="U270" s="9">
        <v>2</v>
      </c>
      <c r="V270" s="9">
        <v>0</v>
      </c>
      <c r="W270" s="3">
        <f t="shared" si="207"/>
        <v>0.4</v>
      </c>
      <c r="X270" s="3">
        <f>STDEV(R270:V270)</f>
        <v>0.89442719099991586</v>
      </c>
      <c r="Y270" s="9">
        <v>0</v>
      </c>
      <c r="Z270" s="9">
        <v>0</v>
      </c>
      <c r="AA270" s="9">
        <v>0</v>
      </c>
      <c r="AB270" s="9">
        <v>1</v>
      </c>
      <c r="AC270" s="9">
        <v>0</v>
      </c>
      <c r="AD270" s="3">
        <f t="shared" si="208"/>
        <v>0.2</v>
      </c>
      <c r="AE270" s="3">
        <f>STDEV(Y270:AC270)</f>
        <v>0.44721359549995793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3">
        <f t="shared" si="210"/>
        <v>0</v>
      </c>
      <c r="AL270" s="3">
        <f>STDEV(AF270:AJ270)</f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3">
        <f t="shared" si="209"/>
        <v>0</v>
      </c>
      <c r="AS270" s="3">
        <f>STDEV(AM270:AQ270)</f>
        <v>0</v>
      </c>
    </row>
    <row r="271" spans="1:45" x14ac:dyDescent="0.35">
      <c r="A271" s="4" t="s">
        <v>24</v>
      </c>
      <c r="B271" s="8"/>
      <c r="C271" s="8"/>
      <c r="D271" s="9"/>
      <c r="E271" s="9"/>
      <c r="F271" s="9"/>
      <c r="G271" s="9"/>
      <c r="H271" s="9"/>
      <c r="I271" s="10" t="e">
        <f>AVERAGE(I268:I270)</f>
        <v>#DIV/0!</v>
      </c>
      <c r="J271" s="10"/>
      <c r="K271" s="9"/>
      <c r="L271" s="9"/>
      <c r="M271" s="9"/>
      <c r="N271" s="9"/>
      <c r="O271" s="9"/>
      <c r="P271" s="10">
        <f>AVERAGE(P268:P270)</f>
        <v>16.733333333333331</v>
      </c>
      <c r="Q271" s="10"/>
      <c r="R271" s="9"/>
      <c r="S271" s="9"/>
      <c r="T271" s="9"/>
      <c r="U271" s="9"/>
      <c r="V271" s="9"/>
      <c r="W271" s="10">
        <f>AVERAGE(W268:W270)</f>
        <v>0.79999999999999993</v>
      </c>
      <c r="X271" s="10"/>
      <c r="Y271" s="9"/>
      <c r="Z271" s="9"/>
      <c r="AA271" s="9"/>
      <c r="AB271" s="9"/>
      <c r="AC271" s="9"/>
      <c r="AD271" s="10">
        <f>AVERAGE(AD268:AD270)</f>
        <v>0.26666666666666666</v>
      </c>
      <c r="AE271" s="10"/>
      <c r="AF271" s="9"/>
      <c r="AG271" s="9"/>
      <c r="AH271" s="9"/>
      <c r="AI271" s="9"/>
      <c r="AJ271" s="9"/>
      <c r="AK271" s="10">
        <f>AVERAGE(AK268:AK270)</f>
        <v>0</v>
      </c>
      <c r="AL271" s="10"/>
      <c r="AM271" s="9"/>
      <c r="AN271" s="9"/>
      <c r="AO271" s="9"/>
      <c r="AP271" s="9"/>
      <c r="AQ271" s="9"/>
      <c r="AR271" s="10">
        <f>AVERAGE(AR268:AR270)</f>
        <v>0</v>
      </c>
      <c r="AS271" s="10"/>
    </row>
    <row r="272" spans="1:45" x14ac:dyDescent="0.35">
      <c r="A272" s="4" t="s">
        <v>25</v>
      </c>
      <c r="B272" s="8"/>
      <c r="C272" s="8"/>
      <c r="D272" s="9"/>
      <c r="E272" s="9"/>
      <c r="F272" s="9"/>
      <c r="G272" s="9"/>
      <c r="H272" s="9"/>
      <c r="I272" s="10" t="e">
        <f>J268+J269+J270</f>
        <v>#DIV/0!</v>
      </c>
      <c r="J272" s="10"/>
      <c r="K272" s="9"/>
      <c r="L272" s="9"/>
      <c r="M272" s="9"/>
      <c r="N272" s="9"/>
      <c r="O272" s="9"/>
      <c r="P272" s="10">
        <f>Q268+Q269+Q270</f>
        <v>8.7168739817526344</v>
      </c>
      <c r="Q272" s="10"/>
      <c r="R272" s="9"/>
      <c r="S272" s="9"/>
      <c r="T272" s="9"/>
      <c r="U272" s="9"/>
      <c r="V272" s="9"/>
      <c r="W272" s="10">
        <f>X268+X269+X270</f>
        <v>2.8944271909999157</v>
      </c>
      <c r="X272" s="10"/>
      <c r="Y272" s="9"/>
      <c r="Z272" s="9"/>
      <c r="AA272" s="9"/>
      <c r="AB272" s="9"/>
      <c r="AC272" s="9"/>
      <c r="AD272" s="10">
        <f>AE268+AE269+AE270</f>
        <v>1.7888543819998317</v>
      </c>
      <c r="AE272" s="10"/>
      <c r="AF272" s="9"/>
      <c r="AG272" s="9"/>
      <c r="AH272" s="9"/>
      <c r="AI272" s="9"/>
      <c r="AJ272" s="9"/>
      <c r="AK272" s="10">
        <f>AL268+AL269+AL270</f>
        <v>0</v>
      </c>
      <c r="AL272" s="10"/>
      <c r="AM272" s="9"/>
      <c r="AN272" s="9"/>
      <c r="AO272" s="9"/>
      <c r="AP272" s="9"/>
      <c r="AQ272" s="9"/>
      <c r="AR272" s="10">
        <f>AS268+AS269+AS270</f>
        <v>0</v>
      </c>
      <c r="AS272" s="10"/>
    </row>
    <row r="273" spans="1:45" x14ac:dyDescent="0.35">
      <c r="A273" s="8" t="s">
        <v>13</v>
      </c>
      <c r="B273" s="8">
        <v>1</v>
      </c>
      <c r="C273" s="8"/>
      <c r="D273" s="9" t="s">
        <v>23</v>
      </c>
      <c r="E273" s="9" t="s">
        <v>23</v>
      </c>
      <c r="F273" s="9" t="s">
        <v>23</v>
      </c>
      <c r="G273" s="9" t="s">
        <v>23</v>
      </c>
      <c r="H273" s="9" t="s">
        <v>23</v>
      </c>
      <c r="I273" s="3" t="e">
        <f>AVERAGE(D273:H273)</f>
        <v>#DIV/0!</v>
      </c>
      <c r="J273" s="3" t="e">
        <f>STDEV(D273:H273)</f>
        <v>#DIV/0!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3" t="e">
        <f t="shared" ref="P273:P275" si="211">AVERAGE(K273:O273)</f>
        <v>#DIV/0!</v>
      </c>
      <c r="Q273" s="3" t="e">
        <f>STDEV(K273:O273)</f>
        <v>#DIV/0!</v>
      </c>
      <c r="R273" s="9">
        <v>20</v>
      </c>
      <c r="S273" s="9">
        <v>12</v>
      </c>
      <c r="T273" s="9">
        <v>18</v>
      </c>
      <c r="U273" s="9">
        <v>15</v>
      </c>
      <c r="V273" s="9">
        <v>18</v>
      </c>
      <c r="W273" s="3">
        <f t="shared" ref="W273:W275" si="212">AVERAGE(R273:V273)</f>
        <v>16.600000000000001</v>
      </c>
      <c r="X273" s="3">
        <f>STDEV(R273:V273)</f>
        <v>3.1304951684997073</v>
      </c>
      <c r="Y273" s="9">
        <v>3</v>
      </c>
      <c r="Z273" s="9">
        <v>3</v>
      </c>
      <c r="AA273" s="9">
        <v>2</v>
      </c>
      <c r="AB273" s="9">
        <v>0</v>
      </c>
      <c r="AC273" s="9">
        <v>0</v>
      </c>
      <c r="AD273" s="3">
        <f t="shared" ref="AD273:AD275" si="213">AVERAGE(Y273:AC273)</f>
        <v>1.6</v>
      </c>
      <c r="AE273" s="3">
        <f>STDEV(Y273:AC273)</f>
        <v>1.51657508881031</v>
      </c>
      <c r="AF273" s="9">
        <v>1</v>
      </c>
      <c r="AG273" s="9">
        <v>1</v>
      </c>
      <c r="AH273" s="9">
        <v>1</v>
      </c>
      <c r="AI273" s="9">
        <v>0</v>
      </c>
      <c r="AJ273" s="9">
        <v>0</v>
      </c>
      <c r="AK273" s="3">
        <f>AVERAGE(AF273:AJ273)</f>
        <v>0.6</v>
      </c>
      <c r="AL273" s="3">
        <f>STDEV(AF273:AJ273)</f>
        <v>0.54772255750516607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3">
        <f t="shared" ref="AR273:AR275" si="214">AVERAGE(AM273:AQ273)</f>
        <v>0</v>
      </c>
      <c r="AS273" s="3">
        <f>STDEV(AM273:AQ273)</f>
        <v>0</v>
      </c>
    </row>
    <row r="274" spans="1:45" x14ac:dyDescent="0.35">
      <c r="A274" s="8" t="s">
        <v>14</v>
      </c>
      <c r="B274" s="8">
        <v>2</v>
      </c>
      <c r="C274" s="8"/>
      <c r="D274" s="9" t="s">
        <v>23</v>
      </c>
      <c r="E274" s="9" t="s">
        <v>23</v>
      </c>
      <c r="F274" s="9" t="s">
        <v>23</v>
      </c>
      <c r="G274" s="9" t="s">
        <v>23</v>
      </c>
      <c r="H274" s="9" t="s">
        <v>23</v>
      </c>
      <c r="I274" s="3" t="e">
        <f>AVERAGE(D274:H274)</f>
        <v>#DIV/0!</v>
      </c>
      <c r="J274" s="3" t="e">
        <f>STDEV(D274:H274)</f>
        <v>#DIV/0!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3" t="e">
        <f t="shared" si="211"/>
        <v>#DIV/0!</v>
      </c>
      <c r="Q274" s="3" t="e">
        <f>STDEV(K274:O274)</f>
        <v>#DIV/0!</v>
      </c>
      <c r="R274" s="9">
        <v>31</v>
      </c>
      <c r="S274" s="9">
        <v>39</v>
      </c>
      <c r="T274" s="9">
        <v>51</v>
      </c>
      <c r="U274" s="9">
        <v>39</v>
      </c>
      <c r="V274" s="9">
        <v>49</v>
      </c>
      <c r="W274" s="3">
        <f t="shared" si="212"/>
        <v>41.8</v>
      </c>
      <c r="X274" s="3">
        <f>STDEV(R274:V274)</f>
        <v>8.197560612767667</v>
      </c>
      <c r="Y274" s="9">
        <v>2</v>
      </c>
      <c r="Z274" s="9">
        <v>2</v>
      </c>
      <c r="AA274" s="9">
        <v>3</v>
      </c>
      <c r="AB274" s="9">
        <v>1</v>
      </c>
      <c r="AC274" s="9">
        <v>1</v>
      </c>
      <c r="AD274" s="3">
        <f t="shared" si="213"/>
        <v>1.8</v>
      </c>
      <c r="AE274" s="3">
        <f>STDEV(Y274:AC274)</f>
        <v>0.83666002653407567</v>
      </c>
      <c r="AF274" s="9">
        <v>1</v>
      </c>
      <c r="AG274" s="9">
        <v>0</v>
      </c>
      <c r="AH274" s="9">
        <v>2</v>
      </c>
      <c r="AI274" s="9">
        <v>1</v>
      </c>
      <c r="AJ274" s="9">
        <v>1</v>
      </c>
      <c r="AK274" s="3">
        <f t="shared" ref="AK274:AK275" si="215">AVERAGE(AF274:AJ274)</f>
        <v>1</v>
      </c>
      <c r="AL274" s="3">
        <f>STDEV(AF274:AJ274)</f>
        <v>0.70710678118654757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3">
        <f t="shared" si="214"/>
        <v>0</v>
      </c>
      <c r="AS274" s="3">
        <f>STDEV(AM274:AQ274)</f>
        <v>0</v>
      </c>
    </row>
    <row r="275" spans="1:45" x14ac:dyDescent="0.35">
      <c r="A275" s="8"/>
      <c r="B275" s="8">
        <v>3</v>
      </c>
      <c r="C275" s="8"/>
      <c r="D275" s="9" t="s">
        <v>23</v>
      </c>
      <c r="E275" s="9" t="s">
        <v>23</v>
      </c>
      <c r="F275" s="9" t="s">
        <v>23</v>
      </c>
      <c r="G275" s="9" t="s">
        <v>23</v>
      </c>
      <c r="H275" s="9" t="s">
        <v>23</v>
      </c>
      <c r="I275" s="3" t="e">
        <f>AVERAGE(D275:H275)</f>
        <v>#DIV/0!</v>
      </c>
      <c r="J275" s="3" t="e">
        <f>STDEV(D275:H275)</f>
        <v>#DIV/0!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3" t="e">
        <f t="shared" si="211"/>
        <v>#DIV/0!</v>
      </c>
      <c r="Q275" s="3" t="e">
        <f>STDEV(K275:O275)</f>
        <v>#DIV/0!</v>
      </c>
      <c r="R275" s="9">
        <v>35</v>
      </c>
      <c r="S275" s="9">
        <v>27</v>
      </c>
      <c r="T275" s="9">
        <v>37</v>
      </c>
      <c r="U275" s="9">
        <v>37</v>
      </c>
      <c r="V275" s="9">
        <v>20</v>
      </c>
      <c r="W275" s="3">
        <f t="shared" si="212"/>
        <v>31.2</v>
      </c>
      <c r="X275" s="3">
        <f>STDEV(R275:V275)</f>
        <v>7.4966659255965276</v>
      </c>
      <c r="Y275" s="9">
        <v>3</v>
      </c>
      <c r="Z275" s="9">
        <v>2</v>
      </c>
      <c r="AA275" s="9">
        <v>1</v>
      </c>
      <c r="AB275" s="9">
        <v>3</v>
      </c>
      <c r="AC275" s="9">
        <v>3</v>
      </c>
      <c r="AD275" s="3">
        <f t="shared" si="213"/>
        <v>2.4</v>
      </c>
      <c r="AE275" s="3">
        <f>STDEV(Y275:AC275)</f>
        <v>0.89442719099991574</v>
      </c>
      <c r="AF275" s="9">
        <v>1</v>
      </c>
      <c r="AG275" s="9">
        <v>0</v>
      </c>
      <c r="AH275" s="9">
        <v>0</v>
      </c>
      <c r="AI275" s="9">
        <v>0</v>
      </c>
      <c r="AJ275" s="9">
        <v>1</v>
      </c>
      <c r="AK275" s="3">
        <f t="shared" si="215"/>
        <v>0.4</v>
      </c>
      <c r="AL275" s="3">
        <f>STDEV(AF275:AJ275)</f>
        <v>0.54772255750516607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3">
        <f t="shared" si="214"/>
        <v>0</v>
      </c>
      <c r="AS275" s="3">
        <f>STDEV(AM275:AQ275)</f>
        <v>0</v>
      </c>
    </row>
    <row r="276" spans="1:45" x14ac:dyDescent="0.35">
      <c r="A276" s="4" t="s">
        <v>24</v>
      </c>
      <c r="B276" s="8"/>
      <c r="C276" s="8"/>
      <c r="D276" s="9"/>
      <c r="E276" s="9"/>
      <c r="F276" s="9"/>
      <c r="G276" s="9"/>
      <c r="H276" s="9"/>
      <c r="I276" s="10" t="e">
        <f>AVERAGE(I273:I275)</f>
        <v>#DIV/0!</v>
      </c>
      <c r="J276" s="10"/>
      <c r="K276" s="9"/>
      <c r="L276" s="9"/>
      <c r="M276" s="9"/>
      <c r="N276" s="9"/>
      <c r="O276" s="9"/>
      <c r="P276" s="10" t="e">
        <f>AVERAGE(P273:P275)</f>
        <v>#DIV/0!</v>
      </c>
      <c r="Q276" s="10"/>
      <c r="R276" s="9"/>
      <c r="S276" s="9"/>
      <c r="T276" s="9"/>
      <c r="U276" s="9"/>
      <c r="V276" s="9"/>
      <c r="W276" s="10">
        <f>AVERAGE(W273:W275)</f>
        <v>29.866666666666664</v>
      </c>
      <c r="X276" s="10"/>
      <c r="Y276" s="9"/>
      <c r="Z276" s="9"/>
      <c r="AA276" s="9"/>
      <c r="AB276" s="9"/>
      <c r="AC276" s="9"/>
      <c r="AD276" s="10">
        <f>AVERAGE(AD273:AD275)</f>
        <v>1.9333333333333336</v>
      </c>
      <c r="AE276" s="10"/>
      <c r="AF276" s="9"/>
      <c r="AG276" s="9"/>
      <c r="AH276" s="9"/>
      <c r="AI276" s="9"/>
      <c r="AJ276" s="9"/>
      <c r="AK276" s="10">
        <f>AVERAGE(AK273:AK275)</f>
        <v>0.66666666666666663</v>
      </c>
      <c r="AL276" s="10"/>
      <c r="AM276" s="9"/>
      <c r="AN276" s="9"/>
      <c r="AO276" s="9"/>
      <c r="AP276" s="9"/>
      <c r="AQ276" s="9"/>
      <c r="AR276" s="10">
        <f>AVERAGE(AR273:AR275)</f>
        <v>0</v>
      </c>
      <c r="AS276" s="10"/>
    </row>
    <row r="277" spans="1:45" x14ac:dyDescent="0.35">
      <c r="A277" s="4" t="s">
        <v>25</v>
      </c>
      <c r="B277" s="8"/>
      <c r="C277" s="8"/>
      <c r="D277" s="9"/>
      <c r="E277" s="9"/>
      <c r="F277" s="9"/>
      <c r="G277" s="9"/>
      <c r="H277" s="9"/>
      <c r="I277" s="10" t="e">
        <f>J273+J274+J275</f>
        <v>#DIV/0!</v>
      </c>
      <c r="J277" s="10"/>
      <c r="K277" s="9"/>
      <c r="L277" s="9"/>
      <c r="M277" s="9"/>
      <c r="N277" s="9"/>
      <c r="O277" s="9"/>
      <c r="P277" s="10" t="e">
        <f>Q273+Q274+Q275</f>
        <v>#DIV/0!</v>
      </c>
      <c r="Q277" s="10"/>
      <c r="R277" s="9"/>
      <c r="S277" s="9"/>
      <c r="T277" s="9"/>
      <c r="U277" s="9"/>
      <c r="V277" s="9"/>
      <c r="W277" s="10">
        <f>X273+X274+X275</f>
        <v>18.824721706863901</v>
      </c>
      <c r="X277" s="10"/>
      <c r="Y277" s="9"/>
      <c r="Z277" s="9"/>
      <c r="AA277" s="9"/>
      <c r="AB277" s="9"/>
      <c r="AC277" s="9"/>
      <c r="AD277" s="10">
        <f>AE273+AE274+AE275</f>
        <v>3.2476623063443015</v>
      </c>
      <c r="AE277" s="10"/>
      <c r="AF277" s="9"/>
      <c r="AG277" s="9"/>
      <c r="AH277" s="9"/>
      <c r="AI277" s="9"/>
      <c r="AJ277" s="9"/>
      <c r="AK277" s="10">
        <f>AL273+AL274+AL275</f>
        <v>1.8025518961968798</v>
      </c>
      <c r="AL277" s="10"/>
      <c r="AM277" s="9"/>
      <c r="AN277" s="9"/>
      <c r="AO277" s="9"/>
      <c r="AP277" s="9"/>
      <c r="AQ277" s="9"/>
      <c r="AR277" s="10">
        <f>AS273+AS274+AS275</f>
        <v>0</v>
      </c>
      <c r="AS277" s="10"/>
    </row>
    <row r="278" spans="1:45" x14ac:dyDescent="0.35">
      <c r="A278" s="8" t="s">
        <v>15</v>
      </c>
      <c r="B278" s="8">
        <v>1</v>
      </c>
      <c r="C278" s="8"/>
      <c r="D278" s="9" t="s">
        <v>23</v>
      </c>
      <c r="E278" s="9" t="s">
        <v>23</v>
      </c>
      <c r="F278" s="9" t="s">
        <v>23</v>
      </c>
      <c r="G278" s="9" t="s">
        <v>23</v>
      </c>
      <c r="H278" s="9" t="s">
        <v>23</v>
      </c>
      <c r="I278" s="3" t="e">
        <f>AVERAGE(D278:H278)</f>
        <v>#DIV/0!</v>
      </c>
      <c r="J278" s="3" t="e">
        <f>STDEV(D278:H278)</f>
        <v>#DIV/0!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3" t="e">
        <f t="shared" ref="P278:P280" si="216">AVERAGE(K278:O278)</f>
        <v>#DIV/0!</v>
      </c>
      <c r="Q278" s="3" t="e">
        <f>STDEV(K278:O278)</f>
        <v>#DIV/0!</v>
      </c>
      <c r="R278" s="9" t="s">
        <v>23</v>
      </c>
      <c r="S278" s="9" t="s">
        <v>23</v>
      </c>
      <c r="T278" s="9" t="s">
        <v>23</v>
      </c>
      <c r="U278" s="9" t="s">
        <v>23</v>
      </c>
      <c r="V278" s="9" t="s">
        <v>23</v>
      </c>
      <c r="W278" s="3" t="e">
        <f t="shared" ref="W278:W280" si="217">AVERAGE(R278:V278)</f>
        <v>#DIV/0!</v>
      </c>
      <c r="X278" s="3" t="e">
        <f>STDEV(R278:V278)</f>
        <v>#DIV/0!</v>
      </c>
      <c r="Y278" s="9">
        <v>17</v>
      </c>
      <c r="Z278" s="9">
        <v>13</v>
      </c>
      <c r="AA278" s="9">
        <v>12</v>
      </c>
      <c r="AB278" s="9">
        <v>6</v>
      </c>
      <c r="AC278" s="9">
        <v>16</v>
      </c>
      <c r="AD278" s="3">
        <f t="shared" ref="AD278:AD280" si="218">AVERAGE(Y278:AC278)</f>
        <v>12.8</v>
      </c>
      <c r="AE278" s="3">
        <f>STDEV(Y278:AC278)</f>
        <v>4.3243496620879291</v>
      </c>
      <c r="AF278" s="9">
        <v>1</v>
      </c>
      <c r="AG278" s="9">
        <v>1</v>
      </c>
      <c r="AH278" s="9">
        <v>1</v>
      </c>
      <c r="AI278" s="9">
        <v>0</v>
      </c>
      <c r="AJ278" s="9">
        <v>0</v>
      </c>
      <c r="AK278" s="3">
        <f t="shared" ref="AK278:AK280" si="219">AVERAGE(AF278:AJ278)</f>
        <v>0.6</v>
      </c>
      <c r="AL278" s="3">
        <f>STDEV(AF278:AJ278)</f>
        <v>0.54772255750516607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3">
        <f t="shared" ref="AR278:AR280" si="220">AVERAGE(AM278:AQ278)</f>
        <v>0</v>
      </c>
      <c r="AS278" s="3">
        <f>STDEV(AM278:AQ278)</f>
        <v>0</v>
      </c>
    </row>
    <row r="279" spans="1:45" x14ac:dyDescent="0.35">
      <c r="A279" s="8"/>
      <c r="B279" s="8">
        <v>2</v>
      </c>
      <c r="C279" s="8"/>
      <c r="D279" s="9" t="s">
        <v>23</v>
      </c>
      <c r="E279" s="9" t="s">
        <v>23</v>
      </c>
      <c r="F279" s="9" t="s">
        <v>23</v>
      </c>
      <c r="G279" s="9" t="s">
        <v>23</v>
      </c>
      <c r="H279" s="9" t="s">
        <v>23</v>
      </c>
      <c r="I279" s="3" t="e">
        <f t="shared" ref="I279:I280" si="221">AVERAGE(D279:H279)</f>
        <v>#DIV/0!</v>
      </c>
      <c r="J279" s="3" t="e">
        <f>STDEV(D279:H279)</f>
        <v>#DIV/0!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3" t="e">
        <f t="shared" si="216"/>
        <v>#DIV/0!</v>
      </c>
      <c r="Q279" s="3" t="e">
        <f>STDEV(K279:O279)</f>
        <v>#DIV/0!</v>
      </c>
      <c r="R279" s="9">
        <v>35</v>
      </c>
      <c r="S279" s="9">
        <v>34</v>
      </c>
      <c r="T279" s="9">
        <v>35</v>
      </c>
      <c r="U279" s="9">
        <v>31</v>
      </c>
      <c r="V279" s="9">
        <v>44</v>
      </c>
      <c r="W279" s="3">
        <f t="shared" si="217"/>
        <v>35.799999999999997</v>
      </c>
      <c r="X279" s="3">
        <f>STDEV(R279:V279)</f>
        <v>4.8682645778552391</v>
      </c>
      <c r="Y279" s="9">
        <v>3</v>
      </c>
      <c r="Z279" s="9">
        <v>4</v>
      </c>
      <c r="AA279" s="9">
        <v>2</v>
      </c>
      <c r="AB279" s="9">
        <v>6</v>
      </c>
      <c r="AC279" s="9">
        <v>2</v>
      </c>
      <c r="AD279" s="3">
        <f t="shared" si="218"/>
        <v>3.4</v>
      </c>
      <c r="AE279" s="3">
        <f>STDEV(Y279:AC279)</f>
        <v>1.6733200530681513</v>
      </c>
      <c r="AF279" s="9">
        <v>0</v>
      </c>
      <c r="AG279" s="9">
        <v>1</v>
      </c>
      <c r="AH279" s="9">
        <v>1</v>
      </c>
      <c r="AI279" s="9">
        <v>1</v>
      </c>
      <c r="AJ279" s="9">
        <v>0</v>
      </c>
      <c r="AK279" s="3">
        <f t="shared" si="219"/>
        <v>0.6</v>
      </c>
      <c r="AL279" s="3">
        <f>STDEV(AF279:AJ279)</f>
        <v>0.54772255750516607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3">
        <f t="shared" si="220"/>
        <v>0</v>
      </c>
      <c r="AS279" s="3">
        <f>STDEV(AM279:AQ279)</f>
        <v>0</v>
      </c>
    </row>
    <row r="280" spans="1:45" x14ac:dyDescent="0.35">
      <c r="A280" s="8"/>
      <c r="B280" s="8">
        <v>3</v>
      </c>
      <c r="C280" s="8"/>
      <c r="D280" s="9" t="s">
        <v>23</v>
      </c>
      <c r="E280" s="9" t="s">
        <v>23</v>
      </c>
      <c r="F280" s="9" t="s">
        <v>23</v>
      </c>
      <c r="G280" s="9" t="s">
        <v>23</v>
      </c>
      <c r="H280" s="9" t="s">
        <v>23</v>
      </c>
      <c r="I280" s="3" t="e">
        <f t="shared" si="221"/>
        <v>#DIV/0!</v>
      </c>
      <c r="J280" s="3" t="e">
        <f>STDEV(D280:H280)</f>
        <v>#DIV/0!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3" t="e">
        <f t="shared" si="216"/>
        <v>#DIV/0!</v>
      </c>
      <c r="Q280" s="3" t="e">
        <f>STDEV(K280:O280)</f>
        <v>#DIV/0!</v>
      </c>
      <c r="R280" s="9">
        <v>32</v>
      </c>
      <c r="S280" s="9">
        <v>37</v>
      </c>
      <c r="T280" s="9">
        <v>41</v>
      </c>
      <c r="U280" s="9">
        <v>41</v>
      </c>
      <c r="V280" s="9">
        <v>36</v>
      </c>
      <c r="W280" s="3">
        <f t="shared" si="217"/>
        <v>37.4</v>
      </c>
      <c r="X280" s="3">
        <f>STDEV(R280:V280)</f>
        <v>3.7815340802378072</v>
      </c>
      <c r="Y280" s="9">
        <v>3</v>
      </c>
      <c r="Z280" s="9">
        <v>3</v>
      </c>
      <c r="AA280" s="9">
        <v>5</v>
      </c>
      <c r="AB280" s="9">
        <v>3</v>
      </c>
      <c r="AC280" s="9">
        <v>1</v>
      </c>
      <c r="AD280" s="3">
        <f t="shared" si="218"/>
        <v>3</v>
      </c>
      <c r="AE280" s="3">
        <f>STDEV(Y280:AC280)</f>
        <v>1.4142135623730951</v>
      </c>
      <c r="AF280" s="9">
        <v>1</v>
      </c>
      <c r="AG280" s="9">
        <v>0</v>
      </c>
      <c r="AH280" s="9">
        <v>0</v>
      </c>
      <c r="AI280" s="9">
        <v>1</v>
      </c>
      <c r="AJ280" s="9">
        <v>1</v>
      </c>
      <c r="AK280" s="3">
        <f t="shared" si="219"/>
        <v>0.6</v>
      </c>
      <c r="AL280" s="3">
        <f>STDEV(AF280:AJ280)</f>
        <v>0.54772255750516607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3">
        <f t="shared" si="220"/>
        <v>0</v>
      </c>
      <c r="AS280" s="3">
        <f>STDEV(AM280:AQ280)</f>
        <v>0</v>
      </c>
    </row>
    <row r="281" spans="1:45" x14ac:dyDescent="0.35">
      <c r="A281" s="4" t="s">
        <v>24</v>
      </c>
      <c r="B281" s="8"/>
      <c r="C281" s="8"/>
      <c r="D281" s="8"/>
      <c r="E281" s="8"/>
      <c r="F281" s="8"/>
      <c r="G281" s="8"/>
      <c r="H281" s="8"/>
      <c r="I281" s="10" t="e">
        <f>AVERAGE(I278:I280)</f>
        <v>#DIV/0!</v>
      </c>
      <c r="J281" s="10"/>
      <c r="K281" s="9"/>
      <c r="L281" s="9"/>
      <c r="M281" s="9"/>
      <c r="N281" s="9"/>
      <c r="O281" s="9"/>
      <c r="P281" s="10" t="e">
        <f>AVERAGE(P278:P280)</f>
        <v>#DIV/0!</v>
      </c>
      <c r="Q281" s="10"/>
      <c r="R281" s="9"/>
      <c r="S281" s="9"/>
      <c r="T281" s="9"/>
      <c r="U281" s="9"/>
      <c r="V281" s="9"/>
      <c r="W281" s="10">
        <f>AVERAGE(W279:W280)</f>
        <v>36.599999999999994</v>
      </c>
      <c r="X281" s="10"/>
      <c r="Y281" s="9"/>
      <c r="Z281" s="9"/>
      <c r="AA281" s="9"/>
      <c r="AB281" s="9"/>
      <c r="AC281" s="9"/>
      <c r="AD281" s="10">
        <f>AVERAGE(AD278:AD280)</f>
        <v>6.3999999999999995</v>
      </c>
      <c r="AE281" s="10"/>
      <c r="AF281" s="9"/>
      <c r="AG281" s="9"/>
      <c r="AH281" s="9"/>
      <c r="AI281" s="9"/>
      <c r="AJ281" s="9"/>
      <c r="AK281" s="10">
        <f>AVERAGE(AK278:AK280)</f>
        <v>0.6</v>
      </c>
      <c r="AL281" s="10"/>
      <c r="AM281" s="9"/>
      <c r="AN281" s="9"/>
      <c r="AO281" s="9"/>
      <c r="AP281" s="9"/>
      <c r="AQ281" s="9"/>
      <c r="AR281" s="10">
        <f>AVERAGE(AR278:AR280)</f>
        <v>0</v>
      </c>
      <c r="AS281" s="10"/>
    </row>
    <row r="282" spans="1:45" x14ac:dyDescent="0.35">
      <c r="A282" s="4" t="s">
        <v>25</v>
      </c>
      <c r="B282" s="8"/>
      <c r="C282" s="8"/>
      <c r="D282" s="8"/>
      <c r="E282" s="8"/>
      <c r="F282" s="8"/>
      <c r="G282" s="8"/>
      <c r="H282" s="8"/>
      <c r="I282" s="10" t="e">
        <f>J278+J279+J280</f>
        <v>#DIV/0!</v>
      </c>
      <c r="J282" s="10"/>
      <c r="K282" s="9"/>
      <c r="L282" s="9"/>
      <c r="M282" s="9"/>
      <c r="N282" s="9"/>
      <c r="O282" s="9"/>
      <c r="P282" s="10" t="e">
        <f>Q278+Q279+Q280</f>
        <v>#DIV/0!</v>
      </c>
      <c r="Q282" s="10"/>
      <c r="R282" s="9"/>
      <c r="S282" s="9"/>
      <c r="T282" s="9"/>
      <c r="U282" s="9"/>
      <c r="V282" s="9"/>
      <c r="W282" s="10" t="e">
        <f>X278+X279+X280</f>
        <v>#DIV/0!</v>
      </c>
      <c r="X282" s="10"/>
      <c r="Y282" s="9"/>
      <c r="Z282" s="9"/>
      <c r="AA282" s="9"/>
      <c r="AB282" s="9"/>
      <c r="AC282" s="9"/>
      <c r="AD282" s="10">
        <f>AE278+AE279+AE280</f>
        <v>7.4118832775291752</v>
      </c>
      <c r="AE282" s="10"/>
      <c r="AF282" s="9"/>
      <c r="AG282" s="9"/>
      <c r="AH282" s="9"/>
      <c r="AI282" s="9"/>
      <c r="AJ282" s="9"/>
      <c r="AK282" s="10">
        <f>AL278+AL279+AL280</f>
        <v>1.6431676725154982</v>
      </c>
      <c r="AL282" s="10"/>
      <c r="AM282" s="9"/>
      <c r="AN282" s="9"/>
      <c r="AO282" s="9"/>
      <c r="AP282" s="9"/>
      <c r="AQ282" s="9"/>
      <c r="AR282" s="10">
        <f>AS278+AS279+AS280</f>
        <v>0</v>
      </c>
      <c r="AS282" s="10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96"/>
  <sheetViews>
    <sheetView tabSelected="1" zoomScale="55" zoomScaleNormal="55" workbookViewId="0">
      <selection activeCell="K4" sqref="K4"/>
    </sheetView>
  </sheetViews>
  <sheetFormatPr defaultRowHeight="14.5" x14ac:dyDescent="0.35"/>
  <cols>
    <col min="57" max="57" width="8.7265625" customWidth="1"/>
  </cols>
  <sheetData>
    <row r="1" spans="1:9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</row>
    <row r="2" spans="1:91" x14ac:dyDescent="0.35">
      <c r="A2" s="8" t="s">
        <v>1</v>
      </c>
      <c r="B2" s="8"/>
      <c r="C2" s="8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</row>
    <row r="3" spans="1:91" x14ac:dyDescent="0.35">
      <c r="A3" s="8"/>
      <c r="B3" s="8"/>
      <c r="C3" s="8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</row>
    <row r="4" spans="1:91" x14ac:dyDescent="0.35">
      <c r="A4" s="8" t="s">
        <v>6</v>
      </c>
      <c r="B4" s="8"/>
      <c r="C4" s="8" t="s">
        <v>7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</row>
    <row r="5" spans="1:91" x14ac:dyDescent="0.35">
      <c r="A5" s="8" t="s">
        <v>8</v>
      </c>
      <c r="B5" s="8"/>
      <c r="C5" s="8" t="s">
        <v>9</v>
      </c>
      <c r="D5" s="8" t="s">
        <v>10</v>
      </c>
      <c r="E5" s="8" t="s">
        <v>11</v>
      </c>
      <c r="F5" s="8"/>
      <c r="G5" s="8" t="s">
        <v>12</v>
      </c>
      <c r="H5" s="8"/>
      <c r="I5" s="8" t="s">
        <v>13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</row>
    <row r="6" spans="1:91" x14ac:dyDescent="0.35">
      <c r="A6" s="8"/>
      <c r="B6" s="8"/>
      <c r="C6" s="8"/>
      <c r="D6" s="8" t="s">
        <v>34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</row>
    <row r="7" spans="1:91" x14ac:dyDescent="0.35">
      <c r="A7" s="8"/>
      <c r="B7" s="8"/>
      <c r="C7" s="8"/>
      <c r="D7" s="8" t="s">
        <v>16</v>
      </c>
      <c r="E7" s="8"/>
      <c r="F7" s="8"/>
      <c r="G7" s="8"/>
      <c r="H7" s="8"/>
      <c r="I7" s="8"/>
      <c r="J7" s="8"/>
      <c r="K7" s="8"/>
      <c r="L7" s="8" t="s">
        <v>27</v>
      </c>
      <c r="M7" s="8"/>
      <c r="N7" s="8"/>
      <c r="O7" s="8"/>
      <c r="P7" s="8"/>
      <c r="Q7" s="8"/>
      <c r="R7" s="8"/>
      <c r="S7" s="8"/>
      <c r="T7" s="8" t="s">
        <v>28</v>
      </c>
      <c r="U7" s="8"/>
      <c r="V7" s="8"/>
      <c r="W7" s="8"/>
      <c r="X7" s="8"/>
      <c r="Y7" s="8"/>
      <c r="Z7" s="8"/>
      <c r="AA7" s="8"/>
      <c r="AB7" s="8" t="s">
        <v>29</v>
      </c>
      <c r="AC7" s="8"/>
      <c r="AD7" s="8"/>
      <c r="AE7" s="8"/>
      <c r="AF7" s="8"/>
      <c r="AG7" s="8"/>
      <c r="AH7" s="8"/>
      <c r="AI7" s="8"/>
      <c r="AJ7" s="8" t="s">
        <v>30</v>
      </c>
      <c r="AK7" s="8"/>
      <c r="AL7" s="8"/>
      <c r="AM7" s="8"/>
      <c r="AN7" s="8"/>
      <c r="AO7" s="8"/>
      <c r="AP7" s="8"/>
      <c r="AQ7" s="8"/>
      <c r="AR7" s="8" t="s">
        <v>31</v>
      </c>
      <c r="AS7" s="8"/>
      <c r="AT7" s="8"/>
      <c r="AU7" s="8"/>
      <c r="AV7" s="8"/>
      <c r="AW7" s="8"/>
      <c r="AX7" s="8"/>
      <c r="AY7" s="8"/>
      <c r="AZ7" s="8" t="s">
        <v>33</v>
      </c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</row>
    <row r="8" spans="1:91" x14ac:dyDescent="0.35">
      <c r="A8" s="8"/>
      <c r="B8" s="8"/>
      <c r="C8" s="8" t="s">
        <v>17</v>
      </c>
      <c r="D8" s="8">
        <f>10^0</f>
        <v>1</v>
      </c>
      <c r="E8" s="8">
        <f>10^-1</f>
        <v>0.1</v>
      </c>
      <c r="F8" s="8">
        <f>10^-2</f>
        <v>0.01</v>
      </c>
      <c r="G8" s="8">
        <f>10^-3</f>
        <v>1E-3</v>
      </c>
      <c r="H8" s="8">
        <f>10^-4</f>
        <v>1E-4</v>
      </c>
      <c r="I8" s="8">
        <f>10^-5</f>
        <v>1.0000000000000001E-5</v>
      </c>
      <c r="J8" s="15" t="s">
        <v>35</v>
      </c>
      <c r="K8" s="17" t="s">
        <v>25</v>
      </c>
      <c r="L8" s="8">
        <f>10^0</f>
        <v>1</v>
      </c>
      <c r="M8" s="8">
        <f>10^-1</f>
        <v>0.1</v>
      </c>
      <c r="N8" s="8">
        <f>10^-2</f>
        <v>0.01</v>
      </c>
      <c r="O8" s="8">
        <f>10^-3</f>
        <v>1E-3</v>
      </c>
      <c r="P8" s="8">
        <f>10^-4</f>
        <v>1E-4</v>
      </c>
      <c r="Q8" s="8">
        <f>10^-5</f>
        <v>1.0000000000000001E-5</v>
      </c>
      <c r="R8" s="15" t="s">
        <v>35</v>
      </c>
      <c r="S8" s="17" t="s">
        <v>25</v>
      </c>
      <c r="T8" s="8">
        <f>10^0</f>
        <v>1</v>
      </c>
      <c r="U8" s="8">
        <f>10^-1</f>
        <v>0.1</v>
      </c>
      <c r="V8" s="8">
        <f>10^-2</f>
        <v>0.01</v>
      </c>
      <c r="W8" s="8">
        <f>10^-3</f>
        <v>1E-3</v>
      </c>
      <c r="X8" s="8">
        <f>10^-4</f>
        <v>1E-4</v>
      </c>
      <c r="Y8" s="8">
        <f>10^-5</f>
        <v>1.0000000000000001E-5</v>
      </c>
      <c r="Z8" s="15" t="s">
        <v>35</v>
      </c>
      <c r="AA8" s="17" t="s">
        <v>25</v>
      </c>
      <c r="AB8" s="8">
        <f>10^0</f>
        <v>1</v>
      </c>
      <c r="AC8" s="8">
        <f>10^-1</f>
        <v>0.1</v>
      </c>
      <c r="AD8" s="8">
        <f>10^-2</f>
        <v>0.01</v>
      </c>
      <c r="AE8" s="8">
        <f>10^-3</f>
        <v>1E-3</v>
      </c>
      <c r="AF8" s="8">
        <f>10^-4</f>
        <v>1E-4</v>
      </c>
      <c r="AG8" s="8">
        <f>10^-5</f>
        <v>1.0000000000000001E-5</v>
      </c>
      <c r="AH8" s="15" t="s">
        <v>35</v>
      </c>
      <c r="AI8" s="17" t="s">
        <v>25</v>
      </c>
      <c r="AJ8" s="8">
        <f>10^0</f>
        <v>1</v>
      </c>
      <c r="AK8" s="8">
        <f>10^-1</f>
        <v>0.1</v>
      </c>
      <c r="AL8" s="8">
        <f>10^-2</f>
        <v>0.01</v>
      </c>
      <c r="AM8" s="8">
        <f>10^-3</f>
        <v>1E-3</v>
      </c>
      <c r="AN8" s="8">
        <f>10^-4</f>
        <v>1E-4</v>
      </c>
      <c r="AO8" s="8">
        <f>10^-5</f>
        <v>1.0000000000000001E-5</v>
      </c>
      <c r="AP8" s="15" t="s">
        <v>35</v>
      </c>
      <c r="AQ8" s="17" t="s">
        <v>25</v>
      </c>
      <c r="AR8" s="8">
        <f>10^0</f>
        <v>1</v>
      </c>
      <c r="AS8" s="8">
        <f>10^-1</f>
        <v>0.1</v>
      </c>
      <c r="AT8" s="8">
        <f>10^-2</f>
        <v>0.01</v>
      </c>
      <c r="AU8" s="8">
        <f>10^-3</f>
        <v>1E-3</v>
      </c>
      <c r="AV8" s="8">
        <f>10^-4</f>
        <v>1E-4</v>
      </c>
      <c r="AW8" s="8">
        <f>10^-5</f>
        <v>1.0000000000000001E-5</v>
      </c>
      <c r="AX8" s="15" t="s">
        <v>35</v>
      </c>
      <c r="AY8" s="17" t="s">
        <v>25</v>
      </c>
      <c r="AZ8" s="8">
        <f>10^0</f>
        <v>1</v>
      </c>
      <c r="BA8" s="8">
        <f>10^-1</f>
        <v>0.1</v>
      </c>
      <c r="BB8" s="8">
        <f>10^-2</f>
        <v>0.01</v>
      </c>
      <c r="BC8" s="8">
        <f>10^-3</f>
        <v>1E-3</v>
      </c>
      <c r="BD8" s="8">
        <f>10^-4</f>
        <v>1E-4</v>
      </c>
      <c r="BE8" s="8">
        <f>10^-5</f>
        <v>1.0000000000000001E-5</v>
      </c>
      <c r="BF8" s="15" t="s">
        <v>35</v>
      </c>
      <c r="BG8" s="17" t="s">
        <v>25</v>
      </c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</row>
    <row r="9" spans="1:91" x14ac:dyDescent="0.35">
      <c r="A9" s="8"/>
      <c r="B9" s="8"/>
      <c r="C9" s="8" t="s">
        <v>21</v>
      </c>
      <c r="D9" s="9">
        <f>'Survivalexp RAW 30May-..Jun'!I12</f>
        <v>0</v>
      </c>
      <c r="E9" s="8">
        <f>'Survivalexp RAW 30May-..Jun'!P12</f>
        <v>0</v>
      </c>
      <c r="F9" s="9">
        <f>'Survivalexp RAW 30May-..Jun'!W12</f>
        <v>0</v>
      </c>
      <c r="G9" s="9">
        <f>'Survivalexp RAW 30May-..Jun'!AD12</f>
        <v>0</v>
      </c>
      <c r="H9" s="9">
        <f>'Survivalexp RAW 30May-..Jun'!AK12</f>
        <v>0</v>
      </c>
      <c r="I9" s="9">
        <f>'Survivalexp RAW 30May-..Jun'!AR12</f>
        <v>0</v>
      </c>
      <c r="J9" s="8"/>
      <c r="K9" s="8"/>
      <c r="L9" s="9">
        <f>'Survivalexp RAW 30May-..Jun'!I56</f>
        <v>0</v>
      </c>
      <c r="M9" s="9">
        <f>'Survivalexp RAW 30May-..Jun'!P56</f>
        <v>0</v>
      </c>
      <c r="N9" s="9">
        <f>'Survivalexp RAW 30May-..Jun'!W56</f>
        <v>0</v>
      </c>
      <c r="O9" s="9">
        <f>'Survivalexp RAW 30May-..Jun'!AD56</f>
        <v>0</v>
      </c>
      <c r="P9" s="9">
        <f>'Survivalexp RAW 30May-..Jun'!AK56</f>
        <v>0</v>
      </c>
      <c r="Q9" s="9">
        <f>'Survivalexp RAW 30May-..Jun'!AR56</f>
        <v>0</v>
      </c>
      <c r="R9" s="8"/>
      <c r="S9" s="8"/>
      <c r="T9" s="9">
        <f>'Survivalexp RAW 30May-..Jun'!I100</f>
        <v>0</v>
      </c>
      <c r="U9" s="9">
        <f>'Survivalexp RAW 30May-..Jun'!P100</f>
        <v>0</v>
      </c>
      <c r="V9" s="9">
        <f>'Survivalexp RAW 30May-..Jun'!W100</f>
        <v>0</v>
      </c>
      <c r="W9" s="9">
        <f>'Survivalexp RAW 30May-..Jun'!AD100</f>
        <v>0</v>
      </c>
      <c r="X9" s="9">
        <f>'Survivalexp RAW 30May-..Jun'!AK100</f>
        <v>0</v>
      </c>
      <c r="Y9" s="9">
        <f>'Survivalexp RAW 30May-..Jun'!AR100</f>
        <v>0</v>
      </c>
      <c r="Z9" s="8"/>
      <c r="AA9" s="8"/>
      <c r="AB9" s="9">
        <f>'Survivalexp RAW 30May-..Jun'!I144</f>
        <v>0</v>
      </c>
      <c r="AC9" s="8">
        <f>'Survivalexp RAW 30May-..Jun'!P144</f>
        <v>0</v>
      </c>
      <c r="AD9" s="9">
        <f>'Survivalexp RAW 30May-..Jun'!W144</f>
        <v>0</v>
      </c>
      <c r="AE9" s="9">
        <f>'Survivalexp RAW 30May-..Jun'!AD144</f>
        <v>0</v>
      </c>
      <c r="AF9" s="9">
        <f>'Survivalexp RAW 30May-..Jun'!AK144</f>
        <v>0</v>
      </c>
      <c r="AG9" s="9">
        <f>'Survivalexp RAW 30May-..Jun'!AR144</f>
        <v>0</v>
      </c>
      <c r="AH9" s="8"/>
      <c r="AI9" s="8"/>
      <c r="AJ9" s="9">
        <f>'Survivalexp RAW 30May-..Jun'!I188</f>
        <v>0</v>
      </c>
      <c r="AK9" s="9">
        <f>'Survivalexp RAW 30May-..Jun'!P188</f>
        <v>0</v>
      </c>
      <c r="AL9" s="9">
        <f>'Survivalexp RAW 30May-..Jun'!W188</f>
        <v>0</v>
      </c>
      <c r="AM9" s="9">
        <f>'Survivalexp RAW 30May-..Jun'!AD188</f>
        <v>0</v>
      </c>
      <c r="AN9" s="8">
        <f>'Survivalexp RAW 30May-..Jun'!AK188</f>
        <v>0</v>
      </c>
      <c r="AO9" s="9">
        <f>'Survivalexp RAW 30May-..Jun'!AR188</f>
        <v>0</v>
      </c>
      <c r="AP9" s="8"/>
      <c r="AQ9" s="8"/>
      <c r="AR9" s="9" t="e">
        <f>'Survivalexp RAW 30May-..Jun'!#REF!</f>
        <v>#REF!</v>
      </c>
      <c r="AS9" s="9" t="e">
        <f>'Survivalexp RAW 30May-..Jun'!#REF!</f>
        <v>#REF!</v>
      </c>
      <c r="AT9" s="8" t="e">
        <f>'Survivalexp RAW 30May-..Jun'!#REF!</f>
        <v>#REF!</v>
      </c>
      <c r="AU9" s="9" t="e">
        <f>'Survivalexp RAW 30May-..Jun'!#REF!</f>
        <v>#REF!</v>
      </c>
      <c r="AV9" s="9" t="e">
        <f>'Survivalexp RAW 30May-..Jun'!#REF!</f>
        <v>#REF!</v>
      </c>
      <c r="AW9" s="9" t="e">
        <f>'Survivalexp RAW 30May-..Jun'!#REF!</f>
        <v>#REF!</v>
      </c>
      <c r="AX9" s="8"/>
      <c r="AY9" s="8"/>
      <c r="AZ9" s="8" t="e">
        <f>'Survivalexp RAW 30May-..Jun'!#REF!</f>
        <v>#REF!</v>
      </c>
      <c r="BA9" s="8" t="e">
        <f>'Survivalexp RAW 30May-..Jun'!#REF!</f>
        <v>#REF!</v>
      </c>
      <c r="BB9" s="8" t="e">
        <f>'Survivalexp RAW 30May-..Jun'!#REF!</f>
        <v>#REF!</v>
      </c>
      <c r="BC9" s="8" t="e">
        <f>'Survivalexp RAW 30May-..Jun'!#REF!</f>
        <v>#REF!</v>
      </c>
      <c r="BD9" s="8" t="e">
        <f>'Survivalexp RAW 30May-..Jun'!#REF!</f>
        <v>#REF!</v>
      </c>
      <c r="BE9" s="8" t="e">
        <f>'Survivalexp RAW 30May-..Jun'!#REF!</f>
        <v>#REF!</v>
      </c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9"/>
      <c r="CB9" s="8"/>
      <c r="CC9" s="9"/>
      <c r="CD9" s="9"/>
      <c r="CE9" s="9"/>
      <c r="CF9" s="9"/>
      <c r="CG9" s="9"/>
      <c r="CH9" s="8"/>
      <c r="CI9" s="9"/>
      <c r="CJ9" s="9"/>
      <c r="CK9" s="9"/>
      <c r="CL9" s="9"/>
      <c r="CM9" s="9"/>
    </row>
    <row r="10" spans="1:91" x14ac:dyDescent="0.35">
      <c r="A10" s="8"/>
      <c r="B10" s="8"/>
      <c r="C10" s="8" t="s">
        <v>25</v>
      </c>
      <c r="D10" s="9">
        <f>'Survivalexp RAW 30May-..Jun'!I13</f>
        <v>0</v>
      </c>
      <c r="E10" s="8">
        <f>'Survivalexp RAW 30May-..Jun'!P13</f>
        <v>0</v>
      </c>
      <c r="F10" s="9">
        <f>'Survivalexp RAW 30May-..Jun'!W13</f>
        <v>0</v>
      </c>
      <c r="G10" s="9">
        <f>'Survivalexp RAW 30May-..Jun'!AD13</f>
        <v>0</v>
      </c>
      <c r="H10" s="9">
        <f>'Survivalexp RAW 30May-..Jun'!AK13</f>
        <v>0</v>
      </c>
      <c r="I10" s="9">
        <f>'Survivalexp RAW 30May-..Jun'!AR13</f>
        <v>0</v>
      </c>
      <c r="J10" s="8"/>
      <c r="K10" s="8"/>
      <c r="L10" s="9">
        <f>'Survivalexp RAW 30May-..Jun'!I57</f>
        <v>0</v>
      </c>
      <c r="M10" s="9">
        <f>'Survivalexp RAW 30May-..Jun'!P57</f>
        <v>0</v>
      </c>
      <c r="N10" s="9">
        <f>'Survivalexp RAW 30May-..Jun'!W57</f>
        <v>0</v>
      </c>
      <c r="O10" s="9">
        <f>'Survivalexp RAW 30May-..Jun'!AD57</f>
        <v>0</v>
      </c>
      <c r="P10" s="9">
        <f>'Survivalexp RAW 30May-..Jun'!AK57</f>
        <v>0</v>
      </c>
      <c r="Q10" s="9">
        <f>'Survivalexp RAW 30May-..Jun'!AR57</f>
        <v>0</v>
      </c>
      <c r="R10" s="8"/>
      <c r="S10" s="8"/>
      <c r="T10" s="9">
        <f>'Survivalexp RAW 30May-..Jun'!I101</f>
        <v>0</v>
      </c>
      <c r="U10" s="9">
        <f>'Survivalexp RAW 30May-..Jun'!P101</f>
        <v>0</v>
      </c>
      <c r="V10" s="9">
        <f>'Survivalexp RAW 30May-..Jun'!W101</f>
        <v>0</v>
      </c>
      <c r="W10" s="9">
        <f>'Survivalexp RAW 30May-..Jun'!AD101</f>
        <v>0</v>
      </c>
      <c r="X10" s="9">
        <f>'Survivalexp RAW 30May-..Jun'!AK101</f>
        <v>0</v>
      </c>
      <c r="Y10" s="9">
        <f>'Survivalexp RAW 30May-..Jun'!AR101</f>
        <v>0</v>
      </c>
      <c r="Z10" s="8"/>
      <c r="AA10" s="8"/>
      <c r="AB10" s="9">
        <f>'Survivalexp RAW 30May-..Jun'!I145</f>
        <v>0</v>
      </c>
      <c r="AC10" s="8">
        <f>'Survivalexp RAW 30May-..Jun'!P145</f>
        <v>0</v>
      </c>
      <c r="AD10" s="9">
        <f>'Survivalexp RAW 30May-..Jun'!W145</f>
        <v>0</v>
      </c>
      <c r="AE10" s="9">
        <f>'Survivalexp RAW 30May-..Jun'!AD145</f>
        <v>0</v>
      </c>
      <c r="AF10" s="9">
        <f>'Survivalexp RAW 30May-..Jun'!AK145</f>
        <v>0</v>
      </c>
      <c r="AG10" s="9">
        <f>'Survivalexp RAW 30May-..Jun'!AR145</f>
        <v>0</v>
      </c>
      <c r="AH10" s="9"/>
      <c r="AI10" s="9"/>
      <c r="AJ10" s="9">
        <f>'Survivalexp RAW 30May-..Jun'!I189</f>
        <v>0</v>
      </c>
      <c r="AK10" s="9">
        <f>'Survivalexp RAW 30May-..Jun'!P189</f>
        <v>0</v>
      </c>
      <c r="AL10" s="9">
        <f>'Survivalexp RAW 30May-..Jun'!W189</f>
        <v>0</v>
      </c>
      <c r="AM10" s="9">
        <f>'Survivalexp RAW 30May-..Jun'!AD189</f>
        <v>0</v>
      </c>
      <c r="AN10" s="8">
        <f>'Survivalexp RAW 30May-..Jun'!AK189</f>
        <v>0</v>
      </c>
      <c r="AO10" s="9">
        <f>'Survivalexp RAW 30May-..Jun'!AR189</f>
        <v>0</v>
      </c>
      <c r="AP10" s="8"/>
      <c r="AQ10" s="8"/>
      <c r="AR10" s="9" t="e">
        <f>'Survivalexp RAW 30May-..Jun'!#REF!</f>
        <v>#REF!</v>
      </c>
      <c r="AS10" s="9" t="e">
        <f>'Survivalexp RAW 30May-..Jun'!#REF!</f>
        <v>#REF!</v>
      </c>
      <c r="AT10" s="8" t="e">
        <f>'Survivalexp RAW 30May-..Jun'!#REF!</f>
        <v>#REF!</v>
      </c>
      <c r="AU10" s="9" t="e">
        <f>'Survivalexp RAW 30May-..Jun'!#REF!</f>
        <v>#REF!</v>
      </c>
      <c r="AV10" s="9" t="e">
        <f>'Survivalexp RAW 30May-..Jun'!#REF!</f>
        <v>#REF!</v>
      </c>
      <c r="AW10" s="9" t="e">
        <f>'Survivalexp RAW 30May-..Jun'!#REF!</f>
        <v>#REF!</v>
      </c>
      <c r="AX10" s="8"/>
      <c r="AY10" s="8"/>
      <c r="AZ10" s="8" t="e">
        <f>'Survivalexp RAW 30May-..Jun'!#REF!</f>
        <v>#REF!</v>
      </c>
      <c r="BA10" s="8" t="e">
        <f>'Survivalexp RAW 30May-..Jun'!#REF!</f>
        <v>#REF!</v>
      </c>
      <c r="BB10" s="8" t="e">
        <f>'Survivalexp RAW 30May-..Jun'!#REF!</f>
        <v>#REF!</v>
      </c>
      <c r="BC10" s="8" t="e">
        <f>'Survivalexp RAW 30May-..Jun'!#REF!</f>
        <v>#REF!</v>
      </c>
      <c r="BD10" s="8" t="e">
        <f>'Survivalexp RAW 30May-..Jun'!#REF!</f>
        <v>#REF!</v>
      </c>
      <c r="BE10" s="8" t="e">
        <f>'Survivalexp RAW 30May-..Jun'!#REF!</f>
        <v>#REF!</v>
      </c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9"/>
      <c r="CB10" s="8"/>
      <c r="CC10" s="9"/>
      <c r="CD10" s="9"/>
      <c r="CE10" s="9"/>
      <c r="CF10" s="9"/>
      <c r="CG10" s="9"/>
      <c r="CH10" s="8"/>
      <c r="CI10" s="9"/>
      <c r="CJ10" s="9"/>
      <c r="CK10" s="9"/>
      <c r="CL10" s="9"/>
      <c r="CM10" s="9"/>
    </row>
    <row r="11" spans="1:91" x14ac:dyDescent="0.35">
      <c r="A11" s="8"/>
      <c r="B11" s="8" t="s">
        <v>36</v>
      </c>
      <c r="C11" s="8"/>
      <c r="D11" s="19">
        <f>D9/$D$8</f>
        <v>0</v>
      </c>
      <c r="E11" s="20">
        <f>E9/$E$8</f>
        <v>0</v>
      </c>
      <c r="F11" s="20">
        <f>F9/$F$8</f>
        <v>0</v>
      </c>
      <c r="G11" s="20">
        <f>G9/$G$8</f>
        <v>0</v>
      </c>
      <c r="H11" s="20">
        <f>H9/$H$8</f>
        <v>0</v>
      </c>
      <c r="I11" s="20">
        <f>I9/$I$8</f>
        <v>0</v>
      </c>
      <c r="J11" s="16">
        <f>AVERAGE(D11:I11)</f>
        <v>0</v>
      </c>
      <c r="K11" s="17">
        <f>STDEV(D11:I11)</f>
        <v>0</v>
      </c>
      <c r="L11" s="20">
        <f>L9/$D$8</f>
        <v>0</v>
      </c>
      <c r="M11" s="20">
        <f>M9/$E$8</f>
        <v>0</v>
      </c>
      <c r="N11" s="20">
        <f>N9/$F$8</f>
        <v>0</v>
      </c>
      <c r="O11" s="20">
        <f>O9/$G$8</f>
        <v>0</v>
      </c>
      <c r="P11" s="20">
        <f>P9/$H$8</f>
        <v>0</v>
      </c>
      <c r="Q11" s="20">
        <f>Q9/$I$8</f>
        <v>0</v>
      </c>
      <c r="R11" s="15">
        <f>AVERAGE(O11:Q11)</f>
        <v>0</v>
      </c>
      <c r="S11" s="17">
        <f>STDEV(O11:Q11)</f>
        <v>0</v>
      </c>
      <c r="T11" s="20">
        <f>T9/$D$8</f>
        <v>0</v>
      </c>
      <c r="U11" s="20">
        <f>U9/$E$8</f>
        <v>0</v>
      </c>
      <c r="V11" s="20">
        <f>V9/$F$8</f>
        <v>0</v>
      </c>
      <c r="W11" s="19">
        <f>W9/$G$8</f>
        <v>0</v>
      </c>
      <c r="X11" s="20">
        <f>X9/$H$8</f>
        <v>0</v>
      </c>
      <c r="Y11" s="20">
        <f>Y9/$I$8</f>
        <v>0</v>
      </c>
      <c r="Z11" s="15">
        <f>AVERAGE(W11:Y11)</f>
        <v>0</v>
      </c>
      <c r="AA11" s="17">
        <f>STDEV(W11:Y11)</f>
        <v>0</v>
      </c>
      <c r="AB11" s="19">
        <f>AB9/$D$8</f>
        <v>0</v>
      </c>
      <c r="AC11" s="19">
        <f>AC9/$E$8</f>
        <v>0</v>
      </c>
      <c r="AD11" s="20">
        <f>AD9/$F$8</f>
        <v>0</v>
      </c>
      <c r="AE11" s="20">
        <f>AE9/$G$8</f>
        <v>0</v>
      </c>
      <c r="AF11" s="20">
        <f>AF9/$H$8</f>
        <v>0</v>
      </c>
      <c r="AG11" s="19">
        <f>AG9/$I$8</f>
        <v>0</v>
      </c>
      <c r="AH11" s="16">
        <f>AVERAGE(AE11:AG11)</f>
        <v>0</v>
      </c>
      <c r="AI11" s="18">
        <f>STDEV(AE11:AG11)</f>
        <v>0</v>
      </c>
      <c r="AJ11" s="20">
        <f>AJ9/$D$8</f>
        <v>0</v>
      </c>
      <c r="AK11" s="20">
        <f>AK9/$E$8</f>
        <v>0</v>
      </c>
      <c r="AL11" s="20">
        <f>AL9/$F$8</f>
        <v>0</v>
      </c>
      <c r="AM11" s="20">
        <f>AM9/$G$8</f>
        <v>0</v>
      </c>
      <c r="AN11" s="20">
        <f>AN9/$H$8</f>
        <v>0</v>
      </c>
      <c r="AO11" s="20">
        <f>AO9/$I$8</f>
        <v>0</v>
      </c>
      <c r="AP11" s="15">
        <f>AVERAGE(AM11:AO11)</f>
        <v>0</v>
      </c>
      <c r="AQ11" s="17">
        <f>STDEV(AM11:AO11)</f>
        <v>0</v>
      </c>
      <c r="AR11" s="20" t="e">
        <f>AR9/$D$8</f>
        <v>#REF!</v>
      </c>
      <c r="AS11" s="20" t="e">
        <f>AS9/$E$8</f>
        <v>#REF!</v>
      </c>
      <c r="AT11" s="20" t="e">
        <f>AT9/$F$8</f>
        <v>#REF!</v>
      </c>
      <c r="AU11" s="20" t="e">
        <f>AU9/$G$8</f>
        <v>#REF!</v>
      </c>
      <c r="AV11" s="20" t="e">
        <f>AV9/$H$8</f>
        <v>#REF!</v>
      </c>
      <c r="AW11" s="20" t="e">
        <f>AW9/$I$8</f>
        <v>#REF!</v>
      </c>
      <c r="AX11" s="15" t="e">
        <f>AVERAGE(AU11:AW11)</f>
        <v>#REF!</v>
      </c>
      <c r="AY11" s="17" t="e">
        <f>STDEV(AU11:AW11)</f>
        <v>#REF!</v>
      </c>
      <c r="AZ11" s="20" t="e">
        <f>AZ9/$D$8</f>
        <v>#REF!</v>
      </c>
      <c r="BA11" s="20" t="e">
        <f>BA9/$E$8</f>
        <v>#REF!</v>
      </c>
      <c r="BB11" s="20" t="e">
        <f>BB9/$F$8</f>
        <v>#REF!</v>
      </c>
      <c r="BC11" s="20" t="e">
        <f>BC9/$G$8</f>
        <v>#REF!</v>
      </c>
      <c r="BD11" s="20" t="e">
        <f>BD9/$H$8</f>
        <v>#REF!</v>
      </c>
      <c r="BE11" s="20" t="e">
        <f>BE9/$I$8</f>
        <v>#REF!</v>
      </c>
      <c r="BF11" s="15" t="e">
        <f>AVERAGE(BC11:BE11)</f>
        <v>#REF!</v>
      </c>
      <c r="BG11" s="17" t="e">
        <f>STDEV(BC11:BE11)</f>
        <v>#REF!</v>
      </c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</row>
    <row r="12" spans="1:91" x14ac:dyDescent="0.35">
      <c r="A12" s="8"/>
      <c r="B12" s="8"/>
      <c r="C12" s="8" t="s">
        <v>25</v>
      </c>
      <c r="D12" s="19">
        <f>D10/$D$8</f>
        <v>0</v>
      </c>
      <c r="E12" s="20">
        <f>E10/$E$8</f>
        <v>0</v>
      </c>
      <c r="F12" s="20">
        <f>F10/$F$8</f>
        <v>0</v>
      </c>
      <c r="G12" s="20">
        <f>G10/$G$8</f>
        <v>0</v>
      </c>
      <c r="H12" s="20">
        <f>H10/$H$8</f>
        <v>0</v>
      </c>
      <c r="I12" s="20">
        <f>I10/$I$8</f>
        <v>0</v>
      </c>
      <c r="J12" s="8"/>
      <c r="K12" s="8"/>
      <c r="L12" s="20">
        <f>L10/$D$8</f>
        <v>0</v>
      </c>
      <c r="M12" s="20">
        <f>M10/$E$8</f>
        <v>0</v>
      </c>
      <c r="N12" s="20">
        <f>N10/$F$8</f>
        <v>0</v>
      </c>
      <c r="O12" s="20">
        <f>O10/$G$8</f>
        <v>0</v>
      </c>
      <c r="P12" s="20">
        <f>P10/$H$8</f>
        <v>0</v>
      </c>
      <c r="Q12" s="20">
        <f>Q10/$I$8</f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19">
        <f>AB10/$D$8</f>
        <v>0</v>
      </c>
      <c r="AC12" s="19">
        <f>AC10/$E$8</f>
        <v>0</v>
      </c>
      <c r="AD12" s="20">
        <f>AD10/$F$8</f>
        <v>0</v>
      </c>
      <c r="AE12" s="20">
        <f>AE10/$G$8</f>
        <v>0</v>
      </c>
      <c r="AF12" s="20">
        <f>AF10/$H$8</f>
        <v>0</v>
      </c>
      <c r="AG12" s="19">
        <f>AG10/$I$8</f>
        <v>0</v>
      </c>
      <c r="AH12" s="8"/>
      <c r="AI12" s="8"/>
      <c r="AJ12" s="20">
        <f>AJ10/$D$8</f>
        <v>0</v>
      </c>
      <c r="AK12" s="20">
        <f>AK10/$E$8</f>
        <v>0</v>
      </c>
      <c r="AL12" s="20">
        <f>AL10/$F$8</f>
        <v>0</v>
      </c>
      <c r="AM12" s="20">
        <f>AM10/$G$8</f>
        <v>0</v>
      </c>
      <c r="AN12" s="20">
        <f>AN10/$H$8</f>
        <v>0</v>
      </c>
      <c r="AO12" s="20">
        <f>AO10/$I$8</f>
        <v>0</v>
      </c>
      <c r="AP12" s="8"/>
      <c r="AQ12" s="8"/>
      <c r="AR12" s="20" t="e">
        <f>AR10/$D$8</f>
        <v>#REF!</v>
      </c>
      <c r="AS12" s="20" t="e">
        <f>AS10/$E$8</f>
        <v>#REF!</v>
      </c>
      <c r="AT12" s="20" t="e">
        <f>AT10/$F$8</f>
        <v>#REF!</v>
      </c>
      <c r="AU12" s="20" t="e">
        <f>AU10/$G$8</f>
        <v>#REF!</v>
      </c>
      <c r="AV12" s="20" t="e">
        <f>AV10/$H$8</f>
        <v>#REF!</v>
      </c>
      <c r="AW12" s="20" t="e">
        <f>AW10/$I$8</f>
        <v>#REF!</v>
      </c>
      <c r="AX12" s="8"/>
      <c r="AY12" s="8"/>
      <c r="AZ12" s="20" t="e">
        <f>AZ10/$D$8</f>
        <v>#REF!</v>
      </c>
      <c r="BA12" s="20" t="e">
        <f>BA10/$E$8</f>
        <v>#REF!</v>
      </c>
      <c r="BB12" s="20" t="e">
        <f>BB10/$F$8</f>
        <v>#REF!</v>
      </c>
      <c r="BC12" s="20" t="e">
        <f>BC10/$G$8</f>
        <v>#REF!</v>
      </c>
      <c r="BD12" s="20" t="e">
        <f>BD10/$H$8</f>
        <v>#REF!</v>
      </c>
      <c r="BE12" s="20" t="e">
        <f>BE10/$I$8</f>
        <v>#REF!</v>
      </c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</row>
    <row r="13" spans="1:91" x14ac:dyDescent="0.35">
      <c r="A13" s="8"/>
      <c r="B13" s="8"/>
      <c r="C13" s="8" t="s">
        <v>22</v>
      </c>
      <c r="D13" s="9" t="e">
        <f>'Survivalexp RAW 30May-..Jun'!I17</f>
        <v>#DIV/0!</v>
      </c>
      <c r="E13" s="9" t="e">
        <f>'Survivalexp RAW 30May-..Jun'!P17</f>
        <v>#DIV/0!</v>
      </c>
      <c r="F13" s="9" t="e">
        <f>'Survivalexp RAW 30May-..Jun'!W17</f>
        <v>#DIV/0!</v>
      </c>
      <c r="G13" s="9" t="e">
        <f>'Survivalexp RAW 30May-..Jun'!AD17</f>
        <v>#DIV/0!</v>
      </c>
      <c r="H13" s="9">
        <f>'Survivalexp RAW 30May-..Jun'!AK17</f>
        <v>15.030000000000001</v>
      </c>
      <c r="I13" s="9">
        <f>'Survivalexp RAW 30May-..Jun'!AR17</f>
        <v>0.8666666666666667</v>
      </c>
      <c r="J13" s="8"/>
      <c r="K13" s="8"/>
      <c r="L13" s="9" t="e">
        <f>'Survivalexp RAW 30May-..Jun'!I61</f>
        <v>#DIV/0!</v>
      </c>
      <c r="M13" s="9" t="e">
        <f>'Survivalexp RAW 30May-..Jun'!P61</f>
        <v>#DIV/0!</v>
      </c>
      <c r="N13" s="9" t="e">
        <f>'Survivalexp RAW 30May-..Jun'!W61</f>
        <v>#DIV/0!</v>
      </c>
      <c r="O13" s="9" t="e">
        <f>'Survivalexp RAW 30May-..Jun'!AD61</f>
        <v>#DIV/0!</v>
      </c>
      <c r="P13" s="9" t="e">
        <f>'Survivalexp RAW 30May-..Jun'!AK61</f>
        <v>#DIV/0!</v>
      </c>
      <c r="Q13" s="9">
        <f>'Survivalexp RAW 30May-..Jun'!AR61</f>
        <v>72.900000000000006</v>
      </c>
      <c r="R13" s="8"/>
      <c r="S13" s="8"/>
      <c r="T13" s="9" t="e">
        <f>'Survivalexp RAW 30May-..Jun'!I105</f>
        <v>#DIV/0!</v>
      </c>
      <c r="U13" s="9" t="e">
        <f>'Survivalexp RAW 30May-..Jun'!P105</f>
        <v>#DIV/0!</v>
      </c>
      <c r="V13" s="9" t="e">
        <f>'Survivalexp RAW 30May-..Jun'!W105</f>
        <v>#DIV/0!</v>
      </c>
      <c r="W13" s="9" t="e">
        <f>'Survivalexp RAW 30May-..Jun'!AD105</f>
        <v>#DIV/0!</v>
      </c>
      <c r="X13" s="9" t="e">
        <f>'Survivalexp RAW 30May-..Jun'!AK105</f>
        <v>#DIV/0!</v>
      </c>
      <c r="Y13" s="9">
        <f>'Survivalexp RAW 30May-..Jun'!AR105</f>
        <v>45.266666666666673</v>
      </c>
      <c r="Z13" s="8"/>
      <c r="AA13" s="8"/>
      <c r="AB13" s="9" t="e">
        <f>'Survivalexp RAW 30May-..Jun'!I149</f>
        <v>#DIV/0!</v>
      </c>
      <c r="AC13" s="9" t="e">
        <f>'Survivalexp RAW 30May-..Jun'!P149</f>
        <v>#DIV/0!</v>
      </c>
      <c r="AD13" s="9" t="e">
        <f>'Survivalexp RAW 30May-..Jun'!W149</f>
        <v>#DIV/0!</v>
      </c>
      <c r="AE13" s="9" t="e">
        <f>'Survivalexp RAW 30May-..Jun'!AD149</f>
        <v>#DIV/0!</v>
      </c>
      <c r="AF13" s="9">
        <f>'Survivalexp RAW 30May-..Jun'!AK149</f>
        <v>29.1</v>
      </c>
      <c r="AG13" s="9">
        <f>'Survivalexp RAW 30May-..Jun'!AR149</f>
        <v>2.9</v>
      </c>
      <c r="AH13" s="8"/>
      <c r="AI13" s="8"/>
      <c r="AJ13" s="9" t="e">
        <f>'Survivalexp RAW 30May-..Jun'!I193</f>
        <v>#DIV/0!</v>
      </c>
      <c r="AK13" s="9" t="e">
        <f>'Survivalexp RAW 30May-..Jun'!P193</f>
        <v>#DIV/0!</v>
      </c>
      <c r="AL13" s="9" t="e">
        <f>'Survivalexp RAW 30May-..Jun'!W193</f>
        <v>#DIV/0!</v>
      </c>
      <c r="AM13" s="9">
        <f>'Survivalexp RAW 30May-..Jun'!AD193</f>
        <v>51</v>
      </c>
      <c r="AN13" s="9">
        <f>'Survivalexp RAW 30May-..Jun'!AK193</f>
        <v>28.400000000000002</v>
      </c>
      <c r="AO13" s="9">
        <f>'Survivalexp RAW 30May-..Jun'!AR193</f>
        <v>0.4</v>
      </c>
      <c r="AP13" s="8"/>
      <c r="AQ13" s="8"/>
      <c r="AR13" s="9" t="e">
        <f>'Survivalexp RAW 30May-..Jun'!I229</f>
        <v>#DIV/0!</v>
      </c>
      <c r="AS13" s="9" t="e">
        <f>'Survivalexp RAW 30May-..Jun'!P229</f>
        <v>#DIV/0!</v>
      </c>
      <c r="AT13" s="9" t="e">
        <f>'Survivalexp RAW 30May-..Jun'!W229</f>
        <v>#DIV/0!</v>
      </c>
      <c r="AU13" s="9">
        <f>'Survivalexp RAW 30May-..Jun'!AD229</f>
        <v>41.75</v>
      </c>
      <c r="AV13" s="9">
        <f>'Survivalexp RAW 30May-..Jun'!AK229</f>
        <v>3.5</v>
      </c>
      <c r="AW13" s="9">
        <f>'Survivalexp RAW 30May-..Jun'!AT229</f>
        <v>0</v>
      </c>
      <c r="AX13" s="8"/>
      <c r="AY13" s="8"/>
      <c r="AZ13" s="8" t="e">
        <f>'Survivalexp RAW 30May-..Jun'!#REF!</f>
        <v>#REF!</v>
      </c>
      <c r="BA13" s="8" t="e">
        <f>'Survivalexp RAW 30May-..Jun'!#REF!</f>
        <v>#REF!</v>
      </c>
      <c r="BB13" s="8" t="e">
        <f>'Survivalexp RAW 30May-..Jun'!#REF!</f>
        <v>#REF!</v>
      </c>
      <c r="BC13" s="8" t="e">
        <f>'Survivalexp RAW 30May-..Jun'!#REF!</f>
        <v>#REF!</v>
      </c>
      <c r="BD13" s="8" t="e">
        <f>'Survivalexp RAW 30May-..Jun'!#REF!</f>
        <v>#REF!</v>
      </c>
      <c r="BE13" s="8" t="e">
        <f>'Survivalexp RAW 30May-..Jun'!#REF!</f>
        <v>#REF!</v>
      </c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</row>
    <row r="14" spans="1:91" x14ac:dyDescent="0.35">
      <c r="A14" s="8"/>
      <c r="B14" s="8"/>
      <c r="C14" s="8" t="s">
        <v>25</v>
      </c>
      <c r="D14" s="9" t="e">
        <f>'Survivalexp RAW 30May-..Jun'!I18</f>
        <v>#DIV/0!</v>
      </c>
      <c r="E14" s="9" t="e">
        <f>'Survivalexp RAW 30May-..Jun'!P18</f>
        <v>#DIV/0!</v>
      </c>
      <c r="F14" s="9" t="e">
        <f>'Survivalexp RAW 30May-..Jun'!W18</f>
        <v>#DIV/0!</v>
      </c>
      <c r="G14" s="9" t="e">
        <f>'Survivalexp RAW 30May-..Jun'!AD18</f>
        <v>#DIV/0!</v>
      </c>
      <c r="H14" s="9">
        <f>'Survivalexp RAW 30May-..Jun'!AK18</f>
        <v>16.24770188948149</v>
      </c>
      <c r="I14" s="9">
        <f>'Survivalexp RAW 30May-..Jun'!AR18</f>
        <v>2.1783008130339492</v>
      </c>
      <c r="J14" s="8"/>
      <c r="K14" s="8"/>
      <c r="L14" s="9" t="e">
        <f>'Survivalexp RAW 30May-..Jun'!I62</f>
        <v>#DIV/0!</v>
      </c>
      <c r="M14" s="9" t="e">
        <f>'Survivalexp RAW 30May-..Jun'!P62</f>
        <v>#DIV/0!</v>
      </c>
      <c r="N14" s="9" t="e">
        <f>'Survivalexp RAW 30May-..Jun'!W62</f>
        <v>#DIV/0!</v>
      </c>
      <c r="O14" s="9" t="e">
        <f>'Survivalexp RAW 30May-..Jun'!AD62</f>
        <v>#DIV/0!</v>
      </c>
      <c r="P14" s="9" t="e">
        <f>'Survivalexp RAW 30May-..Jun'!AK62</f>
        <v>#DIV/0!</v>
      </c>
      <c r="Q14" s="9" t="e">
        <f>'Survivalexp RAW 30May-..Jun'!AR62</f>
        <v>#DIV/0!</v>
      </c>
      <c r="R14" s="8"/>
      <c r="S14" s="8"/>
      <c r="T14" s="9" t="e">
        <f>'Survivalexp RAW 30May-..Jun'!I106</f>
        <v>#DIV/0!</v>
      </c>
      <c r="U14" s="9" t="e">
        <f>'Survivalexp RAW 30May-..Jun'!P106</f>
        <v>#DIV/0!</v>
      </c>
      <c r="V14" s="9" t="e">
        <f>'Survivalexp RAW 30May-..Jun'!W106</f>
        <v>#DIV/0!</v>
      </c>
      <c r="W14" s="9" t="e">
        <f>'Survivalexp RAW 30May-..Jun'!AD106</f>
        <v>#DIV/0!</v>
      </c>
      <c r="X14" s="9" t="e">
        <f>'Survivalexp RAW 30May-..Jun'!AK106</f>
        <v>#DIV/0!</v>
      </c>
      <c r="Y14" s="9">
        <f>'Survivalexp RAW 30May-..Jun'!AR106</f>
        <v>22.274005847043735</v>
      </c>
      <c r="Z14" s="8"/>
      <c r="AA14" s="8"/>
      <c r="AB14" s="9" t="e">
        <f>'Survivalexp RAW 30May-..Jun'!I150</f>
        <v>#DIV/0!</v>
      </c>
      <c r="AC14" s="9" t="e">
        <f>'Survivalexp RAW 30May-..Jun'!P150</f>
        <v>#DIV/0!</v>
      </c>
      <c r="AD14" s="9" t="e">
        <f>'Survivalexp RAW 30May-..Jun'!W150</f>
        <v>#DIV/0!</v>
      </c>
      <c r="AE14" s="9" t="e">
        <f>'Survivalexp RAW 30May-..Jun'!AD150</f>
        <v>#DIV/0!</v>
      </c>
      <c r="AF14" s="9" t="e">
        <f>'Survivalexp RAW 30May-..Jun'!AK150</f>
        <v>#DIV/0!</v>
      </c>
      <c r="AG14" s="9" t="e">
        <f>'Survivalexp RAW 30May-..Jun'!AR150</f>
        <v>#DIV/0!</v>
      </c>
      <c r="AH14" s="8"/>
      <c r="AI14" s="8"/>
      <c r="AJ14" s="9" t="e">
        <f>'Survivalexp RAW 30May-..Jun'!I194</f>
        <v>#DIV/0!</v>
      </c>
      <c r="AK14" s="9" t="e">
        <f>'Survivalexp RAW 30May-..Jun'!P194</f>
        <v>#DIV/0!</v>
      </c>
      <c r="AL14" s="9" t="e">
        <f>'Survivalexp RAW 30May-..Jun'!W194</f>
        <v>#DIV/0!</v>
      </c>
      <c r="AM14" s="9" t="e">
        <f>'Survivalexp RAW 30May-..Jun'!AD194</f>
        <v>#DIV/0!</v>
      </c>
      <c r="AN14" s="9">
        <f>'Survivalexp RAW 30May-..Jun'!AK194</f>
        <v>45.300023943505529</v>
      </c>
      <c r="AO14" s="9">
        <f>'Survivalexp RAW 30May-..Jun'!AR194</f>
        <v>2.6454812675404034</v>
      </c>
      <c r="AP14" s="8"/>
      <c r="AQ14" s="8"/>
      <c r="AR14" s="9" t="e">
        <f>'Survivalexp RAW 30May-..Jun'!I230</f>
        <v>#DIV/0!</v>
      </c>
      <c r="AS14" s="9" t="e">
        <f>'Survivalexp RAW 30May-..Jun'!P230</f>
        <v>#DIV/0!</v>
      </c>
      <c r="AT14" s="9" t="e">
        <f>'Survivalexp RAW 30May-..Jun'!W230</f>
        <v>#DIV/0!</v>
      </c>
      <c r="AU14" s="9" t="e">
        <f>'Survivalexp RAW 30May-..Jun'!AD230</f>
        <v>#DIV/0!</v>
      </c>
      <c r="AV14" s="9">
        <f>'Survivalexp RAW 30May-..Jun'!AK230</f>
        <v>39.453610832076556</v>
      </c>
      <c r="AW14" s="9">
        <f>'Survivalexp RAW 30May-..Jun'!AT230</f>
        <v>0</v>
      </c>
      <c r="AX14" s="8"/>
      <c r="AY14" s="8"/>
      <c r="AZ14" s="8" t="e">
        <f>'Survivalexp RAW 30May-..Jun'!#REF!</f>
        <v>#REF!</v>
      </c>
      <c r="BA14" s="8" t="e">
        <f>'Survivalexp RAW 30May-..Jun'!#REF!</f>
        <v>#REF!</v>
      </c>
      <c r="BB14" s="8" t="e">
        <f>'Survivalexp RAW 30May-..Jun'!#REF!</f>
        <v>#REF!</v>
      </c>
      <c r="BC14" s="8" t="e">
        <f>'Survivalexp RAW 30May-..Jun'!#REF!</f>
        <v>#REF!</v>
      </c>
      <c r="BD14" s="8" t="e">
        <f>'Survivalexp RAW 30May-..Jun'!#REF!</f>
        <v>#REF!</v>
      </c>
      <c r="BE14" s="8" t="e">
        <f>'Survivalexp RAW 30May-..Jun'!#REF!</f>
        <v>#REF!</v>
      </c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</row>
    <row r="15" spans="1:91" x14ac:dyDescent="0.35">
      <c r="A15" s="8"/>
      <c r="B15" s="8" t="s">
        <v>36</v>
      </c>
      <c r="C15" s="8"/>
      <c r="D15" s="20" t="e">
        <f>D13/$D$8</f>
        <v>#DIV/0!</v>
      </c>
      <c r="E15" s="20" t="e">
        <f>E13/$E$8</f>
        <v>#DIV/0!</v>
      </c>
      <c r="F15" s="20" t="e">
        <f>F13/$F$8</f>
        <v>#DIV/0!</v>
      </c>
      <c r="G15" s="20" t="e">
        <f>G13/$G$8</f>
        <v>#DIV/0!</v>
      </c>
      <c r="H15" s="20">
        <f>H13/$H$8</f>
        <v>150300</v>
      </c>
      <c r="I15" s="20">
        <f>I13/$I$8</f>
        <v>86666.666666666657</v>
      </c>
      <c r="J15" s="15">
        <f>H15</f>
        <v>150300</v>
      </c>
      <c r="K15" s="17">
        <f>H16</f>
        <v>162477.01889481489</v>
      </c>
      <c r="L15" s="20" t="e">
        <f>L13/$D$8</f>
        <v>#DIV/0!</v>
      </c>
      <c r="M15" s="20" t="e">
        <f>M13/$E$8</f>
        <v>#DIV/0!</v>
      </c>
      <c r="N15" s="20" t="e">
        <f>N13/$F$8</f>
        <v>#DIV/0!</v>
      </c>
      <c r="O15" s="20" t="e">
        <f>O13/$G$8</f>
        <v>#DIV/0!</v>
      </c>
      <c r="P15" s="20" t="e">
        <f>P13/$H$8</f>
        <v>#DIV/0!</v>
      </c>
      <c r="Q15" s="20">
        <f>Q13/$I$8</f>
        <v>7290000</v>
      </c>
      <c r="R15" s="15">
        <f>Q15</f>
        <v>7290000</v>
      </c>
      <c r="S15" s="17" t="e">
        <f>Q16</f>
        <v>#DIV/0!</v>
      </c>
      <c r="T15" s="20" t="e">
        <f>T13/$D$8</f>
        <v>#DIV/0!</v>
      </c>
      <c r="U15" s="20" t="e">
        <f>U13/$E$8</f>
        <v>#DIV/0!</v>
      </c>
      <c r="V15" s="20" t="e">
        <f>V13/$F$8</f>
        <v>#DIV/0!</v>
      </c>
      <c r="W15" s="20" t="e">
        <f>W13/$G$8</f>
        <v>#DIV/0!</v>
      </c>
      <c r="X15" s="20" t="e">
        <f>X13/$H$8</f>
        <v>#DIV/0!</v>
      </c>
      <c r="Y15" s="20">
        <f>Y13/$I$8</f>
        <v>4526666.666666667</v>
      </c>
      <c r="Z15" s="15">
        <f>Y15</f>
        <v>4526666.666666667</v>
      </c>
      <c r="AA15" s="17">
        <f>Y16</f>
        <v>2227400.5847043735</v>
      </c>
      <c r="AB15" s="20" t="e">
        <f>AB13/$D$8</f>
        <v>#DIV/0!</v>
      </c>
      <c r="AC15" s="20" t="e">
        <f>AC13/$E$8</f>
        <v>#DIV/0!</v>
      </c>
      <c r="AD15" s="20" t="e">
        <f>AD13/$F$8</f>
        <v>#DIV/0!</v>
      </c>
      <c r="AE15" s="20" t="e">
        <f>AE13/$G$8</f>
        <v>#DIV/0!</v>
      </c>
      <c r="AF15" s="20">
        <f>AF13/$H$8</f>
        <v>291000</v>
      </c>
      <c r="AG15" s="20">
        <f>AG13/$I$8</f>
        <v>289999.99999999994</v>
      </c>
      <c r="AH15" s="15">
        <f>AVERAGE(AF15:AG15)</f>
        <v>290500</v>
      </c>
      <c r="AI15" s="17" t="e">
        <f>AF16</f>
        <v>#DIV/0!</v>
      </c>
      <c r="AJ15" s="20" t="e">
        <f>AJ13/$D$8</f>
        <v>#DIV/0!</v>
      </c>
      <c r="AK15" s="20" t="e">
        <f>AK13/$E$8</f>
        <v>#DIV/0!</v>
      </c>
      <c r="AL15" s="20" t="e">
        <f>AL13/$F$8</f>
        <v>#DIV/0!</v>
      </c>
      <c r="AM15" s="20">
        <f>AM13/$G$8</f>
        <v>51000</v>
      </c>
      <c r="AN15" s="20">
        <f>AN13/$H$8</f>
        <v>284000</v>
      </c>
      <c r="AO15" s="20">
        <f>AO13/$I$8</f>
        <v>40000</v>
      </c>
      <c r="AP15" s="15">
        <f>AO15</f>
        <v>40000</v>
      </c>
      <c r="AQ15" s="17">
        <f>AO16</f>
        <v>264548.12675404031</v>
      </c>
      <c r="AR15" s="20" t="e">
        <f>AR13/$D$8</f>
        <v>#DIV/0!</v>
      </c>
      <c r="AS15" s="20" t="e">
        <f>AS13/$E$8</f>
        <v>#DIV/0!</v>
      </c>
      <c r="AT15" s="20" t="e">
        <f>AT13/$F$8</f>
        <v>#DIV/0!</v>
      </c>
      <c r="AU15" s="20">
        <f>AU13/$G$8</f>
        <v>41750</v>
      </c>
      <c r="AV15" s="20">
        <f>AV13/$H$8</f>
        <v>35000</v>
      </c>
      <c r="AW15" s="20">
        <f>AW13/$I$8</f>
        <v>0</v>
      </c>
      <c r="AX15" s="16">
        <f>AV15</f>
        <v>35000</v>
      </c>
      <c r="AY15" s="17">
        <f>AV16</f>
        <v>394536.10832076555</v>
      </c>
      <c r="AZ15" s="20" t="e">
        <f>AZ13/$D$8</f>
        <v>#REF!</v>
      </c>
      <c r="BA15" s="20" t="e">
        <f>BA13/$E$8</f>
        <v>#REF!</v>
      </c>
      <c r="BB15" s="20" t="e">
        <f>BB13/$F$8</f>
        <v>#REF!</v>
      </c>
      <c r="BC15" s="20" t="e">
        <f>BC13/$G$8</f>
        <v>#REF!</v>
      </c>
      <c r="BD15" s="20" t="e">
        <f>BD13/$H$8</f>
        <v>#REF!</v>
      </c>
      <c r="BE15" s="20" t="e">
        <f>BE13/$I$8</f>
        <v>#REF!</v>
      </c>
      <c r="BF15" s="15" t="e">
        <f>AVERAGE(BC15:BD15)</f>
        <v>#REF!</v>
      </c>
      <c r="BG15" s="17" t="e">
        <f>STDEV(BC15:BD15)</f>
        <v>#REF!</v>
      </c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</row>
    <row r="16" spans="1:91" x14ac:dyDescent="0.35">
      <c r="A16" s="8"/>
      <c r="B16" s="8"/>
      <c r="C16" s="8" t="s">
        <v>25</v>
      </c>
      <c r="D16" s="20" t="e">
        <f>D14/$D$8</f>
        <v>#DIV/0!</v>
      </c>
      <c r="E16" s="20" t="e">
        <f>E14/$E$8</f>
        <v>#DIV/0!</v>
      </c>
      <c r="F16" s="20" t="e">
        <f>F14/$F$8</f>
        <v>#DIV/0!</v>
      </c>
      <c r="G16" s="20" t="e">
        <f>G14/$G$8</f>
        <v>#DIV/0!</v>
      </c>
      <c r="H16" s="20">
        <f>H14/$H$8</f>
        <v>162477.01889481489</v>
      </c>
      <c r="I16" s="20">
        <f>I14/$I$8</f>
        <v>217830.08130339489</v>
      </c>
      <c r="J16" s="8"/>
      <c r="K16" s="8"/>
      <c r="L16" s="20" t="e">
        <f>L14/$D$8</f>
        <v>#DIV/0!</v>
      </c>
      <c r="M16" s="20" t="e">
        <f>M14/$E$8</f>
        <v>#DIV/0!</v>
      </c>
      <c r="N16" s="20" t="e">
        <f>N14/$F$8</f>
        <v>#DIV/0!</v>
      </c>
      <c r="O16" s="20" t="e">
        <f>O14/$G$8</f>
        <v>#DIV/0!</v>
      </c>
      <c r="P16" s="20" t="e">
        <f>P14/$H$8</f>
        <v>#DIV/0!</v>
      </c>
      <c r="Q16" s="20" t="e">
        <f>Q14/$I$8</f>
        <v>#DIV/0!</v>
      </c>
      <c r="R16" s="8"/>
      <c r="S16" s="8"/>
      <c r="T16" s="20" t="e">
        <f>T14/$D$8</f>
        <v>#DIV/0!</v>
      </c>
      <c r="U16" s="20" t="e">
        <f>U14/$E$8</f>
        <v>#DIV/0!</v>
      </c>
      <c r="V16" s="20" t="e">
        <f>V14/$F$8</f>
        <v>#DIV/0!</v>
      </c>
      <c r="W16" s="20" t="e">
        <f>W14/$G$8</f>
        <v>#DIV/0!</v>
      </c>
      <c r="X16" s="20" t="e">
        <f>X14/$H$8</f>
        <v>#DIV/0!</v>
      </c>
      <c r="Y16" s="20">
        <f>Y14/$I$8</f>
        <v>2227400.5847043735</v>
      </c>
      <c r="Z16" s="8"/>
      <c r="AA16" s="8"/>
      <c r="AB16" s="20" t="e">
        <f>AB14/$D$8</f>
        <v>#DIV/0!</v>
      </c>
      <c r="AC16" s="20" t="e">
        <f>AC14/$E$8</f>
        <v>#DIV/0!</v>
      </c>
      <c r="AD16" s="20" t="e">
        <f>AD14/$F$8</f>
        <v>#DIV/0!</v>
      </c>
      <c r="AE16" s="20" t="e">
        <f>AE14/$G$8</f>
        <v>#DIV/0!</v>
      </c>
      <c r="AF16" s="20" t="e">
        <f>AF14/$H$8</f>
        <v>#DIV/0!</v>
      </c>
      <c r="AG16" s="20" t="e">
        <f>AG14/$I$8</f>
        <v>#DIV/0!</v>
      </c>
      <c r="AH16" s="8"/>
      <c r="AI16" s="8"/>
      <c r="AJ16" s="20" t="e">
        <f>AJ14/$D$8</f>
        <v>#DIV/0!</v>
      </c>
      <c r="AK16" s="20" t="e">
        <f>AK14/$E$8</f>
        <v>#DIV/0!</v>
      </c>
      <c r="AL16" s="20" t="e">
        <f>AL14/$F$8</f>
        <v>#DIV/0!</v>
      </c>
      <c r="AM16" s="20" t="e">
        <f>AM14/$G$8</f>
        <v>#DIV/0!</v>
      </c>
      <c r="AN16" s="20">
        <f>AN14/$H$8</f>
        <v>453000.23943505529</v>
      </c>
      <c r="AO16" s="20">
        <f>AO14/$I$8</f>
        <v>264548.12675404031</v>
      </c>
      <c r="AP16" s="8"/>
      <c r="AQ16" s="8"/>
      <c r="AR16" s="20" t="e">
        <f>AR14/$D$8</f>
        <v>#DIV/0!</v>
      </c>
      <c r="AS16" s="20" t="e">
        <f>AS14/$E$8</f>
        <v>#DIV/0!</v>
      </c>
      <c r="AT16" s="20" t="e">
        <f>AT14/$F$8</f>
        <v>#DIV/0!</v>
      </c>
      <c r="AU16" s="20" t="e">
        <f>AU14/$G$8</f>
        <v>#DIV/0!</v>
      </c>
      <c r="AV16" s="20">
        <f>AV14/$H$8</f>
        <v>394536.10832076555</v>
      </c>
      <c r="AW16" s="20">
        <f>AW14/$I$8</f>
        <v>0</v>
      </c>
      <c r="AX16" s="8"/>
      <c r="AY16" s="8"/>
      <c r="AZ16" s="20" t="e">
        <f>AZ14/$D$8</f>
        <v>#REF!</v>
      </c>
      <c r="BA16" s="20" t="e">
        <f>BA14/$E$8</f>
        <v>#REF!</v>
      </c>
      <c r="BB16" s="20" t="e">
        <f>BB14/$F$8</f>
        <v>#REF!</v>
      </c>
      <c r="BC16" s="20" t="e">
        <f>BC14/$G$8</f>
        <v>#REF!</v>
      </c>
      <c r="BD16" s="20" t="e">
        <f>BD14/$H$8</f>
        <v>#REF!</v>
      </c>
      <c r="BE16" s="20" t="e">
        <f>BE14/$I$8</f>
        <v>#REF!</v>
      </c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</row>
    <row r="17" spans="2:59" x14ac:dyDescent="0.35">
      <c r="B17" s="8" t="s">
        <v>26</v>
      </c>
      <c r="C17" s="8" t="s">
        <v>14</v>
      </c>
      <c r="D17" s="9" t="e">
        <f>'Survivalexp RAW 30May-..Jun'!I22</f>
        <v>#DIV/0!</v>
      </c>
      <c r="E17" s="9" t="e">
        <f>'Survivalexp RAW 30May-..Jun'!P22</f>
        <v>#DIV/0!</v>
      </c>
      <c r="F17" s="9" t="e">
        <f>'Survivalexp RAW 30May-..Jun'!W22</f>
        <v>#DIV/0!</v>
      </c>
      <c r="G17" s="9" t="e">
        <f>'Survivalexp RAW 30May-..Jun'!AD22</f>
        <v>#DIV/0!</v>
      </c>
      <c r="H17" s="9">
        <f>'Survivalexp RAW 30May-..Jun'!AK22</f>
        <v>11.133333333333333</v>
      </c>
      <c r="I17" s="9">
        <f>'Survivalexp RAW 30May-..Jun'!AR22</f>
        <v>1.4666666666666668</v>
      </c>
      <c r="J17" s="8"/>
      <c r="K17" s="8"/>
      <c r="L17" s="9" t="e">
        <f>'Survivalexp RAW 30May-..Jun'!I66</f>
        <v>#DIV/0!</v>
      </c>
      <c r="M17" s="9" t="e">
        <f>'Survivalexp RAW 30May-..Jun'!P66</f>
        <v>#DIV/0!</v>
      </c>
      <c r="N17" s="9" t="e">
        <f>'Survivalexp RAW 30May-..Jun'!W66</f>
        <v>#DIV/0!</v>
      </c>
      <c r="O17" s="9" t="e">
        <f>'Survivalexp RAW 30May-..Jun'!AD66</f>
        <v>#DIV/0!</v>
      </c>
      <c r="P17" s="9" t="e">
        <f>'Survivalexp RAW 30May-..Jun'!AK66</f>
        <v>#DIV/0!</v>
      </c>
      <c r="Q17" s="9">
        <f>'Survivalexp RAW 30May-..Jun'!AR66</f>
        <v>32.4</v>
      </c>
      <c r="R17" s="8"/>
      <c r="S17" s="8"/>
      <c r="T17" s="9" t="e">
        <f>'Survivalexp RAW 30May-..Jun'!I110</f>
        <v>#DIV/0!</v>
      </c>
      <c r="U17" s="9" t="e">
        <f>'Survivalexp RAW 30May-..Jun'!P110</f>
        <v>#DIV/0!</v>
      </c>
      <c r="V17" s="9" t="e">
        <f>'Survivalexp RAW 30May-..Jun'!W110</f>
        <v>#DIV/0!</v>
      </c>
      <c r="W17" s="9" t="e">
        <f>'Survivalexp RAW 30May-..Jun'!AD110</f>
        <v>#DIV/0!</v>
      </c>
      <c r="X17" s="9">
        <f>'Survivalexp RAW 30May-..Jun'!AK110</f>
        <v>44.8</v>
      </c>
      <c r="Y17" s="9">
        <f>'Survivalexp RAW 30May-..Jun'!AR110</f>
        <v>9.3333333333333339</v>
      </c>
      <c r="Z17" s="8"/>
      <c r="AA17" s="8"/>
      <c r="AB17" s="9" t="e">
        <f>'Survivalexp RAW 30May-..Jun'!I154</f>
        <v>#DIV/0!</v>
      </c>
      <c r="AC17" s="9" t="e">
        <f>'Survivalexp RAW 30May-..Jun'!P154</f>
        <v>#DIV/0!</v>
      </c>
      <c r="AD17" s="9">
        <f>'Survivalexp RAW 30May-..Jun'!W154</f>
        <v>68.599999999999994</v>
      </c>
      <c r="AE17" s="9">
        <f>'Survivalexp RAW 30May-..Jun'!AD154</f>
        <v>21.866666666666664</v>
      </c>
      <c r="AF17" s="9">
        <f>'Survivalexp RAW 30May-..Jun'!AK154</f>
        <v>2.6666666666666665</v>
      </c>
      <c r="AG17" s="9">
        <f>'Survivalexp RAW 30May-..Jun'!AR154</f>
        <v>0.19999999999999998</v>
      </c>
      <c r="AH17" s="8"/>
      <c r="AI17" s="8"/>
      <c r="AJ17" s="9" t="e">
        <f>'Survivalexp RAW 30May-..Jun'!I198</f>
        <v>#DIV/0!</v>
      </c>
      <c r="AK17" s="9" t="e">
        <f>'Survivalexp RAW 30May-..Jun'!P198</f>
        <v>#DIV/0!</v>
      </c>
      <c r="AL17" s="9">
        <f>'Survivalexp RAW 30May-..Jun'!W198</f>
        <v>58.6</v>
      </c>
      <c r="AM17" s="9">
        <f>'Survivalexp RAW 30May-..Jun'!AD198</f>
        <v>5.3999999999999995</v>
      </c>
      <c r="AN17" s="9">
        <f>'Survivalexp RAW 30May-..Jun'!AK198</f>
        <v>0.13333333333333333</v>
      </c>
      <c r="AO17" s="9">
        <f>'Survivalexp RAW 30May-..Jun'!AR198</f>
        <v>6.6666666666666666E-2</v>
      </c>
      <c r="AP17" s="8"/>
      <c r="AQ17" s="8"/>
      <c r="AR17" s="9" t="e">
        <f>'Survivalexp RAW 30May-..Jun'!I234</f>
        <v>#DIV/0!</v>
      </c>
      <c r="AS17" s="9">
        <f>'Survivalexp RAW 30May-..Jun'!P234</f>
        <v>67.400000000000006</v>
      </c>
      <c r="AT17" s="9">
        <f>'Survivalexp RAW 30May-..Jun'!W234</f>
        <v>14.299999999999999</v>
      </c>
      <c r="AU17" s="9">
        <f>'Survivalexp RAW 30May-..Jun'!AD234</f>
        <v>1.7</v>
      </c>
      <c r="AV17" s="9">
        <f>'Survivalexp RAW 30May-..Jun'!AK234</f>
        <v>0.1</v>
      </c>
      <c r="AW17" s="9">
        <f>'Survivalexp RAW 30May-..Jun'!AR234</f>
        <v>0</v>
      </c>
      <c r="AX17" s="8"/>
      <c r="AY17" s="8"/>
      <c r="AZ17" s="8" t="e">
        <f>'Survivalexp RAW 30May-..Jun'!#REF!</f>
        <v>#REF!</v>
      </c>
      <c r="BA17" s="8" t="e">
        <f>'Survivalexp RAW 30May-..Jun'!#REF!</f>
        <v>#REF!</v>
      </c>
      <c r="BB17" s="8" t="e">
        <f>'Survivalexp RAW 30May-..Jun'!#REF!</f>
        <v>#REF!</v>
      </c>
      <c r="BC17" s="8" t="e">
        <f>'Survivalexp RAW 30May-..Jun'!#REF!</f>
        <v>#REF!</v>
      </c>
      <c r="BD17" s="8" t="e">
        <f>'Survivalexp RAW 30May-..Jun'!#REF!</f>
        <v>#REF!</v>
      </c>
      <c r="BE17" s="8" t="e">
        <f>'Survivalexp RAW 30May-..Jun'!#REF!</f>
        <v>#REF!</v>
      </c>
      <c r="BF17" s="8"/>
      <c r="BG17" s="8"/>
    </row>
    <row r="18" spans="2:59" x14ac:dyDescent="0.35">
      <c r="B18" s="8"/>
      <c r="C18" s="8" t="s">
        <v>25</v>
      </c>
      <c r="D18" s="9" t="e">
        <f>'Survivalexp RAW 30May-..Jun'!I23</f>
        <v>#DIV/0!</v>
      </c>
      <c r="E18" s="9" t="e">
        <f>'Survivalexp RAW 30May-..Jun'!P23</f>
        <v>#DIV/0!</v>
      </c>
      <c r="F18" s="9" t="e">
        <f>'Survivalexp RAW 30May-..Jun'!W23</f>
        <v>#DIV/0!</v>
      </c>
      <c r="G18" s="9" t="e">
        <f>'Survivalexp RAW 30May-..Jun'!AD23</f>
        <v>#DIV/0!</v>
      </c>
      <c r="H18" s="9">
        <f>'Survivalexp RAW 30May-..Jun'!AK23</f>
        <v>10.886677429533194</v>
      </c>
      <c r="I18" s="9">
        <f>'Survivalexp RAW 30May-..Jun'!AR23</f>
        <v>3.987122054040277</v>
      </c>
      <c r="J18" s="8"/>
      <c r="K18" s="8"/>
      <c r="L18" s="9" t="e">
        <f>'Survivalexp RAW 30May-..Jun'!I67</f>
        <v>#DIV/0!</v>
      </c>
      <c r="M18" s="9" t="e">
        <f>'Survivalexp RAW 30May-..Jun'!P67</f>
        <v>#DIV/0!</v>
      </c>
      <c r="N18" s="9" t="e">
        <f>'Survivalexp RAW 30May-..Jun'!W67</f>
        <v>#DIV/0!</v>
      </c>
      <c r="O18" s="9" t="e">
        <f>'Survivalexp RAW 30May-..Jun'!AD67</f>
        <v>#DIV/0!</v>
      </c>
      <c r="P18" s="9" t="e">
        <f>'Survivalexp RAW 30May-..Jun'!AK67</f>
        <v>#DIV/0!</v>
      </c>
      <c r="Q18" s="9">
        <f>'Survivalexp RAW 30May-..Jun'!AR67</f>
        <v>0</v>
      </c>
      <c r="R18" s="8"/>
      <c r="S18" s="8"/>
      <c r="T18" s="9" t="e">
        <f>'Survivalexp RAW 30May-..Jun'!I111</f>
        <v>#DIV/0!</v>
      </c>
      <c r="U18" s="9" t="e">
        <f>'Survivalexp RAW 30May-..Jun'!P111</f>
        <v>#DIV/0!</v>
      </c>
      <c r="V18" s="9" t="e">
        <f>'Survivalexp RAW 30May-..Jun'!W111</f>
        <v>#DIV/0!</v>
      </c>
      <c r="W18" s="9" t="e">
        <f>'Survivalexp RAW 30May-..Jun'!AD111</f>
        <v>#DIV/0!</v>
      </c>
      <c r="X18" s="9" t="e">
        <f>'Survivalexp RAW 30May-..Jun'!AK111</f>
        <v>#DIV/0!</v>
      </c>
      <c r="Y18" s="9">
        <f>'Survivalexp RAW 30May-..Jun'!AR111</f>
        <v>9.8498458137398828</v>
      </c>
      <c r="Z18" s="8"/>
      <c r="AA18" s="8"/>
      <c r="AB18" s="9" t="e">
        <f>'Survivalexp RAW 30May-..Jun'!I155</f>
        <v>#DIV/0!</v>
      </c>
      <c r="AC18" s="9" t="e">
        <f>'Survivalexp RAW 30May-..Jun'!P155</f>
        <v>#DIV/0!</v>
      </c>
      <c r="AD18" s="9" t="e">
        <f>'Survivalexp RAW 30May-..Jun'!W155</f>
        <v>#DIV/0!</v>
      </c>
      <c r="AE18" s="9">
        <f>'Survivalexp RAW 30May-..Jun'!AD155</f>
        <v>13.414085362717525</v>
      </c>
      <c r="AF18" s="9">
        <f>'Survivalexp RAW 30May-..Jun'!AK155</f>
        <v>4.8902343477912673</v>
      </c>
      <c r="AG18" s="9">
        <f>'Survivalexp RAW 30May-..Jun'!AR155</f>
        <v>0.54772255750516607</v>
      </c>
      <c r="AH18" s="8"/>
      <c r="AI18" s="8"/>
      <c r="AJ18" s="9" t="e">
        <f>'Survivalexp RAW 30May-..Jun'!I199</f>
        <v>#DIV/0!</v>
      </c>
      <c r="AK18" s="9" t="e">
        <f>'Survivalexp RAW 30May-..Jun'!P199</f>
        <v>#DIV/0!</v>
      </c>
      <c r="AL18" s="9">
        <f>'Survivalexp RAW 30May-..Jun'!W199</f>
        <v>46.416336906041806</v>
      </c>
      <c r="AM18" s="9">
        <f>'Survivalexp RAW 30May-..Jun'!AD199</f>
        <v>5.2262845129255089</v>
      </c>
      <c r="AN18" s="9">
        <f>'Survivalexp RAW 30May-..Jun'!AK199</f>
        <v>0.89442719099991586</v>
      </c>
      <c r="AO18" s="9">
        <f>'Survivalexp RAW 30May-..Jun'!AR199</f>
        <v>0.44721359549995793</v>
      </c>
      <c r="AP18" s="8"/>
      <c r="AQ18" s="8"/>
      <c r="AR18" s="9" t="e">
        <f>'Survivalexp RAW 30May-..Jun'!I235</f>
        <v>#DIV/0!</v>
      </c>
      <c r="AS18" s="9" t="e">
        <f>'Survivalexp RAW 30May-..Jun'!P235</f>
        <v>#DIV/0!</v>
      </c>
      <c r="AT18" s="9">
        <f>'Survivalexp RAW 30May-..Jun'!W235</f>
        <v>42.377493619279655</v>
      </c>
      <c r="AU18" s="9">
        <f>'Survivalexp RAW 30May-..Jun'!AD235</f>
        <v>8.9183500181511608</v>
      </c>
      <c r="AV18" s="9">
        <f>'Survivalexp RAW 30May-..Jun'!AK235</f>
        <v>61.896379578448823</v>
      </c>
      <c r="AW18" s="9">
        <f>'Survivalexp RAW 30May-..Jun'!AR235</f>
        <v>0</v>
      </c>
      <c r="AX18" s="8"/>
      <c r="AY18" s="8"/>
      <c r="AZ18" s="8" t="e">
        <f>'Survivalexp RAW 30May-..Jun'!#REF!</f>
        <v>#REF!</v>
      </c>
      <c r="BA18" s="8" t="e">
        <f>'Survivalexp RAW 30May-..Jun'!#REF!</f>
        <v>#REF!</v>
      </c>
      <c r="BB18" s="8" t="e">
        <f>'Survivalexp RAW 30May-..Jun'!#REF!</f>
        <v>#REF!</v>
      </c>
      <c r="BC18" s="8" t="e">
        <f>'Survivalexp RAW 30May-..Jun'!#REF!</f>
        <v>#REF!</v>
      </c>
      <c r="BD18" s="8" t="e">
        <f>'Survivalexp RAW 30May-..Jun'!#REF!</f>
        <v>#REF!</v>
      </c>
      <c r="BE18" s="8" t="e">
        <f>'Survivalexp RAW 30May-..Jun'!#REF!</f>
        <v>#REF!</v>
      </c>
      <c r="BF18" s="8"/>
      <c r="BG18" s="8"/>
    </row>
    <row r="19" spans="2:59" x14ac:dyDescent="0.35">
      <c r="B19" s="8" t="s">
        <v>36</v>
      </c>
      <c r="C19" s="8"/>
      <c r="D19" s="20" t="e">
        <f>D17/$D$8</f>
        <v>#DIV/0!</v>
      </c>
      <c r="E19" s="20" t="e">
        <f>E17/$E$8</f>
        <v>#DIV/0!</v>
      </c>
      <c r="F19" s="20" t="e">
        <f>F17/$F$8</f>
        <v>#DIV/0!</v>
      </c>
      <c r="G19" s="20" t="e">
        <f>G17/$G$8</f>
        <v>#DIV/0!</v>
      </c>
      <c r="H19" s="20">
        <f>H17/$H$8</f>
        <v>111333.33333333333</v>
      </c>
      <c r="I19" s="20">
        <f>I17/$I$8</f>
        <v>146666.66666666666</v>
      </c>
      <c r="J19" s="15">
        <f>H19</f>
        <v>111333.33333333333</v>
      </c>
      <c r="K19" s="17">
        <f>H20</f>
        <v>108866.77429533192</v>
      </c>
      <c r="L19" s="20" t="e">
        <f>L17/$D$8</f>
        <v>#DIV/0!</v>
      </c>
      <c r="M19" s="20" t="e">
        <f>M17/$E$8</f>
        <v>#DIV/0!</v>
      </c>
      <c r="N19" s="20" t="e">
        <f>N17/$F$8</f>
        <v>#DIV/0!</v>
      </c>
      <c r="O19" s="20" t="e">
        <f>O17/$G$8</f>
        <v>#DIV/0!</v>
      </c>
      <c r="P19" s="20" t="e">
        <f>P17/$H$8</f>
        <v>#DIV/0!</v>
      </c>
      <c r="Q19" s="20">
        <f>Q17/$I$8</f>
        <v>3239999.9999999995</v>
      </c>
      <c r="R19" s="15">
        <f>Q19</f>
        <v>3239999.9999999995</v>
      </c>
      <c r="S19" s="17">
        <f>Q20</f>
        <v>0</v>
      </c>
      <c r="T19" s="20" t="e">
        <f>T17/$D$8</f>
        <v>#DIV/0!</v>
      </c>
      <c r="U19" s="20" t="e">
        <f>U17/$E$8</f>
        <v>#DIV/0!</v>
      </c>
      <c r="V19" s="20" t="e">
        <f>V17/$F$8</f>
        <v>#DIV/0!</v>
      </c>
      <c r="W19" s="20" t="e">
        <f>W17/$G$8</f>
        <v>#DIV/0!</v>
      </c>
      <c r="X19" s="20">
        <f>X17/$H$8</f>
        <v>447999.99999999994</v>
      </c>
      <c r="Y19" s="20">
        <f>Y17/$I$8</f>
        <v>933333.33333333337</v>
      </c>
      <c r="Z19" s="15">
        <f>Y19</f>
        <v>933333.33333333337</v>
      </c>
      <c r="AA19" s="17">
        <f>Y20</f>
        <v>984984.58137398819</v>
      </c>
      <c r="AB19" s="20" t="e">
        <f>AB17/$D$8</f>
        <v>#DIV/0!</v>
      </c>
      <c r="AC19" s="20" t="e">
        <f>AC17/$E$8</f>
        <v>#DIV/0!</v>
      </c>
      <c r="AD19" s="20">
        <f>AD17/$F$8</f>
        <v>6859.9999999999991</v>
      </c>
      <c r="AE19" s="20">
        <f>AE17/$G$8</f>
        <v>21866.666666666664</v>
      </c>
      <c r="AF19" s="20">
        <f>AF17/$H$8</f>
        <v>26666.666666666664</v>
      </c>
      <c r="AG19" s="20">
        <f>AG17/$I$8</f>
        <v>19999.999999999996</v>
      </c>
      <c r="AH19" s="15">
        <f>AE19</f>
        <v>21866.666666666664</v>
      </c>
      <c r="AI19" s="17">
        <f>AE20</f>
        <v>13414.085362717526</v>
      </c>
      <c r="AJ19" s="20" t="e">
        <f>AJ17/$D$8</f>
        <v>#DIV/0!</v>
      </c>
      <c r="AK19" s="20" t="e">
        <f>AK17/$E$8</f>
        <v>#DIV/0!</v>
      </c>
      <c r="AL19" s="20">
        <f>AL17/$F$8</f>
        <v>5860</v>
      </c>
      <c r="AM19" s="20">
        <f>AM17/$G$8</f>
        <v>5399.9999999999991</v>
      </c>
      <c r="AN19" s="20">
        <f>AN17/$H$8</f>
        <v>1333.3333333333333</v>
      </c>
      <c r="AO19" s="20">
        <f>AO17/$I$8</f>
        <v>6666.6666666666661</v>
      </c>
      <c r="AP19" s="15">
        <f>AL19</f>
        <v>5860</v>
      </c>
      <c r="AQ19" s="17">
        <f>AL20</f>
        <v>4641.6336906041806</v>
      </c>
      <c r="AR19" s="20" t="e">
        <f>AR17/$D$8</f>
        <v>#DIV/0!</v>
      </c>
      <c r="AS19" s="20">
        <f>AS17/$E$8</f>
        <v>674</v>
      </c>
      <c r="AT19" s="20">
        <f>AT17/$F$8</f>
        <v>1429.9999999999998</v>
      </c>
      <c r="AU19" s="20">
        <f>AU17/$G$8</f>
        <v>1700</v>
      </c>
      <c r="AV19" s="20">
        <f>AV17/$H$8</f>
        <v>1000</v>
      </c>
      <c r="AW19" s="20">
        <f>AW17/$I$8</f>
        <v>0</v>
      </c>
      <c r="AX19" s="15">
        <f>AT19</f>
        <v>1429.9999999999998</v>
      </c>
      <c r="AY19" s="17">
        <f>AT20</f>
        <v>4237.7493619279658</v>
      </c>
      <c r="AZ19" s="20" t="e">
        <f>AZ17/$D$8</f>
        <v>#REF!</v>
      </c>
      <c r="BA19" s="20" t="e">
        <f>BA17/$E$8</f>
        <v>#REF!</v>
      </c>
      <c r="BB19" s="20" t="e">
        <f>BB17/$F$8</f>
        <v>#REF!</v>
      </c>
      <c r="BC19" s="20" t="e">
        <f>BC17/$G$8</f>
        <v>#REF!</v>
      </c>
      <c r="BD19" s="20" t="e">
        <f>BD17/$H$8</f>
        <v>#REF!</v>
      </c>
      <c r="BE19" s="20" t="e">
        <f>BE17/$I$8</f>
        <v>#REF!</v>
      </c>
      <c r="BF19" s="15" t="e">
        <f>AVERAGE(BA19:BD19)</f>
        <v>#REF!</v>
      </c>
      <c r="BG19" s="17" t="e">
        <f>STDEV(BA19:BD19)</f>
        <v>#REF!</v>
      </c>
    </row>
    <row r="20" spans="2:59" x14ac:dyDescent="0.35">
      <c r="B20" s="8"/>
      <c r="C20" s="8" t="s">
        <v>25</v>
      </c>
      <c r="D20" s="20" t="e">
        <f>D18/$D$8</f>
        <v>#DIV/0!</v>
      </c>
      <c r="E20" s="20" t="e">
        <f>E18/$E$8</f>
        <v>#DIV/0!</v>
      </c>
      <c r="F20" s="20" t="e">
        <f>F18/$F$8</f>
        <v>#DIV/0!</v>
      </c>
      <c r="G20" s="20" t="e">
        <f>G18/$G$8</f>
        <v>#DIV/0!</v>
      </c>
      <c r="H20" s="20">
        <f>H18/$H$8</f>
        <v>108866.77429533192</v>
      </c>
      <c r="I20" s="20">
        <f>I18/$I$8</f>
        <v>398712.20540402766</v>
      </c>
      <c r="J20" s="8"/>
      <c r="K20" s="8"/>
      <c r="L20" s="20" t="e">
        <f>L18/$D$8</f>
        <v>#DIV/0!</v>
      </c>
      <c r="M20" s="20" t="e">
        <f>M18/$E$8</f>
        <v>#DIV/0!</v>
      </c>
      <c r="N20" s="20" t="e">
        <f>N18/$F$8</f>
        <v>#DIV/0!</v>
      </c>
      <c r="O20" s="20" t="e">
        <f>O18/$G$8</f>
        <v>#DIV/0!</v>
      </c>
      <c r="P20" s="20" t="e">
        <f>P18/$H$8</f>
        <v>#DIV/0!</v>
      </c>
      <c r="Q20" s="20">
        <f>Q18/$I$8</f>
        <v>0</v>
      </c>
      <c r="R20" s="8"/>
      <c r="S20" s="8"/>
      <c r="T20" s="20" t="e">
        <f>T18/$D$8</f>
        <v>#DIV/0!</v>
      </c>
      <c r="U20" s="20" t="e">
        <f>U18/$E$8</f>
        <v>#DIV/0!</v>
      </c>
      <c r="V20" s="20" t="e">
        <f>V18/$F$8</f>
        <v>#DIV/0!</v>
      </c>
      <c r="W20" s="20" t="e">
        <f>W18/$G$8</f>
        <v>#DIV/0!</v>
      </c>
      <c r="X20" s="20" t="e">
        <f>X18/$H$8</f>
        <v>#DIV/0!</v>
      </c>
      <c r="Y20" s="20">
        <f>Y18/$I$8</f>
        <v>984984.58137398819</v>
      </c>
      <c r="Z20" s="8"/>
      <c r="AA20" s="8"/>
      <c r="AB20" s="20" t="e">
        <f>AB18/$D$8</f>
        <v>#DIV/0!</v>
      </c>
      <c r="AC20" s="20" t="e">
        <f>AC18/$E$8</f>
        <v>#DIV/0!</v>
      </c>
      <c r="AD20" s="20" t="e">
        <f>AD18/$F$8</f>
        <v>#DIV/0!</v>
      </c>
      <c r="AE20" s="20">
        <f>AE18/$G$8</f>
        <v>13414.085362717526</v>
      </c>
      <c r="AF20" s="20">
        <f>AF18/$H$8</f>
        <v>48902.343477912669</v>
      </c>
      <c r="AG20" s="20">
        <f>AG18/$I$8</f>
        <v>54772.255750516604</v>
      </c>
      <c r="AH20" s="8"/>
      <c r="AI20" s="8"/>
      <c r="AJ20" s="20" t="e">
        <f>AJ18/$D$8</f>
        <v>#DIV/0!</v>
      </c>
      <c r="AK20" s="20" t="e">
        <f>AK18/$E$8</f>
        <v>#DIV/0!</v>
      </c>
      <c r="AL20" s="20">
        <f>AL18/$F$8</f>
        <v>4641.6336906041806</v>
      </c>
      <c r="AM20" s="20">
        <f>AM18/$G$8</f>
        <v>5226.2845129255084</v>
      </c>
      <c r="AN20" s="20">
        <f>AN18/$H$8</f>
        <v>8944.2719099991573</v>
      </c>
      <c r="AO20" s="20">
        <f>AO18/$I$8</f>
        <v>44721.359549995788</v>
      </c>
      <c r="AP20" s="8"/>
      <c r="AQ20" s="8"/>
      <c r="AR20" s="20" t="e">
        <f>AR18/$D$8</f>
        <v>#DIV/0!</v>
      </c>
      <c r="AS20" s="20" t="e">
        <f>AS18/$E$8</f>
        <v>#DIV/0!</v>
      </c>
      <c r="AT20" s="20">
        <f>AT18/$F$8</f>
        <v>4237.7493619279658</v>
      </c>
      <c r="AU20" s="20">
        <f>AU18/$G$8</f>
        <v>8918.3500181511608</v>
      </c>
      <c r="AV20" s="20">
        <f>AV18/$H$8</f>
        <v>618963.7957844882</v>
      </c>
      <c r="AW20" s="20">
        <f>AW18/$I$8</f>
        <v>0</v>
      </c>
      <c r="AX20" s="8"/>
      <c r="AY20" s="8"/>
      <c r="AZ20" s="20" t="e">
        <f>AZ18/$D$8</f>
        <v>#REF!</v>
      </c>
      <c r="BA20" s="20" t="e">
        <f>BA18/$E$8</f>
        <v>#REF!</v>
      </c>
      <c r="BB20" s="20" t="e">
        <f>BB18/$F$8</f>
        <v>#REF!</v>
      </c>
      <c r="BC20" s="20" t="e">
        <f>BC18/$G$8</f>
        <v>#REF!</v>
      </c>
      <c r="BD20" s="20" t="e">
        <f>BD18/$H$8</f>
        <v>#REF!</v>
      </c>
      <c r="BE20" s="20" t="e">
        <f>BE18/$I$8</f>
        <v>#REF!</v>
      </c>
      <c r="BF20" s="8"/>
      <c r="BG20" s="8"/>
    </row>
    <row r="21" spans="2:59" x14ac:dyDescent="0.35">
      <c r="B21" s="8"/>
      <c r="C21" s="8" t="s">
        <v>15</v>
      </c>
      <c r="D21" s="9" t="e">
        <f>'Survivalexp RAW 30May-..Jun'!I27</f>
        <v>#DIV/0!</v>
      </c>
      <c r="E21" s="9" t="e">
        <f>'Survivalexp RAW 30May-..Jun'!P27</f>
        <v>#DIV/0!</v>
      </c>
      <c r="F21" s="9" t="e">
        <f>'Survivalexp RAW 30May-..Jun'!W27</f>
        <v>#DIV/0!</v>
      </c>
      <c r="G21" s="9">
        <f>'Survivalexp RAW 30May-..Jun'!AD27</f>
        <v>30.4</v>
      </c>
      <c r="H21" s="9">
        <f>'Survivalexp RAW 30May-..Jun'!AK27</f>
        <v>8.2666666666666675</v>
      </c>
      <c r="I21" s="9">
        <f>'Survivalexp RAW 30May-..Jun'!AR27</f>
        <v>1.2</v>
      </c>
      <c r="J21" s="8"/>
      <c r="K21" s="8"/>
      <c r="L21" s="9" t="e">
        <f>'Survivalexp RAW 30May-..Jun'!I71</f>
        <v>#DIV/0!</v>
      </c>
      <c r="M21" s="9" t="e">
        <f>'Survivalexp RAW 30May-..Jun'!P71</f>
        <v>#DIV/0!</v>
      </c>
      <c r="N21" s="9" t="e">
        <f>'Survivalexp RAW 30May-..Jun'!W71</f>
        <v>#DIV/0!</v>
      </c>
      <c r="O21" s="9" t="e">
        <f>'Survivalexp RAW 30May-..Jun'!AD71</f>
        <v>#DIV/0!</v>
      </c>
      <c r="P21" s="9" t="e">
        <f>'Survivalexp RAW 30May-..Jun'!AK71</f>
        <v>#DIV/0!</v>
      </c>
      <c r="Q21" s="9">
        <f>'Survivalexp RAW 30May-..Jun'!AR71</f>
        <v>75.599999999999994</v>
      </c>
      <c r="R21" s="8"/>
      <c r="S21" s="8"/>
      <c r="T21" s="9" t="e">
        <f>'Survivalexp RAW 30May-..Jun'!I115</f>
        <v>#DIV/0!</v>
      </c>
      <c r="U21" s="9" t="e">
        <f>'Survivalexp RAW 30May-..Jun'!P115</f>
        <v>#DIV/0!</v>
      </c>
      <c r="V21" s="9" t="e">
        <f>'Survivalexp RAW 30May-..Jun'!W115</f>
        <v>#DIV/0!</v>
      </c>
      <c r="W21" s="9" t="e">
        <f>'Survivalexp RAW 30May-..Jun'!AD115</f>
        <v>#DIV/0!</v>
      </c>
      <c r="X21" s="9" t="e">
        <f>'Survivalexp RAW 30May-..Jun'!AK115</f>
        <v>#DIV/0!</v>
      </c>
      <c r="Y21" s="9">
        <f>'Survivalexp RAW 30May-..Jun'!AR115</f>
        <v>9.8000000000000007</v>
      </c>
      <c r="Z21" s="8"/>
      <c r="AA21" s="8"/>
      <c r="AB21" s="9" t="e">
        <f>'Survivalexp RAW 30May-..Jun'!I159</f>
        <v>#DIV/0!</v>
      </c>
      <c r="AC21" s="9" t="e">
        <f>'Survivalexp RAW 30May-..Jun'!P159</f>
        <v>#DIV/0!</v>
      </c>
      <c r="AD21" s="9">
        <f>'Survivalexp RAW 30May-..Jun'!W159</f>
        <v>41.133333333333333</v>
      </c>
      <c r="AE21" s="9">
        <f>'Survivalexp RAW 30May-..Jun'!AD159</f>
        <v>3.9333333333333336</v>
      </c>
      <c r="AF21" s="9">
        <f>'Survivalexp RAW 30May-..Jun'!AK159</f>
        <v>0.53333333333333333</v>
      </c>
      <c r="AG21" s="9">
        <f>'Survivalexp RAW 30May-..Jun'!AR159</f>
        <v>0</v>
      </c>
      <c r="AH21" s="8"/>
      <c r="AI21" s="8"/>
      <c r="AJ21" s="9" t="e">
        <f>'Survivalexp RAW 30May-..Jun'!I203</f>
        <v>#DIV/0!</v>
      </c>
      <c r="AK21" s="9">
        <f>'Survivalexp RAW 30May-..Jun'!P203</f>
        <v>58.133333333333326</v>
      </c>
      <c r="AL21" s="9">
        <f>'Survivalexp RAW 30May-..Jun'!W203</f>
        <v>6.6000000000000005</v>
      </c>
      <c r="AM21" s="9">
        <f>'Survivalexp RAW 30May-..Jun'!AD203</f>
        <v>1.0666666666666667</v>
      </c>
      <c r="AN21" s="9">
        <f>'Survivalexp RAW 30May-..Jun'!AK203</f>
        <v>0</v>
      </c>
      <c r="AO21" s="9">
        <f>'Survivalexp RAW 30May-..Jun'!AR203</f>
        <v>0</v>
      </c>
      <c r="AP21" s="8"/>
      <c r="AQ21" s="8"/>
      <c r="AR21" s="9" t="e">
        <f>'Survivalexp RAW 30May-..Jun'!I239</f>
        <v>#DIV/0!</v>
      </c>
      <c r="AS21" s="9">
        <f>'Survivalexp RAW 30May-..Jun'!P239</f>
        <v>26.6</v>
      </c>
      <c r="AT21" s="9">
        <f>'Survivalexp RAW 30May-..Jun'!W239</f>
        <v>4.8</v>
      </c>
      <c r="AU21" s="9">
        <f>'Survivalexp RAW 30May-..Jun'!AD239</f>
        <v>0.8</v>
      </c>
      <c r="AV21" s="9">
        <f>'Survivalexp RAW 30May-..Jun'!AK239</f>
        <v>0</v>
      </c>
      <c r="AW21" s="9">
        <f>'Survivalexp RAW 30May-..Jun'!AR239</f>
        <v>0</v>
      </c>
      <c r="AX21" s="8"/>
      <c r="AY21" s="8"/>
      <c r="AZ21" s="8" t="e">
        <f>'Survivalexp RAW 30May-..Jun'!#REF!</f>
        <v>#REF!</v>
      </c>
      <c r="BA21" s="8" t="e">
        <f>'Survivalexp RAW 30May-..Jun'!#REF!</f>
        <v>#REF!</v>
      </c>
      <c r="BB21" s="8" t="e">
        <f>'Survivalexp RAW 30May-..Jun'!#REF!</f>
        <v>#REF!</v>
      </c>
      <c r="BC21" s="8" t="e">
        <f>'Survivalexp RAW 30May-..Jun'!#REF!</f>
        <v>#REF!</v>
      </c>
      <c r="BD21" s="8" t="e">
        <f>'Survivalexp RAW 30May-..Jun'!#REF!</f>
        <v>#REF!</v>
      </c>
      <c r="BE21" s="8" t="e">
        <f>'Survivalexp RAW 30May-..Jun'!#REF!</f>
        <v>#REF!</v>
      </c>
      <c r="BF21" s="8"/>
      <c r="BG21" s="8"/>
    </row>
    <row r="22" spans="2:59" x14ac:dyDescent="0.35">
      <c r="B22" s="8"/>
      <c r="C22" s="8" t="s">
        <v>25</v>
      </c>
      <c r="D22" s="9" t="e">
        <f>'Survivalexp RAW 30May-..Jun'!I28</f>
        <v>#DIV/0!</v>
      </c>
      <c r="E22" s="9" t="e">
        <f>'Survivalexp RAW 30May-..Jun'!P28</f>
        <v>#DIV/0!</v>
      </c>
      <c r="F22" s="9" t="e">
        <f>'Survivalexp RAW 30May-..Jun'!W28</f>
        <v>#DIV/0!</v>
      </c>
      <c r="G22" s="9" t="e">
        <f>'Survivalexp RAW 30May-..Jun'!AD28</f>
        <v>#DIV/0!</v>
      </c>
      <c r="H22" s="9">
        <f>'Survivalexp RAW 30May-..Jun'!AK28</f>
        <v>9.1077168560278814</v>
      </c>
      <c r="I22" s="9">
        <f>'Survivalexp RAW 30May-..Jun'!AR28</f>
        <v>2.8476072887611528</v>
      </c>
      <c r="J22" s="8"/>
      <c r="K22" s="8"/>
      <c r="L22" s="9" t="e">
        <f>'Survivalexp RAW 30May-..Jun'!I72</f>
        <v>#DIV/0!</v>
      </c>
      <c r="M22" s="9" t="e">
        <f>'Survivalexp RAW 30May-..Jun'!P72</f>
        <v>#DIV/0!</v>
      </c>
      <c r="N22" s="9" t="e">
        <f>'Survivalexp RAW 30May-..Jun'!W72</f>
        <v>#DIV/0!</v>
      </c>
      <c r="O22" s="9" t="e">
        <f>'Survivalexp RAW 30May-..Jun'!AD72</f>
        <v>#DIV/0!</v>
      </c>
      <c r="P22" s="9" t="e">
        <f>'Survivalexp RAW 30May-..Jun'!AK72</f>
        <v>#DIV/0!</v>
      </c>
      <c r="Q22" s="9" t="e">
        <f>'Survivalexp RAW 30May-..Jun'!AR72</f>
        <v>#DIV/0!</v>
      </c>
      <c r="R22" s="8"/>
      <c r="S22" s="8"/>
      <c r="T22" s="9" t="e">
        <f>'Survivalexp RAW 30May-..Jun'!I116</f>
        <v>#DIV/0!</v>
      </c>
      <c r="U22" s="9" t="e">
        <f>'Survivalexp RAW 30May-..Jun'!P116</f>
        <v>#DIV/0!</v>
      </c>
      <c r="V22" s="9" t="e">
        <f>'Survivalexp RAW 30May-..Jun'!W116</f>
        <v>#DIV/0!</v>
      </c>
      <c r="W22" s="9" t="e">
        <f>'Survivalexp RAW 30May-..Jun'!AD116</f>
        <v>#DIV/0!</v>
      </c>
      <c r="X22" s="9" t="e">
        <f>'Survivalexp RAW 30May-..Jun'!AK116</f>
        <v>#DIV/0!</v>
      </c>
      <c r="Y22" s="9" t="e">
        <f>'Survivalexp RAW 30May-..Jun'!AR116</f>
        <v>#DIV/0!</v>
      </c>
      <c r="Z22" s="8"/>
      <c r="AA22" s="8"/>
      <c r="AB22" s="9" t="e">
        <f>'Survivalexp RAW 30May-..Jun'!I160</f>
        <v>#DIV/0!</v>
      </c>
      <c r="AC22" s="9" t="e">
        <f>'Survivalexp RAW 30May-..Jun'!P160</f>
        <v>#DIV/0!</v>
      </c>
      <c r="AD22" s="9">
        <f>'Survivalexp RAW 30May-..Jun'!W160</f>
        <v>17.107176974141716</v>
      </c>
      <c r="AE22" s="9">
        <f>'Survivalexp RAW 30May-..Jun'!AD160</f>
        <v>5.0096616065653139</v>
      </c>
      <c r="AF22" s="9">
        <f>'Survivalexp RAW 30May-..Jun'!AK160</f>
        <v>1.7888543819998315</v>
      </c>
      <c r="AG22" s="9">
        <f>'Survivalexp RAW 30May-..Jun'!AR160</f>
        <v>0</v>
      </c>
      <c r="AH22" s="8"/>
      <c r="AI22" s="8"/>
      <c r="AJ22" s="9" t="e">
        <f>'Survivalexp RAW 30May-..Jun'!I204</f>
        <v>#DIV/0!</v>
      </c>
      <c r="AK22" s="9">
        <f>'Survivalexp RAW 30May-..Jun'!P204</f>
        <v>36.885309502719075</v>
      </c>
      <c r="AL22" s="9">
        <f>'Survivalexp RAW 30May-..Jun'!W204</f>
        <v>6.830510771945602</v>
      </c>
      <c r="AM22" s="9">
        <f>'Survivalexp RAW 30May-..Jun'!AD204</f>
        <v>3.3681381273560058</v>
      </c>
      <c r="AN22" s="9">
        <f>'Survivalexp RAW 30May-..Jun'!AK204</f>
        <v>0</v>
      </c>
      <c r="AO22" s="9">
        <f>'Survivalexp RAW 30May-..Jun'!AR204</f>
        <v>0</v>
      </c>
      <c r="AP22" s="8"/>
      <c r="AQ22" s="8"/>
      <c r="AR22" s="9" t="e">
        <f>'Survivalexp RAW 30May-..Jun'!I240</f>
        <v>#DIV/0!</v>
      </c>
      <c r="AS22" s="9">
        <f>'Survivalexp RAW 30May-..Jun'!P240</f>
        <v>22.397835125335863</v>
      </c>
      <c r="AT22" s="9">
        <f>'Survivalexp RAW 30May-..Jun'!W240</f>
        <v>5.1452758255964737</v>
      </c>
      <c r="AU22" s="9">
        <f>'Survivalexp RAW 30May-..Jun'!AD240</f>
        <v>0.99493615300512395</v>
      </c>
      <c r="AV22" s="9">
        <f>'Survivalexp RAW 30May-..Jun'!AK240</f>
        <v>0</v>
      </c>
      <c r="AW22" s="9">
        <f>'Survivalexp RAW 30May-..Jun'!AR240</f>
        <v>0</v>
      </c>
      <c r="AX22" s="8"/>
      <c r="AY22" s="8"/>
      <c r="AZ22" s="8" t="e">
        <f>'Survivalexp RAW 30May-..Jun'!#REF!</f>
        <v>#REF!</v>
      </c>
      <c r="BA22" s="8" t="e">
        <f>'Survivalexp RAW 30May-..Jun'!#REF!</f>
        <v>#REF!</v>
      </c>
      <c r="BB22" s="8" t="e">
        <f>'Survivalexp RAW 30May-..Jun'!#REF!</f>
        <v>#REF!</v>
      </c>
      <c r="BC22" s="8" t="e">
        <f>'Survivalexp RAW 30May-..Jun'!#REF!</f>
        <v>#REF!</v>
      </c>
      <c r="BD22" s="8" t="e">
        <f>'Survivalexp RAW 30May-..Jun'!#REF!</f>
        <v>#REF!</v>
      </c>
      <c r="BE22" s="8" t="e">
        <f>'Survivalexp RAW 30May-..Jun'!#REF!</f>
        <v>#REF!</v>
      </c>
      <c r="BF22" s="8"/>
      <c r="BG22" s="8"/>
    </row>
    <row r="23" spans="2:59" x14ac:dyDescent="0.35">
      <c r="B23" s="8" t="s">
        <v>36</v>
      </c>
      <c r="C23" s="8"/>
      <c r="D23" s="20" t="e">
        <f>D21/$D$8</f>
        <v>#DIV/0!</v>
      </c>
      <c r="E23" s="20" t="e">
        <f>E21/$E$8</f>
        <v>#DIV/0!</v>
      </c>
      <c r="F23" s="20" t="e">
        <f>F21/$F$8</f>
        <v>#DIV/0!</v>
      </c>
      <c r="G23" s="20">
        <f>G21/$G$8</f>
        <v>30399.999999999996</v>
      </c>
      <c r="H23" s="20">
        <f>H21/$H$8</f>
        <v>82666.666666666672</v>
      </c>
      <c r="I23" s="20">
        <f>I21/$I$8</f>
        <v>119999.99999999999</v>
      </c>
      <c r="J23" s="15">
        <f>H23</f>
        <v>82666.666666666672</v>
      </c>
      <c r="K23" s="17">
        <f>H24</f>
        <v>91077.168560278806</v>
      </c>
      <c r="L23" s="20" t="e">
        <f>L21/$D$8</f>
        <v>#DIV/0!</v>
      </c>
      <c r="M23" s="20" t="e">
        <f>M21/$E$8</f>
        <v>#DIV/0!</v>
      </c>
      <c r="N23" s="20" t="e">
        <f>N21/$F$8</f>
        <v>#DIV/0!</v>
      </c>
      <c r="O23" s="20" t="e">
        <f>O21/$G$8</f>
        <v>#DIV/0!</v>
      </c>
      <c r="P23" s="20" t="e">
        <f>P21/$H$8</f>
        <v>#DIV/0!</v>
      </c>
      <c r="Q23" s="20">
        <f>Q21/$I$8</f>
        <v>7559999.9999999991</v>
      </c>
      <c r="R23" s="15">
        <f>Q23</f>
        <v>7559999.9999999991</v>
      </c>
      <c r="S23" s="17" t="e">
        <f>Q24</f>
        <v>#DIV/0!</v>
      </c>
      <c r="T23" s="20" t="e">
        <f>T21/$D$8</f>
        <v>#DIV/0!</v>
      </c>
      <c r="U23" s="20" t="e">
        <f>U21/$E$8</f>
        <v>#DIV/0!</v>
      </c>
      <c r="V23" s="20" t="e">
        <f>V21/$F$8</f>
        <v>#DIV/0!</v>
      </c>
      <c r="W23" s="20" t="e">
        <f>W21/$G$8</f>
        <v>#DIV/0!</v>
      </c>
      <c r="X23" s="20" t="e">
        <f>X21/$H$8</f>
        <v>#DIV/0!</v>
      </c>
      <c r="Y23" s="20">
        <f>Y21/$I$8</f>
        <v>980000</v>
      </c>
      <c r="Z23" s="15">
        <f>Y23</f>
        <v>980000</v>
      </c>
      <c r="AA23" s="17" t="e">
        <f>Y24</f>
        <v>#DIV/0!</v>
      </c>
      <c r="AB23" s="20" t="e">
        <f>AB21/$D$8</f>
        <v>#DIV/0!</v>
      </c>
      <c r="AC23" s="20" t="e">
        <f>AC21/$E$8</f>
        <v>#DIV/0!</v>
      </c>
      <c r="AD23" s="20">
        <f>AD21/$F$8</f>
        <v>4113.333333333333</v>
      </c>
      <c r="AE23" s="20">
        <f>AE21/$G$8</f>
        <v>3933.3333333333335</v>
      </c>
      <c r="AF23" s="20">
        <f>AF21/$H$8</f>
        <v>5333.333333333333</v>
      </c>
      <c r="AG23" s="20">
        <f>AG21/$I$8</f>
        <v>0</v>
      </c>
      <c r="AH23" s="15">
        <f>AD23</f>
        <v>4113.333333333333</v>
      </c>
      <c r="AI23" s="17">
        <f>AD24</f>
        <v>1710.7176974141714</v>
      </c>
      <c r="AJ23" s="20" t="e">
        <f>AJ21/$D$8</f>
        <v>#DIV/0!</v>
      </c>
      <c r="AK23" s="20">
        <f>AK21/$E$8</f>
        <v>581.33333333333326</v>
      </c>
      <c r="AL23" s="20">
        <f>AL21/$F$8</f>
        <v>660</v>
      </c>
      <c r="AM23" s="20">
        <f>AM21/$G$8</f>
        <v>1066.6666666666667</v>
      </c>
      <c r="AN23" s="20">
        <f>AN21/$H$8</f>
        <v>0</v>
      </c>
      <c r="AO23" s="20">
        <f>AO21/$I$8</f>
        <v>0</v>
      </c>
      <c r="AP23" s="15">
        <f>AK23</f>
        <v>581.33333333333326</v>
      </c>
      <c r="AQ23" s="17">
        <f>AK24</f>
        <v>368.8530950271907</v>
      </c>
      <c r="AR23" s="20" t="e">
        <f>AR21/$D$8</f>
        <v>#DIV/0!</v>
      </c>
      <c r="AS23" s="20">
        <f>AS21/$E$8</f>
        <v>266</v>
      </c>
      <c r="AT23" s="20">
        <f>AT21/$F$8</f>
        <v>480</v>
      </c>
      <c r="AU23" s="20">
        <f>AU21/$G$8</f>
        <v>800</v>
      </c>
      <c r="AV23" s="20">
        <f>AV21/$H$8</f>
        <v>0</v>
      </c>
      <c r="AW23" s="20">
        <f>AW21/$I$8</f>
        <v>0</v>
      </c>
      <c r="AX23" s="15">
        <f>AS23</f>
        <v>266</v>
      </c>
      <c r="AY23" s="17">
        <f>AS24</f>
        <v>223.97835125335862</v>
      </c>
      <c r="AZ23" s="20" t="e">
        <f>AZ21/$D$8</f>
        <v>#REF!</v>
      </c>
      <c r="BA23" s="20" t="e">
        <f>BA21/$E$8</f>
        <v>#REF!</v>
      </c>
      <c r="BB23" s="20" t="e">
        <f>BB21/$F$8</f>
        <v>#REF!</v>
      </c>
      <c r="BC23" s="20" t="e">
        <f>BC21/$G$8</f>
        <v>#REF!</v>
      </c>
      <c r="BD23" s="20" t="e">
        <f>BD21/$H$8</f>
        <v>#REF!</v>
      </c>
      <c r="BE23" s="20" t="e">
        <f>BE21/$I$8</f>
        <v>#REF!</v>
      </c>
      <c r="BF23" s="15" t="e">
        <f>AVERAGE(BA23:BC23)</f>
        <v>#REF!</v>
      </c>
      <c r="BG23" s="17" t="e">
        <f>STDEV(BA23:BC23)</f>
        <v>#REF!</v>
      </c>
    </row>
    <row r="24" spans="2:59" x14ac:dyDescent="0.35">
      <c r="B24" s="8"/>
      <c r="C24" s="8" t="s">
        <v>25</v>
      </c>
      <c r="D24" s="20" t="e">
        <f>D22/$D$8</f>
        <v>#DIV/0!</v>
      </c>
      <c r="E24" s="20" t="e">
        <f>E22/$E$8</f>
        <v>#DIV/0!</v>
      </c>
      <c r="F24" s="20" t="e">
        <f>F22/$F$8</f>
        <v>#DIV/0!</v>
      </c>
      <c r="G24" s="20" t="e">
        <f>G22/$G$8</f>
        <v>#DIV/0!</v>
      </c>
      <c r="H24" s="20">
        <f>H22/$H$8</f>
        <v>91077.168560278806</v>
      </c>
      <c r="I24" s="20">
        <f>I22/$I$8</f>
        <v>284760.72887611523</v>
      </c>
      <c r="J24" s="8"/>
      <c r="K24" s="8"/>
      <c r="L24" s="20" t="e">
        <f>L22/$D$8</f>
        <v>#DIV/0!</v>
      </c>
      <c r="M24" s="20" t="e">
        <f>M22/$E$8</f>
        <v>#DIV/0!</v>
      </c>
      <c r="N24" s="20" t="e">
        <f>N22/$F$8</f>
        <v>#DIV/0!</v>
      </c>
      <c r="O24" s="20" t="e">
        <f>O22/$G$8</f>
        <v>#DIV/0!</v>
      </c>
      <c r="P24" s="20" t="e">
        <f>P22/$H$8</f>
        <v>#DIV/0!</v>
      </c>
      <c r="Q24" s="20" t="e">
        <f>Q22/$I$8</f>
        <v>#DIV/0!</v>
      </c>
      <c r="R24" s="8"/>
      <c r="S24" s="8"/>
      <c r="T24" s="20" t="e">
        <f>T22/$D$8</f>
        <v>#DIV/0!</v>
      </c>
      <c r="U24" s="20" t="e">
        <f>U22/$E$8</f>
        <v>#DIV/0!</v>
      </c>
      <c r="V24" s="20" t="e">
        <f>V22/$F$8</f>
        <v>#DIV/0!</v>
      </c>
      <c r="W24" s="20" t="e">
        <f>W22/$G$8</f>
        <v>#DIV/0!</v>
      </c>
      <c r="X24" s="20" t="e">
        <f>X22/$H$8</f>
        <v>#DIV/0!</v>
      </c>
      <c r="Y24" s="20" t="e">
        <f>Y22/$I$8</f>
        <v>#DIV/0!</v>
      </c>
      <c r="Z24" s="8"/>
      <c r="AA24" s="8"/>
      <c r="AB24" s="20" t="e">
        <f>AB22/$D$8</f>
        <v>#DIV/0!</v>
      </c>
      <c r="AC24" s="20" t="e">
        <f>AC22/$E$8</f>
        <v>#DIV/0!</v>
      </c>
      <c r="AD24" s="20">
        <f>AD22/$F$8</f>
        <v>1710.7176974141714</v>
      </c>
      <c r="AE24" s="20">
        <f>AE22/$G$8</f>
        <v>5009.6616065653134</v>
      </c>
      <c r="AF24" s="20">
        <f>AF22/$H$8</f>
        <v>17888.543819998315</v>
      </c>
      <c r="AG24" s="20">
        <f>AG22/$I$8</f>
        <v>0</v>
      </c>
      <c r="AH24" s="8"/>
      <c r="AI24" s="8"/>
      <c r="AJ24" s="20" t="e">
        <f>AJ22/$D$8</f>
        <v>#DIV/0!</v>
      </c>
      <c r="AK24" s="20">
        <f>AK22/$E$8</f>
        <v>368.8530950271907</v>
      </c>
      <c r="AL24" s="20">
        <f>AL22/$F$8</f>
        <v>683.05107719456021</v>
      </c>
      <c r="AM24" s="20">
        <f>AM22/$G$8</f>
        <v>3368.138127356006</v>
      </c>
      <c r="AN24" s="20">
        <f>AN22/$H$8</f>
        <v>0</v>
      </c>
      <c r="AO24" s="20">
        <f>AO22/$I$8</f>
        <v>0</v>
      </c>
      <c r="AP24" s="8"/>
      <c r="AQ24" s="8"/>
      <c r="AR24" s="20" t="e">
        <f>AR22/$D$8</f>
        <v>#DIV/0!</v>
      </c>
      <c r="AS24" s="20">
        <f>AS22/$E$8</f>
        <v>223.97835125335862</v>
      </c>
      <c r="AT24" s="20">
        <f>AT22/$F$8</f>
        <v>514.52758255964739</v>
      </c>
      <c r="AU24" s="20">
        <f>AU22/$G$8</f>
        <v>994.93615300512397</v>
      </c>
      <c r="AV24" s="20">
        <f>AV22/$H$8</f>
        <v>0</v>
      </c>
      <c r="AW24" s="20">
        <f>AW22/$I$8</f>
        <v>0</v>
      </c>
      <c r="AX24" s="8"/>
      <c r="AY24" s="8"/>
      <c r="AZ24" s="20" t="e">
        <f>AZ22/$D$8</f>
        <v>#REF!</v>
      </c>
      <c r="BA24" s="20" t="e">
        <f>BA22/$E$8</f>
        <v>#REF!</v>
      </c>
      <c r="BB24" s="20" t="e">
        <f>BB22/$F$8</f>
        <v>#REF!</v>
      </c>
      <c r="BC24" s="20" t="e">
        <f>BC22/$G$8</f>
        <v>#REF!</v>
      </c>
      <c r="BD24" s="20" t="e">
        <f>BD22/$H$8</f>
        <v>#REF!</v>
      </c>
      <c r="BE24" s="20" t="e">
        <f>BE22/$I$8</f>
        <v>#REF!</v>
      </c>
      <c r="BF24" s="8"/>
      <c r="BG24" s="8"/>
    </row>
    <row r="25" spans="2:59" x14ac:dyDescent="0.35">
      <c r="B25" s="8" t="s">
        <v>12</v>
      </c>
      <c r="C25" s="8" t="s">
        <v>14</v>
      </c>
      <c r="D25" s="9" t="e">
        <f>'Survivalexp RAW 30May-..Jun'!I32</f>
        <v>#DIV/0!</v>
      </c>
      <c r="E25" s="9" t="e">
        <f>'Survivalexp RAW 30May-..Jun'!P32</f>
        <v>#DIV/0!</v>
      </c>
      <c r="F25" s="9" t="e">
        <f>'Survivalexp RAW 30May-..Jun'!W32</f>
        <v>#DIV/0!</v>
      </c>
      <c r="G25" s="9">
        <f>'Survivalexp RAW 30May-..Jun'!AD32</f>
        <v>41.43333333333333</v>
      </c>
      <c r="H25" s="9">
        <f>'Survivalexp RAW 30May-..Jun'!AK32</f>
        <v>7.4666666666666659</v>
      </c>
      <c r="I25" s="9">
        <f>'Survivalexp RAW 30May-..Jun'!AR32</f>
        <v>0.8666666666666667</v>
      </c>
      <c r="J25" s="8"/>
      <c r="K25" s="8"/>
      <c r="L25" s="9" t="e">
        <f>'Survivalexp RAW 30May-..Jun'!I76</f>
        <v>#DIV/0!</v>
      </c>
      <c r="M25" s="9" t="e">
        <f>'Survivalexp RAW 30May-..Jun'!P76</f>
        <v>#DIV/0!</v>
      </c>
      <c r="N25" s="9" t="e">
        <f>'Survivalexp RAW 30May-..Jun'!W76</f>
        <v>#DIV/0!</v>
      </c>
      <c r="O25" s="9" t="e">
        <f>'Survivalexp RAW 30May-..Jun'!AD76</f>
        <v>#DIV/0!</v>
      </c>
      <c r="P25" s="9" t="e">
        <f>'Survivalexp RAW 30May-..Jun'!AK76</f>
        <v>#DIV/0!</v>
      </c>
      <c r="Q25" s="9">
        <f>'Survivalexp RAW 30May-..Jun'!AR76</f>
        <v>38.533333333333339</v>
      </c>
      <c r="R25" s="8"/>
      <c r="S25" s="8"/>
      <c r="T25" s="9" t="e">
        <f>'Survivalexp RAW 30May-..Jun'!I120</f>
        <v>#DIV/0!</v>
      </c>
      <c r="U25" s="9" t="e">
        <f>'Survivalexp RAW 30May-..Jun'!P120</f>
        <v>#DIV/0!</v>
      </c>
      <c r="V25" s="9" t="e">
        <f>'Survivalexp RAW 30May-..Jun'!W120</f>
        <v>#DIV/0!</v>
      </c>
      <c r="W25" s="9" t="e">
        <f>'Survivalexp RAW 30May-..Jun'!AD120</f>
        <v>#DIV/0!</v>
      </c>
      <c r="X25" s="9">
        <f>'Survivalexp RAW 30May-..Jun'!AK120</f>
        <v>48.8</v>
      </c>
      <c r="Y25" s="9">
        <f>'Survivalexp RAW 30May-..Jun'!AR120</f>
        <v>7.0666666666666664</v>
      </c>
      <c r="Z25" s="8"/>
      <c r="AA25" s="8"/>
      <c r="AB25" s="9" t="e">
        <f>'Survivalexp RAW 30May-..Jun'!I164</f>
        <v>#DIV/0!</v>
      </c>
      <c r="AC25" s="9" t="e">
        <f>'Survivalexp RAW 30May-..Jun'!P164</f>
        <v>#DIV/0!</v>
      </c>
      <c r="AD25" s="9">
        <f>'Survivalexp RAW 30May-..Jun'!W164</f>
        <v>55.533333333333339</v>
      </c>
      <c r="AE25" s="9">
        <f>'Survivalexp RAW 30May-..Jun'!AD164</f>
        <v>5.8</v>
      </c>
      <c r="AF25" s="9">
        <f>'Survivalexp RAW 30May-..Jun'!AK164</f>
        <v>1</v>
      </c>
      <c r="AG25" s="9">
        <f>'Survivalexp RAW 30May-..Jun'!AR164</f>
        <v>6.6666666666666666E-2</v>
      </c>
      <c r="AH25" s="8"/>
      <c r="AI25" s="8"/>
      <c r="AJ25" s="9" t="e">
        <f>'Survivalexp RAW 30May-..Jun'!I208</f>
        <v>#DIV/0!</v>
      </c>
      <c r="AK25" s="9" t="e">
        <f>'Survivalexp RAW 30May-..Jun'!P208</f>
        <v>#DIV/0!</v>
      </c>
      <c r="AL25" s="9">
        <f>'Survivalexp RAW 30May-..Jun'!W208</f>
        <v>15.28888888888889</v>
      </c>
      <c r="AM25" s="9">
        <f>'Survivalexp RAW 30May-..Jun'!AD208</f>
        <v>2.6666666666666665</v>
      </c>
      <c r="AN25" s="9">
        <f>'Survivalexp RAW 30May-..Jun'!AK208</f>
        <v>6.6666666666666666E-2</v>
      </c>
      <c r="AO25" s="9">
        <f>'Survivalexp RAW 30May-..Jun'!AR208</f>
        <v>6.6666666666666666E-2</v>
      </c>
      <c r="AP25" s="8"/>
      <c r="AQ25" s="8"/>
      <c r="AR25" s="9" t="e">
        <f>'Survivalexp RAW 30May-..Jun'!I244</f>
        <v>#DIV/0!</v>
      </c>
      <c r="AS25" s="9">
        <f>'Survivalexp RAW 30May-..Jun'!P244</f>
        <v>40.06666666666667</v>
      </c>
      <c r="AT25" s="9">
        <f>'Survivalexp RAW 30May-..Jun'!W244</f>
        <v>5.2</v>
      </c>
      <c r="AU25" s="9">
        <f>'Survivalexp RAW 30May-..Jun'!AD244</f>
        <v>0.20000000000000004</v>
      </c>
      <c r="AV25" s="9">
        <f>'Survivalexp RAW 30May-..Jun'!AK244</f>
        <v>0</v>
      </c>
      <c r="AW25" s="8">
        <f>'Survivalexp RAW 30May-..Jun'!AR244</f>
        <v>0</v>
      </c>
      <c r="AX25" s="8"/>
      <c r="AY25" s="8"/>
      <c r="AZ25" s="8" t="e">
        <f>'Survivalexp RAW 30May-..Jun'!I266</f>
        <v>#DIV/0!</v>
      </c>
      <c r="BA25" s="8">
        <f>'Survivalexp RAW 30May-..Jun'!P266</f>
        <v>18</v>
      </c>
      <c r="BB25" s="8">
        <f>'Survivalexp RAW 30May-..Jun'!W266</f>
        <v>1.5999999999999999</v>
      </c>
      <c r="BC25" s="8">
        <f>'Survivalexp RAW 30May-..Jun'!AD266</f>
        <v>0</v>
      </c>
      <c r="BD25" s="8">
        <f>'Survivalexp RAW 30May-..Jun'!AK266</f>
        <v>0</v>
      </c>
      <c r="BE25" s="8">
        <f>'Survivalexp RAW 30May-..Jun'!AR266</f>
        <v>0</v>
      </c>
      <c r="BF25" s="8"/>
      <c r="BG25" s="8"/>
    </row>
    <row r="26" spans="2:59" x14ac:dyDescent="0.35">
      <c r="B26" s="8"/>
      <c r="C26" s="8" t="s">
        <v>25</v>
      </c>
      <c r="D26" s="9" t="e">
        <f>'Survivalexp RAW 30May-..Jun'!I33</f>
        <v>#DIV/0!</v>
      </c>
      <c r="E26" s="9" t="e">
        <f>'Survivalexp RAW 30May-..Jun'!P33</f>
        <v>#DIV/0!</v>
      </c>
      <c r="F26" s="9" t="e">
        <f>'Survivalexp RAW 30May-..Jun'!W33</f>
        <v>#DIV/0!</v>
      </c>
      <c r="G26" s="9">
        <f>'Survivalexp RAW 30May-..Jun'!AD33</f>
        <v>14.903346976339979</v>
      </c>
      <c r="H26" s="9">
        <f>'Survivalexp RAW 30May-..Jun'!AK33</f>
        <v>4.6231538921291637</v>
      </c>
      <c r="I26" s="9">
        <f>'Survivalexp RAW 30May-..Jun'!AR33</f>
        <v>2.221042610573317</v>
      </c>
      <c r="J26" s="8"/>
      <c r="K26" s="8"/>
      <c r="L26" s="9" t="e">
        <f>'Survivalexp RAW 30May-..Jun'!I77</f>
        <v>#DIV/0!</v>
      </c>
      <c r="M26" s="9" t="e">
        <f>'Survivalexp RAW 30May-..Jun'!P77</f>
        <v>#DIV/0!</v>
      </c>
      <c r="N26" s="9" t="e">
        <f>'Survivalexp RAW 30May-..Jun'!W77</f>
        <v>#DIV/0!</v>
      </c>
      <c r="O26" s="9" t="e">
        <f>'Survivalexp RAW 30May-..Jun'!AD77</f>
        <v>#DIV/0!</v>
      </c>
      <c r="P26" s="9" t="e">
        <f>'Survivalexp RAW 30May-..Jun'!AK77</f>
        <v>#DIV/0!</v>
      </c>
      <c r="Q26" s="9">
        <f>'Survivalexp RAW 30May-..Jun'!AR77</f>
        <v>0</v>
      </c>
      <c r="R26" s="8"/>
      <c r="S26" s="8"/>
      <c r="T26" s="9" t="e">
        <f>'Survivalexp RAW 30May-..Jun'!I121</f>
        <v>#DIV/0!</v>
      </c>
      <c r="U26" s="9" t="e">
        <f>'Survivalexp RAW 30May-..Jun'!P121</f>
        <v>#DIV/0!</v>
      </c>
      <c r="V26" s="9" t="e">
        <f>'Survivalexp RAW 30May-..Jun'!W121</f>
        <v>#DIV/0!</v>
      </c>
      <c r="W26" s="9" t="e">
        <f>'Survivalexp RAW 30May-..Jun'!AD121</f>
        <v>#DIV/0!</v>
      </c>
      <c r="X26" s="9" t="e">
        <f>'Survivalexp RAW 30May-..Jun'!AK121</f>
        <v>#DIV/0!</v>
      </c>
      <c r="Y26" s="9">
        <f>'Survivalexp RAW 30May-..Jun'!AR121</f>
        <v>9.8760631673972412</v>
      </c>
      <c r="Z26" s="8"/>
      <c r="AA26" s="8"/>
      <c r="AB26" s="9" t="e">
        <f>'Survivalexp RAW 30May-..Jun'!I165</f>
        <v>#DIV/0!</v>
      </c>
      <c r="AC26" s="9" t="e">
        <f>'Survivalexp RAW 30May-..Jun'!P165</f>
        <v>#DIV/0!</v>
      </c>
      <c r="AD26" s="9">
        <f>'Survivalexp RAW 30May-..Jun'!W165</f>
        <v>14.475950013469376</v>
      </c>
      <c r="AE26" s="9">
        <f>'Survivalexp RAW 30May-..Jun'!AD165</f>
        <v>6.117307207829672</v>
      </c>
      <c r="AF26" s="9">
        <f>'Survivalexp RAW 30May-..Jun'!AK165</f>
        <v>2.2838736220340334</v>
      </c>
      <c r="AG26" s="9">
        <f>'Survivalexp RAW 30May-..Jun'!AR165</f>
        <v>0.44721359549995793</v>
      </c>
      <c r="AH26" s="8"/>
      <c r="AI26" s="8"/>
      <c r="AJ26" s="9" t="e">
        <f>'Survivalexp RAW 30May-..Jun'!I209</f>
        <v>#DIV/0!</v>
      </c>
      <c r="AK26" s="9" t="e">
        <f>'Survivalexp RAW 30May-..Jun'!P209</f>
        <v>#DIV/0!</v>
      </c>
      <c r="AL26" s="9">
        <f>'Survivalexp RAW 30May-..Jun'!W209</f>
        <v>15.708187215150229</v>
      </c>
      <c r="AM26" s="9">
        <f>'Survivalexp RAW 30May-..Jun'!AD209</f>
        <v>11.983613017148169</v>
      </c>
      <c r="AN26" s="9">
        <f>'Survivalexp RAW 30May-..Jun'!AK209</f>
        <v>0.44721359549995793</v>
      </c>
      <c r="AO26" s="9">
        <f>'Survivalexp RAW 30May-..Jun'!AR209</f>
        <v>0.44721359549995793</v>
      </c>
      <c r="AP26" s="8"/>
      <c r="AQ26" s="8"/>
      <c r="AR26" s="9" t="e">
        <f>'Survivalexp RAW 30May-..Jun'!I245</f>
        <v>#DIV/0!</v>
      </c>
      <c r="AS26" s="9">
        <f>'Survivalexp RAW 30May-..Jun'!P245</f>
        <v>20.489637074482474</v>
      </c>
      <c r="AT26" s="9">
        <f>'Survivalexp RAW 30May-..Jun'!W245</f>
        <v>5.5536937508640198</v>
      </c>
      <c r="AU26" s="9">
        <f>'Survivalexp RAW 30May-..Jun'!AD245</f>
        <v>0.99493615300512395</v>
      </c>
      <c r="AV26" s="9">
        <f>'Survivalexp RAW 30May-..Jun'!AK245</f>
        <v>0</v>
      </c>
      <c r="AW26" s="8">
        <f>'Survivalexp RAW 30May-..Jun'!AR245</f>
        <v>0</v>
      </c>
      <c r="AX26" s="8"/>
      <c r="AY26" s="8"/>
      <c r="AZ26" s="8" t="e">
        <f>'Survivalexp RAW 30May-..Jun'!I267</f>
        <v>#DIV/0!</v>
      </c>
      <c r="BA26" s="8">
        <f>'Survivalexp RAW 30May-..Jun'!P267</f>
        <v>13.42652330029812</v>
      </c>
      <c r="BB26" s="8">
        <f>'Survivalexp RAW 30May-..Jun'!W267</f>
        <v>2.8121338919906851</v>
      </c>
      <c r="BC26" s="8">
        <f>'Survivalexp RAW 30May-..Jun'!AD267</f>
        <v>0</v>
      </c>
      <c r="BD26" s="8">
        <f>'Survivalexp RAW 30May-..Jun'!AK267</f>
        <v>0</v>
      </c>
      <c r="BE26" s="8">
        <f>'Survivalexp RAW 30May-..Jun'!AR267</f>
        <v>0</v>
      </c>
      <c r="BF26" s="8"/>
      <c r="BG26" s="8"/>
    </row>
    <row r="27" spans="2:59" x14ac:dyDescent="0.35">
      <c r="B27" s="8" t="s">
        <v>36</v>
      </c>
      <c r="C27" s="8"/>
      <c r="D27" s="20" t="e">
        <f>D25/$D$8</f>
        <v>#DIV/0!</v>
      </c>
      <c r="E27" s="20" t="e">
        <f>E25/$E$8</f>
        <v>#DIV/0!</v>
      </c>
      <c r="F27" s="20" t="e">
        <f>F25/$F$8</f>
        <v>#DIV/0!</v>
      </c>
      <c r="G27" s="20">
        <f>G25/$G$8</f>
        <v>41433.333333333328</v>
      </c>
      <c r="H27" s="20">
        <f>H25/$H$8</f>
        <v>74666.666666666657</v>
      </c>
      <c r="I27" s="20">
        <f>I25/$I$8</f>
        <v>86666.666666666657</v>
      </c>
      <c r="J27" s="15">
        <f>G27</f>
        <v>41433.333333333328</v>
      </c>
      <c r="K27" s="17">
        <f>G28</f>
        <v>14903.346976339979</v>
      </c>
      <c r="L27" s="20" t="e">
        <f>L25/$D$8</f>
        <v>#DIV/0!</v>
      </c>
      <c r="M27" s="20" t="e">
        <f>M25/$E$8</f>
        <v>#DIV/0!</v>
      </c>
      <c r="N27" s="20" t="e">
        <f>N25/$F$8</f>
        <v>#DIV/0!</v>
      </c>
      <c r="O27" s="20" t="e">
        <f>O25/$G$8</f>
        <v>#DIV/0!</v>
      </c>
      <c r="P27" s="20" t="e">
        <f>P25/$H$8</f>
        <v>#DIV/0!</v>
      </c>
      <c r="Q27" s="20">
        <f>Q25/$I$8</f>
        <v>3853333.3333333335</v>
      </c>
      <c r="R27" s="15">
        <f>Q27</f>
        <v>3853333.3333333335</v>
      </c>
      <c r="S27" s="17">
        <f>Q28</f>
        <v>0</v>
      </c>
      <c r="T27" s="20" t="e">
        <f>T25/$D$8</f>
        <v>#DIV/0!</v>
      </c>
      <c r="U27" s="20" t="e">
        <f>U25/$E$8</f>
        <v>#DIV/0!</v>
      </c>
      <c r="V27" s="20" t="e">
        <f>V25/$F$8</f>
        <v>#DIV/0!</v>
      </c>
      <c r="W27" s="20" t="e">
        <f>W25/$G$8</f>
        <v>#DIV/0!</v>
      </c>
      <c r="X27" s="20">
        <f>X25/$H$8</f>
        <v>487999.99999999994</v>
      </c>
      <c r="Y27" s="20">
        <f>Y25/$I$8</f>
        <v>706666.66666666663</v>
      </c>
      <c r="Z27" s="15">
        <f>Y27</f>
        <v>706666.66666666663</v>
      </c>
      <c r="AA27" s="17">
        <f>Y28</f>
        <v>987606.31673972402</v>
      </c>
      <c r="AB27" s="20" t="e">
        <f>AB25/$D$8</f>
        <v>#DIV/0!</v>
      </c>
      <c r="AC27" s="20" t="e">
        <f>AC25/$E$8</f>
        <v>#DIV/0!</v>
      </c>
      <c r="AD27" s="20">
        <f>AD25/$F$8</f>
        <v>5553.3333333333339</v>
      </c>
      <c r="AE27" s="20">
        <f>AE25/$G$8</f>
        <v>5800</v>
      </c>
      <c r="AF27" s="20">
        <f>AF25/$H$8</f>
        <v>10000</v>
      </c>
      <c r="AG27" s="20">
        <f>AG25/$I$8</f>
        <v>6666.6666666666661</v>
      </c>
      <c r="AH27" s="15">
        <f>AD27</f>
        <v>5553.3333333333339</v>
      </c>
      <c r="AI27" s="17">
        <f>AD28</f>
        <v>1447.5950013469376</v>
      </c>
      <c r="AJ27" s="20" t="e">
        <f>AJ25/$D$8</f>
        <v>#DIV/0!</v>
      </c>
      <c r="AK27" s="20" t="e">
        <f>AK25/$E$8</f>
        <v>#DIV/0!</v>
      </c>
      <c r="AL27" s="20">
        <f>AL25/$F$8</f>
        <v>1528.8888888888889</v>
      </c>
      <c r="AM27" s="20">
        <f>AM25/$G$8</f>
        <v>2666.6666666666665</v>
      </c>
      <c r="AN27" s="20">
        <f>AN25/$H$8</f>
        <v>666.66666666666663</v>
      </c>
      <c r="AO27" s="20">
        <f>AO25/$I$8</f>
        <v>6666.6666666666661</v>
      </c>
      <c r="AP27" s="15">
        <f>AL27</f>
        <v>1528.8888888888889</v>
      </c>
      <c r="AQ27" s="18">
        <f>AL28</f>
        <v>1570.8187215150228</v>
      </c>
      <c r="AR27" s="20" t="e">
        <f>AR25/$D$8</f>
        <v>#DIV/0!</v>
      </c>
      <c r="AS27" s="20">
        <f>AS25/$E$8</f>
        <v>400.66666666666669</v>
      </c>
      <c r="AT27" s="20">
        <f>AT25/$F$8</f>
        <v>520</v>
      </c>
      <c r="AU27" s="20">
        <f>AU25/$G$8</f>
        <v>200.00000000000003</v>
      </c>
      <c r="AV27" s="20">
        <f>AV25/$H$8</f>
        <v>0</v>
      </c>
      <c r="AW27" s="20">
        <f>AW25/$I$8</f>
        <v>0</v>
      </c>
      <c r="AX27" s="15">
        <f>AS27</f>
        <v>400.66666666666669</v>
      </c>
      <c r="AY27" s="17">
        <f>AS28</f>
        <v>204.89637074482474</v>
      </c>
      <c r="AZ27" s="20" t="e">
        <f>AZ25/$D$8</f>
        <v>#DIV/0!</v>
      </c>
      <c r="BA27" s="20">
        <f>BA25/$E$8</f>
        <v>180</v>
      </c>
      <c r="BB27" s="20">
        <f>BB25/$F$8</f>
        <v>159.99999999999997</v>
      </c>
      <c r="BC27" s="20">
        <f>BC25/$G$8</f>
        <v>0</v>
      </c>
      <c r="BD27" s="20">
        <f>BD25/$H$8</f>
        <v>0</v>
      </c>
      <c r="BE27" s="20">
        <f>BE25/$I$8</f>
        <v>0</v>
      </c>
      <c r="BF27" s="15">
        <f>BA27</f>
        <v>180</v>
      </c>
      <c r="BG27" s="17">
        <f>BA28</f>
        <v>134.2652330029812</v>
      </c>
    </row>
    <row r="28" spans="2:59" x14ac:dyDescent="0.35">
      <c r="B28" s="8"/>
      <c r="C28" s="8" t="s">
        <v>25</v>
      </c>
      <c r="D28" s="20" t="e">
        <f>D26/$D$8</f>
        <v>#DIV/0!</v>
      </c>
      <c r="E28" s="20" t="e">
        <f>E26/$E$8</f>
        <v>#DIV/0!</v>
      </c>
      <c r="F28" s="20" t="e">
        <f>F26/$F$8</f>
        <v>#DIV/0!</v>
      </c>
      <c r="G28" s="20">
        <f>G26/$G$8</f>
        <v>14903.346976339979</v>
      </c>
      <c r="H28" s="20">
        <f>H26/$H$8</f>
        <v>46231.538921291634</v>
      </c>
      <c r="I28" s="20">
        <f>I26/$I$8</f>
        <v>222104.26105733169</v>
      </c>
      <c r="J28" s="8"/>
      <c r="K28" s="8"/>
      <c r="L28" s="20" t="e">
        <f>L26/$D$8</f>
        <v>#DIV/0!</v>
      </c>
      <c r="M28" s="20" t="e">
        <f>M26/$E$8</f>
        <v>#DIV/0!</v>
      </c>
      <c r="N28" s="20" t="e">
        <f>N26/$F$8</f>
        <v>#DIV/0!</v>
      </c>
      <c r="O28" s="20" t="e">
        <f>O26/$G$8</f>
        <v>#DIV/0!</v>
      </c>
      <c r="P28" s="20" t="e">
        <f>P26/$H$8</f>
        <v>#DIV/0!</v>
      </c>
      <c r="Q28" s="20">
        <f>Q26/$I$8</f>
        <v>0</v>
      </c>
      <c r="R28" s="8"/>
      <c r="S28" s="8"/>
      <c r="T28" s="20" t="e">
        <f>T26/$D$8</f>
        <v>#DIV/0!</v>
      </c>
      <c r="U28" s="20" t="e">
        <f>U26/$E$8</f>
        <v>#DIV/0!</v>
      </c>
      <c r="V28" s="20" t="e">
        <f>V26/$F$8</f>
        <v>#DIV/0!</v>
      </c>
      <c r="W28" s="20" t="e">
        <f>W26/$G$8</f>
        <v>#DIV/0!</v>
      </c>
      <c r="X28" s="20" t="e">
        <f>X26/$H$8</f>
        <v>#DIV/0!</v>
      </c>
      <c r="Y28" s="20">
        <f>Y26/$I$8</f>
        <v>987606.31673972402</v>
      </c>
      <c r="Z28" s="8"/>
      <c r="AA28" s="8"/>
      <c r="AB28" s="20" t="e">
        <f>AB26/$D$8</f>
        <v>#DIV/0!</v>
      </c>
      <c r="AC28" s="20" t="e">
        <f>AC26/$E$8</f>
        <v>#DIV/0!</v>
      </c>
      <c r="AD28" s="20">
        <f>AD26/$F$8</f>
        <v>1447.5950013469376</v>
      </c>
      <c r="AE28" s="20">
        <f>AE26/$G$8</f>
        <v>6117.3072078296718</v>
      </c>
      <c r="AF28" s="20">
        <f>AF26/$H$8</f>
        <v>22838.736220340332</v>
      </c>
      <c r="AG28" s="20">
        <f>AG26/$I$8</f>
        <v>44721.359549995788</v>
      </c>
      <c r="AH28" s="8"/>
      <c r="AI28" s="8"/>
      <c r="AJ28" s="20" t="e">
        <f>AJ26/$D$8</f>
        <v>#DIV/0!</v>
      </c>
      <c r="AK28" s="20" t="e">
        <f>AK26/$E$8</f>
        <v>#DIV/0!</v>
      </c>
      <c r="AL28" s="20">
        <f>AL26/$F$8</f>
        <v>1570.8187215150228</v>
      </c>
      <c r="AM28" s="20">
        <f>AM26/$G$8</f>
        <v>11983.613017148169</v>
      </c>
      <c r="AN28" s="20">
        <f>AN26/$H$8</f>
        <v>4472.1359549995786</v>
      </c>
      <c r="AO28" s="20">
        <f>AO26/$I$8</f>
        <v>44721.359549995788</v>
      </c>
      <c r="AP28" s="8"/>
      <c r="AQ28" s="8"/>
      <c r="AR28" s="20" t="e">
        <f>AR26/$D$8</f>
        <v>#DIV/0!</v>
      </c>
      <c r="AS28" s="20">
        <f>AS26/$E$8</f>
        <v>204.89637074482474</v>
      </c>
      <c r="AT28" s="20">
        <f>AT26/$F$8</f>
        <v>555.36937508640199</v>
      </c>
      <c r="AU28" s="20">
        <f>AU26/$G$8</f>
        <v>994.93615300512397</v>
      </c>
      <c r="AV28" s="20">
        <f>AV26/$H$8</f>
        <v>0</v>
      </c>
      <c r="AW28" s="20">
        <f>AW26/$I$8</f>
        <v>0</v>
      </c>
      <c r="AX28" s="8"/>
      <c r="AY28" s="8"/>
      <c r="AZ28" s="20" t="e">
        <f>AZ26/$D$8</f>
        <v>#DIV/0!</v>
      </c>
      <c r="BA28" s="20">
        <f>BA26/$E$8</f>
        <v>134.2652330029812</v>
      </c>
      <c r="BB28" s="20">
        <f>BB26/$F$8</f>
        <v>281.2133891990685</v>
      </c>
      <c r="BC28" s="20">
        <f>BC26/$G$8</f>
        <v>0</v>
      </c>
      <c r="BD28" s="20">
        <f>BD26/$H$8</f>
        <v>0</v>
      </c>
      <c r="BE28" s="20">
        <f>BE26/$I$8</f>
        <v>0</v>
      </c>
      <c r="BF28" s="8"/>
      <c r="BG28" s="8"/>
    </row>
    <row r="29" spans="2:59" x14ac:dyDescent="0.35">
      <c r="B29" s="8"/>
      <c r="C29" s="8" t="s">
        <v>15</v>
      </c>
      <c r="D29" s="9" t="e">
        <f>'Survivalexp RAW 30May-..Jun'!I37</f>
        <v>#DIV/0!</v>
      </c>
      <c r="E29" s="9" t="e">
        <f>'Survivalexp RAW 30May-..Jun'!P37</f>
        <v>#DIV/0!</v>
      </c>
      <c r="F29" s="9" t="e">
        <f>'Survivalexp RAW 30May-..Jun'!W37</f>
        <v>#DIV/0!</v>
      </c>
      <c r="G29" s="9" t="e">
        <f>'Survivalexp RAW 30May-..Jun'!AD37</f>
        <v>#DIV/0!</v>
      </c>
      <c r="H29" s="9">
        <f>'Survivalexp RAW 30May-..Jun'!AK37</f>
        <v>4.333333333333333</v>
      </c>
      <c r="I29" s="9">
        <f>'Survivalexp RAW 30May-..Jun'!AR37</f>
        <v>0.53333333333333333</v>
      </c>
      <c r="J29" s="8"/>
      <c r="K29" s="8"/>
      <c r="L29" s="9" t="e">
        <f>'Survivalexp RAW 30May-..Jun'!I81</f>
        <v>#DIV/0!</v>
      </c>
      <c r="M29" s="9" t="e">
        <f>'Survivalexp RAW 30May-..Jun'!P81</f>
        <v>#DIV/0!</v>
      </c>
      <c r="N29" s="9" t="e">
        <f>'Survivalexp RAW 30May-..Jun'!W81</f>
        <v>#DIV/0!</v>
      </c>
      <c r="O29" s="9" t="e">
        <f>'Survivalexp RAW 30May-..Jun'!AD81</f>
        <v>#DIV/0!</v>
      </c>
      <c r="P29" s="9" t="e">
        <f>'Survivalexp RAW 30May-..Jun'!AK81</f>
        <v>#DIV/0!</v>
      </c>
      <c r="Q29" s="9">
        <f>'Survivalexp RAW 30May-..Jun'!AR81</f>
        <v>47.333333333333336</v>
      </c>
      <c r="R29" s="8"/>
      <c r="S29" s="8"/>
      <c r="T29" s="9" t="e">
        <f>'Survivalexp RAW 30May-..Jun'!I125</f>
        <v>#DIV/0!</v>
      </c>
      <c r="U29" s="9" t="e">
        <f>'Survivalexp RAW 30May-..Jun'!P125</f>
        <v>#DIV/0!</v>
      </c>
      <c r="V29" s="9" t="e">
        <f>'Survivalexp RAW 30May-..Jun'!W125</f>
        <v>#DIV/0!</v>
      </c>
      <c r="W29" s="9" t="e">
        <f>'Survivalexp RAW 30May-..Jun'!AD125</f>
        <v>#DIV/0!</v>
      </c>
      <c r="X29" s="9" t="e">
        <f>'Survivalexp RAW 30May-..Jun'!AK125</f>
        <v>#DIV/0!</v>
      </c>
      <c r="Y29" s="9">
        <f>'Survivalexp RAW 30May-..Jun'!AR125</f>
        <v>16.299999999999997</v>
      </c>
      <c r="Z29" s="8"/>
      <c r="AA29" s="8"/>
      <c r="AB29" s="9" t="e">
        <f>'Survivalexp RAW 30May-..Jun'!I169</f>
        <v>#DIV/0!</v>
      </c>
      <c r="AC29" s="9" t="e">
        <f>'Survivalexp RAW 30May-..Jun'!P169</f>
        <v>#DIV/0!</v>
      </c>
      <c r="AD29" s="9">
        <f>'Survivalexp RAW 30May-..Jun'!W169</f>
        <v>42.133333333333333</v>
      </c>
      <c r="AE29" s="9">
        <f>'Survivalexp RAW 30May-..Jun'!AD169</f>
        <v>5.0666666666666664</v>
      </c>
      <c r="AF29" s="9">
        <f>'Survivalexp RAW 30May-..Jun'!AK169</f>
        <v>0.80000000000000016</v>
      </c>
      <c r="AG29" s="9">
        <f>'Survivalexp RAW 30May-..Jun'!AR169</f>
        <v>6.6666666666666666E-2</v>
      </c>
      <c r="AH29" s="8"/>
      <c r="AI29" s="8"/>
      <c r="AJ29" s="9" t="e">
        <f>'Survivalexp RAW 30May-..Jun'!I213</f>
        <v>#DIV/0!</v>
      </c>
      <c r="AK29" s="9">
        <f>'Survivalexp RAW 30May-..Jun'!P213</f>
        <v>45.733333333333327</v>
      </c>
      <c r="AL29" s="9">
        <f>'Survivalexp RAW 30May-..Jun'!W213</f>
        <v>7.8666666666666671</v>
      </c>
      <c r="AM29" s="9">
        <f>'Survivalexp RAW 30May-..Jun'!AD213</f>
        <v>0.73333333333333328</v>
      </c>
      <c r="AN29" s="9">
        <f>'Survivalexp RAW 30May-..Jun'!AK213</f>
        <v>0.13333333333333333</v>
      </c>
      <c r="AO29" s="9">
        <f>'Survivalexp RAW 30May-..Jun'!AR213</f>
        <v>0</v>
      </c>
      <c r="AP29" s="8"/>
      <c r="AQ29" s="8"/>
      <c r="AR29" s="9" t="e">
        <f>'Survivalexp RAW 30May-..Jun'!I249</f>
        <v>#DIV/0!</v>
      </c>
      <c r="AS29" s="9">
        <f>'Survivalexp RAW 30May-..Jun'!P249</f>
        <v>43.933333333333337</v>
      </c>
      <c r="AT29" s="9">
        <f>'Survivalexp RAW 30May-..Jun'!W249</f>
        <v>5.333333333333333</v>
      </c>
      <c r="AU29" s="9">
        <f>'Survivalexp RAW 30May-..Jun'!AD249</f>
        <v>0.26666666666666666</v>
      </c>
      <c r="AV29" s="9">
        <f>'Survivalexp RAW 30May-..Jun'!AK249</f>
        <v>0</v>
      </c>
      <c r="AW29" s="9">
        <f>'Survivalexp RAW 30May-..Jun'!AR249</f>
        <v>0</v>
      </c>
      <c r="AX29" s="8"/>
      <c r="AY29" s="8"/>
      <c r="AZ29" s="8" t="e">
        <f>'Survivalexp RAW 30May-..Jun'!I271</f>
        <v>#DIV/0!</v>
      </c>
      <c r="BA29" s="8">
        <f>'Survivalexp RAW 30May-..Jun'!P271</f>
        <v>16.733333333333331</v>
      </c>
      <c r="BB29" s="8">
        <f>'Survivalexp RAW 30May-..Jun'!W271</f>
        <v>0.79999999999999993</v>
      </c>
      <c r="BC29" s="8">
        <f>'Survivalexp RAW 30May-..Jun'!AD271</f>
        <v>0.26666666666666666</v>
      </c>
      <c r="BD29" s="8">
        <f>'Survivalexp RAW 30May-..Jun'!AK271</f>
        <v>0</v>
      </c>
      <c r="BE29" s="8">
        <f>'Survivalexp RAW 30May-..Jun'!AR271</f>
        <v>0</v>
      </c>
      <c r="BF29" s="8"/>
      <c r="BG29" s="8"/>
    </row>
    <row r="30" spans="2:59" x14ac:dyDescent="0.35">
      <c r="B30" s="8"/>
      <c r="C30" s="8" t="s">
        <v>25</v>
      </c>
      <c r="D30" s="9" t="e">
        <f>'Survivalexp RAW 30May-..Jun'!I38</f>
        <v>#DIV/0!</v>
      </c>
      <c r="E30" s="9" t="e">
        <f>'Survivalexp RAW 30May-..Jun'!P38</f>
        <v>#DIV/0!</v>
      </c>
      <c r="F30" s="9" t="e">
        <f>'Survivalexp RAW 30May-..Jun'!W38</f>
        <v>#DIV/0!</v>
      </c>
      <c r="G30" s="9" t="e">
        <f>'Survivalexp RAW 30May-..Jun'!AD38</f>
        <v>#DIV/0!</v>
      </c>
      <c r="H30" s="9">
        <f>'Survivalexp RAW 30May-..Jun'!AK38</f>
        <v>4.1602468994692874</v>
      </c>
      <c r="I30" s="9">
        <f>'Survivalexp RAW 30May-..Jun'!AR38</f>
        <v>2.7837905350049557</v>
      </c>
      <c r="J30" s="8"/>
      <c r="K30" s="8"/>
      <c r="L30" s="9" t="e">
        <f>'Survivalexp RAW 30May-..Jun'!I82</f>
        <v>#DIV/0!</v>
      </c>
      <c r="M30" s="9" t="e">
        <f>'Survivalexp RAW 30May-..Jun'!P82</f>
        <v>#DIV/0!</v>
      </c>
      <c r="N30" s="9" t="e">
        <f>'Survivalexp RAW 30May-..Jun'!W82</f>
        <v>#DIV/0!</v>
      </c>
      <c r="O30" s="9" t="e">
        <f>'Survivalexp RAW 30May-..Jun'!AD82</f>
        <v>#DIV/0!</v>
      </c>
      <c r="P30" s="9" t="e">
        <f>'Survivalexp RAW 30May-..Jun'!AK82</f>
        <v>#DIV/0!</v>
      </c>
      <c r="Q30" s="9">
        <f>'Survivalexp RAW 30May-..Jun'!AR82</f>
        <v>0</v>
      </c>
      <c r="R30" s="8"/>
      <c r="S30" s="8"/>
      <c r="T30" s="9" t="e">
        <f>'Survivalexp RAW 30May-..Jun'!I126</f>
        <v>#DIV/0!</v>
      </c>
      <c r="U30" s="9" t="e">
        <f>'Survivalexp RAW 30May-..Jun'!P126</f>
        <v>#DIV/0!</v>
      </c>
      <c r="V30" s="9" t="e">
        <f>'Survivalexp RAW 30May-..Jun'!W126</f>
        <v>#DIV/0!</v>
      </c>
      <c r="W30" s="9" t="e">
        <f>'Survivalexp RAW 30May-..Jun'!AD126</f>
        <v>#DIV/0!</v>
      </c>
      <c r="X30" s="9" t="e">
        <f>'Survivalexp RAW 30May-..Jun'!AK126</f>
        <v>#DIV/0!</v>
      </c>
      <c r="Y30" s="9" t="e">
        <f>'Survivalexp RAW 30May-..Jun'!AR126</f>
        <v>#DIV/0!</v>
      </c>
      <c r="Z30" s="8"/>
      <c r="AA30" s="8"/>
      <c r="AB30" s="9" t="e">
        <f>'Survivalexp RAW 30May-..Jun'!I170</f>
        <v>#DIV/0!</v>
      </c>
      <c r="AC30" s="9" t="e">
        <f>'Survivalexp RAW 30May-..Jun'!P170</f>
        <v>#DIV/0!</v>
      </c>
      <c r="AD30" s="9">
        <f>'Survivalexp RAW 30May-..Jun'!W170</f>
        <v>12.247009036936721</v>
      </c>
      <c r="AE30" s="9">
        <f>'Survivalexp RAW 30May-..Jun'!AD170</f>
        <v>5.4077256321065752</v>
      </c>
      <c r="AF30" s="9">
        <f>'Survivalexp RAW 30May-..Jun'!AK170</f>
        <v>3.0926948630403612</v>
      </c>
      <c r="AG30" s="9">
        <f>'Survivalexp RAW 30May-..Jun'!AR170</f>
        <v>0.44721359549995793</v>
      </c>
      <c r="AH30" s="8"/>
      <c r="AI30" s="8"/>
      <c r="AJ30" s="9" t="e">
        <f>'Survivalexp RAW 30May-..Jun'!I214</f>
        <v>#DIV/0!</v>
      </c>
      <c r="AK30" s="9">
        <f>'Survivalexp RAW 30May-..Jun'!P214</f>
        <v>23.783822523175239</v>
      </c>
      <c r="AL30" s="9">
        <f>'Survivalexp RAW 30May-..Jun'!W214</f>
        <v>18.23987100836391</v>
      </c>
      <c r="AM30" s="9">
        <f>'Survivalexp RAW 30May-..Jun'!AD214</f>
        <v>2.7386127875258302</v>
      </c>
      <c r="AN30" s="9">
        <f>'Survivalexp RAW 30May-..Jun'!AK214</f>
        <v>0.54772255750516607</v>
      </c>
      <c r="AO30" s="9">
        <f>'Survivalexp RAW 30May-..Jun'!AR214</f>
        <v>0</v>
      </c>
      <c r="AP30" s="8"/>
      <c r="AQ30" s="8"/>
      <c r="AR30" s="9" t="e">
        <f>'Survivalexp RAW 30May-..Jun'!I250</f>
        <v>#DIV/0!</v>
      </c>
      <c r="AS30" s="9">
        <f>'Survivalexp RAW 30May-..Jun'!P250</f>
        <v>9.9524169870528905</v>
      </c>
      <c r="AT30" s="9">
        <f>'Survivalexp RAW 30May-..Jun'!W250</f>
        <v>3.0149608395680252</v>
      </c>
      <c r="AU30" s="9">
        <f>'Survivalexp RAW 30May-..Jun'!AD250</f>
        <v>1.7888543819998317</v>
      </c>
      <c r="AV30" s="9">
        <f>'Survivalexp RAW 30May-..Jun'!AK250</f>
        <v>0</v>
      </c>
      <c r="AW30" s="9">
        <f>'Survivalexp RAW 30May-..Jun'!AR250</f>
        <v>0</v>
      </c>
      <c r="AX30" s="8"/>
      <c r="AY30" s="8"/>
      <c r="AZ30" s="8" t="e">
        <f>'Survivalexp RAW 30May-..Jun'!I272</f>
        <v>#DIV/0!</v>
      </c>
      <c r="BA30" s="8">
        <f>'Survivalexp RAW 30May-..Jun'!P272</f>
        <v>8.7168739817526344</v>
      </c>
      <c r="BB30" s="8">
        <f>'Survivalexp RAW 30May-..Jun'!W272</f>
        <v>2.8944271909999157</v>
      </c>
      <c r="BC30" s="8">
        <f>'Survivalexp RAW 30May-..Jun'!AD272</f>
        <v>1.7888543819998317</v>
      </c>
      <c r="BD30" s="8">
        <f>'Survivalexp RAW 30May-..Jun'!AK272</f>
        <v>0</v>
      </c>
      <c r="BE30" s="8">
        <f>'Survivalexp RAW 30May-..Jun'!AR272</f>
        <v>0</v>
      </c>
      <c r="BF30" s="8"/>
      <c r="BG30" s="8"/>
    </row>
    <row r="31" spans="2:59" x14ac:dyDescent="0.35">
      <c r="B31" s="8" t="s">
        <v>36</v>
      </c>
      <c r="C31" s="8"/>
      <c r="D31" s="20" t="e">
        <f>D29/$D$8</f>
        <v>#DIV/0!</v>
      </c>
      <c r="E31" s="20" t="e">
        <f>E29/$E$8</f>
        <v>#DIV/0!</v>
      </c>
      <c r="F31" s="20" t="e">
        <f>F29/$F$8</f>
        <v>#DIV/0!</v>
      </c>
      <c r="G31" s="20" t="e">
        <f>G29/$G$8</f>
        <v>#DIV/0!</v>
      </c>
      <c r="H31" s="20">
        <f>H29/$H$8</f>
        <v>43333.333333333328</v>
      </c>
      <c r="I31" s="20">
        <f>I29/$I$8</f>
        <v>53333.333333333328</v>
      </c>
      <c r="J31" s="15">
        <f>H31</f>
        <v>43333.333333333328</v>
      </c>
      <c r="K31" s="17">
        <f>H32</f>
        <v>41602.46899469287</v>
      </c>
      <c r="L31" s="20" t="e">
        <f>L29/$D$8</f>
        <v>#DIV/0!</v>
      </c>
      <c r="M31" s="20" t="e">
        <f>M29/$E$8</f>
        <v>#DIV/0!</v>
      </c>
      <c r="N31" s="20" t="e">
        <f>N29/$F$8</f>
        <v>#DIV/0!</v>
      </c>
      <c r="O31" s="20" t="e">
        <f>O29/$G$8</f>
        <v>#DIV/0!</v>
      </c>
      <c r="P31" s="20" t="e">
        <f>P29/$H$8</f>
        <v>#DIV/0!</v>
      </c>
      <c r="Q31" s="20">
        <f>Q29/$I$8</f>
        <v>4733333.333333333</v>
      </c>
      <c r="R31" s="15">
        <f>Q31</f>
        <v>4733333.333333333</v>
      </c>
      <c r="S31" s="17">
        <f>Q32</f>
        <v>0</v>
      </c>
      <c r="T31" s="20" t="e">
        <f>T29/$D$8</f>
        <v>#DIV/0!</v>
      </c>
      <c r="U31" s="20" t="e">
        <f>U29/$E$8</f>
        <v>#DIV/0!</v>
      </c>
      <c r="V31" s="20" t="e">
        <f>V29/$F$8</f>
        <v>#DIV/0!</v>
      </c>
      <c r="W31" s="20" t="e">
        <f>W29/$G$8</f>
        <v>#DIV/0!</v>
      </c>
      <c r="X31" s="20" t="e">
        <f>X29/$H$8</f>
        <v>#DIV/0!</v>
      </c>
      <c r="Y31" s="20">
        <f>Y29/$I$8</f>
        <v>1629999.9999999995</v>
      </c>
      <c r="Z31" s="15">
        <f>Y31</f>
        <v>1629999.9999999995</v>
      </c>
      <c r="AA31" s="17" t="e">
        <f>Y32</f>
        <v>#DIV/0!</v>
      </c>
      <c r="AB31" s="20" t="e">
        <f>AB29/$D$8</f>
        <v>#DIV/0!</v>
      </c>
      <c r="AC31" s="20" t="e">
        <f>AC29/$E$8</f>
        <v>#DIV/0!</v>
      </c>
      <c r="AD31" s="20">
        <f>AD29/$F$8</f>
        <v>4213.333333333333</v>
      </c>
      <c r="AE31" s="20">
        <f>AE29/$G$8</f>
        <v>5066.6666666666661</v>
      </c>
      <c r="AF31" s="20">
        <f>AF29/$H$8</f>
        <v>8000.0000000000009</v>
      </c>
      <c r="AG31" s="20">
        <f>AG29/$I$8</f>
        <v>6666.6666666666661</v>
      </c>
      <c r="AH31" s="15">
        <f>AD31</f>
        <v>4213.333333333333</v>
      </c>
      <c r="AI31" s="17">
        <f>AD32</f>
        <v>1224.700903693672</v>
      </c>
      <c r="AJ31" s="20" t="e">
        <f>AJ29/$D$8</f>
        <v>#DIV/0!</v>
      </c>
      <c r="AK31" s="20">
        <f>AK29/$E$8</f>
        <v>457.33333333333326</v>
      </c>
      <c r="AL31" s="20">
        <f>AL29/$F$8</f>
        <v>786.66666666666674</v>
      </c>
      <c r="AM31" s="20">
        <f>AM29/$G$8</f>
        <v>733.33333333333326</v>
      </c>
      <c r="AN31" s="20">
        <f>AN29/$H$8</f>
        <v>1333.3333333333333</v>
      </c>
      <c r="AO31" s="20">
        <f>AO29/$I$8</f>
        <v>0</v>
      </c>
      <c r="AP31" s="15">
        <f>AK31</f>
        <v>457.33333333333326</v>
      </c>
      <c r="AQ31" s="17">
        <f>AK32</f>
        <v>237.83822523175238</v>
      </c>
      <c r="AR31" s="20" t="e">
        <f>AR29/$D$8</f>
        <v>#DIV/0!</v>
      </c>
      <c r="AS31" s="20">
        <f>AS29/$E$8</f>
        <v>439.33333333333337</v>
      </c>
      <c r="AT31" s="20">
        <f>AT29/$F$8</f>
        <v>533.33333333333326</v>
      </c>
      <c r="AU31" s="20">
        <f>AU29/$G$8</f>
        <v>266.66666666666669</v>
      </c>
      <c r="AV31" s="20">
        <f>AV29/$H$8</f>
        <v>0</v>
      </c>
      <c r="AW31" s="20">
        <f>AW29/$I$8</f>
        <v>0</v>
      </c>
      <c r="AX31" s="15">
        <f>AS31</f>
        <v>439.33333333333337</v>
      </c>
      <c r="AY31" s="17">
        <f>AS32</f>
        <v>99.524169870528894</v>
      </c>
      <c r="AZ31" s="20" t="e">
        <f>AZ29/$D$8</f>
        <v>#DIV/0!</v>
      </c>
      <c r="BA31" s="20">
        <f>BA29/$E$8</f>
        <v>167.33333333333329</v>
      </c>
      <c r="BB31" s="20">
        <f>BB29/$F$8</f>
        <v>79.999999999999986</v>
      </c>
      <c r="BC31" s="20">
        <f>BC29/$G$8</f>
        <v>266.66666666666669</v>
      </c>
      <c r="BD31" s="20">
        <f>BD29/$H$8</f>
        <v>0</v>
      </c>
      <c r="BE31" s="20">
        <f>BE29/$I$8</f>
        <v>0</v>
      </c>
      <c r="BF31" s="15">
        <f>BA31</f>
        <v>167.33333333333329</v>
      </c>
      <c r="BG31" s="17">
        <f>BA32</f>
        <v>87.168739817526344</v>
      </c>
    </row>
    <row r="32" spans="2:59" x14ac:dyDescent="0.35">
      <c r="B32" s="8"/>
      <c r="C32" s="8" t="s">
        <v>25</v>
      </c>
      <c r="D32" s="20" t="e">
        <f>D30/$D$8</f>
        <v>#DIV/0!</v>
      </c>
      <c r="E32" s="20" t="e">
        <f>E30/$E$8</f>
        <v>#DIV/0!</v>
      </c>
      <c r="F32" s="20" t="e">
        <f>F30/$F$8</f>
        <v>#DIV/0!</v>
      </c>
      <c r="G32" s="20" t="e">
        <f>G30/$G$8</f>
        <v>#DIV/0!</v>
      </c>
      <c r="H32" s="20">
        <f>H30/$H$8</f>
        <v>41602.46899469287</v>
      </c>
      <c r="I32" s="20">
        <f>I30/$I$8</f>
        <v>278379.05350049556</v>
      </c>
      <c r="J32" s="8"/>
      <c r="K32" s="8"/>
      <c r="L32" s="20" t="e">
        <f>L30/$D$8</f>
        <v>#DIV/0!</v>
      </c>
      <c r="M32" s="20" t="e">
        <f>M30/$E$8</f>
        <v>#DIV/0!</v>
      </c>
      <c r="N32" s="20" t="e">
        <f>N30/$F$8</f>
        <v>#DIV/0!</v>
      </c>
      <c r="O32" s="20" t="e">
        <f>O30/$G$8</f>
        <v>#DIV/0!</v>
      </c>
      <c r="P32" s="20" t="e">
        <f>P30/$H$8</f>
        <v>#DIV/0!</v>
      </c>
      <c r="Q32" s="20">
        <f>Q30/$I$8</f>
        <v>0</v>
      </c>
      <c r="R32" s="8"/>
      <c r="S32" s="8"/>
      <c r="T32" s="20" t="e">
        <f>T30/$D$8</f>
        <v>#DIV/0!</v>
      </c>
      <c r="U32" s="20" t="e">
        <f>U30/$E$8</f>
        <v>#DIV/0!</v>
      </c>
      <c r="V32" s="20" t="e">
        <f>V30/$F$8</f>
        <v>#DIV/0!</v>
      </c>
      <c r="W32" s="20" t="e">
        <f>W30/$G$8</f>
        <v>#DIV/0!</v>
      </c>
      <c r="X32" s="20" t="e">
        <f>X30/$H$8</f>
        <v>#DIV/0!</v>
      </c>
      <c r="Y32" s="20" t="e">
        <f>Y30/$I$8</f>
        <v>#DIV/0!</v>
      </c>
      <c r="Z32" s="8"/>
      <c r="AA32" s="8"/>
      <c r="AB32" s="20" t="e">
        <f>AB30/$D$8</f>
        <v>#DIV/0!</v>
      </c>
      <c r="AC32" s="20" t="e">
        <f>AC30/$E$8</f>
        <v>#DIV/0!</v>
      </c>
      <c r="AD32" s="20">
        <f>AD30/$F$8</f>
        <v>1224.700903693672</v>
      </c>
      <c r="AE32" s="20">
        <f>AE30/$G$8</f>
        <v>5407.7256321065752</v>
      </c>
      <c r="AF32" s="20">
        <f>AF30/$H$8</f>
        <v>30926.948630403611</v>
      </c>
      <c r="AG32" s="20">
        <f>AG30/$I$8</f>
        <v>44721.359549995788</v>
      </c>
      <c r="AH32" s="8"/>
      <c r="AI32" s="8"/>
      <c r="AJ32" s="20" t="e">
        <f>AJ30/$D$8</f>
        <v>#DIV/0!</v>
      </c>
      <c r="AK32" s="20">
        <f>AK30/$E$8</f>
        <v>237.83822523175238</v>
      </c>
      <c r="AL32" s="20">
        <f>AL30/$F$8</f>
        <v>1823.9871008363909</v>
      </c>
      <c r="AM32" s="20">
        <f>AM30/$G$8</f>
        <v>2738.6127875258303</v>
      </c>
      <c r="AN32" s="20">
        <f>AN30/$H$8</f>
        <v>5477.2255750516606</v>
      </c>
      <c r="AO32" s="20">
        <f>AO30/$I$8</f>
        <v>0</v>
      </c>
      <c r="AP32" s="8"/>
      <c r="AQ32" s="8"/>
      <c r="AR32" s="20" t="e">
        <f>AR30/$D$8</f>
        <v>#DIV/0!</v>
      </c>
      <c r="AS32" s="20">
        <f>AS30/$E$8</f>
        <v>99.524169870528894</v>
      </c>
      <c r="AT32" s="20">
        <f>AT30/$F$8</f>
        <v>301.49608395680252</v>
      </c>
      <c r="AU32" s="20">
        <f>AU30/$G$8</f>
        <v>1788.8543819998317</v>
      </c>
      <c r="AV32" s="20">
        <f>AV30/$H$8</f>
        <v>0</v>
      </c>
      <c r="AW32" s="20">
        <f>AW30/$I$8</f>
        <v>0</v>
      </c>
      <c r="AX32" s="8"/>
      <c r="AY32" s="8"/>
      <c r="AZ32" s="20" t="e">
        <f>AZ30/$D$8</f>
        <v>#DIV/0!</v>
      </c>
      <c r="BA32" s="20">
        <f>BA30/$E$8</f>
        <v>87.168739817526344</v>
      </c>
      <c r="BB32" s="20">
        <f>BB30/$F$8</f>
        <v>289.44271909999156</v>
      </c>
      <c r="BC32" s="20">
        <f>BC30/$G$8</f>
        <v>1788.8543819998317</v>
      </c>
      <c r="BD32" s="20">
        <f>BD30/$H$8</f>
        <v>0</v>
      </c>
      <c r="BE32" s="20">
        <f>BE30/$I$8</f>
        <v>0</v>
      </c>
      <c r="BF32" s="8"/>
      <c r="BG32" s="8"/>
    </row>
    <row r="33" spans="2:59" x14ac:dyDescent="0.35">
      <c r="B33" s="8" t="s">
        <v>13</v>
      </c>
      <c r="C33" s="8" t="s">
        <v>14</v>
      </c>
      <c r="D33" s="9" t="e">
        <f>'Survivalexp RAW 30May-..Jun'!I42</f>
        <v>#DIV/0!</v>
      </c>
      <c r="E33" s="9" t="e">
        <f>'Survivalexp RAW 30May-..Jun'!P42</f>
        <v>#DIV/0!</v>
      </c>
      <c r="F33" s="9" t="e">
        <f>'Survivalexp RAW 30May-..Jun'!W42</f>
        <v>#DIV/0!</v>
      </c>
      <c r="G33" s="9" t="e">
        <f>'Survivalexp RAW 30May-..Jun'!AD42</f>
        <v>#DIV/0!</v>
      </c>
      <c r="H33" s="9">
        <f>'Survivalexp RAW 30May-..Jun'!AK42</f>
        <v>3.4166666666666665</v>
      </c>
      <c r="I33" s="9">
        <f>'Survivalexp RAW 30May-..Jun'!AR42</f>
        <v>0.46666666666666662</v>
      </c>
      <c r="J33" s="8"/>
      <c r="K33" s="8"/>
      <c r="L33" s="9" t="e">
        <f>'Survivalexp RAW 30May-..Jun'!I86</f>
        <v>#DIV/0!</v>
      </c>
      <c r="M33" s="9" t="e">
        <f>'Survivalexp RAW 30May-..Jun'!P86</f>
        <v>#DIV/0!</v>
      </c>
      <c r="N33" s="9" t="e">
        <f>'Survivalexp RAW 30May-..Jun'!W86</f>
        <v>#DIV/0!</v>
      </c>
      <c r="O33" s="9" t="e">
        <f>'Survivalexp RAW 30May-..Jun'!AD86</f>
        <v>#DIV/0!</v>
      </c>
      <c r="P33" s="9" t="e">
        <f>'Survivalexp RAW 30May-..Jun'!AK86</f>
        <v>#DIV/0!</v>
      </c>
      <c r="Q33" s="9">
        <f>'Survivalexp RAW 30May-..Jun'!AR86</f>
        <v>55.066666666666663</v>
      </c>
      <c r="R33" s="8"/>
      <c r="S33" s="8"/>
      <c r="T33" s="9" t="e">
        <f>'Survivalexp RAW 30May-..Jun'!I130</f>
        <v>#DIV/0!</v>
      </c>
      <c r="U33" s="9" t="e">
        <f>'Survivalexp RAW 30May-..Jun'!P130</f>
        <v>#DIV/0!</v>
      </c>
      <c r="V33" s="9" t="e">
        <f>'Survivalexp RAW 30May-..Jun'!W130</f>
        <v>#DIV/0!</v>
      </c>
      <c r="W33" s="9" t="e">
        <f>'Survivalexp RAW 30May-..Jun'!AD130</f>
        <v>#DIV/0!</v>
      </c>
      <c r="X33" s="9">
        <f>'Survivalexp RAW 30May-..Jun'!AK130</f>
        <v>106</v>
      </c>
      <c r="Y33" s="9">
        <f>'Survivalexp RAW 30May-..Jun'!AR130</f>
        <v>17.2</v>
      </c>
      <c r="Z33" s="8"/>
      <c r="AA33" s="8"/>
      <c r="AB33" s="9" t="e">
        <f>'Survivalexp RAW 30May-..Jun'!I174</f>
        <v>#DIV/0!</v>
      </c>
      <c r="AC33" s="9" t="e">
        <f>'Survivalexp RAW 30May-..Jun'!P174</f>
        <v>#DIV/0!</v>
      </c>
      <c r="AD33" s="9" t="e">
        <f>'Survivalexp RAW 30May-..Jun'!W174</f>
        <v>#DIV/0!</v>
      </c>
      <c r="AE33" s="9" t="e">
        <f>'Survivalexp RAW 30May-..Jun'!AD174</f>
        <v>#DIV/0!</v>
      </c>
      <c r="AF33" s="9">
        <f>'Survivalexp RAW 30May-..Jun'!AK174</f>
        <v>42.06666666666667</v>
      </c>
      <c r="AG33" s="9">
        <f>'Survivalexp RAW 30May-..Jun'!AR174</f>
        <v>4.666666666666667</v>
      </c>
      <c r="AH33" s="8"/>
      <c r="AI33" s="8"/>
      <c r="AJ33" s="9" t="e">
        <f>'Survivalexp RAW 30May-..Jun'!I218</f>
        <v>#DIV/0!</v>
      </c>
      <c r="AK33" s="9" t="e">
        <f>'Survivalexp RAW 30May-..Jun'!P218</f>
        <v>#DIV/0!</v>
      </c>
      <c r="AL33" s="9" t="e">
        <f>'Survivalexp RAW 30May-..Jun'!W218</f>
        <v>#DIV/0!</v>
      </c>
      <c r="AM33" s="9">
        <f>'Survivalexp RAW 30May-..Jun'!AD218</f>
        <v>79</v>
      </c>
      <c r="AN33" s="9">
        <f>'Survivalexp RAW 30May-..Jun'!AK218</f>
        <v>19.133333333333333</v>
      </c>
      <c r="AO33" s="9">
        <f>'Survivalexp RAW 30May-..Jun'!AR218</f>
        <v>1.9333333333333333</v>
      </c>
      <c r="AP33" s="8"/>
      <c r="AQ33" s="8"/>
      <c r="AR33" s="9" t="e">
        <f>'Survivalexp RAW 30May-..Jun'!I254</f>
        <v>#DIV/0!</v>
      </c>
      <c r="AS33" s="9" t="e">
        <f>'Survivalexp RAW 30May-..Jun'!P254</f>
        <v>#DIV/0!</v>
      </c>
      <c r="AT33" s="9" t="e">
        <f>'Survivalexp RAW 30May-..Jun'!W254</f>
        <v>#DIV/0!</v>
      </c>
      <c r="AU33" s="9">
        <f>'Survivalexp RAW 30May-..Jun'!AD254</f>
        <v>42.199999999999996</v>
      </c>
      <c r="AV33" s="9">
        <f>'Survivalexp RAW 30May-..Jun'!AK254</f>
        <v>8.4</v>
      </c>
      <c r="AW33" s="9">
        <f>'Survivalexp RAW 30May-..Jun'!AR254</f>
        <v>0.80000000000000016</v>
      </c>
      <c r="AX33" s="8"/>
      <c r="AY33" s="8"/>
      <c r="AZ33" s="8" t="e">
        <f>'Survivalexp RAW 30May-..Jun'!I276</f>
        <v>#DIV/0!</v>
      </c>
      <c r="BA33" s="8" t="e">
        <f>'Survivalexp RAW 30May-..Jun'!P276</f>
        <v>#DIV/0!</v>
      </c>
      <c r="BB33" s="8">
        <f>'Survivalexp RAW 30May-..Jun'!W276</f>
        <v>29.866666666666664</v>
      </c>
      <c r="BC33" s="8">
        <f>'Survivalexp RAW 30May-..Jun'!AD276</f>
        <v>1.9333333333333336</v>
      </c>
      <c r="BD33" s="8">
        <f>'Survivalexp RAW 30May-..Jun'!AK276</f>
        <v>0.66666666666666663</v>
      </c>
      <c r="BE33" s="8">
        <f>'Survivalexp RAW 30May-..Jun'!AR276</f>
        <v>0</v>
      </c>
      <c r="BF33" s="8"/>
      <c r="BG33" s="8"/>
    </row>
    <row r="34" spans="2:59" x14ac:dyDescent="0.35">
      <c r="B34" s="8"/>
      <c r="C34" s="8" t="s">
        <v>25</v>
      </c>
      <c r="D34" s="9" t="e">
        <f>'Survivalexp RAW 30May-..Jun'!I43</f>
        <v>#DIV/0!</v>
      </c>
      <c r="E34" s="9" t="e">
        <f>'Survivalexp RAW 30May-..Jun'!P43</f>
        <v>#DIV/0!</v>
      </c>
      <c r="F34" s="9" t="e">
        <f>'Survivalexp RAW 30May-..Jun'!W43</f>
        <v>#DIV/0!</v>
      </c>
      <c r="G34" s="9" t="e">
        <f>'Survivalexp RAW 30May-..Jun'!AD43</f>
        <v>#DIV/0!</v>
      </c>
      <c r="H34" s="9">
        <f>'Survivalexp RAW 30May-..Jun'!AK43</f>
        <v>3.5651080698373976</v>
      </c>
      <c r="I34" s="9">
        <f>'Survivalexp RAW 30May-..Jun'!AR43</f>
        <v>1.6431676725154982</v>
      </c>
      <c r="J34" s="8"/>
      <c r="K34" s="8"/>
      <c r="L34" s="9" t="e">
        <f>'Survivalexp RAW 30May-..Jun'!I87</f>
        <v>#DIV/0!</v>
      </c>
      <c r="M34" s="9" t="e">
        <f>'Survivalexp RAW 30May-..Jun'!P87</f>
        <v>#DIV/0!</v>
      </c>
      <c r="N34" s="9" t="e">
        <f>'Survivalexp RAW 30May-..Jun'!W87</f>
        <v>#DIV/0!</v>
      </c>
      <c r="O34" s="9" t="e">
        <f>'Survivalexp RAW 30May-..Jun'!AD87</f>
        <v>#DIV/0!</v>
      </c>
      <c r="P34" s="9" t="e">
        <f>'Survivalexp RAW 30May-..Jun'!AK87</f>
        <v>#DIV/0!</v>
      </c>
      <c r="Q34" s="9">
        <f>'Survivalexp RAW 30May-..Jun'!AR87</f>
        <v>0</v>
      </c>
      <c r="R34" s="8"/>
      <c r="S34" s="8"/>
      <c r="T34" s="9" t="e">
        <f>'Survivalexp RAW 30May-..Jun'!I131</f>
        <v>#DIV/0!</v>
      </c>
      <c r="U34" s="9" t="e">
        <f>'Survivalexp RAW 30May-..Jun'!P131</f>
        <v>#DIV/0!</v>
      </c>
      <c r="V34" s="9" t="e">
        <f>'Survivalexp RAW 30May-..Jun'!W131</f>
        <v>#DIV/0!</v>
      </c>
      <c r="W34" s="9" t="e">
        <f>'Survivalexp RAW 30May-..Jun'!AD131</f>
        <v>#DIV/0!</v>
      </c>
      <c r="X34" s="9" t="e">
        <f>'Survivalexp RAW 30May-..Jun'!AK131</f>
        <v>#DIV/0!</v>
      </c>
      <c r="Y34" s="9">
        <f>'Survivalexp RAW 30May-..Jun'!AR131</f>
        <v>18.159440732216197</v>
      </c>
      <c r="Z34" s="8"/>
      <c r="AA34" s="8"/>
      <c r="AB34" s="9" t="e">
        <f>'Survivalexp RAW 30May-..Jun'!I175</f>
        <v>#DIV/0!</v>
      </c>
      <c r="AC34" s="9" t="e">
        <f>'Survivalexp RAW 30May-..Jun'!P175</f>
        <v>#DIV/0!</v>
      </c>
      <c r="AD34" s="9" t="e">
        <f>'Survivalexp RAW 30May-..Jun'!W175</f>
        <v>#DIV/0!</v>
      </c>
      <c r="AE34" s="9" t="e">
        <f>'Survivalexp RAW 30May-..Jun'!AD175</f>
        <v>#DIV/0!</v>
      </c>
      <c r="AF34" s="9">
        <f>'Survivalexp RAW 30May-..Jun'!AK175</f>
        <v>19.095045758382469</v>
      </c>
      <c r="AG34" s="9">
        <f>'Survivalexp RAW 30May-..Jun'!AR175</f>
        <v>6.4898507724741528</v>
      </c>
      <c r="AH34" s="8"/>
      <c r="AI34" s="8"/>
      <c r="AJ34" s="9" t="e">
        <f>'Survivalexp RAW 30May-..Jun'!I219</f>
        <v>#DIV/0!</v>
      </c>
      <c r="AK34" s="9" t="e">
        <f>'Survivalexp RAW 30May-..Jun'!P219</f>
        <v>#DIV/0!</v>
      </c>
      <c r="AL34" s="9" t="e">
        <f>'Survivalexp RAW 30May-..Jun'!W219</f>
        <v>#DIV/0!</v>
      </c>
      <c r="AM34" s="9" t="e">
        <f>'Survivalexp RAW 30May-..Jun'!AD219</f>
        <v>#DIV/0!</v>
      </c>
      <c r="AN34" s="9">
        <f>'Survivalexp RAW 30May-..Jun'!AK219</f>
        <v>9.2276962244448999</v>
      </c>
      <c r="AO34" s="9">
        <f>'Survivalexp RAW 30May-..Jun'!AR219</f>
        <v>3.6357471512018149</v>
      </c>
      <c r="AP34" s="8"/>
      <c r="AQ34" s="8"/>
      <c r="AR34" s="9" t="e">
        <f>'Survivalexp RAW 30May-..Jun'!I255</f>
        <v>#DIV/0!</v>
      </c>
      <c r="AS34" s="9" t="e">
        <f>'Survivalexp RAW 30May-..Jun'!P255</f>
        <v>#DIV/0!</v>
      </c>
      <c r="AT34" s="9" t="e">
        <f>'Survivalexp RAW 30May-..Jun'!W255</f>
        <v>#DIV/0!</v>
      </c>
      <c r="AU34" s="9">
        <f>'Survivalexp RAW 30May-..Jun'!AD255</f>
        <v>21.897123526184885</v>
      </c>
      <c r="AV34" s="9">
        <f>'Survivalexp RAW 30May-..Jun'!AK255</f>
        <v>8.4205672671075487</v>
      </c>
      <c r="AW34" s="9">
        <f>'Survivalexp RAW 30May-..Jun'!AR255</f>
        <v>2.8265323325443235</v>
      </c>
      <c r="AX34" s="8"/>
      <c r="AY34" s="8"/>
      <c r="AZ34" s="8" t="e">
        <f>'Survivalexp RAW 30May-..Jun'!I277</f>
        <v>#DIV/0!</v>
      </c>
      <c r="BA34" s="8" t="e">
        <f>'Survivalexp RAW 30May-..Jun'!P277</f>
        <v>#DIV/0!</v>
      </c>
      <c r="BB34" s="8">
        <f>'Survivalexp RAW 30May-..Jun'!W277</f>
        <v>18.824721706863901</v>
      </c>
      <c r="BC34" s="8">
        <f>'Survivalexp RAW 30May-..Jun'!AD277</f>
        <v>3.2476623063443015</v>
      </c>
      <c r="BD34" s="8">
        <f>'Survivalexp RAW 30May-..Jun'!AK277</f>
        <v>1.8025518961968798</v>
      </c>
      <c r="BE34" s="8">
        <f>'Survivalexp RAW 30May-..Jun'!AR277</f>
        <v>0</v>
      </c>
      <c r="BF34" s="8"/>
      <c r="BG34" s="8"/>
    </row>
    <row r="35" spans="2:59" x14ac:dyDescent="0.35">
      <c r="B35" s="8" t="s">
        <v>36</v>
      </c>
      <c r="C35" s="8"/>
      <c r="D35" s="20" t="e">
        <f>D33/$D$8</f>
        <v>#DIV/0!</v>
      </c>
      <c r="E35" s="20" t="e">
        <f>E33/$E$8</f>
        <v>#DIV/0!</v>
      </c>
      <c r="F35" s="20" t="e">
        <f>F33/$F$8</f>
        <v>#DIV/0!</v>
      </c>
      <c r="G35" s="20" t="e">
        <f>G33/$G$8</f>
        <v>#DIV/0!</v>
      </c>
      <c r="H35" s="20">
        <f>H33/$H$8</f>
        <v>34166.666666666664</v>
      </c>
      <c r="I35" s="20">
        <f>I33/$I$8</f>
        <v>46666.666666666657</v>
      </c>
      <c r="J35" s="15">
        <f>H35</f>
        <v>34166.666666666664</v>
      </c>
      <c r="K35" s="17">
        <f>H36</f>
        <v>35651.080698373975</v>
      </c>
      <c r="L35" s="20" t="e">
        <f>L33/$D$8</f>
        <v>#DIV/0!</v>
      </c>
      <c r="M35" s="20" t="e">
        <f>M33/$E$8</f>
        <v>#DIV/0!</v>
      </c>
      <c r="N35" s="20" t="e">
        <f>N33/$F$8</f>
        <v>#DIV/0!</v>
      </c>
      <c r="O35" s="20" t="e">
        <f>O33/$G$8</f>
        <v>#DIV/0!</v>
      </c>
      <c r="P35" s="20" t="e">
        <f>P33/$H$8</f>
        <v>#DIV/0!</v>
      </c>
      <c r="Q35" s="20">
        <f>Q33/$I$8</f>
        <v>5506666.666666666</v>
      </c>
      <c r="R35" s="15">
        <f>Q35</f>
        <v>5506666.666666666</v>
      </c>
      <c r="S35" s="17">
        <f>Q36</f>
        <v>0</v>
      </c>
      <c r="T35" s="20" t="e">
        <f>T33/$D$8</f>
        <v>#DIV/0!</v>
      </c>
      <c r="U35" s="20" t="e">
        <f>U33/$E$8</f>
        <v>#DIV/0!</v>
      </c>
      <c r="V35" s="20" t="e">
        <f>V33/$F$8</f>
        <v>#DIV/0!</v>
      </c>
      <c r="W35" s="20" t="e">
        <f>W33/$G$8</f>
        <v>#DIV/0!</v>
      </c>
      <c r="X35" s="20">
        <f>X33/$H$8</f>
        <v>1060000</v>
      </c>
      <c r="Y35" s="20">
        <f>Y33/$I$8</f>
        <v>1719999.9999999998</v>
      </c>
      <c r="Z35" s="15">
        <f>Y35</f>
        <v>1719999.9999999998</v>
      </c>
      <c r="AA35" s="17">
        <f>Y36</f>
        <v>1815944.0732216195</v>
      </c>
      <c r="AB35" s="20" t="e">
        <f>AB33/$D$8</f>
        <v>#DIV/0!</v>
      </c>
      <c r="AC35" s="20" t="e">
        <f>AC33/$E$8</f>
        <v>#DIV/0!</v>
      </c>
      <c r="AD35" s="20" t="e">
        <f>AD33/$F$8</f>
        <v>#DIV/0!</v>
      </c>
      <c r="AE35" s="20" t="e">
        <f>AE33/$G$8</f>
        <v>#DIV/0!</v>
      </c>
      <c r="AF35" s="20">
        <f>AF33/$H$8</f>
        <v>420666.66666666669</v>
      </c>
      <c r="AG35" s="20">
        <f>AG33/$I$8</f>
        <v>466666.66666666669</v>
      </c>
      <c r="AH35" s="15">
        <f>AF35</f>
        <v>420666.66666666669</v>
      </c>
      <c r="AI35" s="17">
        <f>AF36</f>
        <v>190950.45758382467</v>
      </c>
      <c r="AJ35" s="20" t="e">
        <f>AJ33/$D$8</f>
        <v>#DIV/0!</v>
      </c>
      <c r="AK35" s="20" t="e">
        <f>AK33/$E$8</f>
        <v>#DIV/0!</v>
      </c>
      <c r="AL35" s="20" t="e">
        <f>AL33/$F$8</f>
        <v>#DIV/0!</v>
      </c>
      <c r="AM35" s="20">
        <f>AM33/$G$8</f>
        <v>79000</v>
      </c>
      <c r="AN35" s="20">
        <f>AN33/$H$8</f>
        <v>191333.33333333331</v>
      </c>
      <c r="AO35" s="20">
        <f>AO33/$I$8</f>
        <v>193333.33333333331</v>
      </c>
      <c r="AP35" s="15">
        <f>AN35</f>
        <v>191333.33333333331</v>
      </c>
      <c r="AQ35" s="17">
        <f>AN36</f>
        <v>92276.962244448994</v>
      </c>
      <c r="AR35" s="20" t="e">
        <f>AR33/$D$8</f>
        <v>#DIV/0!</v>
      </c>
      <c r="AS35" s="20" t="e">
        <f>AS33/$E$8</f>
        <v>#DIV/0!</v>
      </c>
      <c r="AT35" s="20" t="e">
        <f>AT33/$F$8</f>
        <v>#DIV/0!</v>
      </c>
      <c r="AU35" s="20">
        <f>AU33/$G$8</f>
        <v>42199.999999999993</v>
      </c>
      <c r="AV35" s="20">
        <f>AV33/$H$8</f>
        <v>84000</v>
      </c>
      <c r="AW35" s="20">
        <f>AW33/$I$8</f>
        <v>80000.000000000015</v>
      </c>
      <c r="AX35" s="15">
        <f>AU35</f>
        <v>42199.999999999993</v>
      </c>
      <c r="AY35" s="17">
        <f>AU36</f>
        <v>21897.123526184885</v>
      </c>
      <c r="AZ35" s="20" t="e">
        <f>AZ33/$D$8</f>
        <v>#DIV/0!</v>
      </c>
      <c r="BA35" s="20" t="e">
        <f>BA33/$E$8</f>
        <v>#DIV/0!</v>
      </c>
      <c r="BB35" s="20">
        <f>BB33/$F$8</f>
        <v>2986.6666666666665</v>
      </c>
      <c r="BC35" s="20">
        <f>BC33/$G$8</f>
        <v>1933.3333333333335</v>
      </c>
      <c r="BD35" s="20">
        <f>BD33/$H$8</f>
        <v>6666.6666666666661</v>
      </c>
      <c r="BE35" s="20">
        <f>BE33/$I$8</f>
        <v>0</v>
      </c>
      <c r="BF35" s="15">
        <f>BB35</f>
        <v>2986.6666666666665</v>
      </c>
      <c r="BG35" s="17">
        <f>BB36</f>
        <v>1882.47217068639</v>
      </c>
    </row>
    <row r="36" spans="2:59" x14ac:dyDescent="0.35">
      <c r="B36" s="8"/>
      <c r="C36" s="8" t="s">
        <v>25</v>
      </c>
      <c r="D36" s="20" t="e">
        <f>D34/$D$8</f>
        <v>#DIV/0!</v>
      </c>
      <c r="E36" s="20" t="e">
        <f>E34/$E$8</f>
        <v>#DIV/0!</v>
      </c>
      <c r="F36" s="20" t="e">
        <f>F34/$F$8</f>
        <v>#DIV/0!</v>
      </c>
      <c r="G36" s="20" t="e">
        <f>G34/$G$8</f>
        <v>#DIV/0!</v>
      </c>
      <c r="H36" s="20">
        <f>H34/$H$8</f>
        <v>35651.080698373975</v>
      </c>
      <c r="I36" s="20">
        <f>I34/$I$8</f>
        <v>164316.76725154981</v>
      </c>
      <c r="J36" s="8"/>
      <c r="K36" s="8"/>
      <c r="L36" s="20" t="e">
        <f>L34/$D$8</f>
        <v>#DIV/0!</v>
      </c>
      <c r="M36" s="20" t="e">
        <f>M34/$E$8</f>
        <v>#DIV/0!</v>
      </c>
      <c r="N36" s="20" t="e">
        <f>N34/$F$8</f>
        <v>#DIV/0!</v>
      </c>
      <c r="O36" s="20" t="e">
        <f>O34/$G$8</f>
        <v>#DIV/0!</v>
      </c>
      <c r="P36" s="20" t="e">
        <f>P34/$H$8</f>
        <v>#DIV/0!</v>
      </c>
      <c r="Q36" s="20">
        <f>Q34/$I$8</f>
        <v>0</v>
      </c>
      <c r="R36" s="8"/>
      <c r="S36" s="8"/>
      <c r="T36" s="20" t="e">
        <f>T34/$D$8</f>
        <v>#DIV/0!</v>
      </c>
      <c r="U36" s="20" t="e">
        <f>U34/$E$8</f>
        <v>#DIV/0!</v>
      </c>
      <c r="V36" s="20" t="e">
        <f>V34/$F$8</f>
        <v>#DIV/0!</v>
      </c>
      <c r="W36" s="20" t="e">
        <f>W34/$G$8</f>
        <v>#DIV/0!</v>
      </c>
      <c r="X36" s="20" t="e">
        <f>X34/$H$8</f>
        <v>#DIV/0!</v>
      </c>
      <c r="Y36" s="20">
        <f>Y34/$I$8</f>
        <v>1815944.0732216195</v>
      </c>
      <c r="Z36" s="8"/>
      <c r="AA36" s="8"/>
      <c r="AB36" s="20" t="e">
        <f>AB34/$D$8</f>
        <v>#DIV/0!</v>
      </c>
      <c r="AC36" s="20" t="e">
        <f>AC34/$E$8</f>
        <v>#DIV/0!</v>
      </c>
      <c r="AD36" s="20" t="e">
        <f>AD34/$F$8</f>
        <v>#DIV/0!</v>
      </c>
      <c r="AE36" s="20" t="e">
        <f>AE34/$G$8</f>
        <v>#DIV/0!</v>
      </c>
      <c r="AF36" s="20">
        <f>AF34/$H$8</f>
        <v>190950.45758382467</v>
      </c>
      <c r="AG36" s="20">
        <f>AG34/$I$8</f>
        <v>648985.0772474152</v>
      </c>
      <c r="AH36" s="8"/>
      <c r="AI36" s="8"/>
      <c r="AJ36" s="20" t="e">
        <f>AJ34/$D$8</f>
        <v>#DIV/0!</v>
      </c>
      <c r="AK36" s="20" t="e">
        <f>AK34/$E$8</f>
        <v>#DIV/0!</v>
      </c>
      <c r="AL36" s="20" t="e">
        <f>AL34/$F$8</f>
        <v>#DIV/0!</v>
      </c>
      <c r="AM36" s="20" t="e">
        <f>AM34/$G$8</f>
        <v>#DIV/0!</v>
      </c>
      <c r="AN36" s="20">
        <f>AN34/$H$8</f>
        <v>92276.962244448994</v>
      </c>
      <c r="AO36" s="20">
        <f>AO34/$I$8</f>
        <v>363574.71512018144</v>
      </c>
      <c r="AP36" s="8"/>
      <c r="AQ36" s="8"/>
      <c r="AR36" s="20" t="e">
        <f>AR34/$D$8</f>
        <v>#DIV/0!</v>
      </c>
      <c r="AS36" s="20" t="e">
        <f>AS34/$E$8</f>
        <v>#DIV/0!</v>
      </c>
      <c r="AT36" s="20" t="e">
        <f>AT34/$F$8</f>
        <v>#DIV/0!</v>
      </c>
      <c r="AU36" s="20">
        <f>AU34/$G$8</f>
        <v>21897.123526184885</v>
      </c>
      <c r="AV36" s="20">
        <f>AV34/$H$8</f>
        <v>84205.672671075488</v>
      </c>
      <c r="AW36" s="20">
        <f>AW34/$I$8</f>
        <v>282653.23325443233</v>
      </c>
      <c r="AX36" s="8"/>
      <c r="AY36" s="8"/>
      <c r="AZ36" s="20" t="e">
        <f>AZ34/$D$8</f>
        <v>#DIV/0!</v>
      </c>
      <c r="BA36" s="20" t="e">
        <f>BA34/$E$8</f>
        <v>#DIV/0!</v>
      </c>
      <c r="BB36" s="20">
        <f>BB34/$F$8</f>
        <v>1882.47217068639</v>
      </c>
      <c r="BC36" s="20">
        <f>BC34/$G$8</f>
        <v>3247.6623063443017</v>
      </c>
      <c r="BD36" s="20">
        <f>BD34/$H$8</f>
        <v>18025.518961968799</v>
      </c>
      <c r="BE36" s="20">
        <f>BE34/$I$8</f>
        <v>0</v>
      </c>
      <c r="BF36" s="8"/>
      <c r="BG36" s="8"/>
    </row>
    <row r="37" spans="2:59" x14ac:dyDescent="0.35">
      <c r="B37" s="8"/>
      <c r="C37" s="8" t="s">
        <v>15</v>
      </c>
      <c r="D37" s="9" t="e">
        <f>'Survivalexp RAW 30May-..Jun'!I47</f>
        <v>#DIV/0!</v>
      </c>
      <c r="E37" s="9" t="e">
        <f>'Survivalexp RAW 30May-..Jun'!P47</f>
        <v>#DIV/0!</v>
      </c>
      <c r="F37" s="9" t="e">
        <f>'Survivalexp RAW 30May-..Jun'!W47</f>
        <v>#DIV/0!</v>
      </c>
      <c r="G37" s="9">
        <f>'Survivalexp RAW 30May-..Jun'!AD47</f>
        <v>59</v>
      </c>
      <c r="H37" s="9">
        <f>'Survivalexp RAW 30May-..Jun'!AK47</f>
        <v>8.2000000000000011</v>
      </c>
      <c r="I37" s="9">
        <f>'Survivalexp RAW 30May-..Jun'!AR47</f>
        <v>1.3333333333333333</v>
      </c>
      <c r="J37" s="8"/>
      <c r="K37" s="8"/>
      <c r="L37" s="9" t="e">
        <f>'Survivalexp RAW 30May-..Jun'!I91</f>
        <v>#DIV/0!</v>
      </c>
      <c r="M37" s="9" t="e">
        <f>'Survivalexp RAW 30May-..Jun'!P91</f>
        <v>#DIV/0!</v>
      </c>
      <c r="N37" s="9" t="e">
        <f>'Survivalexp RAW 30May-..Jun'!W91</f>
        <v>#DIV/0!</v>
      </c>
      <c r="O37" s="9" t="e">
        <f>'Survivalexp RAW 30May-..Jun'!AD91</f>
        <v>#DIV/0!</v>
      </c>
      <c r="P37" s="9" t="e">
        <f>'Survivalexp RAW 30May-..Jun'!AK91</f>
        <v>#DIV/0!</v>
      </c>
      <c r="Q37" s="9">
        <f>'Survivalexp RAW 30May-..Jun'!AR91</f>
        <v>66.86666666666666</v>
      </c>
      <c r="R37" s="8"/>
      <c r="S37" s="8"/>
      <c r="T37" s="9" t="e">
        <f>'Survivalexp RAW 30May-..Jun'!I135</f>
        <v>#DIV/0!</v>
      </c>
      <c r="U37" s="9" t="e">
        <f>'Survivalexp RAW 30May-..Jun'!P135</f>
        <v>#DIV/0!</v>
      </c>
      <c r="V37" s="9" t="e">
        <f>'Survivalexp RAW 30May-..Jun'!W135</f>
        <v>#DIV/0!</v>
      </c>
      <c r="W37" s="9" t="e">
        <f>'Survivalexp RAW 30May-..Jun'!AD135</f>
        <v>#DIV/0!</v>
      </c>
      <c r="X37" s="9" t="e">
        <f>'Survivalexp RAW 30May-..Jun'!AK135</f>
        <v>#DIV/0!</v>
      </c>
      <c r="Y37" s="9">
        <f>'Survivalexp RAW 30May-..Jun'!AR135</f>
        <v>36.733333333333327</v>
      </c>
      <c r="Z37" s="8"/>
      <c r="AA37" s="8"/>
      <c r="AB37" s="9" t="e">
        <f>'Survivalexp RAW 30May-..Jun'!I179</f>
        <v>#DIV/0!</v>
      </c>
      <c r="AC37" s="9" t="e">
        <f>'Survivalexp RAW 30May-..Jun'!P179</f>
        <v>#DIV/0!</v>
      </c>
      <c r="AD37" s="9" t="e">
        <f>'Survivalexp RAW 30May-..Jun'!W179</f>
        <v>#DIV/0!</v>
      </c>
      <c r="AE37" s="9" t="e">
        <f>'Survivalexp RAW 30May-..Jun'!AD179</f>
        <v>#DIV/0!</v>
      </c>
      <c r="AF37" s="9">
        <f>'Survivalexp RAW 30May-..Jun'!AK179</f>
        <v>58.866666666666667</v>
      </c>
      <c r="AG37" s="9">
        <f>'Survivalexp RAW 30May-..Jun'!AR179</f>
        <v>6.2666666666666666</v>
      </c>
      <c r="AH37" s="8"/>
      <c r="AI37" s="8"/>
      <c r="AJ37" s="9" t="e">
        <f>'Survivalexp RAW 30May-..Jun'!I223</f>
        <v>#DIV/0!</v>
      </c>
      <c r="AK37" s="9" t="e">
        <f>'Survivalexp RAW 30May-..Jun'!P223</f>
        <v>#DIV/0!</v>
      </c>
      <c r="AL37" s="9" t="e">
        <f>'Survivalexp RAW 30May-..Jun'!W223</f>
        <v>#DIV/0!</v>
      </c>
      <c r="AM37" s="9" t="e">
        <f>'Survivalexp RAW 30May-..Jun'!AD223</f>
        <v>#DIV/0!</v>
      </c>
      <c r="AN37" s="9">
        <f>'Survivalexp RAW 30May-..Jun'!AK223</f>
        <v>30.866666666666664</v>
      </c>
      <c r="AO37" s="9">
        <f>'Survivalexp RAW 30May-..Jun'!AR223</f>
        <v>4.2666666666666666</v>
      </c>
      <c r="AP37" s="8"/>
      <c r="AQ37" s="8"/>
      <c r="AR37" s="9" t="e">
        <f>'Survivalexp RAW 30May-..Jun'!I259</f>
        <v>#DIV/0!</v>
      </c>
      <c r="AS37" s="9" t="e">
        <f>'Survivalexp RAW 30May-..Jun'!P259</f>
        <v>#DIV/0!</v>
      </c>
      <c r="AT37" s="9" t="e">
        <f>'Survivalexp RAW 30May-..Jun'!W259</f>
        <v>#DIV/0!</v>
      </c>
      <c r="AU37" s="9" t="e">
        <f>'Survivalexp RAW 30May-..Jun'!AD259</f>
        <v>#DIV/0!</v>
      </c>
      <c r="AV37" s="9">
        <f>'Survivalexp RAW 30May-..Jun'!AK259</f>
        <v>16.933333333333334</v>
      </c>
      <c r="AW37" s="9">
        <f>'Survivalexp RAW 30May-..Jun'!AR259</f>
        <v>1.7999999999999998</v>
      </c>
      <c r="AX37" s="8"/>
      <c r="AY37" s="8"/>
      <c r="AZ37" s="8" t="e">
        <f>'Survivalexp RAW 30May-..Jun'!I281</f>
        <v>#DIV/0!</v>
      </c>
      <c r="BA37" s="8" t="e">
        <f>'Survivalexp RAW 30May-..Jun'!P281</f>
        <v>#DIV/0!</v>
      </c>
      <c r="BB37" s="8">
        <f>'Survivalexp RAW 30May-..Jun'!W281</f>
        <v>36.599999999999994</v>
      </c>
      <c r="BC37" s="8">
        <f>'Survivalexp RAW 30May-..Jun'!AD281</f>
        <v>6.3999999999999995</v>
      </c>
      <c r="BD37" s="8">
        <f>'Survivalexp RAW 30May-..Jun'!AK281</f>
        <v>0.6</v>
      </c>
      <c r="BE37" s="8">
        <f>'Survivalexp RAW 30May-..Jun'!AR281</f>
        <v>0</v>
      </c>
      <c r="BF37" s="8"/>
      <c r="BG37" s="8"/>
    </row>
    <row r="38" spans="2:59" x14ac:dyDescent="0.35">
      <c r="B38" s="8"/>
      <c r="C38" s="8" t="s">
        <v>25</v>
      </c>
      <c r="D38" s="9" t="e">
        <f>'Survivalexp RAW 30May-..Jun'!I48</f>
        <v>#DIV/0!</v>
      </c>
      <c r="E38" s="9" t="e">
        <f>'Survivalexp RAW 30May-..Jun'!P48</f>
        <v>#DIV/0!</v>
      </c>
      <c r="F38" s="9" t="e">
        <f>'Survivalexp RAW 30May-..Jun'!W48</f>
        <v>#DIV/0!</v>
      </c>
      <c r="G38" s="9" t="e">
        <f>'Survivalexp RAW 30May-..Jun'!AD48</f>
        <v>#DIV/0!</v>
      </c>
      <c r="H38" s="9" t="e">
        <f>'Survivalexp RAW 30May-..Jun'!AK48</f>
        <v>#DIV/0!</v>
      </c>
      <c r="I38" s="9">
        <f>'Survivalexp RAW 30May-..Jun'!AR48</f>
        <v>3.1568500129359967</v>
      </c>
      <c r="J38" s="8"/>
      <c r="K38" s="8"/>
      <c r="L38" s="9" t="e">
        <f>'Survivalexp RAW 30May-..Jun'!I92</f>
        <v>#DIV/0!</v>
      </c>
      <c r="M38" s="9" t="e">
        <f>'Survivalexp RAW 30May-..Jun'!P92</f>
        <v>#DIV/0!</v>
      </c>
      <c r="N38" s="9" t="e">
        <f>'Survivalexp RAW 30May-..Jun'!W92</f>
        <v>#DIV/0!</v>
      </c>
      <c r="O38" s="9" t="e">
        <f>'Survivalexp RAW 30May-..Jun'!AD92</f>
        <v>#DIV/0!</v>
      </c>
      <c r="P38" s="9" t="e">
        <f>'Survivalexp RAW 30May-..Jun'!AK92</f>
        <v>#DIV/0!</v>
      </c>
      <c r="Q38" s="9">
        <f>'Survivalexp RAW 30May-..Jun'!AR92</f>
        <v>0</v>
      </c>
      <c r="R38" s="8"/>
      <c r="S38" s="8"/>
      <c r="T38" s="9" t="e">
        <f>'Survivalexp RAW 30May-..Jun'!I136</f>
        <v>#DIV/0!</v>
      </c>
      <c r="U38" s="9" t="e">
        <f>'Survivalexp RAW 30May-..Jun'!P136</f>
        <v>#DIV/0!</v>
      </c>
      <c r="V38" s="9" t="e">
        <f>'Survivalexp RAW 30May-..Jun'!W136</f>
        <v>#DIV/0!</v>
      </c>
      <c r="W38" s="9" t="e">
        <f>'Survivalexp RAW 30May-..Jun'!AD136</f>
        <v>#DIV/0!</v>
      </c>
      <c r="X38" s="9" t="e">
        <f>'Survivalexp RAW 30May-..Jun'!AK136</f>
        <v>#DIV/0!</v>
      </c>
      <c r="Y38" s="9">
        <f>'Survivalexp RAW 30May-..Jun'!AR136</f>
        <v>24.823273354752544</v>
      </c>
      <c r="Z38" s="8"/>
      <c r="AA38" s="8"/>
      <c r="AB38" s="9" t="e">
        <f>'Survivalexp RAW 30May-..Jun'!I180</f>
        <v>#DIV/0!</v>
      </c>
      <c r="AC38" s="9" t="e">
        <f>'Survivalexp RAW 30May-..Jun'!P180</f>
        <v>#DIV/0!</v>
      </c>
      <c r="AD38" s="9" t="e">
        <f>'Survivalexp RAW 30May-..Jun'!W180</f>
        <v>#DIV/0!</v>
      </c>
      <c r="AE38" s="9" t="e">
        <f>'Survivalexp RAW 30May-..Jun'!AD180</f>
        <v>#DIV/0!</v>
      </c>
      <c r="AF38" s="9">
        <f>'Survivalexp RAW 30May-..Jun'!AK180</f>
        <v>21.421719878932969</v>
      </c>
      <c r="AG38" s="9">
        <f>'Survivalexp RAW 30May-..Jun'!AR180</f>
        <v>7.2420462394833711</v>
      </c>
      <c r="AH38" s="8"/>
      <c r="AI38" s="8"/>
      <c r="AJ38" s="9" t="e">
        <f>'Survivalexp RAW 30May-..Jun'!I224</f>
        <v>#DIV/0!</v>
      </c>
      <c r="AK38" s="9" t="e">
        <f>'Survivalexp RAW 30May-..Jun'!P224</f>
        <v>#DIV/0!</v>
      </c>
      <c r="AL38" s="9" t="e">
        <f>'Survivalexp RAW 30May-..Jun'!W224</f>
        <v>#DIV/0!</v>
      </c>
      <c r="AM38" s="9" t="e">
        <f>'Survivalexp RAW 30May-..Jun'!AD224</f>
        <v>#DIV/0!</v>
      </c>
      <c r="AN38" s="9">
        <f>'Survivalexp RAW 30May-..Jun'!AK224</f>
        <v>16.729690238101657</v>
      </c>
      <c r="AO38" s="9">
        <f>'Survivalexp RAW 30May-..Jun'!AR224</f>
        <v>5.3027461067583745</v>
      </c>
      <c r="AP38" s="8"/>
      <c r="AQ38" s="8"/>
      <c r="AR38" s="9" t="e">
        <f>'Survivalexp RAW 30May-..Jun'!I260</f>
        <v>#DIV/0!</v>
      </c>
      <c r="AS38" s="9" t="e">
        <f>'Survivalexp RAW 30May-..Jun'!P260</f>
        <v>#DIV/0!</v>
      </c>
      <c r="AT38" s="9" t="e">
        <f>'Survivalexp RAW 30May-..Jun'!W260</f>
        <v>#DIV/0!</v>
      </c>
      <c r="AU38" s="9" t="e">
        <f>'Survivalexp RAW 30May-..Jun'!AD260</f>
        <v>#DIV/0!</v>
      </c>
      <c r="AV38" s="9">
        <f>'Survivalexp RAW 30May-..Jun'!AK260</f>
        <v>10.51942799965857</v>
      </c>
      <c r="AW38" s="9">
        <f>'Survivalexp RAW 30May-..Jun'!AR260</f>
        <v>4.6105135681658558</v>
      </c>
      <c r="AX38" s="8"/>
      <c r="AY38" s="8"/>
      <c r="AZ38" s="8" t="e">
        <f>'Survivalexp RAW 30May-..Jun'!I282</f>
        <v>#DIV/0!</v>
      </c>
      <c r="BA38" s="8" t="e">
        <f>'Survivalexp RAW 30May-..Jun'!P282</f>
        <v>#DIV/0!</v>
      </c>
      <c r="BB38" s="8" t="e">
        <f>'Survivalexp RAW 30May-..Jun'!W282</f>
        <v>#DIV/0!</v>
      </c>
      <c r="BC38" s="8">
        <f>'Survivalexp RAW 30May-..Jun'!AD282</f>
        <v>7.4118832775291752</v>
      </c>
      <c r="BD38" s="8">
        <f>'Survivalexp RAW 30May-..Jun'!AK282</f>
        <v>1.6431676725154982</v>
      </c>
      <c r="BE38" s="8">
        <f>'Survivalexp RAW 30May-..Jun'!AR282</f>
        <v>0</v>
      </c>
      <c r="BF38" s="8"/>
      <c r="BG38" s="8"/>
    </row>
    <row r="39" spans="2:59" x14ac:dyDescent="0.35">
      <c r="B39" s="8" t="s">
        <v>36</v>
      </c>
      <c r="C39" s="8"/>
      <c r="D39" s="20" t="e">
        <f>D37/$D$8</f>
        <v>#DIV/0!</v>
      </c>
      <c r="E39" s="20" t="e">
        <f>E37/$E$8</f>
        <v>#DIV/0!</v>
      </c>
      <c r="F39" s="20" t="e">
        <f>F37/$F$8</f>
        <v>#DIV/0!</v>
      </c>
      <c r="G39" s="20">
        <f>G37/$G$8</f>
        <v>59000</v>
      </c>
      <c r="H39" s="20">
        <f>H37/$H$8</f>
        <v>82000</v>
      </c>
      <c r="I39" s="20">
        <f>I37/$I$8</f>
        <v>133333.33333333331</v>
      </c>
      <c r="J39" s="15">
        <f>I39</f>
        <v>133333.33333333331</v>
      </c>
      <c r="K39" s="17">
        <f>I40</f>
        <v>315685.00129359966</v>
      </c>
      <c r="L39" s="20" t="e">
        <f>L37/$D$8</f>
        <v>#DIV/0!</v>
      </c>
      <c r="M39" s="20" t="e">
        <f>M37/$E$8</f>
        <v>#DIV/0!</v>
      </c>
      <c r="N39" s="20" t="e">
        <f>N37/$F$8</f>
        <v>#DIV/0!</v>
      </c>
      <c r="O39" s="20" t="e">
        <f>O37/$G$8</f>
        <v>#DIV/0!</v>
      </c>
      <c r="P39" s="20" t="e">
        <f>P37/$H$8</f>
        <v>#DIV/0!</v>
      </c>
      <c r="Q39" s="20">
        <f>Q37/$I$8</f>
        <v>6686666.6666666651</v>
      </c>
      <c r="R39" s="15">
        <f>Q39</f>
        <v>6686666.6666666651</v>
      </c>
      <c r="S39" s="17">
        <f>Q40</f>
        <v>0</v>
      </c>
      <c r="T39" s="20" t="e">
        <f>T37/$D$8</f>
        <v>#DIV/0!</v>
      </c>
      <c r="U39" s="20" t="e">
        <f>U37/$E$8</f>
        <v>#DIV/0!</v>
      </c>
      <c r="V39" s="20" t="e">
        <f>V37/$F$8</f>
        <v>#DIV/0!</v>
      </c>
      <c r="W39" s="20" t="e">
        <f>W37/$G$8</f>
        <v>#DIV/0!</v>
      </c>
      <c r="X39" s="20" t="e">
        <f>X37/$H$8</f>
        <v>#DIV/0!</v>
      </c>
      <c r="Y39" s="20">
        <f>Y37/$I$8</f>
        <v>3673333.3333333326</v>
      </c>
      <c r="Z39" s="15">
        <f>Y39</f>
        <v>3673333.3333333326</v>
      </c>
      <c r="AA39" s="17">
        <f>Y40</f>
        <v>2482327.3354752543</v>
      </c>
      <c r="AB39" s="20" t="e">
        <f>AB37/$D$8</f>
        <v>#DIV/0!</v>
      </c>
      <c r="AC39" s="20" t="e">
        <f>AC37/$E$8</f>
        <v>#DIV/0!</v>
      </c>
      <c r="AD39" s="20" t="e">
        <f>AD37/$F$8</f>
        <v>#DIV/0!</v>
      </c>
      <c r="AE39" s="20" t="e">
        <f>AE37/$G$8</f>
        <v>#DIV/0!</v>
      </c>
      <c r="AF39" s="20">
        <f>AF37/$H$8</f>
        <v>588666.66666666663</v>
      </c>
      <c r="AG39" s="20">
        <f>AG37/$I$8</f>
        <v>626666.66666666663</v>
      </c>
      <c r="AH39" s="15">
        <f>AF39</f>
        <v>588666.66666666663</v>
      </c>
      <c r="AI39" s="17">
        <f>AF40</f>
        <v>214217.19878932968</v>
      </c>
      <c r="AJ39" s="20" t="e">
        <f>AJ37/$D$8</f>
        <v>#DIV/0!</v>
      </c>
      <c r="AK39" s="20" t="e">
        <f>AK37/$E$8</f>
        <v>#DIV/0!</v>
      </c>
      <c r="AL39" s="20" t="e">
        <f>AL37/$F$8</f>
        <v>#DIV/0!</v>
      </c>
      <c r="AM39" s="20" t="e">
        <f>AM37/$G$8</f>
        <v>#DIV/0!</v>
      </c>
      <c r="AN39" s="20">
        <f>AN37/$H$8</f>
        <v>308666.66666666663</v>
      </c>
      <c r="AO39" s="20">
        <f>AO37/$I$8</f>
        <v>426666.66666666663</v>
      </c>
      <c r="AP39" s="15">
        <f>AN39</f>
        <v>308666.66666666663</v>
      </c>
      <c r="AQ39" s="17">
        <f>AN40</f>
        <v>167296.90238101655</v>
      </c>
      <c r="AR39" s="20" t="e">
        <f>AR37/$D$8</f>
        <v>#DIV/0!</v>
      </c>
      <c r="AS39" s="20" t="e">
        <f>AS37/$E$8</f>
        <v>#DIV/0!</v>
      </c>
      <c r="AT39" s="20" t="e">
        <f>AT37/$F$8</f>
        <v>#DIV/0!</v>
      </c>
      <c r="AU39" s="20" t="e">
        <f>AU37/$G$8</f>
        <v>#DIV/0!</v>
      </c>
      <c r="AV39" s="20">
        <f>AV37/$H$8</f>
        <v>169333.33333333331</v>
      </c>
      <c r="AW39" s="20">
        <f>AW37/$I$8</f>
        <v>179999.99999999997</v>
      </c>
      <c r="AX39" s="15">
        <f>AV39</f>
        <v>169333.33333333331</v>
      </c>
      <c r="AY39" s="17">
        <f>AV40</f>
        <v>105194.2799965857</v>
      </c>
      <c r="AZ39" s="20" t="e">
        <f>AZ37/$D$8</f>
        <v>#DIV/0!</v>
      </c>
      <c r="BA39" s="20" t="e">
        <f>BA37/$E$8</f>
        <v>#DIV/0!</v>
      </c>
      <c r="BB39" s="20">
        <f>BB37/$F$8</f>
        <v>3659.9999999999995</v>
      </c>
      <c r="BC39" s="20">
        <f>BC37/$G$8</f>
        <v>6399.9999999999991</v>
      </c>
      <c r="BD39" s="20">
        <f>BD37/$H$8</f>
        <v>5999.9999999999991</v>
      </c>
      <c r="BE39" s="20">
        <f>BE37/$I$8</f>
        <v>0</v>
      </c>
      <c r="BF39" s="15">
        <f>BC39</f>
        <v>6399.9999999999991</v>
      </c>
      <c r="BG39" s="17">
        <f>BC40</f>
        <v>7411.8832775291748</v>
      </c>
    </row>
    <row r="40" spans="2:59" x14ac:dyDescent="0.35">
      <c r="B40" s="8"/>
      <c r="C40" s="8" t="s">
        <v>25</v>
      </c>
      <c r="D40" s="20" t="e">
        <f>D38/$D$8</f>
        <v>#DIV/0!</v>
      </c>
      <c r="E40" s="20" t="e">
        <f>E38/$E$8</f>
        <v>#DIV/0!</v>
      </c>
      <c r="F40" s="20" t="e">
        <f>F38/$F$8</f>
        <v>#DIV/0!</v>
      </c>
      <c r="G40" s="20" t="e">
        <f>G38/$G$8</f>
        <v>#DIV/0!</v>
      </c>
      <c r="H40" s="20" t="e">
        <f>H38/$H$8</f>
        <v>#DIV/0!</v>
      </c>
      <c r="I40" s="20">
        <f>I38/$I$8</f>
        <v>315685.00129359966</v>
      </c>
      <c r="J40" s="8"/>
      <c r="K40" s="8"/>
      <c r="L40" s="20" t="e">
        <f>L38/$D$8</f>
        <v>#DIV/0!</v>
      </c>
      <c r="M40" s="20" t="e">
        <f>M38/$E$8</f>
        <v>#DIV/0!</v>
      </c>
      <c r="N40" s="20" t="e">
        <f>N38/$F$8</f>
        <v>#DIV/0!</v>
      </c>
      <c r="O40" s="20" t="e">
        <f>O38/$G$8</f>
        <v>#DIV/0!</v>
      </c>
      <c r="P40" s="20" t="e">
        <f>P38/$H$8</f>
        <v>#DIV/0!</v>
      </c>
      <c r="Q40" s="20">
        <f>Q38/$I$8</f>
        <v>0</v>
      </c>
      <c r="R40" s="8"/>
      <c r="S40" s="8"/>
      <c r="T40" s="20" t="e">
        <f>T38/$D$8</f>
        <v>#DIV/0!</v>
      </c>
      <c r="U40" s="20" t="e">
        <f>U38/$E$8</f>
        <v>#DIV/0!</v>
      </c>
      <c r="V40" s="20" t="e">
        <f>V38/$F$8</f>
        <v>#DIV/0!</v>
      </c>
      <c r="W40" s="20" t="e">
        <f>W38/$G$8</f>
        <v>#DIV/0!</v>
      </c>
      <c r="X40" s="20" t="e">
        <f>X38/$H$8</f>
        <v>#DIV/0!</v>
      </c>
      <c r="Y40" s="20">
        <f>Y38/$I$8</f>
        <v>2482327.3354752543</v>
      </c>
      <c r="Z40" s="8"/>
      <c r="AA40" s="8"/>
      <c r="AB40" s="20" t="e">
        <f>AB38/$D$8</f>
        <v>#DIV/0!</v>
      </c>
      <c r="AC40" s="20" t="e">
        <f>AC38/$E$8</f>
        <v>#DIV/0!</v>
      </c>
      <c r="AD40" s="20" t="e">
        <f>AD38/$F$8</f>
        <v>#DIV/0!</v>
      </c>
      <c r="AE40" s="20" t="e">
        <f>AE38/$G$8</f>
        <v>#DIV/0!</v>
      </c>
      <c r="AF40" s="20">
        <f>AF38/$H$8</f>
        <v>214217.19878932968</v>
      </c>
      <c r="AG40" s="20">
        <f>AG38/$I$8</f>
        <v>724204.62394833704</v>
      </c>
      <c r="AH40" s="8"/>
      <c r="AI40" s="8"/>
      <c r="AJ40" s="20" t="e">
        <f>AJ38/$D$8</f>
        <v>#DIV/0!</v>
      </c>
      <c r="AK40" s="20" t="e">
        <f>AK38/$E$8</f>
        <v>#DIV/0!</v>
      </c>
      <c r="AL40" s="20" t="e">
        <f>AL38/$F$8</f>
        <v>#DIV/0!</v>
      </c>
      <c r="AM40" s="20" t="e">
        <f>AM38/$G$8</f>
        <v>#DIV/0!</v>
      </c>
      <c r="AN40" s="20">
        <f>AN38/$H$8</f>
        <v>167296.90238101655</v>
      </c>
      <c r="AO40" s="20">
        <f>AO38/$I$8</f>
        <v>530274.61067583738</v>
      </c>
      <c r="AP40" s="8"/>
      <c r="AQ40" s="8"/>
      <c r="AR40" s="20" t="e">
        <f>AR38/$D$8</f>
        <v>#DIV/0!</v>
      </c>
      <c r="AS40" s="20" t="e">
        <f>AS38/$E$8</f>
        <v>#DIV/0!</v>
      </c>
      <c r="AT40" s="20" t="e">
        <f>AT38/$F$8</f>
        <v>#DIV/0!</v>
      </c>
      <c r="AU40" s="20" t="e">
        <f>AU38/$G$8</f>
        <v>#DIV/0!</v>
      </c>
      <c r="AV40" s="20">
        <f>AV38/$H$8</f>
        <v>105194.2799965857</v>
      </c>
      <c r="AW40" s="20">
        <f>AW38/$I$8</f>
        <v>461051.35681658552</v>
      </c>
      <c r="AX40" s="8"/>
      <c r="AY40" s="8"/>
      <c r="AZ40" s="20" t="e">
        <f>AZ38/$D$8</f>
        <v>#DIV/0!</v>
      </c>
      <c r="BA40" s="20" t="e">
        <f>BA38/$E$8</f>
        <v>#DIV/0!</v>
      </c>
      <c r="BB40" s="20" t="e">
        <f>BB38/$F$8</f>
        <v>#DIV/0!</v>
      </c>
      <c r="BC40" s="20">
        <f>BC38/$G$8</f>
        <v>7411.8832775291748</v>
      </c>
      <c r="BD40" s="20">
        <f>BD38/$H$8</f>
        <v>16431.676725154983</v>
      </c>
      <c r="BE40" s="20">
        <f>BE38/$I$8</f>
        <v>0</v>
      </c>
      <c r="BF40" s="8"/>
      <c r="BG40" s="8"/>
    </row>
    <row r="42" spans="2:59" x14ac:dyDescent="0.35">
      <c r="B42" s="8"/>
      <c r="C42" s="8"/>
      <c r="D42" s="8"/>
      <c r="E42" s="14">
        <v>0</v>
      </c>
      <c r="F42" s="14">
        <v>2</v>
      </c>
      <c r="G42" s="14">
        <f>96/24</f>
        <v>4</v>
      </c>
      <c r="H42" s="14">
        <v>7</v>
      </c>
      <c r="I42" s="14">
        <v>9</v>
      </c>
      <c r="J42" s="14">
        <v>11</v>
      </c>
      <c r="K42" s="14">
        <v>17</v>
      </c>
      <c r="L42" s="8" t="s">
        <v>37</v>
      </c>
      <c r="M42" s="8"/>
      <c r="N42" s="14">
        <v>0</v>
      </c>
      <c r="O42" s="14">
        <v>2</v>
      </c>
      <c r="P42" s="14">
        <f>96/24</f>
        <v>4</v>
      </c>
      <c r="Q42" s="14">
        <v>7</v>
      </c>
      <c r="R42" s="14">
        <v>9</v>
      </c>
      <c r="S42" s="14">
        <v>11</v>
      </c>
      <c r="T42" s="14">
        <v>17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</row>
    <row r="43" spans="2:59" x14ac:dyDescent="0.35">
      <c r="B43" s="8"/>
      <c r="C43" s="12" t="s">
        <v>38</v>
      </c>
      <c r="D43" s="14" t="s">
        <v>21</v>
      </c>
      <c r="E43" s="9">
        <f>$J$11</f>
        <v>0</v>
      </c>
      <c r="F43" s="8">
        <f>$R$11</f>
        <v>0</v>
      </c>
      <c r="G43" s="8">
        <f>$Z$11</f>
        <v>0</v>
      </c>
      <c r="H43" s="9">
        <f>$AH$11</f>
        <v>0</v>
      </c>
      <c r="I43" s="8">
        <f>$AP$11</f>
        <v>0</v>
      </c>
      <c r="J43" s="8">
        <v>0</v>
      </c>
      <c r="K43" s="8" t="e">
        <f>$BF$11</f>
        <v>#REF!</v>
      </c>
      <c r="L43" s="12" t="s">
        <v>38</v>
      </c>
      <c r="M43" s="14" t="s">
        <v>21</v>
      </c>
      <c r="N43" s="8">
        <f>$K$11</f>
        <v>0</v>
      </c>
      <c r="O43" s="8">
        <f>$S$11</f>
        <v>0</v>
      </c>
      <c r="P43" s="8">
        <f>$AA$11</f>
        <v>0</v>
      </c>
      <c r="Q43" s="9">
        <f>$AI$11</f>
        <v>0</v>
      </c>
      <c r="R43" s="8">
        <f>$AQ$11</f>
        <v>0</v>
      </c>
      <c r="S43" s="8" t="e">
        <f>$AY$11</f>
        <v>#REF!</v>
      </c>
      <c r="T43" s="8" t="e">
        <f>$BG$11</f>
        <v>#REF!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</row>
    <row r="44" spans="2:59" x14ac:dyDescent="0.35">
      <c r="B44" s="8"/>
      <c r="C44" s="8"/>
      <c r="D44" s="14" t="s">
        <v>10</v>
      </c>
      <c r="E44" s="8">
        <f>$J$15</f>
        <v>150300</v>
      </c>
      <c r="F44" s="8">
        <f>$R$15</f>
        <v>7290000</v>
      </c>
      <c r="G44" s="8">
        <f>$Z$15</f>
        <v>4526666.666666667</v>
      </c>
      <c r="H44" s="8">
        <f>$AH$15</f>
        <v>290500</v>
      </c>
      <c r="I44" s="9">
        <f>$AP$15</f>
        <v>40000</v>
      </c>
      <c r="J44" s="9">
        <f>$AX$15</f>
        <v>35000</v>
      </c>
      <c r="K44" s="8" t="e">
        <f>$BF$15</f>
        <v>#REF!</v>
      </c>
      <c r="L44" s="8"/>
      <c r="M44" s="14" t="s">
        <v>10</v>
      </c>
      <c r="N44" s="8">
        <f>$K$15</f>
        <v>162477.01889481489</v>
      </c>
      <c r="O44" s="8" t="e">
        <f>$S$15</f>
        <v>#DIV/0!</v>
      </c>
      <c r="P44" s="8">
        <f>$AA$15</f>
        <v>2227400.5847043735</v>
      </c>
      <c r="Q44" s="8" t="e">
        <f>$AI$15</f>
        <v>#DIV/0!</v>
      </c>
      <c r="R44" s="8">
        <f>$AQ$15</f>
        <v>264548.12675404031</v>
      </c>
      <c r="S44" s="9">
        <f>$AY$15</f>
        <v>394536.10832076555</v>
      </c>
      <c r="T44" s="8" t="e">
        <f>$BG$15</f>
        <v>#REF!</v>
      </c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2:59" x14ac:dyDescent="0.35">
      <c r="B45" s="8"/>
      <c r="C45" s="8"/>
      <c r="D45" s="14" t="s">
        <v>39</v>
      </c>
      <c r="E45" s="8">
        <f>$J$19</f>
        <v>111333.33333333333</v>
      </c>
      <c r="F45" s="8">
        <f>$R$19</f>
        <v>3239999.9999999995</v>
      </c>
      <c r="G45" s="8">
        <f>$Z$19</f>
        <v>933333.33333333337</v>
      </c>
      <c r="H45" s="8">
        <f>$AH$19</f>
        <v>21866.666666666664</v>
      </c>
      <c r="I45" s="8">
        <f>$AP$19</f>
        <v>5860</v>
      </c>
      <c r="J45" s="8">
        <f>$AX$19</f>
        <v>1429.9999999999998</v>
      </c>
      <c r="K45" s="8" t="e">
        <f>$BF$19</f>
        <v>#REF!</v>
      </c>
      <c r="L45" s="8"/>
      <c r="M45" s="14" t="s">
        <v>39</v>
      </c>
      <c r="N45" s="8">
        <f>$K$19</f>
        <v>108866.77429533192</v>
      </c>
      <c r="O45" s="8">
        <f>$S$19</f>
        <v>0</v>
      </c>
      <c r="P45" s="8">
        <f>$AA$19</f>
        <v>984984.58137398819</v>
      </c>
      <c r="Q45" s="8">
        <f>$AI$19</f>
        <v>13414.085362717526</v>
      </c>
      <c r="R45" s="8">
        <f>$AQ$19</f>
        <v>4641.6336906041806</v>
      </c>
      <c r="S45" s="8">
        <f>$AY$19</f>
        <v>4237.7493619279658</v>
      </c>
      <c r="T45" s="8" t="e">
        <f>$BG$19</f>
        <v>#REF!</v>
      </c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</row>
    <row r="46" spans="2:59" x14ac:dyDescent="0.35">
      <c r="B46" s="8"/>
      <c r="C46" s="8"/>
      <c r="D46" s="14" t="s">
        <v>40</v>
      </c>
      <c r="E46" s="8">
        <f>$J$23</f>
        <v>82666.666666666672</v>
      </c>
      <c r="F46" s="8">
        <f>$R$23</f>
        <v>7559999.9999999991</v>
      </c>
      <c r="G46" s="8">
        <f>$Z$23</f>
        <v>980000</v>
      </c>
      <c r="H46" s="8">
        <f>$AH$23</f>
        <v>4113.333333333333</v>
      </c>
      <c r="I46" s="8">
        <f>$AP$23</f>
        <v>581.33333333333326</v>
      </c>
      <c r="J46" s="8">
        <f>$AX$23</f>
        <v>266</v>
      </c>
      <c r="K46" s="8" t="e">
        <f>$BF$23</f>
        <v>#REF!</v>
      </c>
      <c r="L46" s="8"/>
      <c r="M46" s="14" t="s">
        <v>40</v>
      </c>
      <c r="N46" s="8">
        <f>$K$23</f>
        <v>91077.168560278806</v>
      </c>
      <c r="O46" s="8" t="e">
        <f>$S$23</f>
        <v>#DIV/0!</v>
      </c>
      <c r="P46" s="8" t="e">
        <f>$AA$23</f>
        <v>#DIV/0!</v>
      </c>
      <c r="Q46" s="8">
        <f>$AI$23</f>
        <v>1710.7176974141714</v>
      </c>
      <c r="R46" s="8">
        <f>$AQ$23</f>
        <v>368.8530950271907</v>
      </c>
      <c r="S46" s="8">
        <f>$AY$23</f>
        <v>223.97835125335862</v>
      </c>
      <c r="T46" s="8" t="e">
        <f>$BG$23</f>
        <v>#REF!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</row>
    <row r="47" spans="2:59" x14ac:dyDescent="0.35">
      <c r="B47" s="8"/>
      <c r="C47" s="8"/>
      <c r="D47" s="14" t="s">
        <v>41</v>
      </c>
      <c r="E47" s="8">
        <f>$J$27</f>
        <v>41433.333333333328</v>
      </c>
      <c r="F47" s="8">
        <f>$R$27</f>
        <v>3853333.3333333335</v>
      </c>
      <c r="G47" s="8">
        <f>$Z$27</f>
        <v>706666.66666666663</v>
      </c>
      <c r="H47" s="8">
        <f>$AH$27</f>
        <v>5553.3333333333339</v>
      </c>
      <c r="I47" s="8">
        <f>$AP$27</f>
        <v>1528.8888888888889</v>
      </c>
      <c r="J47" s="8">
        <f>$AX$27</f>
        <v>400.66666666666669</v>
      </c>
      <c r="K47" s="8">
        <f>$BF$27</f>
        <v>180</v>
      </c>
      <c r="L47" s="8"/>
      <c r="M47" s="14" t="s">
        <v>41</v>
      </c>
      <c r="N47" s="8">
        <f>$K$27</f>
        <v>14903.346976339979</v>
      </c>
      <c r="O47" s="8">
        <f>$S$27</f>
        <v>0</v>
      </c>
      <c r="P47" s="8">
        <f>$AA$27</f>
        <v>987606.31673972402</v>
      </c>
      <c r="Q47" s="8">
        <f>$AI$27</f>
        <v>1447.5950013469376</v>
      </c>
      <c r="R47" s="8">
        <f>$AQ$27</f>
        <v>1570.8187215150228</v>
      </c>
      <c r="S47" s="8">
        <f>$AY$27</f>
        <v>204.89637074482474</v>
      </c>
      <c r="T47" s="8">
        <f>$BG$27</f>
        <v>134.2652330029812</v>
      </c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</row>
    <row r="48" spans="2:59" x14ac:dyDescent="0.35">
      <c r="B48" s="8"/>
      <c r="C48" s="8"/>
      <c r="D48" s="14" t="s">
        <v>42</v>
      </c>
      <c r="E48" s="8">
        <f>$J$31</f>
        <v>43333.333333333328</v>
      </c>
      <c r="F48" s="8">
        <f>$R$31</f>
        <v>4733333.333333333</v>
      </c>
      <c r="G48" s="8">
        <f>$Z$31</f>
        <v>1629999.9999999995</v>
      </c>
      <c r="H48" s="8">
        <f>$AH$31</f>
        <v>4213.333333333333</v>
      </c>
      <c r="I48" s="8">
        <f>$AP$31</f>
        <v>457.33333333333326</v>
      </c>
      <c r="J48" s="8">
        <f>$AX$31</f>
        <v>439.33333333333337</v>
      </c>
      <c r="K48" s="8">
        <f>$BF$31</f>
        <v>167.33333333333329</v>
      </c>
      <c r="L48" s="8"/>
      <c r="M48" s="14" t="s">
        <v>42</v>
      </c>
      <c r="N48" s="8">
        <f>$K$31</f>
        <v>41602.46899469287</v>
      </c>
      <c r="O48" s="8">
        <f>$S$31</f>
        <v>0</v>
      </c>
      <c r="P48" s="8" t="e">
        <f>$AA$31</f>
        <v>#DIV/0!</v>
      </c>
      <c r="Q48" s="8">
        <f>$AI$31</f>
        <v>1224.700903693672</v>
      </c>
      <c r="R48" s="8">
        <f>$AQ$31</f>
        <v>237.83822523175238</v>
      </c>
      <c r="S48" s="8">
        <f>$AY$31</f>
        <v>99.524169870528894</v>
      </c>
      <c r="T48" s="8">
        <f>$BG$31</f>
        <v>87.168739817526344</v>
      </c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</row>
    <row r="49" spans="3:20" x14ac:dyDescent="0.35">
      <c r="C49" s="8"/>
      <c r="D49" s="14" t="s">
        <v>43</v>
      </c>
      <c r="E49" s="8">
        <f>$J$35</f>
        <v>34166.666666666664</v>
      </c>
      <c r="F49" s="8">
        <f>$R$35</f>
        <v>5506666.666666666</v>
      </c>
      <c r="G49" s="8">
        <f>$Z$35</f>
        <v>1719999.9999999998</v>
      </c>
      <c r="H49" s="8">
        <f>$AH$35</f>
        <v>420666.66666666669</v>
      </c>
      <c r="I49" s="8">
        <f>$AP$35</f>
        <v>191333.33333333331</v>
      </c>
      <c r="J49" s="8">
        <f>$AX$35</f>
        <v>42199.999999999993</v>
      </c>
      <c r="K49" s="8">
        <f>$BF$35</f>
        <v>2986.6666666666665</v>
      </c>
      <c r="L49" s="8"/>
      <c r="M49" s="14" t="s">
        <v>43</v>
      </c>
      <c r="N49" s="8">
        <f>$K$35</f>
        <v>35651.080698373975</v>
      </c>
      <c r="O49" s="8">
        <f>$S$35</f>
        <v>0</v>
      </c>
      <c r="P49" s="8">
        <f>$AA$35</f>
        <v>1815944.0732216195</v>
      </c>
      <c r="Q49" s="8">
        <f>$AI$35</f>
        <v>190950.45758382467</v>
      </c>
      <c r="R49" s="8">
        <f>$AQ$35</f>
        <v>92276.962244448994</v>
      </c>
      <c r="S49" s="8">
        <f>$AY$35</f>
        <v>21897.123526184885</v>
      </c>
      <c r="T49" s="8">
        <f>$BG$35</f>
        <v>1882.47217068639</v>
      </c>
    </row>
    <row r="50" spans="3:20" x14ac:dyDescent="0.35">
      <c r="C50" s="8"/>
      <c r="D50" s="14" t="s">
        <v>44</v>
      </c>
      <c r="E50" s="8">
        <f>$J$39</f>
        <v>133333.33333333331</v>
      </c>
      <c r="F50" s="8">
        <f>$R$39</f>
        <v>6686666.6666666651</v>
      </c>
      <c r="G50" s="8">
        <f>$Z$39</f>
        <v>3673333.3333333326</v>
      </c>
      <c r="H50" s="8">
        <f>$AH$39</f>
        <v>588666.66666666663</v>
      </c>
      <c r="I50" s="8">
        <f>$AP$39</f>
        <v>308666.66666666663</v>
      </c>
      <c r="J50" s="8">
        <f>$AX$39</f>
        <v>169333.33333333331</v>
      </c>
      <c r="K50" s="8">
        <f>$BF$39</f>
        <v>6399.9999999999991</v>
      </c>
      <c r="L50" s="8"/>
      <c r="M50" s="14" t="s">
        <v>44</v>
      </c>
      <c r="N50" s="8">
        <f>$K$39</f>
        <v>315685.00129359966</v>
      </c>
      <c r="O50" s="8">
        <f>$S$39</f>
        <v>0</v>
      </c>
      <c r="P50" s="8">
        <f>$AA$39</f>
        <v>2482327.3354752543</v>
      </c>
      <c r="Q50" s="8">
        <f>$AI$39</f>
        <v>214217.19878932968</v>
      </c>
      <c r="R50" s="8">
        <f>$AQ$39</f>
        <v>167296.90238101655</v>
      </c>
      <c r="S50" s="8">
        <f>$AY$39</f>
        <v>105194.2799965857</v>
      </c>
      <c r="T50" s="8">
        <f>$BG$39</f>
        <v>7411.8832775291748</v>
      </c>
    </row>
    <row r="52" spans="3:20" x14ac:dyDescent="0.35">
      <c r="C52" s="8"/>
      <c r="D52" s="8"/>
      <c r="E52" s="13">
        <v>0</v>
      </c>
      <c r="F52" s="13">
        <v>2</v>
      </c>
      <c r="G52" s="13">
        <f>96/24</f>
        <v>4</v>
      </c>
      <c r="H52" s="13">
        <v>7</v>
      </c>
      <c r="I52" s="13">
        <v>9</v>
      </c>
      <c r="J52" s="13">
        <v>11</v>
      </c>
      <c r="K52" s="13">
        <v>17</v>
      </c>
      <c r="L52" s="8" t="s">
        <v>37</v>
      </c>
      <c r="M52" s="8"/>
      <c r="N52" s="13">
        <v>0</v>
      </c>
      <c r="O52" s="13">
        <v>2</v>
      </c>
      <c r="P52" s="13">
        <f>96/24</f>
        <v>4</v>
      </c>
      <c r="Q52" s="13">
        <v>7</v>
      </c>
      <c r="R52" s="13">
        <v>9</v>
      </c>
      <c r="S52" s="13">
        <v>11</v>
      </c>
      <c r="T52" s="13">
        <v>17</v>
      </c>
    </row>
    <row r="53" spans="3:20" x14ac:dyDescent="0.35">
      <c r="C53" s="2" t="s">
        <v>45</v>
      </c>
      <c r="D53" s="13" t="s">
        <v>21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 t="e">
        <f>K43/$F$44*100</f>
        <v>#REF!</v>
      </c>
      <c r="L53" s="2" t="s">
        <v>45</v>
      </c>
      <c r="M53" s="13" t="s">
        <v>21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 t="e">
        <f>T43/$F$44*100</f>
        <v>#REF!</v>
      </c>
    </row>
    <row r="54" spans="3:20" x14ac:dyDescent="0.35">
      <c r="C54" s="8"/>
      <c r="D54" s="13" t="s">
        <v>10</v>
      </c>
      <c r="E54" s="8">
        <f t="shared" ref="E54:K54" si="0">E44/$F$44*100</f>
        <v>2.0617283950617282</v>
      </c>
      <c r="F54" s="8">
        <f t="shared" si="0"/>
        <v>100</v>
      </c>
      <c r="G54" s="8">
        <f t="shared" si="0"/>
        <v>62.094192958390494</v>
      </c>
      <c r="H54" s="8">
        <f t="shared" si="0"/>
        <v>3.9849108367626886</v>
      </c>
      <c r="I54" s="8">
        <f t="shared" si="0"/>
        <v>0.5486968449931412</v>
      </c>
      <c r="J54" s="8">
        <f t="shared" si="0"/>
        <v>0.48010973936899864</v>
      </c>
      <c r="K54" s="8" t="e">
        <f t="shared" si="0"/>
        <v>#REF!</v>
      </c>
      <c r="L54" s="8"/>
      <c r="M54" s="13" t="s">
        <v>10</v>
      </c>
      <c r="N54" s="8">
        <f>N44/$F$44*100</f>
        <v>2.2287656912868985</v>
      </c>
      <c r="O54" s="8" t="e">
        <f t="shared" ref="O54:T54" si="1">O44/$F$44*100</f>
        <v>#DIV/0!</v>
      </c>
      <c r="P54" s="8">
        <f t="shared" si="1"/>
        <v>30.554191834079198</v>
      </c>
      <c r="Q54" s="8" t="e">
        <f t="shared" si="1"/>
        <v>#DIV/0!</v>
      </c>
      <c r="R54" s="8">
        <f t="shared" si="1"/>
        <v>3.6289180624696891</v>
      </c>
      <c r="S54" s="8">
        <f t="shared" si="1"/>
        <v>5.4120179467869072</v>
      </c>
      <c r="T54" s="8" t="e">
        <f t="shared" si="1"/>
        <v>#REF!</v>
      </c>
    </row>
    <row r="55" spans="3:20" x14ac:dyDescent="0.35">
      <c r="C55" s="8"/>
      <c r="D55" s="13" t="s">
        <v>39</v>
      </c>
      <c r="E55" s="8">
        <f t="shared" ref="E55:F55" si="2">E45/$F$45*100</f>
        <v>3.4362139917695473</v>
      </c>
      <c r="F55" s="8">
        <f t="shared" si="2"/>
        <v>100</v>
      </c>
      <c r="G55" s="8">
        <f>G45/$F$45*100</f>
        <v>28.806584362139926</v>
      </c>
      <c r="H55" s="8">
        <f t="shared" ref="H55:I55" si="3">H45/$F$45*100</f>
        <v>0.67489711934156382</v>
      </c>
      <c r="I55" s="8">
        <f t="shared" si="3"/>
        <v>0.18086419753086422</v>
      </c>
      <c r="J55" s="8">
        <f>J45/$F$45*100</f>
        <v>4.4135802469135801E-2</v>
      </c>
      <c r="K55" s="8" t="e">
        <f>K45/$F$45*100</f>
        <v>#REF!</v>
      </c>
      <c r="L55" s="8"/>
      <c r="M55" s="13" t="s">
        <v>39</v>
      </c>
      <c r="N55" s="8">
        <f t="shared" ref="N55:O55" si="4">N45/$F$45*100</f>
        <v>3.3600856263991341</v>
      </c>
      <c r="O55" s="8">
        <f t="shared" si="4"/>
        <v>0</v>
      </c>
      <c r="P55" s="8">
        <f>P45/$F$45*100</f>
        <v>30.400758684382357</v>
      </c>
      <c r="Q55" s="8">
        <f t="shared" ref="Q55:R55" si="5">Q45/$F$45*100</f>
        <v>0.41401498033078787</v>
      </c>
      <c r="R55" s="8">
        <f t="shared" si="5"/>
        <v>0.14326029909272164</v>
      </c>
      <c r="S55" s="8">
        <f>S45/$F$45*100</f>
        <v>0.13079473339283848</v>
      </c>
      <c r="T55" s="8" t="e">
        <f>T45/$F$45*100</f>
        <v>#REF!</v>
      </c>
    </row>
    <row r="56" spans="3:20" x14ac:dyDescent="0.35">
      <c r="C56" s="8"/>
      <c r="D56" s="13" t="s">
        <v>46</v>
      </c>
      <c r="E56" s="8">
        <f t="shared" ref="E56:J56" si="6">E46/$F$46*100</f>
        <v>1.0934744268077603</v>
      </c>
      <c r="F56" s="8">
        <f t="shared" si="6"/>
        <v>100</v>
      </c>
      <c r="G56" s="8">
        <f t="shared" si="6"/>
        <v>12.962962962962965</v>
      </c>
      <c r="H56" s="8">
        <f t="shared" si="6"/>
        <v>5.4409171075837738E-2</v>
      </c>
      <c r="I56" s="8">
        <f t="shared" si="6"/>
        <v>7.6895943562610234E-3</v>
      </c>
      <c r="J56" s="8">
        <f t="shared" si="6"/>
        <v>3.5185185185185189E-3</v>
      </c>
      <c r="K56" s="8" t="e">
        <f t="shared" ref="K56" si="7">K46/$F$44*100</f>
        <v>#REF!</v>
      </c>
      <c r="L56" s="8"/>
      <c r="M56" s="13" t="s">
        <v>46</v>
      </c>
      <c r="N56" s="8">
        <f t="shared" ref="N56:S56" si="8">N46/$F$46*100</f>
        <v>1.2047244518555398</v>
      </c>
      <c r="O56" s="8" t="e">
        <f t="shared" si="8"/>
        <v>#DIV/0!</v>
      </c>
      <c r="P56" s="8" t="e">
        <f>P46/$F$46*100</f>
        <v>#DIV/0!</v>
      </c>
      <c r="Q56" s="8">
        <f t="shared" si="8"/>
        <v>2.2628540971086925E-2</v>
      </c>
      <c r="R56" s="8">
        <f>R46/$F$46*100</f>
        <v>4.8790091934813587E-3</v>
      </c>
      <c r="S56" s="8">
        <f t="shared" si="8"/>
        <v>2.9626766038804058E-3</v>
      </c>
      <c r="T56" s="8" t="e">
        <f t="shared" ref="T56" si="9">T46/$F$44*100</f>
        <v>#REF!</v>
      </c>
    </row>
    <row r="57" spans="3:20" x14ac:dyDescent="0.35">
      <c r="C57" s="8"/>
      <c r="D57" s="13" t="s">
        <v>41</v>
      </c>
      <c r="E57" s="8">
        <f t="shared" ref="E57:K57" si="10">E47/$F$47*100</f>
        <v>1.0752595155709341</v>
      </c>
      <c r="F57" s="8">
        <f t="shared" si="10"/>
        <v>100</v>
      </c>
      <c r="G57" s="8">
        <f>G47/$F$47*100</f>
        <v>18.339100346020761</v>
      </c>
      <c r="H57" s="8">
        <f t="shared" si="10"/>
        <v>0.14411764705882354</v>
      </c>
      <c r="I57" s="8">
        <f t="shared" si="10"/>
        <v>3.9677047289504039E-2</v>
      </c>
      <c r="J57" s="8">
        <f t="shared" si="10"/>
        <v>1.0397923875432525E-2</v>
      </c>
      <c r="K57" s="8">
        <f t="shared" si="10"/>
        <v>4.6712802768166086E-3</v>
      </c>
      <c r="L57" s="8"/>
      <c r="M57" s="13" t="s">
        <v>41</v>
      </c>
      <c r="N57" s="8">
        <f t="shared" ref="N57:T57" si="11">N47/$F$47*100</f>
        <v>0.38676505993961885</v>
      </c>
      <c r="O57" s="8">
        <f t="shared" si="11"/>
        <v>0</v>
      </c>
      <c r="P57" s="8">
        <f>P47/$F$47*100</f>
        <v>25.629921714698717</v>
      </c>
      <c r="Q57" s="8">
        <f t="shared" si="11"/>
        <v>3.756734432561256E-2</v>
      </c>
      <c r="R57" s="8">
        <f t="shared" si="11"/>
        <v>4.0765191734818927E-2</v>
      </c>
      <c r="S57" s="8">
        <f t="shared" si="11"/>
        <v>5.3173798636200189E-3</v>
      </c>
      <c r="T57" s="8">
        <f t="shared" si="11"/>
        <v>3.4843918599389585E-3</v>
      </c>
    </row>
    <row r="58" spans="3:20" x14ac:dyDescent="0.35">
      <c r="C58" s="8"/>
      <c r="D58" s="13" t="s">
        <v>47</v>
      </c>
      <c r="E58" s="8">
        <f t="shared" ref="E58:K58" si="12">E48/$F$48*100</f>
        <v>0.91549295774647887</v>
      </c>
      <c r="F58" s="8">
        <f t="shared" si="12"/>
        <v>100</v>
      </c>
      <c r="G58" s="8">
        <f t="shared" si="12"/>
        <v>34.436619718309849</v>
      </c>
      <c r="H58" s="8">
        <f t="shared" si="12"/>
        <v>8.9014084507042249E-2</v>
      </c>
      <c r="I58" s="8">
        <f t="shared" si="12"/>
        <v>9.6619718309859156E-3</v>
      </c>
      <c r="J58" s="8">
        <f t="shared" si="12"/>
        <v>9.2816901408450721E-3</v>
      </c>
      <c r="K58" s="8">
        <f t="shared" si="12"/>
        <v>3.5352112676056329E-3</v>
      </c>
      <c r="L58" s="8"/>
      <c r="M58" s="13" t="s">
        <v>47</v>
      </c>
      <c r="N58" s="8">
        <f t="shared" ref="N58:T58" si="13">N48/$F$48*100</f>
        <v>0.87892540129632835</v>
      </c>
      <c r="O58" s="8">
        <f t="shared" si="13"/>
        <v>0</v>
      </c>
      <c r="P58" s="8" t="e">
        <f t="shared" si="13"/>
        <v>#DIV/0!</v>
      </c>
      <c r="Q58" s="8">
        <f t="shared" si="13"/>
        <v>2.5873962754091664E-2</v>
      </c>
      <c r="R58" s="8">
        <f t="shared" si="13"/>
        <v>5.024751237290544E-3</v>
      </c>
      <c r="S58" s="8">
        <f t="shared" si="13"/>
        <v>2.1026233071238499E-3</v>
      </c>
      <c r="T58" s="8">
        <f t="shared" si="13"/>
        <v>1.841593094736472E-3</v>
      </c>
    </row>
    <row r="59" spans="3:20" x14ac:dyDescent="0.35">
      <c r="C59" s="8"/>
      <c r="D59" s="13" t="s">
        <v>43</v>
      </c>
      <c r="E59" s="8">
        <f t="shared" ref="E59:J59" si="14">E49/$F$49*100</f>
        <v>0.62046004842615021</v>
      </c>
      <c r="F59" s="8">
        <f t="shared" si="14"/>
        <v>100</v>
      </c>
      <c r="G59" s="8">
        <f t="shared" si="14"/>
        <v>31.234866828087167</v>
      </c>
      <c r="H59" s="8">
        <f t="shared" si="14"/>
        <v>7.6392251815980643</v>
      </c>
      <c r="I59" s="8">
        <f t="shared" si="14"/>
        <v>3.4745762711864407</v>
      </c>
      <c r="J59" s="8">
        <f t="shared" si="14"/>
        <v>0.76634382566585957</v>
      </c>
      <c r="K59" s="8">
        <f>K49/$F$49*100</f>
        <v>5.4237288135593219E-2</v>
      </c>
      <c r="L59" s="8"/>
      <c r="M59" s="13" t="s">
        <v>43</v>
      </c>
      <c r="N59" s="8">
        <f t="shared" ref="N59:S59" si="15">N49/$F$49*100</f>
        <v>0.64741671970412795</v>
      </c>
      <c r="O59" s="8">
        <f t="shared" si="15"/>
        <v>0</v>
      </c>
      <c r="P59" s="8">
        <f t="shared" si="15"/>
        <v>32.977192612983409</v>
      </c>
      <c r="Q59" s="8">
        <f t="shared" si="15"/>
        <v>3.4676233217401577</v>
      </c>
      <c r="R59" s="8">
        <f t="shared" si="15"/>
        <v>1.6757317598870884</v>
      </c>
      <c r="S59" s="8">
        <f t="shared" si="15"/>
        <v>0.39764752166195316</v>
      </c>
      <c r="T59" s="8">
        <f>T49/$F$49*100</f>
        <v>3.4185329976145103E-2</v>
      </c>
    </row>
    <row r="60" spans="3:20" x14ac:dyDescent="0.35">
      <c r="C60" s="8"/>
      <c r="D60" s="13" t="s">
        <v>48</v>
      </c>
      <c r="E60" s="8">
        <f t="shared" ref="E60:K60" si="16">E50/$F$50*100</f>
        <v>1.9940179461615155</v>
      </c>
      <c r="F60" s="8">
        <f t="shared" si="16"/>
        <v>100</v>
      </c>
      <c r="G60" s="8">
        <f t="shared" si="16"/>
        <v>54.935194416749752</v>
      </c>
      <c r="H60" s="8">
        <f t="shared" si="16"/>
        <v>8.8035892323030929</v>
      </c>
      <c r="I60" s="8">
        <f t="shared" si="16"/>
        <v>4.6161515453639081</v>
      </c>
      <c r="J60" s="8">
        <f t="shared" si="16"/>
        <v>2.5324027916251253</v>
      </c>
      <c r="K60" s="8">
        <f t="shared" si="16"/>
        <v>9.5712861415752748E-2</v>
      </c>
      <c r="L60" s="8"/>
      <c r="M60" s="13" t="s">
        <v>48</v>
      </c>
      <c r="N60" s="8">
        <f t="shared" ref="N60:T60" si="17">N50/$F$50*100</f>
        <v>4.7211116843509435</v>
      </c>
      <c r="O60" s="8">
        <f t="shared" si="17"/>
        <v>0</v>
      </c>
      <c r="P60" s="8">
        <f t="shared" si="17"/>
        <v>37.123539413887165</v>
      </c>
      <c r="Q60" s="8">
        <f t="shared" si="17"/>
        <v>3.2036470407177928</v>
      </c>
      <c r="R60" s="8">
        <f t="shared" si="17"/>
        <v>2.5019476926373367</v>
      </c>
      <c r="S60" s="8">
        <f t="shared" si="17"/>
        <v>1.5731946161004844</v>
      </c>
      <c r="T60" s="8">
        <f t="shared" si="17"/>
        <v>0.11084571202685707</v>
      </c>
    </row>
    <row r="96" spans="10:10" x14ac:dyDescent="0.35">
      <c r="J96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Survivalexp RAW 30May-..Jun</vt:lpstr>
      <vt:lpstr>Survivalexp results</vt:lpstr>
    </vt:vector>
  </TitlesOfParts>
  <Manager/>
  <Company>Wageningen 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Kampers, Linde</dc:creator>
  <cp:keywords/>
  <dc:description/>
  <cp:lastModifiedBy>Linde Kampers</cp:lastModifiedBy>
  <cp:revision/>
  <dcterms:created xsi:type="dcterms:W3CDTF">2017-06-06T09:08:40Z</dcterms:created>
  <dcterms:modified xsi:type="dcterms:W3CDTF">2020-03-20T14:54:19Z</dcterms:modified>
  <cp:category/>
  <cp:contentStatus/>
</cp:coreProperties>
</file>