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zhangyating/Desktop/sci/bmc microbiology/Figures and Tables/"/>
    </mc:Choice>
  </mc:AlternateContent>
  <xr:revisionPtr revIDLastSave="0" documentId="13_ncr:1_{1FF42172-0404-B941-91CE-796E0B6C9D77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与Carmel 相似的序列" sheetId="1" r:id="rId1"/>
  </sheets>
  <definedNames>
    <definedName name="_xlnm.Print_Area" localSheetId="0">'与Carmel 相似的序列'!$A$1:$F$27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7" i="1"/>
  <c r="E6" i="1"/>
  <c r="E9" i="1"/>
  <c r="E8" i="1"/>
  <c r="E10" i="1"/>
  <c r="E11" i="1"/>
  <c r="E15" i="1"/>
  <c r="E16" i="1"/>
  <c r="E17" i="1"/>
  <c r="E20" i="1"/>
  <c r="E19" i="1"/>
  <c r="E21" i="1"/>
  <c r="E22" i="1"/>
  <c r="E23" i="1"/>
  <c r="E14" i="1"/>
  <c r="E13" i="1"/>
  <c r="E12" i="1"/>
  <c r="E18" i="1"/>
  <c r="E24" i="1"/>
</calcChain>
</file>

<file path=xl/sharedStrings.xml><?xml version="1.0" encoding="utf-8"?>
<sst xmlns="http://schemas.openxmlformats.org/spreadsheetml/2006/main" count="96" uniqueCount="73">
  <si>
    <t>Scientific Name</t>
  </si>
  <si>
    <t xml:space="preserve">Accession  </t>
  </si>
  <si>
    <t>Bacillus phage z1a, complete genome</t>
  </si>
  <si>
    <t>Bacillus phage z1a</t>
  </si>
  <si>
    <t>Bacillus phage F16Ba</t>
  </si>
  <si>
    <t>Bacillus cereus</t>
  </si>
  <si>
    <t>Bacillus cereus D17, complete genome</t>
  </si>
  <si>
    <t>Bacillus cereus D17</t>
  </si>
  <si>
    <t>Bacillus phage Negev_SA, complete genome</t>
  </si>
  <si>
    <t>Bacillus phage AP631, complete genome</t>
  </si>
  <si>
    <t>Bacillus phage AP631</t>
  </si>
  <si>
    <t>Bacillus anthracis phage Gamma isolate d'Herelle, complete genome</t>
  </si>
  <si>
    <t>Bacillus phage Gamma isolate d'Herelle</t>
  </si>
  <si>
    <t>Bacillus phage J5a, complete genome</t>
  </si>
  <si>
    <t>Bacillus phage WBeta, complete genome</t>
  </si>
  <si>
    <t>Bacillus phage WBeta</t>
  </si>
  <si>
    <t>Bacillus anthracis bacteriophage Fah, complete sequence</t>
  </si>
  <si>
    <t>Bacillus phage Fah</t>
  </si>
  <si>
    <t>Bacillus anthracis phage Gamma isolate 53, complete genome</t>
  </si>
  <si>
    <t>Bacillus phage Gamma</t>
  </si>
  <si>
    <t>Bacillus anthracis</t>
  </si>
  <si>
    <t>Bacillus anthracis phage Cherry, complete genome</t>
  </si>
  <si>
    <t>Bacillus phage Cherry</t>
  </si>
  <si>
    <t>Bacillus anthracis strain 2002013094, complete genome</t>
  </si>
  <si>
    <t>Bacillus thuringiensis serovar morrisoni</t>
  </si>
  <si>
    <t>Bacillus thuringiensis</t>
  </si>
  <si>
    <t>Bacillus phage Tavor_SA, complete genome</t>
  </si>
  <si>
    <t xml:space="preserve">		</t>
  </si>
  <si>
    <t>Description</t>
    <phoneticPr fontId="18" type="noConversion"/>
  </si>
  <si>
    <t>Baciilus phage vB_BanS_Booya, complete genome</t>
    <phoneticPr fontId="18" type="noConversion"/>
  </si>
  <si>
    <t>Bacillus phage F16Ba, complete genome</t>
    <phoneticPr fontId="18" type="noConversion"/>
  </si>
  <si>
    <t>Bacillus Phage vB_BanS_McSteamy</t>
    <phoneticPr fontId="18" type="noConversion"/>
  </si>
  <si>
    <t>Baciilus phage vB_BanS_Booya</t>
    <phoneticPr fontId="18" type="noConversion"/>
  </si>
  <si>
    <t>Bacillus phage J5a</t>
    <phoneticPr fontId="18" type="noConversion"/>
  </si>
  <si>
    <t>Bacillus phage Carmel_SA</t>
    <phoneticPr fontId="18" type="noConversion"/>
  </si>
  <si>
    <t>Bacillus phage Tavor_SA</t>
    <phoneticPr fontId="18" type="noConversion"/>
  </si>
  <si>
    <t>Bacillus phage Negev_SA</t>
    <phoneticPr fontId="18" type="noConversion"/>
  </si>
  <si>
    <t>Percent identity</t>
    <phoneticPr fontId="18" type="noConversion"/>
  </si>
  <si>
    <t>Bacillus phage Carmel_SA, complete genome</t>
    <phoneticPr fontId="18" type="noConversion"/>
  </si>
  <si>
    <t>Phage Name</t>
    <phoneticPr fontId="18" type="noConversion"/>
  </si>
  <si>
    <t>Bacillus phage z1a</t>
    <phoneticPr fontId="18" type="noConversion"/>
  </si>
  <si>
    <t>Bacillus Phage vB_BanS_McSteamy</t>
    <phoneticPr fontId="18" type="noConversion"/>
  </si>
  <si>
    <t>Bacillus phage Tavor_SA</t>
    <phoneticPr fontId="18" type="noConversion"/>
  </si>
  <si>
    <t>Bacillus phage Negev_SA</t>
    <phoneticPr fontId="18" type="noConversion"/>
  </si>
  <si>
    <t>Bacillus phage J5a</t>
    <phoneticPr fontId="18" type="noConversion"/>
  </si>
  <si>
    <t>Bacillus phage F16Ba</t>
    <phoneticPr fontId="18" type="noConversion"/>
  </si>
  <si>
    <t>Bacillus phage Carmel_SA</t>
    <phoneticPr fontId="18" type="noConversion"/>
  </si>
  <si>
    <t>Bacillus phage AP631</t>
    <phoneticPr fontId="18" type="noConversion"/>
  </si>
  <si>
    <t>Bacillus cereus FDAARGOS_797 prophage 1</t>
    <phoneticPr fontId="18" type="noConversion"/>
  </si>
  <si>
    <t>Bacillus anthracis phage Gamma isolate d'Herelle</t>
    <phoneticPr fontId="18" type="noConversion"/>
  </si>
  <si>
    <t>Bacillus anthracis phage Gamma isolate 53</t>
    <phoneticPr fontId="18" type="noConversion"/>
  </si>
  <si>
    <t>Bacillus anthracis phage Cherry</t>
    <phoneticPr fontId="18" type="noConversion"/>
  </si>
  <si>
    <t>Bacillus anthracis phage Fah</t>
    <phoneticPr fontId="18" type="noConversion"/>
  </si>
  <si>
    <t>Baciilus phage vB_BanS_Booya</t>
    <phoneticPr fontId="18" type="noConversion"/>
  </si>
  <si>
    <t>The type of lysis module</t>
    <phoneticPr fontId="18" type="noConversion"/>
  </si>
  <si>
    <t>Ⅰ</t>
    <phoneticPr fontId="18" type="noConversion"/>
  </si>
  <si>
    <t>Ⅱ</t>
  </si>
  <si>
    <t>Bacillus Phage vB_BanS_McSteamy, complete genome</t>
    <phoneticPr fontId="18" type="noConversion"/>
  </si>
  <si>
    <t>Bacillus thuringiensis strain NB-176 chromosome, complete genome</t>
    <phoneticPr fontId="18" type="noConversion"/>
  </si>
  <si>
    <t>Bacillus thuringiensis strain L-7601 chromosome, complete genome</t>
    <phoneticPr fontId="18" type="noConversion"/>
  </si>
  <si>
    <t>Bacillus anthracis strain A3783 chromosome, complete genome</t>
    <phoneticPr fontId="18" type="noConversion"/>
  </si>
  <si>
    <t>Bacillus cereus strain FDAARGOS_797 chromosome, complete genome</t>
    <phoneticPr fontId="18" type="noConversion"/>
  </si>
  <si>
    <t>Bacillus thuringiensis strain ZZQ-130 chromosome</t>
    <phoneticPr fontId="18" type="noConversion"/>
  </si>
  <si>
    <t>Bacillus thuringiensis serovar morrisoni strain BGSC 4AA1, complete genome</t>
    <phoneticPr fontId="18" type="noConversion"/>
  </si>
  <si>
    <t>Bacillus thuringiensis BGSC 4AA1 prophage 1</t>
    <phoneticPr fontId="18" type="noConversion"/>
  </si>
  <si>
    <t>Bacillus thuringiensis L-7601 prophage 1</t>
    <phoneticPr fontId="18" type="noConversion"/>
  </si>
  <si>
    <t>Bacillus anthracis A3783 prophage 1</t>
    <phoneticPr fontId="18" type="noConversion"/>
  </si>
  <si>
    <t>Bacillus anthracis 2002013094 prophage 1</t>
    <phoneticPr fontId="18" type="noConversion"/>
  </si>
  <si>
    <t>Bacillus thuringiensis ZZQ-130 prophage 1</t>
    <phoneticPr fontId="18" type="noConversion"/>
  </si>
  <si>
    <t>Bacillus thuringiensis NB-176 prophage 1</t>
    <phoneticPr fontId="18" type="noConversion"/>
  </si>
  <si>
    <t>Bacillus cereus D17 prophage 1</t>
    <phoneticPr fontId="18" type="noConversion"/>
  </si>
  <si>
    <t>Bacillus phage Wbeta</t>
    <phoneticPr fontId="18" type="noConversion"/>
  </si>
  <si>
    <r>
      <t xml:space="preserve">Table S5 The homologous sequences of </t>
    </r>
    <r>
      <rPr>
        <i/>
        <sz val="11"/>
        <color theme="1"/>
        <rFont val="Arial"/>
        <family val="2"/>
      </rPr>
      <t>Bacillus</t>
    </r>
    <r>
      <rPr>
        <sz val="11"/>
        <color theme="1"/>
        <rFont val="Arial"/>
        <family val="2"/>
      </rPr>
      <t xml:space="preserve"> lytic phages Carmel_SA, Cherry and Fah were searched in NCBI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</si>
</sst>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宋体"/>
      <family val="3"/>
      <charset val="134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19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95" zoomScaleNormal="100" zoomScaleSheetLayoutView="82" workbookViewId="0">
      <selection activeCell="B8" sqref="B8"/>
    </sheetView>
  </sheetViews>
  <sheetFormatPr baseColWidth="10" defaultColWidth="8.83203125" defaultRowHeight="14"/>
  <cols>
    <col min="1" max="1" width="69.83203125" customWidth="1"/>
    <col min="2" max="2" width="36.6640625" customWidth="1"/>
    <col min="3" max="3" width="44.1640625" customWidth="1"/>
    <col min="4" max="4" width="14.83203125" customWidth="1"/>
    <col min="5" max="5" width="13.1640625" customWidth="1"/>
    <col min="6" max="6" width="27.1640625" customWidth="1"/>
  </cols>
  <sheetData>
    <row r="1" spans="1:6">
      <c r="A1" s="19" t="s">
        <v>72</v>
      </c>
      <c r="B1" s="19"/>
      <c r="C1" s="19"/>
      <c r="D1" s="19"/>
      <c r="E1" s="19"/>
      <c r="F1" s="19"/>
    </row>
    <row r="2" spans="1:6">
      <c r="A2" s="1" t="s">
        <v>28</v>
      </c>
      <c r="B2" s="2" t="s">
        <v>0</v>
      </c>
      <c r="C2" s="2" t="s">
        <v>39</v>
      </c>
      <c r="D2" s="2" t="s">
        <v>37</v>
      </c>
      <c r="E2" s="2" t="s">
        <v>1</v>
      </c>
      <c r="F2" s="3" t="s">
        <v>54</v>
      </c>
    </row>
    <row r="3" spans="1:6">
      <c r="A3" s="4" t="s">
        <v>38</v>
      </c>
      <c r="B3" s="5" t="s">
        <v>34</v>
      </c>
      <c r="C3" s="6" t="s">
        <v>46</v>
      </c>
      <c r="D3" s="7">
        <v>100</v>
      </c>
      <c r="E3" s="7" t="str">
        <f>HYPERLINK("https://www.ncbi.nlm.nih.gov/nucleotide/KY963371.1?report=genbank&amp;log$=nucltop&amp;blast_rank=1&amp;RID=J06KB57X016","KY963371.1")</f>
        <v>KY963371.1</v>
      </c>
      <c r="F3" s="8" t="s">
        <v>55</v>
      </c>
    </row>
    <row r="4" spans="1:6">
      <c r="A4" s="9" t="s">
        <v>2</v>
      </c>
      <c r="B4" s="10" t="s">
        <v>3</v>
      </c>
      <c r="C4" s="11" t="s">
        <v>40</v>
      </c>
      <c r="D4" s="12">
        <v>95.26</v>
      </c>
      <c r="E4" s="12" t="str">
        <f>HYPERLINK("https://www.ncbi.nlm.nih.gov/nucleotide/MT745956.2?report=genbank&amp;log$=nucltop&amp;blast_rank=2&amp;RID=J06KB57X016","MT745956.2")</f>
        <v>MT745956.2</v>
      </c>
      <c r="F4" s="13" t="s">
        <v>55</v>
      </c>
    </row>
    <row r="5" spans="1:6">
      <c r="A5" s="9" t="s">
        <v>30</v>
      </c>
      <c r="B5" s="10" t="s">
        <v>4</v>
      </c>
      <c r="C5" s="11" t="s">
        <v>45</v>
      </c>
      <c r="D5" s="12">
        <v>93.98</v>
      </c>
      <c r="E5" s="12" t="str">
        <f>HYPERLINK("https://www.ncbi.nlm.nih.gov/nucleotide/MT745954.2?report=genbank&amp;log$=nucltop&amp;blast_rank=3&amp;RID=J06KB57X016","MT745954.2")</f>
        <v>MT745954.2</v>
      </c>
      <c r="F5" s="13" t="s">
        <v>55</v>
      </c>
    </row>
    <row r="6" spans="1:6">
      <c r="A6" s="9" t="s">
        <v>6</v>
      </c>
      <c r="B6" s="10" t="s">
        <v>7</v>
      </c>
      <c r="C6" s="11" t="s">
        <v>70</v>
      </c>
      <c r="D6" s="12">
        <v>93.51</v>
      </c>
      <c r="E6" s="12" t="str">
        <f>HYPERLINK("https://www.ncbi.nlm.nih.gov/nucleotide/CP009300.1?report=genbank&amp;log$=nucltop&amp;blast_rank=5&amp;RID=J06KB57X016","CP009300.1")</f>
        <v>CP009300.1</v>
      </c>
      <c r="F6" s="13" t="s">
        <v>55</v>
      </c>
    </row>
    <row r="7" spans="1:6">
      <c r="A7" s="9" t="s">
        <v>61</v>
      </c>
      <c r="B7" s="10" t="s">
        <v>5</v>
      </c>
      <c r="C7" s="11" t="s">
        <v>48</v>
      </c>
      <c r="D7" s="12">
        <v>93.51</v>
      </c>
      <c r="E7" s="12" t="str">
        <f>HYPERLINK("https://www.ncbi.nlm.nih.gov/nucleotide/CP053931.1?report=genbank&amp;log$=nucltop&amp;blast_rank=4&amp;RID=J06KB57X016","CP053931.1")</f>
        <v>CP053931.1</v>
      </c>
      <c r="F7" s="13" t="s">
        <v>55</v>
      </c>
    </row>
    <row r="8" spans="1:6">
      <c r="A8" s="9" t="s">
        <v>29</v>
      </c>
      <c r="B8" s="10" t="s">
        <v>32</v>
      </c>
      <c r="C8" s="11" t="s">
        <v>53</v>
      </c>
      <c r="D8" s="12">
        <v>93.5</v>
      </c>
      <c r="E8" s="12" t="str">
        <f>HYPERLINK("https://www.ncbi.nlm.nih.gov/nucleotide/OK499999.1?report=genbank&amp;log$=nucltop&amp;blast_rank=7&amp;RID=J06KB57X016","OK499999.1")</f>
        <v>OK499999.1</v>
      </c>
      <c r="F8" s="13" t="s">
        <v>55</v>
      </c>
    </row>
    <row r="9" spans="1:6">
      <c r="A9" s="9" t="s">
        <v>8</v>
      </c>
      <c r="B9" s="10" t="s">
        <v>36</v>
      </c>
      <c r="C9" s="11" t="s">
        <v>43</v>
      </c>
      <c r="D9" s="12">
        <v>93.44</v>
      </c>
      <c r="E9" s="12" t="str">
        <f>HYPERLINK("https://www.ncbi.nlm.nih.gov/nucleotide/KY963370.1?report=genbank&amp;log$=nucltop&amp;blast_rank=6&amp;RID=J06KB57X016","KY963370.1")</f>
        <v>KY963370.1</v>
      </c>
      <c r="F9" s="13" t="s">
        <v>55</v>
      </c>
    </row>
    <row r="10" spans="1:6">
      <c r="A10" s="9" t="s">
        <v>57</v>
      </c>
      <c r="B10" s="10" t="s">
        <v>31</v>
      </c>
      <c r="C10" s="11" t="s">
        <v>41</v>
      </c>
      <c r="D10" s="12">
        <v>93.04</v>
      </c>
      <c r="E10" s="12" t="str">
        <f>HYPERLINK("https://www.ncbi.nlm.nih.gov/nucleotide/OK499979.1?report=genbank&amp;log$=nucltop&amp;blast_rank=8&amp;RID=J06KB57X016","OK499979.1")</f>
        <v>OK499979.1</v>
      </c>
      <c r="F10" s="13" t="s">
        <v>55</v>
      </c>
    </row>
    <row r="11" spans="1:6">
      <c r="A11" s="9" t="s">
        <v>9</v>
      </c>
      <c r="B11" s="10" t="s">
        <v>10</v>
      </c>
      <c r="C11" s="11" t="s">
        <v>47</v>
      </c>
      <c r="D11" s="12">
        <v>92.76</v>
      </c>
      <c r="E11" s="12" t="str">
        <f>HYPERLINK("https://www.ncbi.nlm.nih.gov/nucleotide/MK085976.1?report=genbank&amp;log$=nucltop&amp;blast_rank=9&amp;RID=J06KB57X016","MK085976.1")</f>
        <v>MK085976.1</v>
      </c>
      <c r="F11" s="13" t="s">
        <v>56</v>
      </c>
    </row>
    <row r="12" spans="1:6">
      <c r="A12" s="9" t="s">
        <v>58</v>
      </c>
      <c r="B12" s="10" t="s">
        <v>25</v>
      </c>
      <c r="C12" s="11" t="s">
        <v>69</v>
      </c>
      <c r="D12" s="12">
        <v>92.36</v>
      </c>
      <c r="E12" s="12" t="str">
        <f>HYPERLINK("https://www.ncbi.nlm.nih.gov/nucleotide/CP083129.1?report=genbank&amp;log$=nucltop&amp;blast_rank=23&amp;RID=J06KB57X016","CP083129.1")</f>
        <v>CP083129.1</v>
      </c>
      <c r="F12" s="13" t="s">
        <v>55</v>
      </c>
    </row>
    <row r="13" spans="1:6">
      <c r="A13" s="9" t="s">
        <v>62</v>
      </c>
      <c r="B13" s="10" t="s">
        <v>25</v>
      </c>
      <c r="C13" s="11" t="s">
        <v>68</v>
      </c>
      <c r="D13" s="12">
        <v>92.34</v>
      </c>
      <c r="E13" s="12" t="str">
        <f>HYPERLINK("https://www.ncbi.nlm.nih.gov/nucleotide/CP089521.1?report=genbank&amp;log$=nucltop&amp;blast_rank=22&amp;RID=J06KB57X016","CP089521.1")</f>
        <v>CP089521.1</v>
      </c>
      <c r="F13" s="13" t="s">
        <v>55</v>
      </c>
    </row>
    <row r="14" spans="1:6">
      <c r="A14" s="9" t="s">
        <v>63</v>
      </c>
      <c r="B14" s="10" t="s">
        <v>24</v>
      </c>
      <c r="C14" s="11" t="s">
        <v>64</v>
      </c>
      <c r="D14" s="12">
        <v>92.34</v>
      </c>
      <c r="E14" s="12" t="str">
        <f>HYPERLINK("https://www.ncbi.nlm.nih.gov/nucleotide/CP010577.1?report=genbank&amp;log$=nucltop&amp;blast_rank=20&amp;RID=J06KB57X016","CP010577.1")</f>
        <v>CP010577.1</v>
      </c>
      <c r="F14" s="13" t="s">
        <v>55</v>
      </c>
    </row>
    <row r="15" spans="1:6">
      <c r="A15" s="9" t="s">
        <v>11</v>
      </c>
      <c r="B15" s="10" t="s">
        <v>12</v>
      </c>
      <c r="C15" s="11" t="s">
        <v>49</v>
      </c>
      <c r="D15" s="12">
        <v>92.19</v>
      </c>
      <c r="E15" s="12" t="str">
        <f>HYPERLINK("https://www.ncbi.nlm.nih.gov/nucleotide/DQ289556.1?report=genbank&amp;log$=nucltop&amp;blast_rank=10&amp;RID=J06KB57X016","DQ289556.1")</f>
        <v>DQ289556.1</v>
      </c>
      <c r="F15" s="13" t="s">
        <v>56</v>
      </c>
    </row>
    <row r="16" spans="1:6">
      <c r="A16" s="9" t="s">
        <v>13</v>
      </c>
      <c r="B16" s="10" t="s">
        <v>33</v>
      </c>
      <c r="C16" s="11" t="s">
        <v>44</v>
      </c>
      <c r="D16" s="12">
        <v>92.09</v>
      </c>
      <c r="E16" s="12" t="str">
        <f>HYPERLINK("https://www.ncbi.nlm.nih.gov/nucleotide/MT745955.1?report=genbank&amp;log$=nucltop&amp;blast_rank=11&amp;RID=J06KB57X016","MT745955.1")</f>
        <v>MT745955.1</v>
      </c>
      <c r="F16" s="13" t="s">
        <v>55</v>
      </c>
    </row>
    <row r="17" spans="1:6">
      <c r="A17" s="9" t="s">
        <v>14</v>
      </c>
      <c r="B17" s="10" t="s">
        <v>15</v>
      </c>
      <c r="C17" s="11" t="s">
        <v>71</v>
      </c>
      <c r="D17" s="12">
        <v>92.05</v>
      </c>
      <c r="E17" s="12" t="str">
        <f>HYPERLINK("https://www.ncbi.nlm.nih.gov/nucleotide/DQ289555.1?report=genbank&amp;log$=nucltop&amp;blast_rank=12&amp;RID=J06KB57X016","DQ289555.1")</f>
        <v>DQ289555.1</v>
      </c>
      <c r="F17" s="13" t="s">
        <v>56</v>
      </c>
    </row>
    <row r="18" spans="1:6">
      <c r="A18" s="9" t="s">
        <v>59</v>
      </c>
      <c r="B18" s="10" t="s">
        <v>25</v>
      </c>
      <c r="C18" s="11" t="s">
        <v>65</v>
      </c>
      <c r="D18" s="12">
        <v>91.98</v>
      </c>
      <c r="E18" s="12" t="str">
        <f>HYPERLINK("https://www.ncbi.nlm.nih.gov/nucleotide/CP020002.1?report=genbank&amp;log$=nucltop&amp;blast_rank=24&amp;RID=J06KB57X016","CP020002.1")</f>
        <v>CP020002.1</v>
      </c>
      <c r="F18" s="13" t="s">
        <v>55</v>
      </c>
    </row>
    <row r="19" spans="1:6">
      <c r="A19" s="9" t="s">
        <v>18</v>
      </c>
      <c r="B19" s="10" t="s">
        <v>19</v>
      </c>
      <c r="C19" s="11" t="s">
        <v>50</v>
      </c>
      <c r="D19" s="12">
        <v>91.82</v>
      </c>
      <c r="E19" s="12" t="str">
        <f>HYPERLINK("https://www.ncbi.nlm.nih.gov/nucleotide/DQ222855.1?report=genbank&amp;log$=nucltop&amp;blast_rank=14&amp;RID=J06KB57X016","DQ222855.1")</f>
        <v>DQ222855.1</v>
      </c>
      <c r="F19" s="13" t="s">
        <v>56</v>
      </c>
    </row>
    <row r="20" spans="1:6">
      <c r="A20" s="9" t="s">
        <v>16</v>
      </c>
      <c r="B20" s="10" t="s">
        <v>17</v>
      </c>
      <c r="C20" s="11" t="s">
        <v>52</v>
      </c>
      <c r="D20" s="12">
        <v>91.82</v>
      </c>
      <c r="E20" s="12" t="str">
        <f>HYPERLINK("https://www.ncbi.nlm.nih.gov/nucleotide/DQ150593.1?report=genbank&amp;log$=nucltop&amp;blast_rank=13&amp;RID=J06KB57X016","DQ150593.1")</f>
        <v>DQ150593.1</v>
      </c>
      <c r="F20" s="13" t="s">
        <v>56</v>
      </c>
    </row>
    <row r="21" spans="1:6">
      <c r="A21" s="9" t="s">
        <v>60</v>
      </c>
      <c r="B21" s="10" t="s">
        <v>20</v>
      </c>
      <c r="C21" s="11" t="s">
        <v>66</v>
      </c>
      <c r="D21" s="12">
        <v>91.81</v>
      </c>
      <c r="E21" s="12" t="str">
        <f>HYPERLINK("https://www.ncbi.nlm.nih.gov/nucleotide/CP076201.1?report=genbank&amp;log$=nucltop&amp;blast_rank=16&amp;RID=J06KB57X016","CP076201.1")</f>
        <v>CP076201.1</v>
      </c>
      <c r="F21" s="13" t="s">
        <v>56</v>
      </c>
    </row>
    <row r="22" spans="1:6">
      <c r="A22" s="9" t="s">
        <v>21</v>
      </c>
      <c r="B22" s="10" t="s">
        <v>22</v>
      </c>
      <c r="C22" s="11" t="s">
        <v>51</v>
      </c>
      <c r="D22" s="12">
        <v>91.8</v>
      </c>
      <c r="E22" s="12" t="str">
        <f>HYPERLINK("https://www.ncbi.nlm.nih.gov/nucleotide/DQ222851.1?report=genbank&amp;log$=nucltop&amp;blast_rank=18&amp;RID=J06KB57X016","DQ222851.1")</f>
        <v>DQ222851.1</v>
      </c>
      <c r="F22" s="13" t="s">
        <v>56</v>
      </c>
    </row>
    <row r="23" spans="1:6">
      <c r="A23" s="9" t="s">
        <v>23</v>
      </c>
      <c r="B23" s="10" t="s">
        <v>20</v>
      </c>
      <c r="C23" s="11" t="s">
        <v>67</v>
      </c>
      <c r="D23" s="12">
        <v>91.76</v>
      </c>
      <c r="E23" s="12" t="str">
        <f>HYPERLINK("https://www.ncbi.nlm.nih.gov/nucleotide/CP009902.1?report=genbank&amp;log$=nucltop&amp;blast_rank=19&amp;RID=J06KB57X016","CP009902.1")</f>
        <v>CP009902.1</v>
      </c>
      <c r="F23" s="13" t="s">
        <v>55</v>
      </c>
    </row>
    <row r="24" spans="1:6">
      <c r="A24" s="14" t="s">
        <v>26</v>
      </c>
      <c r="B24" s="15" t="s">
        <v>35</v>
      </c>
      <c r="C24" s="16" t="s">
        <v>42</v>
      </c>
      <c r="D24" s="17">
        <v>90.4</v>
      </c>
      <c r="E24" s="17" t="str">
        <f>HYPERLINK("https://www.ncbi.nlm.nih.gov/nucleotide/KY963369.1?report=genbank&amp;log$=nucltop&amp;blast_rank=25&amp;RID=J06KB57X016","KY963369.1")</f>
        <v>KY963369.1</v>
      </c>
      <c r="F24" s="18" t="s">
        <v>55</v>
      </c>
    </row>
    <row r="26" spans="1:6">
      <c r="A26" t="s">
        <v>27</v>
      </c>
    </row>
  </sheetData>
  <sortState xmlns:xlrd2="http://schemas.microsoft.com/office/spreadsheetml/2017/richdata2" ref="A3:F24">
    <sortCondition descending="1" ref="D2"/>
  </sortState>
  <mergeCells count="1">
    <mergeCell ref="A1:F1"/>
  </mergeCells>
  <phoneticPr fontId="18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与Carmel 相似的序列</vt:lpstr>
      <vt:lpstr>'与Carmel 相似的序列'!Print_Area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Microsoft Office User</cp:lastModifiedBy>
  <cp:lastPrinted>2022-10-18T08:01:45Z</cp:lastPrinted>
  <dcterms:created xsi:type="dcterms:W3CDTF">2022-09-13T06:17:27Z</dcterms:created>
  <dcterms:modified xsi:type="dcterms:W3CDTF">2023-05-14T07:39:48Z</dcterms:modified>
</cp:coreProperties>
</file>