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zhangyating/Desktop/bmc microbiology/Figures and Tables/"/>
    </mc:Choice>
  </mc:AlternateContent>
  <xr:revisionPtr revIDLastSave="0" documentId="13_ncr:1_{C4249BEF-E481-9E45-BF07-59D97DCAB200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N3UR6Y4M01N-Alignment-Descrip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</calcChain>
</file>

<file path=xl/sharedStrings.xml><?xml version="1.0" encoding="utf-8"?>
<sst xmlns="http://schemas.openxmlformats.org/spreadsheetml/2006/main" count="207" uniqueCount="147">
  <si>
    <t>Description</t>
  </si>
  <si>
    <t>Scientific Name</t>
  </si>
  <si>
    <t>Query Cover</t>
  </si>
  <si>
    <t xml:space="preserve">Accession  </t>
  </si>
  <si>
    <t>Bacillus phage Carmel_SA, complete genome</t>
  </si>
  <si>
    <t>Bacillus phage Carmel_SA</t>
  </si>
  <si>
    <t>Bacillus phage Negev_SA, complete genome</t>
  </si>
  <si>
    <t>Bacillus phage Negev_SA</t>
  </si>
  <si>
    <t>Bacillus phage Tavor_SA, complete genome</t>
  </si>
  <si>
    <t>Bacillus phage Tavor_SA</t>
  </si>
  <si>
    <t>Bacillus phage z1a, complete genome</t>
  </si>
  <si>
    <t>Bacillus phage z1a</t>
  </si>
  <si>
    <t>Bacillus phage F16Ba, complete genome</t>
  </si>
  <si>
    <t>Bacillus phage F16Ba</t>
  </si>
  <si>
    <t>Bacillus Phage vB_BanS_McSteamy, complete genome</t>
  </si>
  <si>
    <t>Bacillus Phage vB_BanS_McSteamy</t>
  </si>
  <si>
    <t>Bacillus cereus strain FDAARGOS_797 chromosome, complete genome</t>
  </si>
  <si>
    <t>Bacillus cereus</t>
  </si>
  <si>
    <t>Bacillus cereus D17, complete genome</t>
  </si>
  <si>
    <t>Bacillus cereus D17</t>
  </si>
  <si>
    <t>Bacillus thuringiensis serovar morrisoni strain BGSC 4AA1, complete genome</t>
  </si>
  <si>
    <t>Bacillus thuringiensis serovar morrisoni</t>
  </si>
  <si>
    <t>Bacillus thuringiensis serovar morrisoni str. 4AA1 chromosome, complete genome</t>
  </si>
  <si>
    <t>Bacillus thuringiensis serovar morrisoni str. 4AA1</t>
  </si>
  <si>
    <t>Bacillus thuringiensis strain ZZQ-130 chromosome</t>
  </si>
  <si>
    <t>Bacillus thuringiensis</t>
  </si>
  <si>
    <t>Bacillus thuringiensis strain NB-176 chromosome, complete genome</t>
  </si>
  <si>
    <t>Baciilus phage vB_BanS_Booya, complete genome</t>
  </si>
  <si>
    <t>Baciilus phage vB_BanS_Booya</t>
  </si>
  <si>
    <t>Bacillus phage J5a, complete genome</t>
  </si>
  <si>
    <t>Bacillus phage J5a</t>
  </si>
  <si>
    <t>Bacillus thuringiensis strain L-7601 chromosome, complete genome</t>
  </si>
  <si>
    <t>Bacillus phage bg3 alanine amidase gene, complete cds</t>
  </si>
  <si>
    <t>Bacillus phage bg3</t>
  </si>
  <si>
    <t>Bacillus phage Wip4 lysin gene, complete cds</t>
  </si>
  <si>
    <t>Bacillus phage Wip4</t>
  </si>
  <si>
    <t>Bacillus phage Frp2 N-acetylmuramoyl-L-alanine amidase family 2 protein gene, partial cds</t>
  </si>
  <si>
    <t>Bacillus phage Frp2</t>
  </si>
  <si>
    <t>Bacillus cytotoxicus strain CH_1 chromosome, complete genome</t>
  </si>
  <si>
    <t>Bacillus cytotoxicus</t>
  </si>
  <si>
    <t>Bacillus cytotoxicus strain CH_23 chromosome, complete genome</t>
  </si>
  <si>
    <t>Bacillus cytotoxicus strain CH_25 chromosome, complete genome</t>
  </si>
  <si>
    <t>Bacillus cereus strain SGAir0260 chromosome</t>
  </si>
  <si>
    <t>Bacillus cereus strain SGAir0263 chromosome, complete genome</t>
  </si>
  <si>
    <t>Bacillus thuringiensis serovar finitimus YBT-020 chromosome, complete genome</t>
  </si>
  <si>
    <t>Bacillus thuringiensis serovar finitimus YBT-020</t>
  </si>
  <si>
    <t>Bacillus paranthracis strain Bt C4 chromosome, complete genome</t>
  </si>
  <si>
    <t>Bacillus paranthracis</t>
  </si>
  <si>
    <t>Bacillus sp. SYJ chromosome, complete genome</t>
  </si>
  <si>
    <t>Bacillus sp. SYJ</t>
  </si>
  <si>
    <t>Uncultured Caudovirales phage clone 9AX_2, partial genome</t>
  </si>
  <si>
    <t>uncultured Caudovirales phage</t>
  </si>
  <si>
    <t>Bacillus thuringiensis strain KF1 chromosome, complete genome</t>
  </si>
  <si>
    <t>Bacillus sp. FDAARGOS_527 plasmid unnamed3, complete sequence</t>
  </si>
  <si>
    <t>Bacillus sp. FDAARGOS_527</t>
  </si>
  <si>
    <t>Bacillus mycoides strain JAS635 chromosome, complete genome</t>
  </si>
  <si>
    <t>Bacillus mycoides</t>
  </si>
  <si>
    <t>Bacillus sp. BD59S chromosome, complete genome</t>
  </si>
  <si>
    <t>Bacillus sp. BD59S</t>
  </si>
  <si>
    <t>Bacillus nitratireducens strain BM02 chromosome, complete genome</t>
  </si>
  <si>
    <t>Bacillus nitratireducens</t>
  </si>
  <si>
    <t>Bacillus paranthracis strain PR1 chromosome, complete genome</t>
  </si>
  <si>
    <t>Bacillus mycoides strain JAS15/1 chromosome, complete genome</t>
  </si>
  <si>
    <t>Bacillus mycoides strain BPN09/1 chromosome, complete genome</t>
  </si>
  <si>
    <t>Bacillus mycoides strain JAS06/1 chromosome, complete genome</t>
  </si>
  <si>
    <t>Bacillus thuringiensis YBT-1518, complete genome</t>
  </si>
  <si>
    <t>Bacillus thuringiensis YBT-1518</t>
  </si>
  <si>
    <t>Bacillus mycoides strain JAS 83/3 chromosome, complete genome</t>
  </si>
  <si>
    <t>Bacillus mycoides strain TH26 chromosome, complete genome</t>
  </si>
  <si>
    <t>Bacillus cereus strain MB1 plasmid plasmb1a, complete sequence</t>
  </si>
  <si>
    <t>Bacillus cereus strain AFA01 plasmid p1, complete sequence</t>
  </si>
  <si>
    <t>Bacillus cereus strain AFA01 chromosome, complete genome</t>
  </si>
  <si>
    <t>Bacillus thuringiensis strain XL6 chromosome, complete genome</t>
  </si>
  <si>
    <t>Bacillus cereus strain GSICC 30237 chromosome, complete genome</t>
  </si>
  <si>
    <t>Bacillus thuringiensis MC28, complete genome</t>
  </si>
  <si>
    <t>Bacillus thuringiensis MC28</t>
  </si>
  <si>
    <t>Bacillus cereus strain CMCC P0011, complete genome</t>
  </si>
  <si>
    <t>Bacillus cereus strain CMCC P0021, complete genome</t>
  </si>
  <si>
    <t>Bacillus toyonensis strain HA0190 chromosome, complete genome</t>
  </si>
  <si>
    <t>Bacillus toyonensis</t>
  </si>
  <si>
    <t>Bacillus sp. CRB-7 chromosome, complete genome</t>
  </si>
  <si>
    <t>Bacillus sp. CRB-7</t>
  </si>
  <si>
    <t>Bacillus cereus strain CH chromosome, complete genome</t>
  </si>
  <si>
    <t>Bacillus toyonensis strain BV-17 chromosome, complete genome</t>
  </si>
  <si>
    <t>Bacillus wiedmannii strain Bt18679 chromosome, complete genome</t>
  </si>
  <si>
    <t>Bacillus wiedmannii</t>
  </si>
  <si>
    <t>Bacillus cereus strain DLOU-Tangshan chromosome, complete genome</t>
  </si>
  <si>
    <t>Bacillus cereus strain G1-1 chromosome, complete genome</t>
  </si>
  <si>
    <t>Bacillus mobilis strain ML-A2C4 chromosome, complete genome</t>
  </si>
  <si>
    <t>Bacillus mobilis</t>
  </si>
  <si>
    <t>Bacillus cereus 30102 plasmid p30102_1 DNA, complete sequence</t>
  </si>
  <si>
    <t>Bacillus cereus 30090 plasmid p30090_1 DNA, complete sequence</t>
  </si>
  <si>
    <t>Bacillus cereus 30052 plasmid p30052_1 DNA, complete sequence</t>
  </si>
  <si>
    <t>Bacillus cereus J62 DNA, complete genome</t>
  </si>
  <si>
    <t>Bacillus cereus J2 plasmid pJ2_1 DNA, complete sequence</t>
  </si>
  <si>
    <t>Bacillus cereus G9842, complete genome</t>
  </si>
  <si>
    <t>Bacillus cereus G9842</t>
  </si>
  <si>
    <t>Bacillus tropicus strain LM1212-W3 chromosome, complete genome</t>
  </si>
  <si>
    <t>Bacillus tropicus</t>
  </si>
  <si>
    <t>Bacillus thuringiensis LM1212 chromosome, complete genome</t>
  </si>
  <si>
    <t>Bacillus thuringiensis LM1212</t>
  </si>
  <si>
    <t>Bacillus tropicus strain LM1212-DB chromosome, complete genome</t>
  </si>
  <si>
    <t>Bacillus anthracis strain MCCC 1A02161 chromosome, complete genome</t>
  </si>
  <si>
    <t>Bacillus anthracis</t>
  </si>
  <si>
    <t>Bacillus cereus 30102 DNA, complete genome</t>
  </si>
  <si>
    <t>Bacillus cereus strain FDAARGOS_780 chromosome, complete genome</t>
  </si>
  <si>
    <t>Bacillus cereus strain FDAARGOS_781 chromosome, complete genome</t>
  </si>
  <si>
    <t>Bacillus cereus strain AR156, complete genome</t>
  </si>
  <si>
    <t>Bacillus thuringiensis serovar coreanensis strain ST7, complete genome</t>
  </si>
  <si>
    <t>Bacillus thuringiensis serovar coreanensis</t>
  </si>
  <si>
    <t>Bacillus cereus strain S2-8, complete genome</t>
  </si>
  <si>
    <t>Bacillus cereus strain 3a, complete genome</t>
  </si>
  <si>
    <t>Bacillus cereus strain HD2.4 chromosome, complete genome</t>
  </si>
  <si>
    <t>Bacillus cereus strain HD1.4B chromosome, complete genome</t>
  </si>
  <si>
    <t>Bacillus cereus strain DQ01 chromosome, complete genome</t>
  </si>
  <si>
    <t>Bacillus toyonensis strain DC11 chromosome, complete genome</t>
  </si>
  <si>
    <t>Bacillus sp. COPE52 chromosome</t>
  </si>
  <si>
    <t>Bacillus sp. COPE52</t>
  </si>
  <si>
    <t>Bacillus cereus strain K8 chromosome, complete genome</t>
  </si>
  <si>
    <t>Bacillus thuringiensis strain 4F5 chromosome, complete genome</t>
  </si>
  <si>
    <t>Bacillus toyonensis strain JAS03/3 chromosome, complete genome</t>
  </si>
  <si>
    <t>Bacillus mycoides strain BPN37/1 chromosome, complete genome</t>
  </si>
  <si>
    <t>Bacillus cereus strain CF4-51 chromosome, complete genome</t>
  </si>
  <si>
    <t>Bacillus sp. FDAARGOS_235 chromosome, complete genome</t>
  </si>
  <si>
    <t>Bacillus sp. FDAARGOS_235</t>
  </si>
  <si>
    <t>Bacillus mycoides strain N4/130 plasmid p3, complete sequence</t>
  </si>
  <si>
    <t>Bacillus tropicus strain FDAARGOS_782 chromosome, complete genome</t>
  </si>
  <si>
    <t>Bacillus cereus ATCC 4342, complete genome</t>
  </si>
  <si>
    <t>Bacillus cereus ATCC 4342</t>
  </si>
  <si>
    <t>Bacillus sp. ZJS3 chromosome, complete genome</t>
  </si>
  <si>
    <t>Bacillus sp. ZJS3</t>
  </si>
  <si>
    <t>Bacillus toyonensis strain JAS411 chromosome, complete genome</t>
  </si>
  <si>
    <t>Bacillus toyonensis strain JAS13/1 chromosome, complete genome</t>
  </si>
  <si>
    <t>Bacillus sp. NP247 chromosome, complete genome</t>
  </si>
  <si>
    <t>Bacillus sp. NP247</t>
  </si>
  <si>
    <t>Bacillus mycoides strain BPN37/2 chromosome, complete genome</t>
  </si>
  <si>
    <t>Bacillus cereus strain JEM-2, complete genome</t>
  </si>
  <si>
    <t>Bacillus cereus strain ISSFR-9F, complete genome</t>
  </si>
  <si>
    <t>Bacillus cereus strain ISSFR-3F, complete genome</t>
  </si>
  <si>
    <t>Bacillus cereus strain CPT56D-587-MTF chromosome, complete genome</t>
  </si>
  <si>
    <t>Bacillus thuringiensis strain KNU-07, complete genome</t>
  </si>
  <si>
    <t>Bacillus cereus strain SRCM116293 chromosome, complete genome</t>
  </si>
  <si>
    <t>Bacillus thuringiensis LM1212 plasmid pLM1, complete sequence</t>
  </si>
  <si>
    <t>Bacillus mycoides strain BPN58/4 plasmid p53</t>
  </si>
  <si>
    <t xml:space="preserve">		</t>
  </si>
  <si>
    <t>Percent identity</t>
    <phoneticPr fontId="18" type="noConversion"/>
  </si>
  <si>
    <r>
      <t xml:space="preserve">Table S6 Description of homologous sequences of the type </t>
    </r>
    <r>
      <rPr>
        <sz val="11"/>
        <color theme="1"/>
        <rFont val="宋体"/>
        <family val="3"/>
        <charset val="134"/>
      </rPr>
      <t>Ⅰ</t>
    </r>
    <r>
      <rPr>
        <sz val="11"/>
        <color theme="1"/>
        <rFont val="Arial"/>
        <family val="2"/>
      </rPr>
      <t xml:space="preserve"> lysis module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</si>
</sst>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9" fontId="19" fillId="0" borderId="0" xfId="0" applyNumberFormat="1" applyFont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zoomScaleNormal="100" workbookViewId="0">
      <selection sqref="A1:E1"/>
    </sheetView>
  </sheetViews>
  <sheetFormatPr baseColWidth="10" defaultColWidth="8.83203125" defaultRowHeight="14"/>
  <cols>
    <col min="1" max="1" width="95.5" customWidth="1"/>
    <col min="2" max="2" width="52.83203125" customWidth="1"/>
    <col min="3" max="3" width="12.33203125" customWidth="1"/>
    <col min="4" max="4" width="17.5" customWidth="1"/>
    <col min="5" max="5" width="15" customWidth="1"/>
  </cols>
  <sheetData>
    <row r="1" spans="1:5">
      <c r="A1" s="9" t="s">
        <v>146</v>
      </c>
      <c r="B1" s="9"/>
      <c r="C1" s="9"/>
      <c r="D1" s="9"/>
      <c r="E1" s="9"/>
    </row>
    <row r="2" spans="1:5">
      <c r="A2" s="4" t="s">
        <v>0</v>
      </c>
      <c r="B2" s="4" t="s">
        <v>1</v>
      </c>
      <c r="C2" s="5" t="s">
        <v>2</v>
      </c>
      <c r="D2" s="5" t="s">
        <v>145</v>
      </c>
      <c r="E2" s="5" t="s">
        <v>3</v>
      </c>
    </row>
    <row r="3" spans="1:5">
      <c r="A3" s="1" t="s">
        <v>4</v>
      </c>
      <c r="B3" s="1" t="s">
        <v>5</v>
      </c>
      <c r="C3" s="3">
        <v>1</v>
      </c>
      <c r="D3" s="2">
        <v>99.66</v>
      </c>
      <c r="E3" s="2" t="str">
        <f>HYPERLINK("https://www.ncbi.nlm.nih.gov/nucleotide/KY963371.1?report=genbank&amp;log$=nucltop&amp;blast_rank=1&amp;RID=N3UR6Y4M01N","KY963371.1")</f>
        <v>KY963371.1</v>
      </c>
    </row>
    <row r="4" spans="1:5">
      <c r="A4" s="1" t="s">
        <v>6</v>
      </c>
      <c r="B4" s="1" t="s">
        <v>7</v>
      </c>
      <c r="C4" s="3">
        <v>1</v>
      </c>
      <c r="D4" s="2">
        <v>97.41</v>
      </c>
      <c r="E4" s="2" t="str">
        <f>HYPERLINK("https://www.ncbi.nlm.nih.gov/nucleotide/KY963370.1?report=genbank&amp;log$=nucltop&amp;blast_rank=2&amp;RID=N3UR6Y4M01N","KY963370.1")</f>
        <v>KY963370.1</v>
      </c>
    </row>
    <row r="5" spans="1:5">
      <c r="A5" s="1" t="s">
        <v>8</v>
      </c>
      <c r="B5" s="1" t="s">
        <v>9</v>
      </c>
      <c r="C5" s="3">
        <v>0.99</v>
      </c>
      <c r="D5" s="2">
        <v>97.2</v>
      </c>
      <c r="E5" s="2" t="str">
        <f>HYPERLINK("https://www.ncbi.nlm.nih.gov/nucleotide/KY963369.1?report=genbank&amp;log$=nucltop&amp;blast_rank=3&amp;RID=N3UR6Y4M01N","KY963369.1")</f>
        <v>KY963369.1</v>
      </c>
    </row>
    <row r="6" spans="1:5">
      <c r="A6" s="1" t="s">
        <v>10</v>
      </c>
      <c r="B6" s="1" t="s">
        <v>11</v>
      </c>
      <c r="C6" s="3">
        <v>0.99</v>
      </c>
      <c r="D6" s="2">
        <v>96.59</v>
      </c>
      <c r="E6" s="2" t="str">
        <f>HYPERLINK("https://www.ncbi.nlm.nih.gov/nucleotide/MT745956.2?report=genbank&amp;log$=nucltop&amp;blast_rank=4&amp;RID=N3UR6Y4M01N","MT745956.2")</f>
        <v>MT745956.2</v>
      </c>
    </row>
    <row r="7" spans="1:5">
      <c r="A7" s="1" t="s">
        <v>12</v>
      </c>
      <c r="B7" s="1" t="s">
        <v>13</v>
      </c>
      <c r="C7" s="3">
        <v>1</v>
      </c>
      <c r="D7" s="2">
        <v>95.71</v>
      </c>
      <c r="E7" s="2" t="str">
        <f>HYPERLINK("https://www.ncbi.nlm.nih.gov/nucleotide/MT745954.2?report=genbank&amp;log$=nucltop&amp;blast_rank=5&amp;RID=N3UR6Y4M01N","MT745954.2")</f>
        <v>MT745954.2</v>
      </c>
    </row>
    <row r="8" spans="1:5">
      <c r="A8" s="1" t="s">
        <v>14</v>
      </c>
      <c r="B8" s="1" t="s">
        <v>15</v>
      </c>
      <c r="C8" s="3">
        <v>1</v>
      </c>
      <c r="D8" s="2">
        <v>93.39</v>
      </c>
      <c r="E8" s="2" t="str">
        <f>HYPERLINK("https://www.ncbi.nlm.nih.gov/nucleotide/OK499979.1?report=genbank&amp;log$=nucltop&amp;blast_rank=6&amp;RID=N3UR6Y4M01N","OK499979.1")</f>
        <v>OK499979.1</v>
      </c>
    </row>
    <row r="9" spans="1:5">
      <c r="A9" s="1" t="s">
        <v>16</v>
      </c>
      <c r="B9" s="1" t="s">
        <v>17</v>
      </c>
      <c r="C9" s="3">
        <v>0.99</v>
      </c>
      <c r="D9" s="2">
        <v>93.53</v>
      </c>
      <c r="E9" s="2" t="str">
        <f>HYPERLINK("https://www.ncbi.nlm.nih.gov/nucleotide/CP053931.1?report=genbank&amp;log$=nucltop&amp;blast_rank=7&amp;RID=N3UR6Y4M01N","CP053931.1")</f>
        <v>CP053931.1</v>
      </c>
    </row>
    <row r="10" spans="1:5">
      <c r="A10" s="1" t="s">
        <v>18</v>
      </c>
      <c r="B10" s="1" t="s">
        <v>19</v>
      </c>
      <c r="C10" s="3">
        <v>0.99</v>
      </c>
      <c r="D10" s="2">
        <v>93.53</v>
      </c>
      <c r="E10" s="2" t="str">
        <f>HYPERLINK("https://www.ncbi.nlm.nih.gov/nucleotide/CP009300.1?report=genbank&amp;log$=nucltop&amp;blast_rank=8&amp;RID=N3UR6Y4M01N","CP009300.1")</f>
        <v>CP009300.1</v>
      </c>
    </row>
    <row r="11" spans="1:5">
      <c r="A11" s="1" t="s">
        <v>20</v>
      </c>
      <c r="B11" s="1" t="s">
        <v>21</v>
      </c>
      <c r="C11" s="3">
        <v>0.99</v>
      </c>
      <c r="D11" s="2">
        <v>93.25</v>
      </c>
      <c r="E11" s="2" t="str">
        <f>HYPERLINK("https://www.ncbi.nlm.nih.gov/nucleotide/CP010577.1?report=genbank&amp;log$=nucltop&amp;blast_rank=9&amp;RID=N3UR6Y4M01N","CP010577.1")</f>
        <v>CP010577.1</v>
      </c>
    </row>
    <row r="12" spans="1:5">
      <c r="A12" s="1" t="s">
        <v>22</v>
      </c>
      <c r="B12" s="1" t="s">
        <v>23</v>
      </c>
      <c r="C12" s="3">
        <v>0.99</v>
      </c>
      <c r="D12" s="2">
        <v>93.25</v>
      </c>
      <c r="E12" s="2" t="str">
        <f>HYPERLINK("https://www.ncbi.nlm.nih.gov/nucleotide/CP015310.1?report=genbank&amp;log$=nucltop&amp;blast_rank=10&amp;RID=N3UR6Y4M01N","CP015310.1")</f>
        <v>CP015310.1</v>
      </c>
    </row>
    <row r="13" spans="1:5">
      <c r="A13" s="1" t="s">
        <v>24</v>
      </c>
      <c r="B13" s="1" t="s">
        <v>25</v>
      </c>
      <c r="C13" s="3">
        <v>0.99</v>
      </c>
      <c r="D13" s="2">
        <v>93.25</v>
      </c>
      <c r="E13" s="2" t="str">
        <f>HYPERLINK("https://www.ncbi.nlm.nih.gov/nucleotide/CP089521.1?report=genbank&amp;log$=nucltop&amp;blast_rank=11&amp;RID=N3UR6Y4M01N","CP089521.1")</f>
        <v>CP089521.1</v>
      </c>
    </row>
    <row r="14" spans="1:5">
      <c r="A14" s="1" t="s">
        <v>26</v>
      </c>
      <c r="B14" s="1" t="s">
        <v>25</v>
      </c>
      <c r="C14" s="3">
        <v>0.99</v>
      </c>
      <c r="D14" s="2">
        <v>93.25</v>
      </c>
      <c r="E14" s="2" t="str">
        <f>HYPERLINK("https://www.ncbi.nlm.nih.gov/nucleotide/CP083129.1?report=genbank&amp;log$=nucltop&amp;blast_rank=12&amp;RID=N3UR6Y4M01N","CP083129.1")</f>
        <v>CP083129.1</v>
      </c>
    </row>
    <row r="15" spans="1:5">
      <c r="A15" s="1" t="s">
        <v>27</v>
      </c>
      <c r="B15" s="1" t="s">
        <v>28</v>
      </c>
      <c r="C15" s="3">
        <v>0.99</v>
      </c>
      <c r="D15" s="2">
        <v>93.24</v>
      </c>
      <c r="E15" s="2" t="str">
        <f>HYPERLINK("https://www.ncbi.nlm.nih.gov/nucleotide/OK499999.1?report=genbank&amp;log$=nucltop&amp;blast_rank=13&amp;RID=N3UR6Y4M01N","OK499999.1")</f>
        <v>OK499999.1</v>
      </c>
    </row>
    <row r="16" spans="1:5">
      <c r="A16" s="1" t="s">
        <v>29</v>
      </c>
      <c r="B16" s="1" t="s">
        <v>30</v>
      </c>
      <c r="C16" s="3">
        <v>0.99</v>
      </c>
      <c r="D16" s="2">
        <v>90.92</v>
      </c>
      <c r="E16" s="2" t="str">
        <f>HYPERLINK("https://www.ncbi.nlm.nih.gov/nucleotide/MT745955.1?report=genbank&amp;log$=nucltop&amp;blast_rank=14&amp;RID=N3UR6Y4M01N","MT745955.1")</f>
        <v>MT745955.1</v>
      </c>
    </row>
    <row r="17" spans="1:5">
      <c r="A17" s="1" t="s">
        <v>31</v>
      </c>
      <c r="B17" s="1" t="s">
        <v>25</v>
      </c>
      <c r="C17" s="3">
        <v>0.99</v>
      </c>
      <c r="D17" s="2">
        <v>92.84</v>
      </c>
      <c r="E17" s="2" t="str">
        <f>HYPERLINK("https://www.ncbi.nlm.nih.gov/nucleotide/CP020002.1?report=genbank&amp;log$=nucltop&amp;blast_rank=15&amp;RID=N3UR6Y4M01N","CP020002.1")</f>
        <v>CP020002.1</v>
      </c>
    </row>
    <row r="18" spans="1:5">
      <c r="A18" s="1" t="s">
        <v>32</v>
      </c>
      <c r="B18" s="1" t="s">
        <v>33</v>
      </c>
      <c r="C18" s="3">
        <v>0.71</v>
      </c>
      <c r="D18" s="2">
        <v>96.68</v>
      </c>
      <c r="E18" s="2" t="str">
        <f>HYPERLINK("https://www.ncbi.nlm.nih.gov/nucleotide/EU258893.1?report=genbank&amp;log$=nucltop&amp;blast_rank=16&amp;RID=N3UR6Y4M01N","EU258893.1")</f>
        <v>EU258893.1</v>
      </c>
    </row>
    <row r="19" spans="1:5">
      <c r="A19" s="1" t="s">
        <v>34</v>
      </c>
      <c r="B19" s="1" t="s">
        <v>35</v>
      </c>
      <c r="C19" s="3">
        <v>0.71</v>
      </c>
      <c r="D19" s="2">
        <v>96.5</v>
      </c>
      <c r="E19" s="2" t="str">
        <f>HYPERLINK("https://www.ncbi.nlm.nih.gov/nucleotide/GU142943.1?report=genbank&amp;log$=nucltop&amp;blast_rank=17&amp;RID=N3UR6Y4M01N","GU142943.1")</f>
        <v>GU142943.1</v>
      </c>
    </row>
    <row r="20" spans="1:5">
      <c r="A20" s="1" t="s">
        <v>36</v>
      </c>
      <c r="B20" s="1" t="s">
        <v>37</v>
      </c>
      <c r="C20" s="3">
        <v>0.71</v>
      </c>
      <c r="D20" s="2">
        <v>96.4</v>
      </c>
      <c r="E20" s="2" t="str">
        <f>HYPERLINK("https://www.ncbi.nlm.nih.gov/nucleotide/GQ214703.1?report=genbank&amp;log$=nucltop&amp;blast_rank=18&amp;RID=N3UR6Y4M01N","GQ214703.1")</f>
        <v>GQ214703.1</v>
      </c>
    </row>
    <row r="21" spans="1:5">
      <c r="A21" s="1" t="s">
        <v>38</v>
      </c>
      <c r="B21" s="1" t="s">
        <v>39</v>
      </c>
      <c r="C21" s="3">
        <v>0.99</v>
      </c>
      <c r="D21" s="2">
        <v>79.39</v>
      </c>
      <c r="E21" s="2" t="str">
        <f>HYPERLINK("https://www.ncbi.nlm.nih.gov/nucleotide/CP024120.1?report=genbank&amp;log$=nucltop&amp;blast_rank=19&amp;RID=N3UR6Y4M01N","CP024120.1")</f>
        <v>CP024120.1</v>
      </c>
    </row>
    <row r="22" spans="1:5">
      <c r="A22" s="1" t="s">
        <v>40</v>
      </c>
      <c r="B22" s="1" t="s">
        <v>39</v>
      </c>
      <c r="C22" s="3">
        <v>0.99</v>
      </c>
      <c r="D22" s="2">
        <v>79.39</v>
      </c>
      <c r="E22" s="2" t="str">
        <f>HYPERLINK("https://www.ncbi.nlm.nih.gov/nucleotide/CP024104.1?report=genbank&amp;log$=nucltop&amp;blast_rank=20&amp;RID=N3UR6Y4M01N","CP024104.1")</f>
        <v>CP024104.1</v>
      </c>
    </row>
    <row r="23" spans="1:5">
      <c r="A23" s="1" t="s">
        <v>41</v>
      </c>
      <c r="B23" s="1" t="s">
        <v>39</v>
      </c>
      <c r="C23" s="3">
        <v>0.99</v>
      </c>
      <c r="D23" s="2">
        <v>79.39</v>
      </c>
      <c r="E23" s="2" t="str">
        <f>HYPERLINK("https://www.ncbi.nlm.nih.gov/nucleotide/CP024101.1?report=genbank&amp;log$=nucltop&amp;blast_rank=21&amp;RID=N3UR6Y4M01N","CP024101.1")</f>
        <v>CP024101.1</v>
      </c>
    </row>
    <row r="24" spans="1:5">
      <c r="A24" s="1" t="s">
        <v>42</v>
      </c>
      <c r="B24" s="1" t="s">
        <v>17</v>
      </c>
      <c r="C24" s="3">
        <v>0.99</v>
      </c>
      <c r="D24" s="2">
        <v>79.22</v>
      </c>
      <c r="E24" s="2" t="str">
        <f>HYPERLINK("https://www.ncbi.nlm.nih.gov/nucleotide/CP028009.1?report=genbank&amp;log$=nucltop&amp;blast_rank=22&amp;RID=N3UR6Y4M01N","CP028009.1")</f>
        <v>CP028009.1</v>
      </c>
    </row>
    <row r="25" spans="1:5">
      <c r="A25" s="1" t="s">
        <v>43</v>
      </c>
      <c r="B25" s="1" t="s">
        <v>17</v>
      </c>
      <c r="C25" s="3">
        <v>0.99</v>
      </c>
      <c r="D25" s="2">
        <v>79.239999999999995</v>
      </c>
      <c r="E25" s="2" t="str">
        <f>HYPERLINK("https://www.ncbi.nlm.nih.gov/nucleotide/CP027920.1?report=genbank&amp;log$=nucltop&amp;blast_rank=23&amp;RID=N3UR6Y4M01N","CP027920.1")</f>
        <v>CP027920.1</v>
      </c>
    </row>
    <row r="26" spans="1:5">
      <c r="A26" s="1" t="s">
        <v>44</v>
      </c>
      <c r="B26" s="1" t="s">
        <v>45</v>
      </c>
      <c r="C26" s="3">
        <v>0.99</v>
      </c>
      <c r="D26" s="2">
        <v>79.12</v>
      </c>
      <c r="E26" s="2" t="str">
        <f>HYPERLINK("https://www.ncbi.nlm.nih.gov/nucleotide/CP002508.1?report=genbank&amp;log$=nucltop&amp;blast_rank=24&amp;RID=N3UR6Y4M01N","CP002508.1")</f>
        <v>CP002508.1</v>
      </c>
    </row>
    <row r="27" spans="1:5">
      <c r="A27" s="1" t="s">
        <v>46</v>
      </c>
      <c r="B27" s="1" t="s">
        <v>47</v>
      </c>
      <c r="C27" s="3">
        <v>0.99</v>
      </c>
      <c r="D27" s="2">
        <v>79.13</v>
      </c>
      <c r="E27" s="2" t="str">
        <f>HYPERLINK("https://www.ncbi.nlm.nih.gov/nucleotide/CP101135.1?report=genbank&amp;log$=nucltop&amp;blast_rank=25&amp;RID=N3UR6Y4M01N","CP101135.1")</f>
        <v>CP101135.1</v>
      </c>
    </row>
    <row r="28" spans="1:5">
      <c r="A28" s="1" t="s">
        <v>48</v>
      </c>
      <c r="B28" s="1" t="s">
        <v>49</v>
      </c>
      <c r="C28" s="3">
        <v>0.99</v>
      </c>
      <c r="D28" s="2">
        <v>79.040000000000006</v>
      </c>
      <c r="E28" s="2" t="str">
        <f>HYPERLINK("https://www.ncbi.nlm.nih.gov/nucleotide/CP036356.1?report=genbank&amp;log$=nucltop&amp;blast_rank=26&amp;RID=N3UR6Y4M01N","CP036356.1")</f>
        <v>CP036356.1</v>
      </c>
    </row>
    <row r="29" spans="1:5">
      <c r="A29" s="1" t="s">
        <v>50</v>
      </c>
      <c r="B29" s="1" t="s">
        <v>51</v>
      </c>
      <c r="C29" s="3">
        <v>0.99</v>
      </c>
      <c r="D29" s="2">
        <v>78.56</v>
      </c>
      <c r="E29" s="2" t="str">
        <f>HYPERLINK("https://www.ncbi.nlm.nih.gov/nucleotide/MF417893.1?report=genbank&amp;log$=nucltop&amp;blast_rank=27&amp;RID=N3UR6Y4M01N","MF417893.1")</f>
        <v>MF417893.1</v>
      </c>
    </row>
    <row r="30" spans="1:5">
      <c r="A30" s="1" t="s">
        <v>52</v>
      </c>
      <c r="B30" s="1" t="s">
        <v>25</v>
      </c>
      <c r="C30" s="3">
        <v>0.99</v>
      </c>
      <c r="D30" s="2">
        <v>78.489999999999995</v>
      </c>
      <c r="E30" s="2" t="str">
        <f>HYPERLINK("https://www.ncbi.nlm.nih.gov/nucleotide/CP085409.1?report=genbank&amp;log$=nucltop&amp;blast_rank=28&amp;RID=N3UR6Y4M01N","CP085409.1")</f>
        <v>CP085409.1</v>
      </c>
    </row>
    <row r="31" spans="1:5">
      <c r="A31" s="1" t="s">
        <v>53</v>
      </c>
      <c r="B31" s="1" t="s">
        <v>54</v>
      </c>
      <c r="C31" s="3">
        <v>0.99</v>
      </c>
      <c r="D31" s="2">
        <v>78.5</v>
      </c>
      <c r="E31" s="2" t="str">
        <f>HYPERLINK("https://www.ncbi.nlm.nih.gov/nucleotide/CP033790.1?report=genbank&amp;log$=nucltop&amp;blast_rank=29&amp;RID=N3UR6Y4M01N","CP033790.1")</f>
        <v>CP033790.1</v>
      </c>
    </row>
    <row r="32" spans="1:5">
      <c r="A32" s="1" t="s">
        <v>55</v>
      </c>
      <c r="B32" s="1" t="s">
        <v>56</v>
      </c>
      <c r="C32" s="3">
        <v>0.98</v>
      </c>
      <c r="D32" s="2">
        <v>78.61</v>
      </c>
      <c r="E32" s="2" t="str">
        <f>HYPERLINK("https://www.ncbi.nlm.nih.gov/nucleotide/CP036121.1?report=genbank&amp;log$=nucltop&amp;blast_rank=30&amp;RID=N3UR6Y4M01N","CP036121.1")</f>
        <v>CP036121.1</v>
      </c>
    </row>
    <row r="33" spans="1:5">
      <c r="A33" s="1" t="s">
        <v>57</v>
      </c>
      <c r="B33" s="1" t="s">
        <v>58</v>
      </c>
      <c r="C33" s="3">
        <v>0.99</v>
      </c>
      <c r="D33" s="2">
        <v>78.47</v>
      </c>
      <c r="E33" s="2" t="str">
        <f>HYPERLINK("https://www.ncbi.nlm.nih.gov/nucleotide/CP034686.1?report=genbank&amp;log$=nucltop&amp;blast_rank=31&amp;RID=N3UR6Y4M01N","CP034686.1")</f>
        <v>CP034686.1</v>
      </c>
    </row>
    <row r="34" spans="1:5">
      <c r="A34" s="1" t="s">
        <v>59</v>
      </c>
      <c r="B34" s="1" t="s">
        <v>60</v>
      </c>
      <c r="C34" s="3">
        <v>0.99</v>
      </c>
      <c r="D34" s="2">
        <v>78.459999999999994</v>
      </c>
      <c r="E34" s="2" t="str">
        <f>HYPERLINK("https://www.ncbi.nlm.nih.gov/nucleotide/CP047366.1?report=genbank&amp;log$=nucltop&amp;blast_rank=32&amp;RID=N3UR6Y4M01N","CP047366.1")</f>
        <v>CP047366.1</v>
      </c>
    </row>
    <row r="35" spans="1:5">
      <c r="A35" s="1" t="s">
        <v>61</v>
      </c>
      <c r="B35" s="1" t="s">
        <v>47</v>
      </c>
      <c r="C35" s="3">
        <v>0.99</v>
      </c>
      <c r="D35" s="2">
        <v>78.37</v>
      </c>
      <c r="E35" s="2" t="str">
        <f>HYPERLINK("https://www.ncbi.nlm.nih.gov/nucleotide/CP040515.1?report=genbank&amp;log$=nucltop&amp;blast_rank=33&amp;RID=N3UR6Y4M01N","CP040515.1")</f>
        <v>CP040515.1</v>
      </c>
    </row>
    <row r="36" spans="1:5">
      <c r="A36" s="1" t="s">
        <v>62</v>
      </c>
      <c r="B36" s="1" t="s">
        <v>56</v>
      </c>
      <c r="C36" s="3">
        <v>0.99</v>
      </c>
      <c r="D36" s="2">
        <v>78.239999999999995</v>
      </c>
      <c r="E36" s="2" t="str">
        <f>HYPERLINK("https://www.ncbi.nlm.nih.gov/nucleotide/CP071811.1?report=genbank&amp;log$=nucltop&amp;blast_rank=34&amp;RID=N3UR6Y4M01N","CP071811.1")</f>
        <v>CP071811.1</v>
      </c>
    </row>
    <row r="37" spans="1:5">
      <c r="A37" s="1" t="s">
        <v>63</v>
      </c>
      <c r="B37" s="1" t="s">
        <v>56</v>
      </c>
      <c r="C37" s="3">
        <v>0.99</v>
      </c>
      <c r="D37" s="2">
        <v>78.180000000000007</v>
      </c>
      <c r="E37" s="2" t="str">
        <f>HYPERLINK("https://www.ncbi.nlm.nih.gov/nucleotide/CP035965.1?report=genbank&amp;log$=nucltop&amp;blast_rank=35&amp;RID=N3UR6Y4M01N","CP035965.1")</f>
        <v>CP035965.1</v>
      </c>
    </row>
    <row r="38" spans="1:5">
      <c r="A38" s="1" t="s">
        <v>64</v>
      </c>
      <c r="B38" s="1" t="s">
        <v>56</v>
      </c>
      <c r="C38" s="3">
        <v>0.98</v>
      </c>
      <c r="D38" s="2">
        <v>78.11</v>
      </c>
      <c r="E38" s="2" t="str">
        <f>HYPERLINK("https://www.ncbi.nlm.nih.gov/nucleotide/CP072061.1?report=genbank&amp;log$=nucltop&amp;blast_rank=36&amp;RID=N3UR6Y4M01N","CP072061.1")</f>
        <v>CP072061.1</v>
      </c>
    </row>
    <row r="39" spans="1:5">
      <c r="A39" s="1" t="s">
        <v>64</v>
      </c>
      <c r="B39" s="1" t="s">
        <v>56</v>
      </c>
      <c r="C39" s="3">
        <v>0.98</v>
      </c>
      <c r="D39" s="2">
        <v>78.11</v>
      </c>
      <c r="E39" s="2" t="str">
        <f>HYPERLINK("https://www.ncbi.nlm.nih.gov/nucleotide/CP036057.1?report=genbank&amp;log$=nucltop&amp;blast_rank=37&amp;RID=N3UR6Y4M01N","CP036057.1")</f>
        <v>CP036057.1</v>
      </c>
    </row>
    <row r="40" spans="1:5">
      <c r="A40" s="1" t="s">
        <v>65</v>
      </c>
      <c r="B40" s="1" t="s">
        <v>66</v>
      </c>
      <c r="C40" s="3">
        <v>0.99</v>
      </c>
      <c r="D40" s="2">
        <v>77.77</v>
      </c>
      <c r="E40" s="2" t="str">
        <f>HYPERLINK("https://www.ncbi.nlm.nih.gov/nucleotide/CP005935.1?report=genbank&amp;log$=nucltop&amp;blast_rank=38&amp;RID=N3UR6Y4M01N","CP005935.1")</f>
        <v>CP005935.1</v>
      </c>
    </row>
    <row r="41" spans="1:5">
      <c r="A41" s="1" t="s">
        <v>67</v>
      </c>
      <c r="B41" s="1" t="s">
        <v>56</v>
      </c>
      <c r="C41" s="3">
        <v>0.99</v>
      </c>
      <c r="D41" s="2">
        <v>77.849999999999994</v>
      </c>
      <c r="E41" s="2" t="str">
        <f>HYPERLINK("https://www.ncbi.nlm.nih.gov/nucleotide/CP067053.1?report=genbank&amp;log$=nucltop&amp;blast_rank=39&amp;RID=N3UR6Y4M01N","CP067053.1")</f>
        <v>CP067053.1</v>
      </c>
    </row>
    <row r="42" spans="1:5">
      <c r="A42" s="1" t="s">
        <v>68</v>
      </c>
      <c r="B42" s="1" t="s">
        <v>56</v>
      </c>
      <c r="C42" s="3">
        <v>0.99</v>
      </c>
      <c r="D42" s="2">
        <v>77.650000000000006</v>
      </c>
      <c r="E42" s="2" t="str">
        <f>HYPERLINK("https://www.ncbi.nlm.nih.gov/nucleotide/CP037992.1?report=genbank&amp;log$=nucltop&amp;blast_rank=40&amp;RID=N3UR6Y4M01N","CP037992.1")</f>
        <v>CP037992.1</v>
      </c>
    </row>
    <row r="43" spans="1:5">
      <c r="A43" s="1" t="s">
        <v>69</v>
      </c>
      <c r="B43" s="1" t="s">
        <v>17</v>
      </c>
      <c r="C43" s="3">
        <v>0.99</v>
      </c>
      <c r="D43" s="2">
        <v>77.41</v>
      </c>
      <c r="E43" s="2" t="str">
        <f>HYPERLINK("https://www.ncbi.nlm.nih.gov/nucleotide/CP091972.1?report=genbank&amp;log$=nucltop&amp;blast_rank=41&amp;RID=N3UR6Y4M01N","CP091972.1")</f>
        <v>CP091972.1</v>
      </c>
    </row>
    <row r="44" spans="1:5">
      <c r="A44" s="1" t="s">
        <v>70</v>
      </c>
      <c r="B44" s="1" t="s">
        <v>17</v>
      </c>
      <c r="C44" s="3">
        <v>0.99</v>
      </c>
      <c r="D44" s="2">
        <v>77.41</v>
      </c>
      <c r="E44" s="2" t="str">
        <f>HYPERLINK("https://www.ncbi.nlm.nih.gov/nucleotide/CP068725.1?report=genbank&amp;log$=nucltop&amp;blast_rank=42&amp;RID=N3UR6Y4M01N","CP068725.1")</f>
        <v>CP068725.1</v>
      </c>
    </row>
    <row r="45" spans="1:5">
      <c r="A45" s="1" t="s">
        <v>71</v>
      </c>
      <c r="B45" s="1" t="s">
        <v>17</v>
      </c>
      <c r="C45" s="3">
        <v>0.99</v>
      </c>
      <c r="D45" s="2">
        <v>77.41</v>
      </c>
      <c r="E45" s="2" t="str">
        <f>HYPERLINK("https://www.ncbi.nlm.nih.gov/nucleotide/CP068724.1?report=genbank&amp;log$=nucltop&amp;blast_rank=43&amp;RID=N3UR6Y4M01N","CP068724.1")</f>
        <v>CP068724.1</v>
      </c>
    </row>
    <row r="46" spans="1:5">
      <c r="A46" s="1" t="s">
        <v>72</v>
      </c>
      <c r="B46" s="1" t="s">
        <v>25</v>
      </c>
      <c r="C46" s="3">
        <v>0.99</v>
      </c>
      <c r="D46" s="2">
        <v>77.36</v>
      </c>
      <c r="E46" s="2" t="str">
        <f>HYPERLINK("https://www.ncbi.nlm.nih.gov/nucleotide/CP013000.1?report=genbank&amp;log$=nucltop&amp;blast_rank=44&amp;RID=N3UR6Y4M01N","CP013000.1")</f>
        <v>CP013000.1</v>
      </c>
    </row>
    <row r="47" spans="1:5">
      <c r="A47" s="1" t="s">
        <v>73</v>
      </c>
      <c r="B47" s="1" t="s">
        <v>17</v>
      </c>
      <c r="C47" s="3">
        <v>0.99</v>
      </c>
      <c r="D47" s="2">
        <v>77.31</v>
      </c>
      <c r="E47" s="2" t="str">
        <f>HYPERLINK("https://www.ncbi.nlm.nih.gov/nucleotide/CP091476.1?report=genbank&amp;log$=nucltop&amp;blast_rank=45&amp;RID=N3UR6Y4M01N","CP091476.1")</f>
        <v>CP091476.1</v>
      </c>
    </row>
    <row r="48" spans="1:5">
      <c r="A48" s="1" t="s">
        <v>74</v>
      </c>
      <c r="B48" s="1" t="s">
        <v>75</v>
      </c>
      <c r="C48" s="3">
        <v>0.99</v>
      </c>
      <c r="D48" s="2">
        <v>77.53</v>
      </c>
      <c r="E48" s="2" t="str">
        <f>HYPERLINK("https://www.ncbi.nlm.nih.gov/nucleotide/CP003687.1?report=genbank&amp;log$=nucltop&amp;blast_rank=46&amp;RID=N3UR6Y4M01N","CP003687.1")</f>
        <v>CP003687.1</v>
      </c>
    </row>
    <row r="49" spans="1:5">
      <c r="A49" s="1" t="s">
        <v>76</v>
      </c>
      <c r="B49" s="1" t="s">
        <v>17</v>
      </c>
      <c r="C49" s="3">
        <v>0.99</v>
      </c>
      <c r="D49" s="2">
        <v>77.28</v>
      </c>
      <c r="E49" s="2" t="str">
        <f>HYPERLINK("https://www.ncbi.nlm.nih.gov/nucleotide/CP011153.1?report=genbank&amp;log$=nucltop&amp;blast_rank=47&amp;RID=N3UR6Y4M01N","CP011153.1")</f>
        <v>CP011153.1</v>
      </c>
    </row>
    <row r="50" spans="1:5">
      <c r="A50" s="1" t="s">
        <v>77</v>
      </c>
      <c r="B50" s="1" t="s">
        <v>17</v>
      </c>
      <c r="C50" s="3">
        <v>0.99</v>
      </c>
      <c r="D50" s="2">
        <v>77.28</v>
      </c>
      <c r="E50" s="2" t="str">
        <f>HYPERLINK("https://www.ncbi.nlm.nih.gov/nucleotide/CP011151.1?report=genbank&amp;log$=nucltop&amp;blast_rank=48&amp;RID=N3UR6Y4M01N","CP011151.1")</f>
        <v>CP011151.1</v>
      </c>
    </row>
    <row r="51" spans="1:5">
      <c r="A51" s="1" t="s">
        <v>78</v>
      </c>
      <c r="B51" s="1" t="s">
        <v>79</v>
      </c>
      <c r="C51" s="3">
        <v>0.99</v>
      </c>
      <c r="D51" s="2">
        <v>77.239999999999995</v>
      </c>
      <c r="E51" s="2" t="str">
        <f>HYPERLINK("https://www.ncbi.nlm.nih.gov/nucleotide/CP087103.1?report=genbank&amp;log$=nucltop&amp;blast_rank=49&amp;RID=N3UR6Y4M01N","CP087103.1")</f>
        <v>CP087103.1</v>
      </c>
    </row>
    <row r="52" spans="1:5">
      <c r="A52" s="1" t="s">
        <v>80</v>
      </c>
      <c r="B52" s="1" t="s">
        <v>81</v>
      </c>
      <c r="C52" s="3">
        <v>0.98</v>
      </c>
      <c r="D52" s="2">
        <v>77.38</v>
      </c>
      <c r="E52" s="2" t="str">
        <f>HYPERLINK("https://www.ncbi.nlm.nih.gov/nucleotide/CP083749.1?report=genbank&amp;log$=nucltop&amp;blast_rank=50&amp;RID=N3UR6Y4M01N","CP083749.1")</f>
        <v>CP083749.1</v>
      </c>
    </row>
    <row r="53" spans="1:5">
      <c r="A53" s="1" t="s">
        <v>82</v>
      </c>
      <c r="B53" s="1" t="s">
        <v>17</v>
      </c>
      <c r="C53" s="3">
        <v>0.99</v>
      </c>
      <c r="D53" s="2">
        <v>77.28</v>
      </c>
      <c r="E53" s="2" t="str">
        <f>HYPERLINK("https://www.ncbi.nlm.nih.gov/nucleotide/CP068717.1?report=genbank&amp;log$=nucltop&amp;blast_rank=51&amp;RID=N3UR6Y4M01N","CP068717.1")</f>
        <v>CP068717.1</v>
      </c>
    </row>
    <row r="54" spans="1:5">
      <c r="A54" s="1" t="s">
        <v>83</v>
      </c>
      <c r="B54" s="1" t="s">
        <v>79</v>
      </c>
      <c r="C54" s="3">
        <v>0.99</v>
      </c>
      <c r="D54" s="2">
        <v>77.209999999999994</v>
      </c>
      <c r="E54" s="2" t="str">
        <f>HYPERLINK("https://www.ncbi.nlm.nih.gov/nucleotide/CP047044.1?report=genbank&amp;log$=nucltop&amp;blast_rank=52&amp;RID=N3UR6Y4M01N","CP047044.1")</f>
        <v>CP047044.1</v>
      </c>
    </row>
    <row r="55" spans="1:5">
      <c r="A55" s="1" t="s">
        <v>84</v>
      </c>
      <c r="B55" s="1" t="s">
        <v>85</v>
      </c>
      <c r="C55" s="3">
        <v>0.99</v>
      </c>
      <c r="D55" s="2">
        <v>77.319999999999993</v>
      </c>
      <c r="E55" s="2" t="str">
        <f>HYPERLINK("https://www.ncbi.nlm.nih.gov/nucleotide/CP015257.1?report=genbank&amp;log$=nucltop&amp;blast_rank=53&amp;RID=N3UR6Y4M01N","CP015257.1")</f>
        <v>CP015257.1</v>
      </c>
    </row>
    <row r="56" spans="1:5">
      <c r="A56" s="1" t="s">
        <v>86</v>
      </c>
      <c r="B56" s="1" t="s">
        <v>17</v>
      </c>
      <c r="C56" s="3">
        <v>0.98</v>
      </c>
      <c r="D56" s="2">
        <v>77.23</v>
      </c>
      <c r="E56" s="2" t="str">
        <f>HYPERLINK("https://www.ncbi.nlm.nih.gov/nucleotide/CP040340.1?report=genbank&amp;log$=nucltop&amp;blast_rank=54&amp;RID=N3UR6Y4M01N","CP040340.1")</f>
        <v>CP040340.1</v>
      </c>
    </row>
    <row r="57" spans="1:5">
      <c r="A57" s="1" t="s">
        <v>87</v>
      </c>
      <c r="B57" s="1" t="s">
        <v>17</v>
      </c>
      <c r="C57" s="3">
        <v>0.98</v>
      </c>
      <c r="D57" s="2">
        <v>77.23</v>
      </c>
      <c r="E57" s="2" t="str">
        <f>HYPERLINK("https://www.ncbi.nlm.nih.gov/nucleotide/CP042929.1?report=genbank&amp;log$=nucltop&amp;blast_rank=55&amp;RID=N3UR6Y4M01N","CP042929.1")</f>
        <v>CP042929.1</v>
      </c>
    </row>
    <row r="58" spans="1:5">
      <c r="A58" s="1" t="s">
        <v>88</v>
      </c>
      <c r="B58" s="1" t="s">
        <v>89</v>
      </c>
      <c r="C58" s="3">
        <v>0.98</v>
      </c>
      <c r="D58" s="2">
        <v>77.23</v>
      </c>
      <c r="E58" s="2" t="str">
        <f>HYPERLINK("https://www.ncbi.nlm.nih.gov/nucleotide/CP031443.1?report=genbank&amp;log$=nucltop&amp;blast_rank=56&amp;RID=N3UR6Y4M01N","CP031443.1")</f>
        <v>CP031443.1</v>
      </c>
    </row>
    <row r="59" spans="1:5">
      <c r="A59" s="1" t="s">
        <v>90</v>
      </c>
      <c r="B59" s="1" t="s">
        <v>17</v>
      </c>
      <c r="C59" s="3">
        <v>0.98</v>
      </c>
      <c r="D59" s="2">
        <v>77.23</v>
      </c>
      <c r="E59" s="2" t="str">
        <f>HYPERLINK("https://www.ncbi.nlm.nih.gov/nucleotide/AP023015.1?report=genbank&amp;log$=nucltop&amp;blast_rank=57&amp;RID=N3UR6Y4M01N","AP023015.1")</f>
        <v>AP023015.1</v>
      </c>
    </row>
    <row r="60" spans="1:5">
      <c r="A60" s="1" t="s">
        <v>91</v>
      </c>
      <c r="B60" s="1" t="s">
        <v>17</v>
      </c>
      <c r="C60" s="3">
        <v>0.98</v>
      </c>
      <c r="D60" s="2">
        <v>77.23</v>
      </c>
      <c r="E60" s="2" t="str">
        <f>HYPERLINK("https://www.ncbi.nlm.nih.gov/nucleotide/AP023006.1?report=genbank&amp;log$=nucltop&amp;blast_rank=58&amp;RID=N3UR6Y4M01N","AP023006.1")</f>
        <v>AP023006.1</v>
      </c>
    </row>
    <row r="61" spans="1:5">
      <c r="A61" s="1" t="s">
        <v>92</v>
      </c>
      <c r="B61" s="1" t="s">
        <v>17</v>
      </c>
      <c r="C61" s="3">
        <v>0.98</v>
      </c>
      <c r="D61" s="2">
        <v>77.23</v>
      </c>
      <c r="E61" s="2" t="str">
        <f>HYPERLINK("https://www.ncbi.nlm.nih.gov/nucleotide/AP022987.1?report=genbank&amp;log$=nucltop&amp;blast_rank=59&amp;RID=N3UR6Y4M01N","AP022987.1")</f>
        <v>AP022987.1</v>
      </c>
    </row>
    <row r="62" spans="1:5">
      <c r="A62" s="1" t="s">
        <v>93</v>
      </c>
      <c r="B62" s="1" t="s">
        <v>17</v>
      </c>
      <c r="C62" s="3">
        <v>0.98</v>
      </c>
      <c r="D62" s="2">
        <v>77.23</v>
      </c>
      <c r="E62" s="2" t="str">
        <f>HYPERLINK("https://www.ncbi.nlm.nih.gov/nucleotide/AP022964.1?report=genbank&amp;log$=nucltop&amp;blast_rank=60&amp;RID=N3UR6Y4M01N","AP022964.1")</f>
        <v>AP022964.1</v>
      </c>
    </row>
    <row r="63" spans="1:5">
      <c r="A63" s="1" t="s">
        <v>94</v>
      </c>
      <c r="B63" s="1" t="s">
        <v>17</v>
      </c>
      <c r="C63" s="3">
        <v>0.98</v>
      </c>
      <c r="D63" s="2">
        <v>77.23</v>
      </c>
      <c r="E63" s="2" t="str">
        <f>HYPERLINK("https://www.ncbi.nlm.nih.gov/nucleotide/AP022928.1?report=genbank&amp;log$=nucltop&amp;blast_rank=61&amp;RID=N3UR6Y4M01N","AP022928.1")</f>
        <v>AP022928.1</v>
      </c>
    </row>
    <row r="64" spans="1:5">
      <c r="A64" s="1" t="s">
        <v>95</v>
      </c>
      <c r="B64" s="1" t="s">
        <v>96</v>
      </c>
      <c r="C64" s="3">
        <v>0.98</v>
      </c>
      <c r="D64" s="2">
        <v>77.14</v>
      </c>
      <c r="E64" s="2" t="str">
        <f>HYPERLINK("https://www.ncbi.nlm.nih.gov/nucleotide/CP001186.1?report=genbank&amp;log$=nucltop&amp;blast_rank=62&amp;RID=N3UR6Y4M01N","CP001186.1")</f>
        <v>CP001186.1</v>
      </c>
    </row>
    <row r="65" spans="1:5">
      <c r="A65" s="1" t="s">
        <v>97</v>
      </c>
      <c r="B65" s="1" t="s">
        <v>98</v>
      </c>
      <c r="C65" s="3">
        <v>0.97</v>
      </c>
      <c r="D65" s="2">
        <v>77.22</v>
      </c>
      <c r="E65" s="2" t="str">
        <f>HYPERLINK("https://www.ncbi.nlm.nih.gov/nucleotide/CP041071.1?report=genbank&amp;log$=nucltop&amp;blast_rank=63&amp;RID=N3UR6Y4M01N","CP041071.1")</f>
        <v>CP041071.1</v>
      </c>
    </row>
    <row r="66" spans="1:5">
      <c r="A66" s="1" t="s">
        <v>99</v>
      </c>
      <c r="B66" s="1" t="s">
        <v>100</v>
      </c>
      <c r="C66" s="3">
        <v>0.97</v>
      </c>
      <c r="D66" s="2">
        <v>77.22</v>
      </c>
      <c r="E66" s="2" t="str">
        <f>HYPERLINK("https://www.ncbi.nlm.nih.gov/nucleotide/CP024771.1?report=genbank&amp;log$=nucltop&amp;blast_rank=64&amp;RID=N3UR6Y4M01N","CP024771.1")</f>
        <v>CP024771.1</v>
      </c>
    </row>
    <row r="67" spans="1:5">
      <c r="A67" s="1" t="s">
        <v>101</v>
      </c>
      <c r="B67" s="1" t="s">
        <v>98</v>
      </c>
      <c r="C67" s="3">
        <v>0.97</v>
      </c>
      <c r="D67" s="2">
        <v>77.22</v>
      </c>
      <c r="E67" s="2" t="str">
        <f>HYPERLINK("https://www.ncbi.nlm.nih.gov/nucleotide/CP051013.1?report=genbank&amp;log$=nucltop&amp;blast_rank=65&amp;RID=N3UR6Y4M01N","CP051013.1")</f>
        <v>CP051013.1</v>
      </c>
    </row>
    <row r="68" spans="1:5">
      <c r="A68" s="1" t="s">
        <v>102</v>
      </c>
      <c r="B68" s="1" t="s">
        <v>103</v>
      </c>
      <c r="C68" s="3">
        <v>0.99</v>
      </c>
      <c r="D68" s="2">
        <v>77.040000000000006</v>
      </c>
      <c r="E68" s="2" t="str">
        <f>HYPERLINK("https://www.ncbi.nlm.nih.gov/nucleotide/CP031642.1?report=genbank&amp;log$=nucltop&amp;blast_rank=66&amp;RID=N3UR6Y4M01N","CP031642.1")</f>
        <v>CP031642.1</v>
      </c>
    </row>
    <row r="69" spans="1:5">
      <c r="A69" s="1" t="s">
        <v>104</v>
      </c>
      <c r="B69" s="1" t="s">
        <v>17</v>
      </c>
      <c r="C69" s="3">
        <v>0.98</v>
      </c>
      <c r="D69" s="2">
        <v>77.16</v>
      </c>
      <c r="E69" s="2" t="str">
        <f>HYPERLINK("https://www.ncbi.nlm.nih.gov/nucleotide/AP023014.1?report=genbank&amp;log$=nucltop&amp;blast_rank=67&amp;RID=N3UR6Y4M01N","AP023014.1")</f>
        <v>AP023014.1</v>
      </c>
    </row>
    <row r="70" spans="1:5">
      <c r="A70" s="1" t="s">
        <v>105</v>
      </c>
      <c r="B70" s="1" t="s">
        <v>17</v>
      </c>
      <c r="C70" s="3">
        <v>0.98</v>
      </c>
      <c r="D70" s="2">
        <v>77.12</v>
      </c>
      <c r="E70" s="2" t="str">
        <f>HYPERLINK("https://www.ncbi.nlm.nih.gov/nucleotide/CP053997.1?report=genbank&amp;log$=nucltop&amp;blast_rank=68&amp;RID=N3UR6Y4M01N","CP053997.1")</f>
        <v>CP053997.1</v>
      </c>
    </row>
    <row r="71" spans="1:5">
      <c r="A71" s="1" t="s">
        <v>106</v>
      </c>
      <c r="B71" s="1" t="s">
        <v>17</v>
      </c>
      <c r="C71" s="3">
        <v>0.99</v>
      </c>
      <c r="D71" s="2">
        <v>77.040000000000006</v>
      </c>
      <c r="E71" s="2" t="str">
        <f>HYPERLINK("https://www.ncbi.nlm.nih.gov/nucleotide/CP053991.1?report=genbank&amp;log$=nucltop&amp;blast_rank=69&amp;RID=N3UR6Y4M01N","CP053991.1")</f>
        <v>CP053991.1</v>
      </c>
    </row>
    <row r="72" spans="1:5">
      <c r="A72" s="1" t="s">
        <v>107</v>
      </c>
      <c r="B72" s="1" t="s">
        <v>17</v>
      </c>
      <c r="C72" s="3">
        <v>0.99</v>
      </c>
      <c r="D72" s="2">
        <v>77.010000000000005</v>
      </c>
      <c r="E72" s="2" t="str">
        <f>HYPERLINK("https://www.ncbi.nlm.nih.gov/nucleotide/CP015589.1?report=genbank&amp;log$=nucltop&amp;blast_rank=70&amp;RID=N3UR6Y4M01N","CP015589.1")</f>
        <v>CP015589.1</v>
      </c>
    </row>
    <row r="73" spans="1:5">
      <c r="A73" s="1" t="s">
        <v>108</v>
      </c>
      <c r="B73" s="1" t="s">
        <v>109</v>
      </c>
      <c r="C73" s="3">
        <v>0.99</v>
      </c>
      <c r="D73" s="2">
        <v>76.94</v>
      </c>
      <c r="E73" s="2" t="str">
        <f>HYPERLINK("https://www.ncbi.nlm.nih.gov/nucleotide/CP016194.1?report=genbank&amp;log$=nucltop&amp;blast_rank=71&amp;RID=N3UR6Y4M01N","CP016194.1")</f>
        <v>CP016194.1</v>
      </c>
    </row>
    <row r="74" spans="1:5">
      <c r="A74" s="1" t="s">
        <v>110</v>
      </c>
      <c r="B74" s="1" t="s">
        <v>17</v>
      </c>
      <c r="C74" s="3">
        <v>0.98</v>
      </c>
      <c r="D74" s="2">
        <v>77.12</v>
      </c>
      <c r="E74" s="2" t="str">
        <f>HYPERLINK("https://www.ncbi.nlm.nih.gov/nucleotide/CP009605.1?report=genbank&amp;log$=nucltop&amp;blast_rank=72&amp;RID=N3UR6Y4M01N","CP009605.1")</f>
        <v>CP009605.1</v>
      </c>
    </row>
    <row r="75" spans="1:5">
      <c r="A75" s="1" t="s">
        <v>111</v>
      </c>
      <c r="B75" s="1" t="s">
        <v>17</v>
      </c>
      <c r="C75" s="3">
        <v>0.98</v>
      </c>
      <c r="D75" s="2">
        <v>77.12</v>
      </c>
      <c r="E75" s="2" t="str">
        <f>HYPERLINK("https://www.ncbi.nlm.nih.gov/nucleotide/CP009596.1?report=genbank&amp;log$=nucltop&amp;blast_rank=73&amp;RID=N3UR6Y4M01N","CP009596.1")</f>
        <v>CP009596.1</v>
      </c>
    </row>
    <row r="76" spans="1:5">
      <c r="A76" s="1" t="s">
        <v>112</v>
      </c>
      <c r="B76" s="1" t="s">
        <v>17</v>
      </c>
      <c r="C76" s="3">
        <v>0.99</v>
      </c>
      <c r="D76" s="2">
        <v>76.94</v>
      </c>
      <c r="E76" s="2" t="str">
        <f>HYPERLINK("https://www.ncbi.nlm.nih.gov/nucleotide/CP085506.1?report=genbank&amp;log$=nucltop&amp;blast_rank=74&amp;RID=N3UR6Y4M01N","CP085506.1")</f>
        <v>CP085506.1</v>
      </c>
    </row>
    <row r="77" spans="1:5">
      <c r="A77" s="1" t="s">
        <v>113</v>
      </c>
      <c r="B77" s="1" t="s">
        <v>17</v>
      </c>
      <c r="C77" s="3">
        <v>0.99</v>
      </c>
      <c r="D77" s="2">
        <v>76.94</v>
      </c>
      <c r="E77" s="2" t="str">
        <f>HYPERLINK("https://www.ncbi.nlm.nih.gov/nucleotide/CP085510.1?report=genbank&amp;log$=nucltop&amp;blast_rank=75&amp;RID=N3UR6Y4M01N","CP085510.1")</f>
        <v>CP085510.1</v>
      </c>
    </row>
    <row r="78" spans="1:5">
      <c r="A78" s="1" t="s">
        <v>114</v>
      </c>
      <c r="B78" s="1" t="s">
        <v>17</v>
      </c>
      <c r="C78" s="3">
        <v>0.99</v>
      </c>
      <c r="D78" s="2">
        <v>76.91</v>
      </c>
      <c r="E78" s="2" t="str">
        <f>HYPERLINK("https://www.ncbi.nlm.nih.gov/nucleotide/CP097351.1?report=genbank&amp;log$=nucltop&amp;blast_rank=76&amp;RID=N3UR6Y4M01N","CP097351.1")</f>
        <v>CP097351.1</v>
      </c>
    </row>
    <row r="79" spans="1:5">
      <c r="A79" s="1" t="s">
        <v>115</v>
      </c>
      <c r="B79" s="1" t="s">
        <v>79</v>
      </c>
      <c r="C79" s="3">
        <v>0.99</v>
      </c>
      <c r="D79" s="2">
        <v>76.760000000000005</v>
      </c>
      <c r="E79" s="2" t="str">
        <f>HYPERLINK("https://www.ncbi.nlm.nih.gov/nucleotide/CP103777.1?report=genbank&amp;log$=nucltop&amp;blast_rank=77&amp;RID=N3UR6Y4M01N","CP103777.1")</f>
        <v>CP103777.1</v>
      </c>
    </row>
    <row r="80" spans="1:5">
      <c r="A80" s="1" t="s">
        <v>116</v>
      </c>
      <c r="B80" s="1" t="s">
        <v>117</v>
      </c>
      <c r="C80" s="3">
        <v>0.97</v>
      </c>
      <c r="D80" s="2">
        <v>76.92</v>
      </c>
      <c r="E80" s="2" t="str">
        <f>HYPERLINK("https://www.ncbi.nlm.nih.gov/nucleotide/CP031292.1?report=genbank&amp;log$=nucltop&amp;blast_rank=78&amp;RID=N3UR6Y4M01N","CP031292.1")</f>
        <v>CP031292.1</v>
      </c>
    </row>
    <row r="81" spans="1:5">
      <c r="A81" s="1" t="s">
        <v>118</v>
      </c>
      <c r="B81" s="1" t="s">
        <v>17</v>
      </c>
      <c r="C81" s="3">
        <v>0.99</v>
      </c>
      <c r="D81" s="2">
        <v>76.7</v>
      </c>
      <c r="E81" s="2" t="str">
        <f>HYPERLINK("https://www.ncbi.nlm.nih.gov/nucleotide/CP016595.1?report=genbank&amp;log$=nucltop&amp;blast_rank=79&amp;RID=N3UR6Y4M01N","CP016595.1")</f>
        <v>CP016595.1</v>
      </c>
    </row>
    <row r="82" spans="1:5">
      <c r="A82" s="1" t="s">
        <v>119</v>
      </c>
      <c r="B82" s="1" t="s">
        <v>25</v>
      </c>
      <c r="C82" s="3">
        <v>0.98</v>
      </c>
      <c r="D82" s="2">
        <v>76.8</v>
      </c>
      <c r="E82" s="2" t="str">
        <f>HYPERLINK("https://www.ncbi.nlm.nih.gov/nucleotide/CP106947.1?report=genbank&amp;log$=nucltop&amp;blast_rank=80&amp;RID=N3UR6Y4M01N","CP106947.1")</f>
        <v>CP106947.1</v>
      </c>
    </row>
    <row r="83" spans="1:5">
      <c r="A83" s="1" t="s">
        <v>120</v>
      </c>
      <c r="B83" s="1" t="s">
        <v>79</v>
      </c>
      <c r="C83" s="3">
        <v>0.99</v>
      </c>
      <c r="D83" s="2">
        <v>76.67</v>
      </c>
      <c r="E83" s="2" t="str">
        <f>HYPERLINK("https://www.ncbi.nlm.nih.gov/nucleotide/CP036052.1?report=genbank&amp;log$=nucltop&amp;blast_rank=81&amp;RID=N3UR6Y4M01N","CP036052.1")</f>
        <v>CP036052.1</v>
      </c>
    </row>
    <row r="84" spans="1:5">
      <c r="A84" s="1" t="s">
        <v>121</v>
      </c>
      <c r="B84" s="1" t="s">
        <v>56</v>
      </c>
      <c r="C84" s="3">
        <v>0.99</v>
      </c>
      <c r="D84" s="2">
        <v>76.709999999999994</v>
      </c>
      <c r="E84" s="2" t="str">
        <f>HYPERLINK("https://www.ncbi.nlm.nih.gov/nucleotide/CP035999.1?report=genbank&amp;log$=nucltop&amp;blast_rank=82&amp;RID=N3UR6Y4M01N","CP035999.1")</f>
        <v>CP035999.1</v>
      </c>
    </row>
    <row r="85" spans="1:5">
      <c r="A85" s="1" t="s">
        <v>122</v>
      </c>
      <c r="B85" s="1" t="s">
        <v>17</v>
      </c>
      <c r="C85" s="3">
        <v>0.98</v>
      </c>
      <c r="D85" s="2">
        <v>76.78</v>
      </c>
      <c r="E85" s="2" t="str">
        <f>HYPERLINK("https://www.ncbi.nlm.nih.gov/nucleotide/CP063158.1?report=genbank&amp;log$=nucltop&amp;blast_rank=83&amp;RID=N3UR6Y4M01N","CP063158.1")</f>
        <v>CP063158.1</v>
      </c>
    </row>
    <row r="86" spans="1:5">
      <c r="A86" s="1" t="s">
        <v>123</v>
      </c>
      <c r="B86" s="1" t="s">
        <v>124</v>
      </c>
      <c r="C86" s="3">
        <v>0.99</v>
      </c>
      <c r="D86" s="2">
        <v>76.64</v>
      </c>
      <c r="E86" s="2" t="str">
        <f>HYPERLINK("https://www.ncbi.nlm.nih.gov/nucleotide/CP020437.2?report=genbank&amp;log$=nucltop&amp;blast_rank=84&amp;RID=N3UR6Y4M01N","CP020437.2")</f>
        <v>CP020437.2</v>
      </c>
    </row>
    <row r="87" spans="1:5">
      <c r="A87" s="1" t="s">
        <v>125</v>
      </c>
      <c r="B87" s="1" t="s">
        <v>56</v>
      </c>
      <c r="C87" s="3">
        <v>0.99</v>
      </c>
      <c r="D87" s="2">
        <v>76.349999999999994</v>
      </c>
      <c r="E87" s="2" t="str">
        <f>HYPERLINK("https://www.ncbi.nlm.nih.gov/nucleotide/CP093838.1?report=genbank&amp;log$=nucltop&amp;blast_rank=85&amp;RID=N3UR6Y4M01N","CP093838.1")</f>
        <v>CP093838.1</v>
      </c>
    </row>
    <row r="88" spans="1:5">
      <c r="A88" s="1" t="s">
        <v>126</v>
      </c>
      <c r="B88" s="1" t="s">
        <v>98</v>
      </c>
      <c r="C88" s="3">
        <v>0.98</v>
      </c>
      <c r="D88" s="2">
        <v>76.37</v>
      </c>
      <c r="E88" s="2" t="str">
        <f>HYPERLINK("https://www.ncbi.nlm.nih.gov/nucleotide/CP053955.1?report=genbank&amp;log$=nucltop&amp;blast_rank=86&amp;RID=N3UR6Y4M01N","CP053955.1")</f>
        <v>CP053955.1</v>
      </c>
    </row>
    <row r="89" spans="1:5">
      <c r="A89" s="1" t="s">
        <v>127</v>
      </c>
      <c r="B89" s="1" t="s">
        <v>128</v>
      </c>
      <c r="C89" s="3">
        <v>0.98</v>
      </c>
      <c r="D89" s="2">
        <v>76.37</v>
      </c>
      <c r="E89" s="2" t="str">
        <f>HYPERLINK("https://www.ncbi.nlm.nih.gov/nucleotide/CP009628.1?report=genbank&amp;log$=nucltop&amp;blast_rank=87&amp;RID=N3UR6Y4M01N","CP009628.1")</f>
        <v>CP009628.1</v>
      </c>
    </row>
    <row r="90" spans="1:5">
      <c r="A90" s="1" t="s">
        <v>129</v>
      </c>
      <c r="B90" s="1" t="s">
        <v>130</v>
      </c>
      <c r="C90" s="3">
        <v>0.99</v>
      </c>
      <c r="D90" s="2">
        <v>75.849999999999994</v>
      </c>
      <c r="E90" s="2" t="str">
        <f>HYPERLINK("https://www.ncbi.nlm.nih.gov/nucleotide/CP094455.1?report=genbank&amp;log$=nucltop&amp;blast_rank=88&amp;RID=N3UR6Y4M01N","CP094455.1")</f>
        <v>CP094455.1</v>
      </c>
    </row>
    <row r="91" spans="1:5">
      <c r="A91" s="1" t="s">
        <v>131</v>
      </c>
      <c r="B91" s="1" t="s">
        <v>79</v>
      </c>
      <c r="C91" s="3">
        <v>0.99</v>
      </c>
      <c r="D91" s="2">
        <v>75.790000000000006</v>
      </c>
      <c r="E91" s="2" t="str">
        <f>HYPERLINK("https://www.ncbi.nlm.nih.gov/nucleotide/CP036111.1?report=genbank&amp;log$=nucltop&amp;blast_rank=89&amp;RID=N3UR6Y4M01N","CP036111.1")</f>
        <v>CP036111.1</v>
      </c>
    </row>
    <row r="92" spans="1:5">
      <c r="A92" s="1" t="s">
        <v>132</v>
      </c>
      <c r="B92" s="1" t="s">
        <v>79</v>
      </c>
      <c r="C92" s="3">
        <v>0.99</v>
      </c>
      <c r="D92" s="2">
        <v>75.790000000000006</v>
      </c>
      <c r="E92" s="2" t="str">
        <f>HYPERLINK("https://www.ncbi.nlm.nih.gov/nucleotide/CP036090.1?report=genbank&amp;log$=nucltop&amp;blast_rank=90&amp;RID=N3UR6Y4M01N","CP036090.1")</f>
        <v>CP036090.1</v>
      </c>
    </row>
    <row r="93" spans="1:5">
      <c r="A93" s="1" t="s">
        <v>133</v>
      </c>
      <c r="B93" s="1" t="s">
        <v>134</v>
      </c>
      <c r="C93" s="3">
        <v>0.97</v>
      </c>
      <c r="D93" s="2">
        <v>75.92</v>
      </c>
      <c r="E93" s="2" t="str">
        <f>HYPERLINK("https://www.ncbi.nlm.nih.gov/nucleotide/CP076653.1?report=genbank&amp;log$=nucltop&amp;blast_rank=91&amp;RID=N3UR6Y4M01N","CP076653.1")</f>
        <v>CP076653.1</v>
      </c>
    </row>
    <row r="94" spans="1:5">
      <c r="A94" s="1" t="s">
        <v>135</v>
      </c>
      <c r="B94" s="1" t="s">
        <v>56</v>
      </c>
      <c r="C94" s="3">
        <v>0.97</v>
      </c>
      <c r="D94" s="2">
        <v>75.98</v>
      </c>
      <c r="E94" s="2" t="str">
        <f>HYPERLINK("https://www.ncbi.nlm.nih.gov/nucleotide/CP036004.1?report=genbank&amp;log$=nucltop&amp;blast_rank=92&amp;RID=N3UR6Y4M01N","CP036004.1")</f>
        <v>CP036004.1</v>
      </c>
    </row>
    <row r="95" spans="1:5">
      <c r="A95" s="1" t="s">
        <v>136</v>
      </c>
      <c r="B95" s="1" t="s">
        <v>17</v>
      </c>
      <c r="C95" s="3">
        <v>0.99</v>
      </c>
      <c r="D95" s="2">
        <v>75.709999999999994</v>
      </c>
      <c r="E95" s="2" t="str">
        <f>HYPERLINK("https://www.ncbi.nlm.nih.gov/nucleotide/CP018935.1?report=genbank&amp;log$=nucltop&amp;blast_rank=93&amp;RID=N3UR6Y4M01N","CP018935.1")</f>
        <v>CP018935.1</v>
      </c>
    </row>
    <row r="96" spans="1:5">
      <c r="A96" s="1" t="s">
        <v>137</v>
      </c>
      <c r="B96" s="1" t="s">
        <v>17</v>
      </c>
      <c r="C96" s="3">
        <v>0.99</v>
      </c>
      <c r="D96" s="2">
        <v>75.709999999999994</v>
      </c>
      <c r="E96" s="2" t="str">
        <f>HYPERLINK("https://www.ncbi.nlm.nih.gov/nucleotide/CP018933.1?report=genbank&amp;log$=nucltop&amp;blast_rank=94&amp;RID=N3UR6Y4M01N","CP018933.1")</f>
        <v>CP018933.1</v>
      </c>
    </row>
    <row r="97" spans="1:5">
      <c r="A97" s="1" t="s">
        <v>138</v>
      </c>
      <c r="B97" s="1" t="s">
        <v>17</v>
      </c>
      <c r="C97" s="3">
        <v>0.99</v>
      </c>
      <c r="D97" s="2">
        <v>75.709999999999994</v>
      </c>
      <c r="E97" s="2" t="str">
        <f>HYPERLINK("https://www.ncbi.nlm.nih.gov/nucleotide/CP018931.1?report=genbank&amp;log$=nucltop&amp;blast_rank=95&amp;RID=N3UR6Y4M01N","CP018931.1")</f>
        <v>CP018931.1</v>
      </c>
    </row>
    <row r="98" spans="1:5">
      <c r="A98" s="1" t="s">
        <v>139</v>
      </c>
      <c r="B98" s="1" t="s">
        <v>17</v>
      </c>
      <c r="C98" s="3">
        <v>0.99</v>
      </c>
      <c r="D98" s="2">
        <v>75.540000000000006</v>
      </c>
      <c r="E98" s="2" t="str">
        <f>HYPERLINK("https://www.ncbi.nlm.nih.gov/nucleotide/CP090081.1?report=genbank&amp;log$=nucltop&amp;blast_rank=96&amp;RID=N3UR6Y4M01N","CP090081.1")</f>
        <v>CP090081.1</v>
      </c>
    </row>
    <row r="99" spans="1:5">
      <c r="A99" s="1" t="s">
        <v>140</v>
      </c>
      <c r="B99" s="1" t="s">
        <v>25</v>
      </c>
      <c r="C99" s="3">
        <v>0.98</v>
      </c>
      <c r="D99" s="2">
        <v>75.63</v>
      </c>
      <c r="E99" s="2" t="str">
        <f>HYPERLINK("https://www.ncbi.nlm.nih.gov/nucleotide/CP016588.1?report=genbank&amp;log$=nucltop&amp;blast_rank=97&amp;RID=N3UR6Y4M01N","CP016588.1")</f>
        <v>CP016588.1</v>
      </c>
    </row>
    <row r="100" spans="1:5">
      <c r="A100" s="1" t="s">
        <v>141</v>
      </c>
      <c r="B100" s="1" t="s">
        <v>17</v>
      </c>
      <c r="C100" s="3">
        <v>0.99</v>
      </c>
      <c r="D100" s="2">
        <v>75.56</v>
      </c>
      <c r="E100" s="2" t="str">
        <f>HYPERLINK("https://www.ncbi.nlm.nih.gov/nucleotide/CP106675.1?report=genbank&amp;log$=nucltop&amp;blast_rank=98&amp;RID=N3UR6Y4M01N","CP106675.1")</f>
        <v>CP106675.1</v>
      </c>
    </row>
    <row r="101" spans="1:5">
      <c r="A101" s="1" t="s">
        <v>142</v>
      </c>
      <c r="B101" s="1" t="s">
        <v>100</v>
      </c>
      <c r="C101" s="3">
        <v>0.84</v>
      </c>
      <c r="D101" s="2">
        <v>77.510000000000005</v>
      </c>
      <c r="E101" s="2" t="str">
        <f>HYPERLINK("https://www.ncbi.nlm.nih.gov/nucleotide/CP024772.1?report=genbank&amp;log$=nucltop&amp;blast_rank=99&amp;RID=N3UR6Y4M01N","CP024772.1")</f>
        <v>CP024772.1</v>
      </c>
    </row>
    <row r="102" spans="1:5">
      <c r="A102" s="6" t="s">
        <v>143</v>
      </c>
      <c r="B102" s="6" t="s">
        <v>56</v>
      </c>
      <c r="C102" s="7">
        <v>0.98</v>
      </c>
      <c r="D102" s="8">
        <v>75.03</v>
      </c>
      <c r="E102" s="8" t="str">
        <f>HYPERLINK("https://www.ncbi.nlm.nih.gov/nucleotide/CP036042.1?report=genbank&amp;log$=nucltop&amp;blast_rank=100&amp;RID=N3UR6Y4M01N","CP036042.1")</f>
        <v>CP036042.1</v>
      </c>
    </row>
    <row r="106" spans="1:5">
      <c r="A106" t="s">
        <v>144</v>
      </c>
    </row>
  </sheetData>
  <mergeCells count="1">
    <mergeCell ref="A1:E1"/>
  </mergeCells>
  <phoneticPr fontId="18" type="noConversion"/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N3UR6Y4M01N-Alignment-Descripti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Microsoft Office User</cp:lastModifiedBy>
  <cp:lastPrinted>2022-10-21T02:20:19Z</cp:lastPrinted>
  <dcterms:created xsi:type="dcterms:W3CDTF">2022-10-21T00:45:26Z</dcterms:created>
  <dcterms:modified xsi:type="dcterms:W3CDTF">2023-03-12T10:55:36Z</dcterms:modified>
</cp:coreProperties>
</file>