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zhangyating/Desktop/Table/"/>
    </mc:Choice>
  </mc:AlternateContent>
  <xr:revisionPtr revIDLastSave="0" documentId="13_ncr:1_{004BFEEC-D83E-EB48-A341-54E09E6EE8A0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MYMUGCMG016-Alignment-Descrip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</calcChain>
</file>

<file path=xl/sharedStrings.xml><?xml version="1.0" encoding="utf-8"?>
<sst xmlns="http://schemas.openxmlformats.org/spreadsheetml/2006/main" count="207" uniqueCount="122">
  <si>
    <t>Description</t>
  </si>
  <si>
    <t>Scientific Name</t>
  </si>
  <si>
    <t>Query Cover</t>
  </si>
  <si>
    <t xml:space="preserve">Accession  </t>
  </si>
  <si>
    <t>Bacillus anthracis strain 2002013094, complete genome</t>
  </si>
  <si>
    <t>Bacillus anthracis</t>
  </si>
  <si>
    <t>Bacillus anthracis strain A3783 chromosome, complete genome</t>
  </si>
  <si>
    <t>Bacillus anthracis phage Gamma isolate 53, complete genome</t>
  </si>
  <si>
    <t>Bacillus phage Gamma</t>
  </si>
  <si>
    <t>Bacillus anthracis phage Gamma isolate 51, complete genome</t>
  </si>
  <si>
    <t>Bacillus anthracis phage Cherry, complete genome</t>
  </si>
  <si>
    <t>Bacillus phage Cherry</t>
  </si>
  <si>
    <t>Bacillus anthracis bacteriophage Fah, complete sequence</t>
  </si>
  <si>
    <t>Bacillus phage Fah</t>
  </si>
  <si>
    <t>Bacillus anthracis phage Gamma isolate d'Herelle, complete genome</t>
  </si>
  <si>
    <t>Bacillus phage Gamma isolate d'Herelle</t>
  </si>
  <si>
    <t>Bacillus phage WBeta, complete genome</t>
  </si>
  <si>
    <t>Bacillus phage WBeta</t>
  </si>
  <si>
    <t>Bacillus phage AP631, complete genome</t>
  </si>
  <si>
    <t>Bacillus phage AP631</t>
  </si>
  <si>
    <t>Bacillus wiedmannii bv. thuringiensis strain FCC41 chromosome, complete genome</t>
  </si>
  <si>
    <t>Bacillus wiedmannii bv. thuringiensis</t>
  </si>
  <si>
    <t>Bacillus phage BVE2, complete genome</t>
  </si>
  <si>
    <t>Bacillus phage BVE2</t>
  </si>
  <si>
    <t>Bacillus sp. CRB-7 chromosome, complete genome</t>
  </si>
  <si>
    <t>Bacillus sp. CRB-7</t>
  </si>
  <si>
    <t>Bacillus wiedmannii strain Bt18679 chromosome, complete genome</t>
  </si>
  <si>
    <t>Bacillus wiedmannii</t>
  </si>
  <si>
    <t>Bacillus anthracis strain 17OD930 chromosome, complete genome</t>
  </si>
  <si>
    <t>Bacillus anthracis strain FDAARGOS_695 chromosome</t>
  </si>
  <si>
    <t>Bacillus anthracis strain FDAARGOS_702 chromosome</t>
  </si>
  <si>
    <t>Bacillus anthracis strain FDAARGOS_703 chromosome</t>
  </si>
  <si>
    <t>Bacillus anthracis strain FDAARGOS_699 chromosome</t>
  </si>
  <si>
    <t>Bacillus anthracis strain FDAARGOS_697 chromosome</t>
  </si>
  <si>
    <t>Bacillus anthracis strain FDAARGOS_696 chromosome</t>
  </si>
  <si>
    <t>Bacillus anthracis strain FDAARGOS_694 chromosome</t>
  </si>
  <si>
    <t>Bacillus anthracis str. BF1 chromosome, complete genome</t>
  </si>
  <si>
    <t>Bacillus anthracis str. BF1</t>
  </si>
  <si>
    <t>Bacillus anthracis strain FDAARGOS_704 chromosome, complete genome</t>
  </si>
  <si>
    <t>Bacillus anthracis strain FDAARGOS_705 chromosome, complete genome</t>
  </si>
  <si>
    <t>Bacillus anthracis strain FDAARGOS_706 chromosome, complete genome</t>
  </si>
  <si>
    <t>Bacillus anthracis strain FDAARGOS_700 chromosome, complete genome</t>
  </si>
  <si>
    <t>Bacillus anthracis strain FDAARGOS_701 chromosome, complete genome</t>
  </si>
  <si>
    <t>Bacillus anthracis strain FDAARGOS_698 chromosome, complete genome</t>
  </si>
  <si>
    <t>Bacillus anthracis PCr DNA, complete genome</t>
  </si>
  <si>
    <t>Bacillus anthracis CZC5 DNA, complete genome</t>
  </si>
  <si>
    <t>Bacillus anthracis strain London_499 chromosome, complete genome</t>
  </si>
  <si>
    <t>Bacillus anthracis strain FDAARGOS_341 chromosome, complete genome</t>
  </si>
  <si>
    <t>Bacillus anthracis strain 14RA5914, complete genome</t>
  </si>
  <si>
    <t>Bacillus anthracis strain Sterne 34F2 genome</t>
  </si>
  <si>
    <t>Bacillus anthracis strain SPV842_15, complete genome</t>
  </si>
  <si>
    <t>Bacillus anthracis strain Tyrol 4675 chromosome, complete genome</t>
  </si>
  <si>
    <t>Bacillus anthracis str. A16R, complete genome</t>
  </si>
  <si>
    <t>Bacillus anthracis str. A16R</t>
  </si>
  <si>
    <t>Bacillus anthracis str. A16, complete genome</t>
  </si>
  <si>
    <t>Bacillus anthracis str. A16</t>
  </si>
  <si>
    <t>Bacillus anthracis strain PR10-4 chromosome, complete genome</t>
  </si>
  <si>
    <t>Bacillus anthracis strain PR09-4 chromosome, complete genome</t>
  </si>
  <si>
    <t>Bacillus anthracis strain PR09-1 chromosome, complete genome</t>
  </si>
  <si>
    <t>Bacillus anthracis strain PR08 chromosome, complete genome</t>
  </si>
  <si>
    <t>Bacillus anthracis strain PR07 chromosome, complete genome</t>
  </si>
  <si>
    <t>Bacillus anthracis strain PR06 chromosome, complete genome</t>
  </si>
  <si>
    <t>Bacillus anthracis strain PR05 chromosome, complete genome</t>
  </si>
  <si>
    <t>Bacillus anthracis strain PR02 chromosome, complete genome</t>
  </si>
  <si>
    <t>Bacillus anthracis strain PR01 chromosome, complete genome</t>
  </si>
  <si>
    <t>Bacillus anthracis strain Parent1 chromosome, complete genome</t>
  </si>
  <si>
    <t>Bacillus anthracis strain Parent2 chromosome, complete genome</t>
  </si>
  <si>
    <t>Bacillus anthracis strain Tangail-1, complete genome</t>
  </si>
  <si>
    <t>Bacillus anthracis strain Stendal chromosome, complete genome</t>
  </si>
  <si>
    <t>Bacillus anthracis strain Larissa, complete genome</t>
  </si>
  <si>
    <t>Bacillus anthracis DNA, nearly complete genome, strain: Shikan-NIID</t>
  </si>
  <si>
    <t>Bacillus anthracis strain A1144, complete genome</t>
  </si>
  <si>
    <t>Bacillus anthracis strain Canadian_bison, complete genome</t>
  </si>
  <si>
    <t>Bacillus anthracis strain Ames, complete genome</t>
  </si>
  <si>
    <t>Bacillus anthracis str. V770-NP-1R, complete genome</t>
  </si>
  <si>
    <t>Bacillus anthracis str. V770-NP-1R</t>
  </si>
  <si>
    <t>Bacillus anthracis strain BA1035, complete genome</t>
  </si>
  <si>
    <t>Bacillus anthracis strain BA1015, complete genome</t>
  </si>
  <si>
    <t>Bacillus anthracis str. Sterne, complete genome</t>
  </si>
  <si>
    <t>Bacillus anthracis str. Sterne</t>
  </si>
  <si>
    <t>Bacillus anthracis strain RA3, complete genome</t>
  </si>
  <si>
    <t>Bacillus anthracis strain Pasteur, complete genome</t>
  </si>
  <si>
    <t>Bacillus anthracis strain SK-102, complete genome</t>
  </si>
  <si>
    <t>Bacillus anthracis strain CVCC40205 chromosome, complete genome</t>
  </si>
  <si>
    <t>Bacillus anthracis strain CVCC40202 chromosome, complete genome</t>
  </si>
  <si>
    <t>Bacillus anthracis strain Vollum chromosome, complete genome</t>
  </si>
  <si>
    <t>Bacillus anthracis strain A159 chromosome, complete genome</t>
  </si>
  <si>
    <t>Bacillus anthracis strain AF039 chromosome, complete genome</t>
  </si>
  <si>
    <t>Bacillus anthracis strain SA020 chromosome, complete genome</t>
  </si>
  <si>
    <t>Bacillus anthracis strain A0777 chromosome, complete genome</t>
  </si>
  <si>
    <t>Bacillus anthracis strain A1074 chromosome, complete genome</t>
  </si>
  <si>
    <t>Bacillus anthracis strain Pollino 3734 chromosome, complete genome</t>
  </si>
  <si>
    <t>Bacillus anthracis strain 3-IZSLT chromosome, complete genome</t>
  </si>
  <si>
    <t>Bacillus anthracis strain Tangail-4/2 chromosome, complete genome</t>
  </si>
  <si>
    <t>Bacillus anthracis strain 188678-1 chromosome, complete genome</t>
  </si>
  <si>
    <t>Bacillus anthracis strain UR-1 chromosome, complete genome</t>
  </si>
  <si>
    <t>Bacillus anthracis strain Pasteur chromosome, complete genome</t>
  </si>
  <si>
    <t>Bacillus anthracis strain A49 chromosome, complete genome</t>
  </si>
  <si>
    <t>Bacillus anthracis strain A27 chromosome, complete genome</t>
  </si>
  <si>
    <t>Bacillus anthracis strain BUL 12 chromosome, complete genome</t>
  </si>
  <si>
    <t>Bacillus anthracis strain BUL 32 chromosome, complete genome</t>
  </si>
  <si>
    <t>Bacillus anthracis strain A178 chromosome, complete genome</t>
  </si>
  <si>
    <t>Bacillus anthracis strain A166 chromosome, complete genome</t>
  </si>
  <si>
    <t>Bacillus anthracis strain BUL 14 chromosome, complete genome</t>
  </si>
  <si>
    <t>Bacillus anthracis strain 4-IZSLT chromosome, complete genome</t>
  </si>
  <si>
    <t>Bacillus anthracis strain A87 chromosome, complete genome</t>
  </si>
  <si>
    <t>Bacillus anthracis strain BUL 16 chromosome, complete genome</t>
  </si>
  <si>
    <t>Bacillus anthracis strain BUL 31 chromosome, complete genome</t>
  </si>
  <si>
    <t>Bacillus anthracis strain BUL 19 chromosome, complete genome</t>
  </si>
  <si>
    <t>Bacillus anthracis strain BUL 40 chromosome, complete genome</t>
  </si>
  <si>
    <t>Bacillus anthracis strain 3016 chromosome, complete genome</t>
  </si>
  <si>
    <t>Bacillus anthracis strain A29 chromosome, complete genome</t>
  </si>
  <si>
    <t>Bacillus anthracis strain A182 chromosome, complete genome</t>
  </si>
  <si>
    <t>Bacillus anthracis strain Tyrol 3520 chromosome, complete genome</t>
  </si>
  <si>
    <t>Bacillus anthracis strain ChBA30D chromosome, complete genome</t>
  </si>
  <si>
    <t>Bacillus anthracis strain PNO2D1 chromosome, complete genome</t>
  </si>
  <si>
    <t>Bacillus anthracis strain PNO2 chromosome, complete genome</t>
  </si>
  <si>
    <t>Bacillus anthracis strain STI1 chromosome, complete genome</t>
  </si>
  <si>
    <t xml:space="preserve">		</t>
  </si>
  <si>
    <t>Bacteriophage gamma putative terminase small subunit</t>
    <phoneticPr fontId="18" type="noConversion"/>
  </si>
  <si>
    <t>Percent identity</t>
    <phoneticPr fontId="18" type="noConversion"/>
  </si>
  <si>
    <r>
      <t xml:space="preserve">Table S7 Description of homologous sequences of the type </t>
    </r>
    <r>
      <rPr>
        <sz val="11"/>
        <color theme="1"/>
        <rFont val="宋体"/>
        <family val="3"/>
        <charset val="134"/>
      </rPr>
      <t>Ⅱ</t>
    </r>
    <r>
      <rPr>
        <sz val="11"/>
        <color theme="1"/>
        <rFont val="Arial"/>
        <family val="2"/>
      </rPr>
      <t xml:space="preserve"> lysis module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</si>
</sst>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9" fontId="19" fillId="0" borderId="0" xfId="0" applyNumberFormat="1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tabSelected="1" zoomScaleNormal="100" workbookViewId="0">
      <selection sqref="A1:E1"/>
    </sheetView>
  </sheetViews>
  <sheetFormatPr baseColWidth="10" defaultColWidth="8.83203125" defaultRowHeight="14"/>
  <cols>
    <col min="1" max="1" width="70.1640625" customWidth="1"/>
    <col min="2" max="2" width="34.1640625" customWidth="1"/>
    <col min="3" max="3" width="12.1640625" customWidth="1"/>
    <col min="4" max="4" width="17" customWidth="1"/>
    <col min="5" max="5" width="12.6640625" customWidth="1"/>
  </cols>
  <sheetData>
    <row r="1" spans="1:5">
      <c r="A1" s="8" t="s">
        <v>121</v>
      </c>
      <c r="B1" s="8"/>
      <c r="C1" s="8"/>
      <c r="D1" s="8"/>
      <c r="E1" s="8"/>
    </row>
    <row r="2" spans="1:5">
      <c r="A2" s="4" t="s">
        <v>0</v>
      </c>
      <c r="B2" s="4" t="s">
        <v>1</v>
      </c>
      <c r="C2" s="4" t="s">
        <v>2</v>
      </c>
      <c r="D2" s="4" t="s">
        <v>120</v>
      </c>
      <c r="E2" s="4" t="s">
        <v>3</v>
      </c>
    </row>
    <row r="3" spans="1:5">
      <c r="A3" s="2" t="s">
        <v>4</v>
      </c>
      <c r="B3" s="2" t="s">
        <v>5</v>
      </c>
      <c r="C3" s="3">
        <v>1</v>
      </c>
      <c r="D3" s="1">
        <v>99.91</v>
      </c>
      <c r="E3" s="1" t="str">
        <f>HYPERLINK("https://www.ncbi.nlm.nih.gov/nucleotide/CP009902.1?report=genbank&amp;log$=nucltop&amp;blast_rank=1&amp;RID=MYMUGCMG016","CP009902.1")</f>
        <v>CP009902.1</v>
      </c>
    </row>
    <row r="4" spans="1:5">
      <c r="A4" s="2" t="s">
        <v>6</v>
      </c>
      <c r="B4" s="2" t="s">
        <v>5</v>
      </c>
      <c r="C4" s="3">
        <v>1</v>
      </c>
      <c r="D4" s="1">
        <v>99.91</v>
      </c>
      <c r="E4" s="1" t="str">
        <f>HYPERLINK("https://www.ncbi.nlm.nih.gov/nucleotide/CP076201.1?report=genbank&amp;log$=nucltop&amp;blast_rank=2&amp;RID=MYMUGCMG016","CP076201.1")</f>
        <v>CP076201.1</v>
      </c>
    </row>
    <row r="5" spans="1:5">
      <c r="A5" s="2" t="s">
        <v>7</v>
      </c>
      <c r="B5" s="2" t="s">
        <v>8</v>
      </c>
      <c r="C5" s="3">
        <v>1</v>
      </c>
      <c r="D5" s="1">
        <v>99.91</v>
      </c>
      <c r="E5" s="1" t="str">
        <f>HYPERLINK("https://www.ncbi.nlm.nih.gov/nucleotide/DQ222855.1?report=genbank&amp;log$=nucltop&amp;blast_rank=3&amp;RID=MYMUGCMG016","DQ222855.1")</f>
        <v>DQ222855.1</v>
      </c>
    </row>
    <row r="6" spans="1:5">
      <c r="A6" s="2" t="s">
        <v>9</v>
      </c>
      <c r="B6" s="2" t="s">
        <v>8</v>
      </c>
      <c r="C6" s="3">
        <v>1</v>
      </c>
      <c r="D6" s="1">
        <v>99.91</v>
      </c>
      <c r="E6" s="1" t="str">
        <f>HYPERLINK("https://www.ncbi.nlm.nih.gov/nucleotide/DQ222853.1?report=genbank&amp;log$=nucltop&amp;blast_rank=4&amp;RID=MYMUGCMG016","DQ222853.1")</f>
        <v>DQ222853.1</v>
      </c>
    </row>
    <row r="7" spans="1:5">
      <c r="A7" s="2" t="s">
        <v>10</v>
      </c>
      <c r="B7" s="2" t="s">
        <v>11</v>
      </c>
      <c r="C7" s="3">
        <v>1</v>
      </c>
      <c r="D7" s="1">
        <v>99.91</v>
      </c>
      <c r="E7" s="1" t="str">
        <f>HYPERLINK("https://www.ncbi.nlm.nih.gov/nucleotide/DQ222851.1?report=genbank&amp;log$=nucltop&amp;blast_rank=5&amp;RID=MYMUGCMG016","DQ222851.1")</f>
        <v>DQ222851.1</v>
      </c>
    </row>
    <row r="8" spans="1:5">
      <c r="A8" s="2" t="s">
        <v>12</v>
      </c>
      <c r="B8" s="2" t="s">
        <v>13</v>
      </c>
      <c r="C8" s="3">
        <v>1</v>
      </c>
      <c r="D8" s="1">
        <v>99.91</v>
      </c>
      <c r="E8" s="1" t="str">
        <f>HYPERLINK("https://www.ncbi.nlm.nih.gov/nucleotide/DQ150593.1?report=genbank&amp;log$=nucltop&amp;blast_rank=6&amp;RID=MYMUGCMG016","DQ150593.1")</f>
        <v>DQ150593.1</v>
      </c>
    </row>
    <row r="9" spans="1:5">
      <c r="A9" s="2" t="s">
        <v>14</v>
      </c>
      <c r="B9" s="2" t="s">
        <v>15</v>
      </c>
      <c r="C9" s="3">
        <v>1</v>
      </c>
      <c r="D9" s="1">
        <v>99.91</v>
      </c>
      <c r="E9" s="1" t="str">
        <f>HYPERLINK("https://www.ncbi.nlm.nih.gov/nucleotide/DQ289556.1?report=genbank&amp;log$=nucltop&amp;blast_rank=7&amp;RID=MYMUGCMG016","DQ289556.1")</f>
        <v>DQ289556.1</v>
      </c>
    </row>
    <row r="10" spans="1:5">
      <c r="A10" s="2" t="s">
        <v>16</v>
      </c>
      <c r="B10" s="2" t="s">
        <v>17</v>
      </c>
      <c r="C10" s="3">
        <v>1</v>
      </c>
      <c r="D10" s="1">
        <v>99.91</v>
      </c>
      <c r="E10" s="1" t="str">
        <f>HYPERLINK("https://www.ncbi.nlm.nih.gov/nucleotide/DQ289555.1?report=genbank&amp;log$=nucltop&amp;blast_rank=8&amp;RID=MYMUGCMG016","DQ289555.1")</f>
        <v>DQ289555.1</v>
      </c>
    </row>
    <row r="11" spans="1:5">
      <c r="A11" s="2" t="s">
        <v>119</v>
      </c>
      <c r="B11" s="2" t="s">
        <v>8</v>
      </c>
      <c r="C11" s="3">
        <v>1</v>
      </c>
      <c r="D11" s="1">
        <v>99.91</v>
      </c>
      <c r="E11" s="1" t="str">
        <f>HYPERLINK("https://www.ncbi.nlm.nih.gov/nucleotide/DQ221100.2?report=genbank&amp;log$=nucltop&amp;blast_rank=9&amp;RID=MYMUGCMG016","DQ221100.2")</f>
        <v>DQ221100.2</v>
      </c>
    </row>
    <row r="12" spans="1:5">
      <c r="A12" s="2" t="s">
        <v>18</v>
      </c>
      <c r="B12" s="2" t="s">
        <v>19</v>
      </c>
      <c r="C12" s="3">
        <v>1</v>
      </c>
      <c r="D12" s="1">
        <v>99.65</v>
      </c>
      <c r="E12" s="1" t="str">
        <f>HYPERLINK("https://www.ncbi.nlm.nih.gov/nucleotide/MK085976.1?report=genbank&amp;log$=nucltop&amp;blast_rank=10&amp;RID=MYMUGCMG016","MK085976.1")</f>
        <v>MK085976.1</v>
      </c>
    </row>
    <row r="13" spans="1:5">
      <c r="A13" s="2" t="s">
        <v>20</v>
      </c>
      <c r="B13" s="2" t="s">
        <v>21</v>
      </c>
      <c r="C13" s="3">
        <v>1</v>
      </c>
      <c r="D13" s="1">
        <v>97.61</v>
      </c>
      <c r="E13" s="1" t="str">
        <f>HYPERLINK("https://www.ncbi.nlm.nih.gov/nucleotide/CP024684.1?report=genbank&amp;log$=nucltop&amp;blast_rank=11&amp;RID=MYMUGCMG016","CP024684.1")</f>
        <v>CP024684.1</v>
      </c>
    </row>
    <row r="14" spans="1:5">
      <c r="A14" s="2" t="s">
        <v>22</v>
      </c>
      <c r="B14" s="2" t="s">
        <v>23</v>
      </c>
      <c r="C14" s="3">
        <v>1</v>
      </c>
      <c r="D14" s="1">
        <v>95.04</v>
      </c>
      <c r="E14" s="1" t="str">
        <f>HYPERLINK("https://www.ncbi.nlm.nih.gov/nucleotide/MG584725.1?report=genbank&amp;log$=nucltop&amp;blast_rank=12&amp;RID=MYMUGCMG016","MG584725.1")</f>
        <v>MG584725.1</v>
      </c>
    </row>
    <row r="15" spans="1:5">
      <c r="A15" s="2" t="s">
        <v>24</v>
      </c>
      <c r="B15" s="2" t="s">
        <v>25</v>
      </c>
      <c r="C15" s="3">
        <v>1</v>
      </c>
      <c r="D15" s="1">
        <v>95.04</v>
      </c>
      <c r="E15" s="1" t="str">
        <f>HYPERLINK("https://www.ncbi.nlm.nih.gov/nucleotide/CP083749.1?report=genbank&amp;log$=nucltop&amp;blast_rank=13&amp;RID=MYMUGCMG016","CP083749.1")</f>
        <v>CP083749.1</v>
      </c>
    </row>
    <row r="16" spans="1:5">
      <c r="A16" s="2" t="s">
        <v>26</v>
      </c>
      <c r="B16" s="2" t="s">
        <v>27</v>
      </c>
      <c r="C16" s="3">
        <v>1</v>
      </c>
      <c r="D16" s="1">
        <v>90.72</v>
      </c>
      <c r="E16" s="1" t="str">
        <f>HYPERLINK("https://www.ncbi.nlm.nih.gov/nucleotide/CP015257.1?report=genbank&amp;log$=nucltop&amp;blast_rank=14&amp;RID=MYMUGCMG016","CP015257.1")</f>
        <v>CP015257.1</v>
      </c>
    </row>
    <row r="17" spans="1:5">
      <c r="A17" s="2" t="s">
        <v>28</v>
      </c>
      <c r="B17" s="2" t="s">
        <v>5</v>
      </c>
      <c r="C17" s="3">
        <v>1</v>
      </c>
      <c r="D17" s="1">
        <v>87.54</v>
      </c>
      <c r="E17" s="1" t="str">
        <f>HYPERLINK("https://www.ncbi.nlm.nih.gov/nucleotide/CP029323.1?report=genbank&amp;log$=nucltop&amp;blast_rank=15&amp;RID=MYMUGCMG016","CP029323.1")</f>
        <v>CP029323.1</v>
      </c>
    </row>
    <row r="18" spans="1:5">
      <c r="A18" s="2" t="s">
        <v>29</v>
      </c>
      <c r="B18" s="2" t="s">
        <v>5</v>
      </c>
      <c r="C18" s="3">
        <v>1</v>
      </c>
      <c r="D18" s="1">
        <v>87.46</v>
      </c>
      <c r="E18" s="1" t="str">
        <f>HYPERLINK("https://www.ncbi.nlm.nih.gov/nucleotide/CP054816.1?report=genbank&amp;log$=nucltop&amp;blast_rank=16&amp;RID=MYMUGCMG016","CP054816.1")</f>
        <v>CP054816.1</v>
      </c>
    </row>
    <row r="19" spans="1:5">
      <c r="A19" s="2" t="s">
        <v>30</v>
      </c>
      <c r="B19" s="2" t="s">
        <v>5</v>
      </c>
      <c r="C19" s="3">
        <v>1</v>
      </c>
      <c r="D19" s="1">
        <v>87.46</v>
      </c>
      <c r="E19" s="1" t="str">
        <f>HYPERLINK("https://www.ncbi.nlm.nih.gov/nucleotide/CP054800.1?report=genbank&amp;log$=nucltop&amp;blast_rank=17&amp;RID=MYMUGCMG016","CP054800.1")</f>
        <v>CP054800.1</v>
      </c>
    </row>
    <row r="20" spans="1:5">
      <c r="A20" s="2" t="s">
        <v>31</v>
      </c>
      <c r="B20" s="2" t="s">
        <v>5</v>
      </c>
      <c r="C20" s="3">
        <v>1</v>
      </c>
      <c r="D20" s="1">
        <v>87.46</v>
      </c>
      <c r="E20" s="1" t="str">
        <f>HYPERLINK("https://www.ncbi.nlm.nih.gov/nucleotide/CP054797.1?report=genbank&amp;log$=nucltop&amp;blast_rank=18&amp;RID=MYMUGCMG016","CP054797.1")</f>
        <v>CP054797.1</v>
      </c>
    </row>
    <row r="21" spans="1:5">
      <c r="A21" s="2" t="s">
        <v>32</v>
      </c>
      <c r="B21" s="2" t="s">
        <v>5</v>
      </c>
      <c r="C21" s="3">
        <v>1</v>
      </c>
      <c r="D21" s="1">
        <v>87.46</v>
      </c>
      <c r="E21" s="1" t="str">
        <f>HYPERLINK("https://www.ncbi.nlm.nih.gov/nucleotide/CP050973.1?report=genbank&amp;log$=nucltop&amp;blast_rank=19&amp;RID=MYMUGCMG016","CP050973.1")</f>
        <v>CP050973.1</v>
      </c>
    </row>
    <row r="22" spans="1:5">
      <c r="A22" s="2" t="s">
        <v>33</v>
      </c>
      <c r="B22" s="2" t="s">
        <v>5</v>
      </c>
      <c r="C22" s="3">
        <v>1</v>
      </c>
      <c r="D22" s="1">
        <v>87.46</v>
      </c>
      <c r="E22" s="1" t="str">
        <f>HYPERLINK("https://www.ncbi.nlm.nih.gov/nucleotide/CP050972.1?report=genbank&amp;log$=nucltop&amp;blast_rank=20&amp;RID=MYMUGCMG016","CP050972.1")</f>
        <v>CP050972.1</v>
      </c>
    </row>
    <row r="23" spans="1:5">
      <c r="A23" s="2" t="s">
        <v>34</v>
      </c>
      <c r="B23" s="2" t="s">
        <v>5</v>
      </c>
      <c r="C23" s="3">
        <v>1</v>
      </c>
      <c r="D23" s="1">
        <v>87.46</v>
      </c>
      <c r="E23" s="1" t="str">
        <f>HYPERLINK("https://www.ncbi.nlm.nih.gov/nucleotide/CP050971.1?report=genbank&amp;log$=nucltop&amp;blast_rank=21&amp;RID=MYMUGCMG016","CP050971.1")</f>
        <v>CP050971.1</v>
      </c>
    </row>
    <row r="24" spans="1:5">
      <c r="A24" s="2" t="s">
        <v>35</v>
      </c>
      <c r="B24" s="2" t="s">
        <v>5</v>
      </c>
      <c r="C24" s="3">
        <v>1</v>
      </c>
      <c r="D24" s="1">
        <v>87.46</v>
      </c>
      <c r="E24" s="1" t="str">
        <f>HYPERLINK("https://www.ncbi.nlm.nih.gov/nucleotide/CP050970.1?report=genbank&amp;log$=nucltop&amp;blast_rank=22&amp;RID=MYMUGCMG016","CP050970.1")</f>
        <v>CP050970.1</v>
      </c>
    </row>
    <row r="25" spans="1:5">
      <c r="A25" s="2" t="s">
        <v>36</v>
      </c>
      <c r="B25" s="2" t="s">
        <v>37</v>
      </c>
      <c r="C25" s="3">
        <v>1</v>
      </c>
      <c r="D25" s="1">
        <v>87.46</v>
      </c>
      <c r="E25" s="1" t="str">
        <f>HYPERLINK("https://www.ncbi.nlm.nih.gov/nucleotide/CP047131.1?report=genbank&amp;log$=nucltop&amp;blast_rank=23&amp;RID=MYMUGCMG016","CP047131.1")</f>
        <v>CP047131.1</v>
      </c>
    </row>
    <row r="26" spans="1:5">
      <c r="A26" s="2" t="s">
        <v>38</v>
      </c>
      <c r="B26" s="2" t="s">
        <v>5</v>
      </c>
      <c r="C26" s="3">
        <v>1</v>
      </c>
      <c r="D26" s="1">
        <v>87.46</v>
      </c>
      <c r="E26" s="1" t="str">
        <f>HYPERLINK("https://www.ncbi.nlm.nih.gov/nucleotide/CP047111.1?report=genbank&amp;log$=nucltop&amp;blast_rank=24&amp;RID=MYMUGCMG016","CP047111.1")</f>
        <v>CP047111.1</v>
      </c>
    </row>
    <row r="27" spans="1:5">
      <c r="A27" s="2" t="s">
        <v>39</v>
      </c>
      <c r="B27" s="2" t="s">
        <v>5</v>
      </c>
      <c r="C27" s="3">
        <v>1</v>
      </c>
      <c r="D27" s="1">
        <v>87.46</v>
      </c>
      <c r="E27" s="1" t="str">
        <f>HYPERLINK("https://www.ncbi.nlm.nih.gov/nucleotide/CP047107.1?report=genbank&amp;log$=nucltop&amp;blast_rank=25&amp;RID=MYMUGCMG016","CP047107.1")</f>
        <v>CP047107.1</v>
      </c>
    </row>
    <row r="28" spans="1:5">
      <c r="A28" s="2" t="s">
        <v>40</v>
      </c>
      <c r="B28" s="2" t="s">
        <v>5</v>
      </c>
      <c r="C28" s="3">
        <v>1</v>
      </c>
      <c r="D28" s="1">
        <v>87.46</v>
      </c>
      <c r="E28" s="1" t="str">
        <f>HYPERLINK("https://www.ncbi.nlm.nih.gov/nucleotide/CP047104.1?report=genbank&amp;log$=nucltop&amp;blast_rank=26&amp;RID=MYMUGCMG016","CP047104.1")</f>
        <v>CP047104.1</v>
      </c>
    </row>
    <row r="29" spans="1:5">
      <c r="A29" s="2" t="s">
        <v>41</v>
      </c>
      <c r="B29" s="2" t="s">
        <v>5</v>
      </c>
      <c r="C29" s="3">
        <v>1</v>
      </c>
      <c r="D29" s="1">
        <v>87.46</v>
      </c>
      <c r="E29" s="1" t="str">
        <f>HYPERLINK("https://www.ncbi.nlm.nih.gov/nucleotide/CP047099.1?report=genbank&amp;log$=nucltop&amp;blast_rank=27&amp;RID=MYMUGCMG016","CP047099.1")</f>
        <v>CP047099.1</v>
      </c>
    </row>
    <row r="30" spans="1:5">
      <c r="A30" s="2" t="s">
        <v>42</v>
      </c>
      <c r="B30" s="2" t="s">
        <v>5</v>
      </c>
      <c r="C30" s="3">
        <v>1</v>
      </c>
      <c r="D30" s="1">
        <v>87.46</v>
      </c>
      <c r="E30" s="1" t="str">
        <f>HYPERLINK("https://www.ncbi.nlm.nih.gov/nucleotide/CP047098.1?report=genbank&amp;log$=nucltop&amp;blast_rank=28&amp;RID=MYMUGCMG016","CP047098.1")</f>
        <v>CP047098.1</v>
      </c>
    </row>
    <row r="31" spans="1:5">
      <c r="A31" s="2" t="s">
        <v>43</v>
      </c>
      <c r="B31" s="2" t="s">
        <v>5</v>
      </c>
      <c r="C31" s="3">
        <v>1</v>
      </c>
      <c r="D31" s="1">
        <v>87.46</v>
      </c>
      <c r="E31" s="1" t="str">
        <f>HYPERLINK("https://www.ncbi.nlm.nih.gov/nucleotide/CP047097.1?report=genbank&amp;log$=nucltop&amp;blast_rank=29&amp;RID=MYMUGCMG016","CP047097.1")</f>
        <v>CP047097.1</v>
      </c>
    </row>
    <row r="32" spans="1:5">
      <c r="A32" s="2" t="s">
        <v>44</v>
      </c>
      <c r="B32" s="2" t="s">
        <v>5</v>
      </c>
      <c r="C32" s="3">
        <v>1</v>
      </c>
      <c r="D32" s="1">
        <v>87.46</v>
      </c>
      <c r="E32" s="1" t="str">
        <f>HYPERLINK("https://www.ncbi.nlm.nih.gov/nucleotide/AP019731.1?report=genbank&amp;log$=nucltop&amp;blast_rank=30&amp;RID=MYMUGCMG016","AP019731.1")</f>
        <v>AP019731.1</v>
      </c>
    </row>
    <row r="33" spans="1:5">
      <c r="A33" s="2" t="s">
        <v>45</v>
      </c>
      <c r="B33" s="2" t="s">
        <v>5</v>
      </c>
      <c r="C33" s="3">
        <v>1</v>
      </c>
      <c r="D33" s="1">
        <v>87.46</v>
      </c>
      <c r="E33" s="1" t="str">
        <f>HYPERLINK("https://www.ncbi.nlm.nih.gov/nucleotide/AP018443.1?report=genbank&amp;log$=nucltop&amp;blast_rank=31&amp;RID=MYMUGCMG016","AP018443.1")</f>
        <v>AP018443.1</v>
      </c>
    </row>
    <row r="34" spans="1:5">
      <c r="A34" s="2" t="s">
        <v>46</v>
      </c>
      <c r="B34" s="2" t="s">
        <v>5</v>
      </c>
      <c r="C34" s="3">
        <v>1</v>
      </c>
      <c r="D34" s="1">
        <v>87.46</v>
      </c>
      <c r="E34" s="1" t="str">
        <f>HYPERLINK("https://www.ncbi.nlm.nih.gov/nucleotide/CP029805.1?report=genbank&amp;log$=nucltop&amp;blast_rank=32&amp;RID=MYMUGCMG016","CP029805.1")</f>
        <v>CP029805.1</v>
      </c>
    </row>
    <row r="35" spans="1:5">
      <c r="A35" s="2" t="s">
        <v>47</v>
      </c>
      <c r="B35" s="2" t="s">
        <v>5</v>
      </c>
      <c r="C35" s="3">
        <v>1</v>
      </c>
      <c r="D35" s="1">
        <v>87.46</v>
      </c>
      <c r="E35" s="1" t="str">
        <f>HYPERLINK("https://www.ncbi.nlm.nih.gov/nucleotide/CP022044.2?report=genbank&amp;log$=nucltop&amp;blast_rank=33&amp;RID=MYMUGCMG016","CP022044.2")</f>
        <v>CP022044.2</v>
      </c>
    </row>
    <row r="36" spans="1:5">
      <c r="A36" s="2" t="s">
        <v>48</v>
      </c>
      <c r="B36" s="2" t="s">
        <v>5</v>
      </c>
      <c r="C36" s="3">
        <v>1</v>
      </c>
      <c r="D36" s="1">
        <v>87.46</v>
      </c>
      <c r="E36" s="1" t="str">
        <f>HYPERLINK("https://www.ncbi.nlm.nih.gov/nucleotide/CP023001.1?report=genbank&amp;log$=nucltop&amp;blast_rank=34&amp;RID=MYMUGCMG016","CP023001.1")</f>
        <v>CP023001.1</v>
      </c>
    </row>
    <row r="37" spans="1:5">
      <c r="A37" s="2" t="s">
        <v>49</v>
      </c>
      <c r="B37" s="2" t="s">
        <v>5</v>
      </c>
      <c r="C37" s="3">
        <v>1</v>
      </c>
      <c r="D37" s="1">
        <v>87.46</v>
      </c>
      <c r="E37" s="1" t="str">
        <f>HYPERLINK("https://www.ncbi.nlm.nih.gov/nucleotide/CP019726.1?report=genbank&amp;log$=nucltop&amp;blast_rank=35&amp;RID=MYMUGCMG016","CP019726.1")</f>
        <v>CP019726.1</v>
      </c>
    </row>
    <row r="38" spans="1:5">
      <c r="A38" s="2" t="s">
        <v>50</v>
      </c>
      <c r="B38" s="2" t="s">
        <v>5</v>
      </c>
      <c r="C38" s="3">
        <v>1</v>
      </c>
      <c r="D38" s="1">
        <v>87.46</v>
      </c>
      <c r="E38" s="1" t="str">
        <f>HYPERLINK("https://www.ncbi.nlm.nih.gov/nucleotide/CP019588.1?report=genbank&amp;log$=nucltop&amp;blast_rank=36&amp;RID=MYMUGCMG016","CP019588.1")</f>
        <v>CP019588.1</v>
      </c>
    </row>
    <row r="39" spans="1:5">
      <c r="A39" s="2" t="s">
        <v>51</v>
      </c>
      <c r="B39" s="2" t="s">
        <v>5</v>
      </c>
      <c r="C39" s="3">
        <v>1</v>
      </c>
      <c r="D39" s="1">
        <v>87.46</v>
      </c>
      <c r="E39" s="1" t="str">
        <f>HYPERLINK("https://www.ncbi.nlm.nih.gov/nucleotide/CP018903.1?report=genbank&amp;log$=nucltop&amp;blast_rank=37&amp;RID=MYMUGCMG016","CP018903.1")</f>
        <v>CP018903.1</v>
      </c>
    </row>
    <row r="40" spans="1:5">
      <c r="A40" s="2" t="s">
        <v>52</v>
      </c>
      <c r="B40" s="2" t="s">
        <v>53</v>
      </c>
      <c r="C40" s="3">
        <v>1</v>
      </c>
      <c r="D40" s="1">
        <v>87.46</v>
      </c>
      <c r="E40" s="1" t="str">
        <f>HYPERLINK("https://www.ncbi.nlm.nih.gov/nucleotide/CP001974.2?report=genbank&amp;log$=nucltop&amp;blast_rank=38&amp;RID=MYMUGCMG016","CP001974.2")</f>
        <v>CP001974.2</v>
      </c>
    </row>
    <row r="41" spans="1:5">
      <c r="A41" s="2" t="s">
        <v>54</v>
      </c>
      <c r="B41" s="2" t="s">
        <v>55</v>
      </c>
      <c r="C41" s="3">
        <v>1</v>
      </c>
      <c r="D41" s="1">
        <v>87.46</v>
      </c>
      <c r="E41" s="1" t="str">
        <f>HYPERLINK("https://www.ncbi.nlm.nih.gov/nucleotide/CP001970.2?report=genbank&amp;log$=nucltop&amp;blast_rank=39&amp;RID=MYMUGCMG016","CP001970.2")</f>
        <v>CP001970.2</v>
      </c>
    </row>
    <row r="42" spans="1:5">
      <c r="A42" s="2" t="s">
        <v>56</v>
      </c>
      <c r="B42" s="2" t="s">
        <v>5</v>
      </c>
      <c r="C42" s="3">
        <v>1</v>
      </c>
      <c r="D42" s="1">
        <v>87.46</v>
      </c>
      <c r="E42" s="1" t="str">
        <f>HYPERLINK("https://www.ncbi.nlm.nih.gov/nucleotide/CP012728.1?report=genbank&amp;log$=nucltop&amp;blast_rank=40&amp;RID=MYMUGCMG016","CP012728.1")</f>
        <v>CP012728.1</v>
      </c>
    </row>
    <row r="43" spans="1:5">
      <c r="A43" s="2" t="s">
        <v>57</v>
      </c>
      <c r="B43" s="2" t="s">
        <v>5</v>
      </c>
      <c r="C43" s="3">
        <v>1</v>
      </c>
      <c r="D43" s="1">
        <v>87.46</v>
      </c>
      <c r="E43" s="1" t="str">
        <f>HYPERLINK("https://www.ncbi.nlm.nih.gov/nucleotide/CP012727.1?report=genbank&amp;log$=nucltop&amp;blast_rank=41&amp;RID=MYMUGCMG016","CP012727.1")</f>
        <v>CP012727.1</v>
      </c>
    </row>
    <row r="44" spans="1:5">
      <c r="A44" s="2" t="s">
        <v>58</v>
      </c>
      <c r="B44" s="2" t="s">
        <v>5</v>
      </c>
      <c r="C44" s="3">
        <v>1</v>
      </c>
      <c r="D44" s="1">
        <v>87.46</v>
      </c>
      <c r="E44" s="1" t="str">
        <f>HYPERLINK("https://www.ncbi.nlm.nih.gov/nucleotide/CP012726.1?report=genbank&amp;log$=nucltop&amp;blast_rank=42&amp;RID=MYMUGCMG016","CP012726.1")</f>
        <v>CP012726.1</v>
      </c>
    </row>
    <row r="45" spans="1:5">
      <c r="A45" s="2" t="s">
        <v>59</v>
      </c>
      <c r="B45" s="2" t="s">
        <v>5</v>
      </c>
      <c r="C45" s="3">
        <v>1</v>
      </c>
      <c r="D45" s="1">
        <v>87.46</v>
      </c>
      <c r="E45" s="1" t="str">
        <f>HYPERLINK("https://www.ncbi.nlm.nih.gov/nucleotide/CP012725.1?report=genbank&amp;log$=nucltop&amp;blast_rank=43&amp;RID=MYMUGCMG016","CP012725.1")</f>
        <v>CP012725.1</v>
      </c>
    </row>
    <row r="46" spans="1:5">
      <c r="A46" s="2" t="s">
        <v>60</v>
      </c>
      <c r="B46" s="2" t="s">
        <v>5</v>
      </c>
      <c r="C46" s="3">
        <v>1</v>
      </c>
      <c r="D46" s="1">
        <v>87.46</v>
      </c>
      <c r="E46" s="1" t="str">
        <f>HYPERLINK("https://www.ncbi.nlm.nih.gov/nucleotide/CP012724.1?report=genbank&amp;log$=nucltop&amp;blast_rank=44&amp;RID=MYMUGCMG016","CP012724.1")</f>
        <v>CP012724.1</v>
      </c>
    </row>
    <row r="47" spans="1:5">
      <c r="A47" s="2" t="s">
        <v>61</v>
      </c>
      <c r="B47" s="2" t="s">
        <v>5</v>
      </c>
      <c r="C47" s="3">
        <v>1</v>
      </c>
      <c r="D47" s="1">
        <v>87.46</v>
      </c>
      <c r="E47" s="1" t="str">
        <f>HYPERLINK("https://www.ncbi.nlm.nih.gov/nucleotide/CP012723.1?report=genbank&amp;log$=nucltop&amp;blast_rank=45&amp;RID=MYMUGCMG016","CP012723.1")</f>
        <v>CP012723.1</v>
      </c>
    </row>
    <row r="48" spans="1:5">
      <c r="A48" s="2" t="s">
        <v>62</v>
      </c>
      <c r="B48" s="2" t="s">
        <v>5</v>
      </c>
      <c r="C48" s="3">
        <v>1</v>
      </c>
      <c r="D48" s="1">
        <v>87.46</v>
      </c>
      <c r="E48" s="1" t="str">
        <f>HYPERLINK("https://www.ncbi.nlm.nih.gov/nucleotide/CP012722.1?report=genbank&amp;log$=nucltop&amp;blast_rank=46&amp;RID=MYMUGCMG016","CP012722.1")</f>
        <v>CP012722.1</v>
      </c>
    </row>
    <row r="49" spans="1:5">
      <c r="A49" s="2" t="s">
        <v>63</v>
      </c>
      <c r="B49" s="2" t="s">
        <v>5</v>
      </c>
      <c r="C49" s="3">
        <v>1</v>
      </c>
      <c r="D49" s="1">
        <v>87.46</v>
      </c>
      <c r="E49" s="1" t="str">
        <f>HYPERLINK("https://www.ncbi.nlm.nih.gov/nucleotide/CP012721.1?report=genbank&amp;log$=nucltop&amp;blast_rank=47&amp;RID=MYMUGCMG016","CP012721.1")</f>
        <v>CP012721.1</v>
      </c>
    </row>
    <row r="50" spans="1:5">
      <c r="A50" s="2" t="s">
        <v>64</v>
      </c>
      <c r="B50" s="2" t="s">
        <v>5</v>
      </c>
      <c r="C50" s="3">
        <v>1</v>
      </c>
      <c r="D50" s="1">
        <v>87.46</v>
      </c>
      <c r="E50" s="1" t="str">
        <f>HYPERLINK("https://www.ncbi.nlm.nih.gov/nucleotide/CP012720.1?report=genbank&amp;log$=nucltop&amp;blast_rank=48&amp;RID=MYMUGCMG016","CP012720.1")</f>
        <v>CP012720.1</v>
      </c>
    </row>
    <row r="51" spans="1:5">
      <c r="A51" s="2" t="s">
        <v>65</v>
      </c>
      <c r="B51" s="2" t="s">
        <v>5</v>
      </c>
      <c r="C51" s="3">
        <v>1</v>
      </c>
      <c r="D51" s="1">
        <v>87.46</v>
      </c>
      <c r="E51" s="1" t="str">
        <f>HYPERLINK("https://www.ncbi.nlm.nih.gov/nucleotide/CP012730.1?report=genbank&amp;log$=nucltop&amp;blast_rank=49&amp;RID=MYMUGCMG016","CP012730.1")</f>
        <v>CP012730.1</v>
      </c>
    </row>
    <row r="52" spans="1:5">
      <c r="A52" s="2" t="s">
        <v>66</v>
      </c>
      <c r="B52" s="2" t="s">
        <v>5</v>
      </c>
      <c r="C52" s="3">
        <v>1</v>
      </c>
      <c r="D52" s="1">
        <v>87.46</v>
      </c>
      <c r="E52" s="1" t="str">
        <f>HYPERLINK("https://www.ncbi.nlm.nih.gov/nucleotide/CP012729.1?report=genbank&amp;log$=nucltop&amp;blast_rank=50&amp;RID=MYMUGCMG016","CP012729.1")</f>
        <v>CP012729.1</v>
      </c>
    </row>
    <row r="53" spans="1:5">
      <c r="A53" s="2" t="s">
        <v>67</v>
      </c>
      <c r="B53" s="2" t="s">
        <v>5</v>
      </c>
      <c r="C53" s="3">
        <v>1</v>
      </c>
      <c r="D53" s="1">
        <v>87.46</v>
      </c>
      <c r="E53" s="1" t="str">
        <f>HYPERLINK("https://www.ncbi.nlm.nih.gov/nucleotide/CP015779.1?report=genbank&amp;log$=nucltop&amp;blast_rank=51&amp;RID=MYMUGCMG016","CP015779.1")</f>
        <v>CP015779.1</v>
      </c>
    </row>
    <row r="54" spans="1:5">
      <c r="A54" s="2" t="s">
        <v>68</v>
      </c>
      <c r="B54" s="2" t="s">
        <v>5</v>
      </c>
      <c r="C54" s="3">
        <v>1</v>
      </c>
      <c r="D54" s="1">
        <v>87.46</v>
      </c>
      <c r="E54" s="1" t="str">
        <f>HYPERLINK("https://www.ncbi.nlm.nih.gov/nucleotide/CP014179.1?report=genbank&amp;log$=nucltop&amp;blast_rank=52&amp;RID=MYMUGCMG016","CP014179.1")</f>
        <v>CP014179.1</v>
      </c>
    </row>
    <row r="55" spans="1:5">
      <c r="A55" s="2" t="s">
        <v>69</v>
      </c>
      <c r="B55" s="2" t="s">
        <v>5</v>
      </c>
      <c r="C55" s="3">
        <v>1</v>
      </c>
      <c r="D55" s="1">
        <v>87.46</v>
      </c>
      <c r="E55" s="1" t="str">
        <f>HYPERLINK("https://www.ncbi.nlm.nih.gov/nucleotide/CP012519.1?report=genbank&amp;log$=nucltop&amp;blast_rank=53&amp;RID=MYMUGCMG016","CP012519.1")</f>
        <v>CP012519.1</v>
      </c>
    </row>
    <row r="56" spans="1:5">
      <c r="A56" s="2" t="s">
        <v>70</v>
      </c>
      <c r="B56" s="2" t="s">
        <v>5</v>
      </c>
      <c r="C56" s="3">
        <v>1</v>
      </c>
      <c r="D56" s="1">
        <v>87.46</v>
      </c>
      <c r="E56" s="1" t="str">
        <f>HYPERLINK("https://www.ncbi.nlm.nih.gov/nucleotide/AP014833.1?report=genbank&amp;log$=nucltop&amp;blast_rank=54&amp;RID=MYMUGCMG016","AP014833.1")</f>
        <v>AP014833.1</v>
      </c>
    </row>
    <row r="57" spans="1:5">
      <c r="A57" s="2" t="s">
        <v>71</v>
      </c>
      <c r="B57" s="2" t="s">
        <v>5</v>
      </c>
      <c r="C57" s="3">
        <v>1</v>
      </c>
      <c r="D57" s="1">
        <v>87.46</v>
      </c>
      <c r="E57" s="1" t="str">
        <f>HYPERLINK("https://www.ncbi.nlm.nih.gov/nucleotide/CP010852.1?report=genbank&amp;log$=nucltop&amp;blast_rank=55&amp;RID=MYMUGCMG016","CP010852.1")</f>
        <v>CP010852.1</v>
      </c>
    </row>
    <row r="58" spans="1:5">
      <c r="A58" s="2" t="s">
        <v>72</v>
      </c>
      <c r="B58" s="2" t="s">
        <v>5</v>
      </c>
      <c r="C58" s="3">
        <v>1</v>
      </c>
      <c r="D58" s="1">
        <v>87.46</v>
      </c>
      <c r="E58" s="1" t="str">
        <f>HYPERLINK("https://www.ncbi.nlm.nih.gov/nucleotide/CP010322.1?report=genbank&amp;log$=nucltop&amp;blast_rank=56&amp;RID=MYMUGCMG016","CP010322.1")</f>
        <v>CP010322.1</v>
      </c>
    </row>
    <row r="59" spans="1:5">
      <c r="A59" s="2" t="s">
        <v>73</v>
      </c>
      <c r="B59" s="2" t="s">
        <v>5</v>
      </c>
      <c r="C59" s="3">
        <v>1</v>
      </c>
      <c r="D59" s="1">
        <v>87.46</v>
      </c>
      <c r="E59" s="1" t="str">
        <f>HYPERLINK("https://www.ncbi.nlm.nih.gov/nucleotide/CP009981.1?report=genbank&amp;log$=nucltop&amp;blast_rank=57&amp;RID=MYMUGCMG016","CP009981.1")</f>
        <v>CP009981.1</v>
      </c>
    </row>
    <row r="60" spans="1:5">
      <c r="A60" s="2" t="s">
        <v>74</v>
      </c>
      <c r="B60" s="2" t="s">
        <v>75</v>
      </c>
      <c r="C60" s="3">
        <v>1</v>
      </c>
      <c r="D60" s="1">
        <v>87.46</v>
      </c>
      <c r="E60" s="1" t="str">
        <f>HYPERLINK("https://www.ncbi.nlm.nih.gov/nucleotide/CP009598.1?report=genbank&amp;log$=nucltop&amp;blast_rank=58&amp;RID=MYMUGCMG016","CP009598.1")</f>
        <v>CP009598.1</v>
      </c>
    </row>
    <row r="61" spans="1:5">
      <c r="A61" s="2" t="s">
        <v>76</v>
      </c>
      <c r="B61" s="2" t="s">
        <v>5</v>
      </c>
      <c r="C61" s="3">
        <v>1</v>
      </c>
      <c r="D61" s="1">
        <v>87.46</v>
      </c>
      <c r="E61" s="1" t="str">
        <f>HYPERLINK("https://www.ncbi.nlm.nih.gov/nucleotide/CP009700.1?report=genbank&amp;log$=nucltop&amp;blast_rank=59&amp;RID=MYMUGCMG016","CP009700.1")</f>
        <v>CP009700.1</v>
      </c>
    </row>
    <row r="62" spans="1:5">
      <c r="A62" s="2" t="s">
        <v>77</v>
      </c>
      <c r="B62" s="2" t="s">
        <v>5</v>
      </c>
      <c r="C62" s="3">
        <v>1</v>
      </c>
      <c r="D62" s="1">
        <v>87.46</v>
      </c>
      <c r="E62" s="1" t="str">
        <f>HYPERLINK("https://www.ncbi.nlm.nih.gov/nucleotide/CP009544.1?report=genbank&amp;log$=nucltop&amp;blast_rank=60&amp;RID=MYMUGCMG016","CP009544.1")</f>
        <v>CP009544.1</v>
      </c>
    </row>
    <row r="63" spans="1:5">
      <c r="A63" s="2" t="s">
        <v>78</v>
      </c>
      <c r="B63" s="2" t="s">
        <v>79</v>
      </c>
      <c r="C63" s="3">
        <v>1</v>
      </c>
      <c r="D63" s="1">
        <v>87.46</v>
      </c>
      <c r="E63" s="1" t="str">
        <f>HYPERLINK("https://www.ncbi.nlm.nih.gov/nucleotide/CP009541.1?report=genbank&amp;log$=nucltop&amp;blast_rank=61&amp;RID=MYMUGCMG016","CP009541.1")</f>
        <v>CP009541.1</v>
      </c>
    </row>
    <row r="64" spans="1:5">
      <c r="A64" s="2" t="s">
        <v>80</v>
      </c>
      <c r="B64" s="2" t="s">
        <v>5</v>
      </c>
      <c r="C64" s="3">
        <v>1</v>
      </c>
      <c r="D64" s="1">
        <v>87.46</v>
      </c>
      <c r="E64" s="1" t="str">
        <f>HYPERLINK("https://www.ncbi.nlm.nih.gov/nucleotide/CP009697.1?report=genbank&amp;log$=nucltop&amp;blast_rank=62&amp;RID=MYMUGCMG016","CP009697.1")</f>
        <v>CP009697.1</v>
      </c>
    </row>
    <row r="65" spans="1:5">
      <c r="A65" s="2" t="s">
        <v>81</v>
      </c>
      <c r="B65" s="2" t="s">
        <v>5</v>
      </c>
      <c r="C65" s="3">
        <v>1</v>
      </c>
      <c r="D65" s="1">
        <v>87.46</v>
      </c>
      <c r="E65" s="1" t="str">
        <f>HYPERLINK("https://www.ncbi.nlm.nih.gov/nucleotide/CP009476.1?report=genbank&amp;log$=nucltop&amp;blast_rank=63&amp;RID=MYMUGCMG016","CP009476.1")</f>
        <v>CP009476.1</v>
      </c>
    </row>
    <row r="66" spans="1:5">
      <c r="A66" s="2" t="s">
        <v>82</v>
      </c>
      <c r="B66" s="2" t="s">
        <v>5</v>
      </c>
      <c r="C66" s="3">
        <v>1</v>
      </c>
      <c r="D66" s="1">
        <v>87.46</v>
      </c>
      <c r="E66" s="1" t="str">
        <f>HYPERLINK("https://www.ncbi.nlm.nih.gov/nucleotide/CP009464.1?report=genbank&amp;log$=nucltop&amp;blast_rank=64&amp;RID=MYMUGCMG016","CP009464.1")</f>
        <v>CP009464.1</v>
      </c>
    </row>
    <row r="67" spans="1:5">
      <c r="A67" s="2" t="s">
        <v>83</v>
      </c>
      <c r="B67" s="2" t="s">
        <v>5</v>
      </c>
      <c r="C67" s="3">
        <v>1</v>
      </c>
      <c r="D67" s="1">
        <v>87.46</v>
      </c>
      <c r="E67" s="1" t="str">
        <f>HYPERLINK("https://www.ncbi.nlm.nih.gov/nucleotide/CP096827.1?report=genbank&amp;log$=nucltop&amp;blast_rank=65&amp;RID=MYMUGCMG016","CP096827.1")</f>
        <v>CP096827.1</v>
      </c>
    </row>
    <row r="68" spans="1:5">
      <c r="A68" s="2" t="s">
        <v>84</v>
      </c>
      <c r="B68" s="2" t="s">
        <v>5</v>
      </c>
      <c r="C68" s="3">
        <v>1</v>
      </c>
      <c r="D68" s="1">
        <v>87.46</v>
      </c>
      <c r="E68" s="1" t="str">
        <f>HYPERLINK("https://www.ncbi.nlm.nih.gov/nucleotide/CP096824.1?report=genbank&amp;log$=nucltop&amp;blast_rank=66&amp;RID=MYMUGCMG016","CP096824.1")</f>
        <v>CP096824.1</v>
      </c>
    </row>
    <row r="69" spans="1:5">
      <c r="A69" s="2" t="s">
        <v>85</v>
      </c>
      <c r="B69" s="2" t="s">
        <v>5</v>
      </c>
      <c r="C69" s="3">
        <v>1</v>
      </c>
      <c r="D69" s="1">
        <v>87.46</v>
      </c>
      <c r="E69" s="1" t="str">
        <f>HYPERLINK("https://www.ncbi.nlm.nih.gov/nucleotide/CP076225.1?report=genbank&amp;log$=nucltop&amp;blast_rank=67&amp;RID=MYMUGCMG016","CP076225.1")</f>
        <v>CP076225.1</v>
      </c>
    </row>
    <row r="70" spans="1:5">
      <c r="A70" s="2" t="s">
        <v>86</v>
      </c>
      <c r="B70" s="2" t="s">
        <v>5</v>
      </c>
      <c r="C70" s="3">
        <v>1</v>
      </c>
      <c r="D70" s="1">
        <v>87.46</v>
      </c>
      <c r="E70" s="1" t="str">
        <f>HYPERLINK("https://www.ncbi.nlm.nih.gov/nucleotide/CP076222.1?report=genbank&amp;log$=nucltop&amp;blast_rank=68&amp;RID=MYMUGCMG016","CP076222.1")</f>
        <v>CP076222.1</v>
      </c>
    </row>
    <row r="71" spans="1:5">
      <c r="A71" s="2" t="s">
        <v>87</v>
      </c>
      <c r="B71" s="2" t="s">
        <v>5</v>
      </c>
      <c r="C71" s="3">
        <v>1</v>
      </c>
      <c r="D71" s="1">
        <v>87.46</v>
      </c>
      <c r="E71" s="1" t="str">
        <f>HYPERLINK("https://www.ncbi.nlm.nih.gov/nucleotide/CP076219.1?report=genbank&amp;log$=nucltop&amp;blast_rank=69&amp;RID=MYMUGCMG016","CP076219.1")</f>
        <v>CP076219.1</v>
      </c>
    </row>
    <row r="72" spans="1:5">
      <c r="A72" s="2" t="s">
        <v>88</v>
      </c>
      <c r="B72" s="2" t="s">
        <v>5</v>
      </c>
      <c r="C72" s="3">
        <v>1</v>
      </c>
      <c r="D72" s="1">
        <v>87.46</v>
      </c>
      <c r="E72" s="1" t="str">
        <f>HYPERLINK("https://www.ncbi.nlm.nih.gov/nucleotide/CP076216.1?report=genbank&amp;log$=nucltop&amp;blast_rank=70&amp;RID=MYMUGCMG016","CP076216.1")</f>
        <v>CP076216.1</v>
      </c>
    </row>
    <row r="73" spans="1:5">
      <c r="A73" s="2" t="s">
        <v>89</v>
      </c>
      <c r="B73" s="2" t="s">
        <v>5</v>
      </c>
      <c r="C73" s="3">
        <v>1</v>
      </c>
      <c r="D73" s="1">
        <v>87.46</v>
      </c>
      <c r="E73" s="1" t="str">
        <f>HYPERLINK("https://www.ncbi.nlm.nih.gov/nucleotide/CP076213.1?report=genbank&amp;log$=nucltop&amp;blast_rank=71&amp;RID=MYMUGCMG016","CP076213.1")</f>
        <v>CP076213.1</v>
      </c>
    </row>
    <row r="74" spans="1:5">
      <c r="A74" s="2" t="s">
        <v>90</v>
      </c>
      <c r="B74" s="2" t="s">
        <v>5</v>
      </c>
      <c r="C74" s="3">
        <v>1</v>
      </c>
      <c r="D74" s="1">
        <v>87.46</v>
      </c>
      <c r="E74" s="1" t="str">
        <f>HYPERLINK("https://www.ncbi.nlm.nih.gov/nucleotide/CP076210.1?report=genbank&amp;log$=nucltop&amp;blast_rank=72&amp;RID=MYMUGCMG016","CP076210.1")</f>
        <v>CP076210.1</v>
      </c>
    </row>
    <row r="75" spans="1:5">
      <c r="A75" s="2" t="s">
        <v>91</v>
      </c>
      <c r="B75" s="2" t="s">
        <v>5</v>
      </c>
      <c r="C75" s="3">
        <v>1</v>
      </c>
      <c r="D75" s="1">
        <v>87.46</v>
      </c>
      <c r="E75" s="1" t="str">
        <f>HYPERLINK("https://www.ncbi.nlm.nih.gov/nucleotide/CP076207.1?report=genbank&amp;log$=nucltop&amp;blast_rank=73&amp;RID=MYMUGCMG016","CP076207.1")</f>
        <v>CP076207.1</v>
      </c>
    </row>
    <row r="76" spans="1:5">
      <c r="A76" s="2" t="s">
        <v>92</v>
      </c>
      <c r="B76" s="2" t="s">
        <v>5</v>
      </c>
      <c r="C76" s="3">
        <v>1</v>
      </c>
      <c r="D76" s="1">
        <v>87.46</v>
      </c>
      <c r="E76" s="1" t="str">
        <f>HYPERLINK("https://www.ncbi.nlm.nih.gov/nucleotide/CP076204.1?report=genbank&amp;log$=nucltop&amp;blast_rank=74&amp;RID=MYMUGCMG016","CP076204.1")</f>
        <v>CP076204.1</v>
      </c>
    </row>
    <row r="77" spans="1:5">
      <c r="A77" s="2" t="s">
        <v>93</v>
      </c>
      <c r="B77" s="2" t="s">
        <v>5</v>
      </c>
      <c r="C77" s="3">
        <v>1</v>
      </c>
      <c r="D77" s="1">
        <v>87.46</v>
      </c>
      <c r="E77" s="1" t="str">
        <f>HYPERLINK("https://www.ncbi.nlm.nih.gov/nucleotide/CP076198.1?report=genbank&amp;log$=nucltop&amp;blast_rank=75&amp;RID=MYMUGCMG016","CP076198.1")</f>
        <v>CP076198.1</v>
      </c>
    </row>
    <row r="78" spans="1:5">
      <c r="A78" s="2" t="s">
        <v>94</v>
      </c>
      <c r="B78" s="2" t="s">
        <v>5</v>
      </c>
      <c r="C78" s="3">
        <v>1</v>
      </c>
      <c r="D78" s="1">
        <v>87.46</v>
      </c>
      <c r="E78" s="1" t="str">
        <f>HYPERLINK("https://www.ncbi.nlm.nih.gov/nucleotide/CP076195.1?report=genbank&amp;log$=nucltop&amp;blast_rank=76&amp;RID=MYMUGCMG016","CP076195.1")</f>
        <v>CP076195.1</v>
      </c>
    </row>
    <row r="79" spans="1:5">
      <c r="A79" s="2" t="s">
        <v>95</v>
      </c>
      <c r="B79" s="2" t="s">
        <v>5</v>
      </c>
      <c r="C79" s="3">
        <v>1</v>
      </c>
      <c r="D79" s="1">
        <v>87.46</v>
      </c>
      <c r="E79" s="1" t="str">
        <f>HYPERLINK("https://www.ncbi.nlm.nih.gov/nucleotide/CP076192.1?report=genbank&amp;log$=nucltop&amp;blast_rank=77&amp;RID=MYMUGCMG016","CP076192.1")</f>
        <v>CP076192.1</v>
      </c>
    </row>
    <row r="80" spans="1:5">
      <c r="A80" s="2" t="s">
        <v>96</v>
      </c>
      <c r="B80" s="2" t="s">
        <v>5</v>
      </c>
      <c r="C80" s="3">
        <v>1</v>
      </c>
      <c r="D80" s="1">
        <v>87.46</v>
      </c>
      <c r="E80" s="1" t="str">
        <f>HYPERLINK("https://www.ncbi.nlm.nih.gov/nucleotide/CP076190.1?report=genbank&amp;log$=nucltop&amp;blast_rank=78&amp;RID=MYMUGCMG016","CP076190.1")</f>
        <v>CP076190.1</v>
      </c>
    </row>
    <row r="81" spans="1:5">
      <c r="A81" s="2" t="s">
        <v>36</v>
      </c>
      <c r="B81" s="2" t="s">
        <v>37</v>
      </c>
      <c r="C81" s="3">
        <v>1</v>
      </c>
      <c r="D81" s="1">
        <v>87.46</v>
      </c>
      <c r="E81" s="1" t="str">
        <f>HYPERLINK("https://www.ncbi.nlm.nih.gov/nucleotide/CP076187.1?report=genbank&amp;log$=nucltop&amp;blast_rank=79&amp;RID=MYMUGCMG016","CP076187.1")</f>
        <v>CP076187.1</v>
      </c>
    </row>
    <row r="82" spans="1:5">
      <c r="A82" s="2" t="s">
        <v>97</v>
      </c>
      <c r="B82" s="2" t="s">
        <v>5</v>
      </c>
      <c r="C82" s="3">
        <v>1</v>
      </c>
      <c r="D82" s="1">
        <v>87.46</v>
      </c>
      <c r="E82" s="1" t="str">
        <f>HYPERLINK("https://www.ncbi.nlm.nih.gov/nucleotide/CP076184.1?report=genbank&amp;log$=nucltop&amp;blast_rank=80&amp;RID=MYMUGCMG016","CP076184.1")</f>
        <v>CP076184.1</v>
      </c>
    </row>
    <row r="83" spans="1:5">
      <c r="A83" s="2" t="s">
        <v>98</v>
      </c>
      <c r="B83" s="2" t="s">
        <v>5</v>
      </c>
      <c r="C83" s="3">
        <v>1</v>
      </c>
      <c r="D83" s="1">
        <v>87.46</v>
      </c>
      <c r="E83" s="1" t="str">
        <f>HYPERLINK("https://www.ncbi.nlm.nih.gov/nucleotide/CP076181.1?report=genbank&amp;log$=nucltop&amp;blast_rank=81&amp;RID=MYMUGCMG016","CP076181.1")</f>
        <v>CP076181.1</v>
      </c>
    </row>
    <row r="84" spans="1:5">
      <c r="A84" s="2" t="s">
        <v>99</v>
      </c>
      <c r="B84" s="2" t="s">
        <v>5</v>
      </c>
      <c r="C84" s="3">
        <v>1</v>
      </c>
      <c r="D84" s="1">
        <v>87.46</v>
      </c>
      <c r="E84" s="1" t="str">
        <f>HYPERLINK("https://www.ncbi.nlm.nih.gov/nucleotide/CP076178.1?report=genbank&amp;log$=nucltop&amp;blast_rank=82&amp;RID=MYMUGCMG016","CP076178.1")</f>
        <v>CP076178.1</v>
      </c>
    </row>
    <row r="85" spans="1:5">
      <c r="A85" s="2" t="s">
        <v>100</v>
      </c>
      <c r="B85" s="2" t="s">
        <v>5</v>
      </c>
      <c r="C85" s="3">
        <v>1</v>
      </c>
      <c r="D85" s="1">
        <v>87.46</v>
      </c>
      <c r="E85" s="1" t="str">
        <f>HYPERLINK("https://www.ncbi.nlm.nih.gov/nucleotide/CP076176.1?report=genbank&amp;log$=nucltop&amp;blast_rank=83&amp;RID=MYMUGCMG016","CP076176.1")</f>
        <v>CP076176.1</v>
      </c>
    </row>
    <row r="86" spans="1:5">
      <c r="A86" s="2" t="s">
        <v>101</v>
      </c>
      <c r="B86" s="2" t="s">
        <v>5</v>
      </c>
      <c r="C86" s="3">
        <v>1</v>
      </c>
      <c r="D86" s="1">
        <v>87.46</v>
      </c>
      <c r="E86" s="1" t="str">
        <f>HYPERLINK("https://www.ncbi.nlm.nih.gov/nucleotide/CP076173.1?report=genbank&amp;log$=nucltop&amp;blast_rank=84&amp;RID=MYMUGCMG016","CP076173.1")</f>
        <v>CP076173.1</v>
      </c>
    </row>
    <row r="87" spans="1:5">
      <c r="A87" s="2" t="s">
        <v>102</v>
      </c>
      <c r="B87" s="2" t="s">
        <v>5</v>
      </c>
      <c r="C87" s="3">
        <v>1</v>
      </c>
      <c r="D87" s="1">
        <v>87.46</v>
      </c>
      <c r="E87" s="1" t="str">
        <f>HYPERLINK("https://www.ncbi.nlm.nih.gov/nucleotide/CP076167.1?report=genbank&amp;log$=nucltop&amp;blast_rank=85&amp;RID=MYMUGCMG016","CP076167.1")</f>
        <v>CP076167.1</v>
      </c>
    </row>
    <row r="88" spans="1:5">
      <c r="A88" s="2" t="s">
        <v>103</v>
      </c>
      <c r="B88" s="2" t="s">
        <v>5</v>
      </c>
      <c r="C88" s="3">
        <v>1</v>
      </c>
      <c r="D88" s="1">
        <v>87.46</v>
      </c>
      <c r="E88" s="1" t="str">
        <f>HYPERLINK("https://www.ncbi.nlm.nih.gov/nucleotide/CP076163.1?report=genbank&amp;log$=nucltop&amp;blast_rank=86&amp;RID=MYMUGCMG016","CP076163.1")</f>
        <v>CP076163.1</v>
      </c>
    </row>
    <row r="89" spans="1:5">
      <c r="A89" s="2" t="s">
        <v>104</v>
      </c>
      <c r="B89" s="2" t="s">
        <v>5</v>
      </c>
      <c r="C89" s="3">
        <v>1</v>
      </c>
      <c r="D89" s="1">
        <v>87.46</v>
      </c>
      <c r="E89" s="1" t="str">
        <f>HYPERLINK("https://www.ncbi.nlm.nih.gov/nucleotide/CP076160.1?report=genbank&amp;log$=nucltop&amp;blast_rank=87&amp;RID=MYMUGCMG016","CP076160.1")</f>
        <v>CP076160.1</v>
      </c>
    </row>
    <row r="90" spans="1:5">
      <c r="A90" s="2" t="s">
        <v>105</v>
      </c>
      <c r="B90" s="2" t="s">
        <v>5</v>
      </c>
      <c r="C90" s="3">
        <v>1</v>
      </c>
      <c r="D90" s="1">
        <v>87.46</v>
      </c>
      <c r="E90" s="1" t="str">
        <f>HYPERLINK("https://www.ncbi.nlm.nih.gov/nucleotide/CP076157.1?report=genbank&amp;log$=nucltop&amp;blast_rank=88&amp;RID=MYMUGCMG016","CP076157.1")</f>
        <v>CP076157.1</v>
      </c>
    </row>
    <row r="91" spans="1:5">
      <c r="A91" s="2" t="s">
        <v>106</v>
      </c>
      <c r="B91" s="2" t="s">
        <v>5</v>
      </c>
      <c r="C91" s="3">
        <v>1</v>
      </c>
      <c r="D91" s="1">
        <v>87.46</v>
      </c>
      <c r="E91" s="1" t="str">
        <f>HYPERLINK("https://www.ncbi.nlm.nih.gov/nucleotide/CP076154.1?report=genbank&amp;log$=nucltop&amp;blast_rank=89&amp;RID=MYMUGCMG016","CP076154.1")</f>
        <v>CP076154.1</v>
      </c>
    </row>
    <row r="92" spans="1:5">
      <c r="A92" s="2" t="s">
        <v>107</v>
      </c>
      <c r="B92" s="2" t="s">
        <v>5</v>
      </c>
      <c r="C92" s="3">
        <v>1</v>
      </c>
      <c r="D92" s="1">
        <v>87.46</v>
      </c>
      <c r="E92" s="1" t="str">
        <f>HYPERLINK("https://www.ncbi.nlm.nih.gov/nucleotide/CP076151.1?report=genbank&amp;log$=nucltop&amp;blast_rank=90&amp;RID=MYMUGCMG016","CP076151.1")</f>
        <v>CP076151.1</v>
      </c>
    </row>
    <row r="93" spans="1:5">
      <c r="A93" s="2" t="s">
        <v>108</v>
      </c>
      <c r="B93" s="2" t="s">
        <v>5</v>
      </c>
      <c r="C93" s="3">
        <v>1</v>
      </c>
      <c r="D93" s="1">
        <v>87.46</v>
      </c>
      <c r="E93" s="1" t="str">
        <f>HYPERLINK("https://www.ncbi.nlm.nih.gov/nucleotide/CP076148.1?report=genbank&amp;log$=nucltop&amp;blast_rank=91&amp;RID=MYMUGCMG016","CP076148.1")</f>
        <v>CP076148.1</v>
      </c>
    </row>
    <row r="94" spans="1:5">
      <c r="A94" s="2" t="s">
        <v>109</v>
      </c>
      <c r="B94" s="2" t="s">
        <v>5</v>
      </c>
      <c r="C94" s="3">
        <v>1</v>
      </c>
      <c r="D94" s="1">
        <v>87.46</v>
      </c>
      <c r="E94" s="1" t="str">
        <f>HYPERLINK("https://www.ncbi.nlm.nih.gov/nucleotide/CP076146.1?report=genbank&amp;log$=nucltop&amp;blast_rank=92&amp;RID=MYMUGCMG016","CP076146.1")</f>
        <v>CP076146.1</v>
      </c>
    </row>
    <row r="95" spans="1:5">
      <c r="A95" s="2" t="s">
        <v>110</v>
      </c>
      <c r="B95" s="2" t="s">
        <v>5</v>
      </c>
      <c r="C95" s="3">
        <v>1</v>
      </c>
      <c r="D95" s="1">
        <v>87.46</v>
      </c>
      <c r="E95" s="1" t="str">
        <f>HYPERLINK("https://www.ncbi.nlm.nih.gov/nucleotide/CP076144.1?report=genbank&amp;log$=nucltop&amp;blast_rank=93&amp;RID=MYMUGCMG016","CP076144.1")</f>
        <v>CP076144.1</v>
      </c>
    </row>
    <row r="96" spans="1:5">
      <c r="A96" s="2" t="s">
        <v>111</v>
      </c>
      <c r="B96" s="2" t="s">
        <v>5</v>
      </c>
      <c r="C96" s="3">
        <v>1</v>
      </c>
      <c r="D96" s="1">
        <v>87.46</v>
      </c>
      <c r="E96" s="1" t="str">
        <f>HYPERLINK("https://www.ncbi.nlm.nih.gov/nucleotide/CP076141.1?report=genbank&amp;log$=nucltop&amp;blast_rank=94&amp;RID=MYMUGCMG016","CP076141.1")</f>
        <v>CP076141.1</v>
      </c>
    </row>
    <row r="97" spans="1:5">
      <c r="A97" s="2" t="s">
        <v>112</v>
      </c>
      <c r="B97" s="2" t="s">
        <v>5</v>
      </c>
      <c r="C97" s="3">
        <v>1</v>
      </c>
      <c r="D97" s="1">
        <v>87.46</v>
      </c>
      <c r="E97" s="1" t="str">
        <f>HYPERLINK("https://www.ncbi.nlm.nih.gov/nucleotide/CP076138.1?report=genbank&amp;log$=nucltop&amp;blast_rank=95&amp;RID=MYMUGCMG016","CP076138.1")</f>
        <v>CP076138.1</v>
      </c>
    </row>
    <row r="98" spans="1:5">
      <c r="A98" s="2" t="s">
        <v>113</v>
      </c>
      <c r="B98" s="2" t="s">
        <v>5</v>
      </c>
      <c r="C98" s="3">
        <v>1</v>
      </c>
      <c r="D98" s="1">
        <v>87.46</v>
      </c>
      <c r="E98" s="1" t="str">
        <f>HYPERLINK("https://www.ncbi.nlm.nih.gov/nucleotide/CP076728.1?report=genbank&amp;log$=nucltop&amp;blast_rank=96&amp;RID=MYMUGCMG016","CP076728.1")</f>
        <v>CP076728.1</v>
      </c>
    </row>
    <row r="99" spans="1:5">
      <c r="A99" s="2" t="s">
        <v>114</v>
      </c>
      <c r="B99" s="2" t="s">
        <v>5</v>
      </c>
      <c r="C99" s="3">
        <v>1</v>
      </c>
      <c r="D99" s="1">
        <v>87.46</v>
      </c>
      <c r="E99" s="1" t="str">
        <f>HYPERLINK("https://www.ncbi.nlm.nih.gov/nucleotide/CP091767.1?report=genbank&amp;log$=nucltop&amp;blast_rank=97&amp;RID=MYMUGCMG016","CP091767.1")</f>
        <v>CP091767.1</v>
      </c>
    </row>
    <row r="100" spans="1:5">
      <c r="A100" s="2" t="s">
        <v>115</v>
      </c>
      <c r="B100" s="2" t="s">
        <v>5</v>
      </c>
      <c r="C100" s="3">
        <v>1</v>
      </c>
      <c r="D100" s="1">
        <v>87.46</v>
      </c>
      <c r="E100" s="1" t="str">
        <f>HYPERLINK("https://www.ncbi.nlm.nih.gov/nucleotide/CP091765.1?report=genbank&amp;log$=nucltop&amp;blast_rank=98&amp;RID=MYMUGCMG016","CP091765.1")</f>
        <v>CP091765.1</v>
      </c>
    </row>
    <row r="101" spans="1:5">
      <c r="A101" s="2" t="s">
        <v>116</v>
      </c>
      <c r="B101" s="2" t="s">
        <v>5</v>
      </c>
      <c r="C101" s="3">
        <v>1</v>
      </c>
      <c r="D101" s="1">
        <v>87.46</v>
      </c>
      <c r="E101" s="1" t="str">
        <f>HYPERLINK("https://www.ncbi.nlm.nih.gov/nucleotide/CP091762.1?report=genbank&amp;log$=nucltop&amp;blast_rank=99&amp;RID=MYMUGCMG016","CP091762.1")</f>
        <v>CP091762.1</v>
      </c>
    </row>
    <row r="102" spans="1:5">
      <c r="A102" s="5" t="s">
        <v>117</v>
      </c>
      <c r="B102" s="5" t="s">
        <v>5</v>
      </c>
      <c r="C102" s="6">
        <v>1</v>
      </c>
      <c r="D102" s="7">
        <v>87.46</v>
      </c>
      <c r="E102" s="7" t="str">
        <f>HYPERLINK("https://www.ncbi.nlm.nih.gov/nucleotide/CP066168.1?report=genbank&amp;log$=nucltop&amp;blast_rank=100&amp;RID=MYMUGCMG016","CP066168.1")</f>
        <v>CP066168.1</v>
      </c>
    </row>
    <row r="106" spans="1:5">
      <c r="A106" t="s">
        <v>118</v>
      </c>
    </row>
  </sheetData>
  <mergeCells count="1">
    <mergeCell ref="A1:E1"/>
  </mergeCells>
  <phoneticPr fontId="18" type="noConversion"/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MYMUGCMG016-Alignment-Descripti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Microsoft Office User</cp:lastModifiedBy>
  <cp:lastPrinted>2022-10-21T02:25:16Z</cp:lastPrinted>
  <dcterms:created xsi:type="dcterms:W3CDTF">2022-10-19T01:33:21Z</dcterms:created>
  <dcterms:modified xsi:type="dcterms:W3CDTF">2023-03-12T10:50:38Z</dcterms:modified>
</cp:coreProperties>
</file>