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6" i="1" l="1"/>
  <c r="I56" i="1"/>
  <c r="I55" i="1"/>
  <c r="G55" i="1"/>
  <c r="G43" i="1"/>
  <c r="F47" i="1"/>
  <c r="C47" i="1"/>
  <c r="C43" i="1"/>
  <c r="G31" i="1"/>
  <c r="F31" i="1"/>
  <c r="E33" i="1"/>
  <c r="D31" i="1"/>
  <c r="C35" i="1"/>
  <c r="C31" i="1"/>
  <c r="J25" i="1"/>
  <c r="I22" i="1"/>
  <c r="H21" i="1"/>
  <c r="G24" i="1"/>
  <c r="F23" i="1"/>
  <c r="I5" i="1"/>
  <c r="J11" i="1"/>
  <c r="H8" i="1"/>
  <c r="G9" i="1"/>
  <c r="F12" i="1"/>
  <c r="G35" i="1"/>
  <c r="F35" i="1"/>
  <c r="D35" i="1"/>
  <c r="E50" i="1"/>
  <c r="E49" i="1"/>
  <c r="E48" i="1"/>
  <c r="E47" i="1"/>
  <c r="G47" i="1"/>
  <c r="D47" i="1"/>
  <c r="E46" i="1"/>
  <c r="E45" i="1"/>
  <c r="E44" i="1"/>
  <c r="E43" i="1"/>
  <c r="F43" i="1"/>
  <c r="D43" i="1"/>
  <c r="E38" i="1"/>
  <c r="E37" i="1"/>
  <c r="E36" i="1"/>
  <c r="E35" i="1"/>
  <c r="E31" i="1"/>
  <c r="E32" i="1"/>
  <c r="E34" i="1"/>
  <c r="G57" i="1"/>
  <c r="G7" i="1"/>
  <c r="G56" i="1"/>
  <c r="F56" i="1"/>
  <c r="F57" i="1"/>
  <c r="J57" i="1"/>
  <c r="F55" i="1"/>
  <c r="J55" i="1"/>
  <c r="I57" i="1"/>
  <c r="H57" i="1"/>
  <c r="H56" i="1"/>
  <c r="H55" i="1"/>
  <c r="F3" i="1"/>
  <c r="G3" i="1"/>
  <c r="F4" i="1"/>
  <c r="G4" i="1"/>
  <c r="H4" i="1"/>
  <c r="I4" i="1"/>
  <c r="J4" i="1"/>
  <c r="F5" i="1"/>
  <c r="G5" i="1"/>
  <c r="H5" i="1"/>
  <c r="J5" i="1"/>
  <c r="F6" i="1"/>
  <c r="G6" i="1"/>
  <c r="H6" i="1"/>
  <c r="I6" i="1"/>
  <c r="J6" i="1"/>
  <c r="F7" i="1"/>
  <c r="H7" i="1"/>
  <c r="I7" i="1"/>
  <c r="J7" i="1"/>
  <c r="F8" i="1"/>
  <c r="G8" i="1"/>
  <c r="I8" i="1"/>
  <c r="J8" i="1"/>
  <c r="F9" i="1"/>
  <c r="H9" i="1"/>
  <c r="I9" i="1"/>
  <c r="J9" i="1"/>
  <c r="F10" i="1"/>
  <c r="G10" i="1"/>
  <c r="H10" i="1"/>
  <c r="I10" i="1"/>
  <c r="J10" i="1"/>
  <c r="F11" i="1"/>
  <c r="G11" i="1"/>
  <c r="H11" i="1"/>
  <c r="I11" i="1"/>
  <c r="G12" i="1"/>
  <c r="H12" i="1"/>
  <c r="I12" i="1"/>
  <c r="J12" i="1"/>
  <c r="F18" i="1"/>
  <c r="H18" i="1"/>
  <c r="G18" i="1"/>
  <c r="I18" i="1"/>
  <c r="J18" i="1"/>
  <c r="F19" i="1"/>
  <c r="H19" i="1"/>
  <c r="G19" i="1"/>
  <c r="I19" i="1"/>
  <c r="J19" i="1"/>
  <c r="F20" i="1"/>
  <c r="H20" i="1"/>
  <c r="G20" i="1"/>
  <c r="I20" i="1"/>
  <c r="J20" i="1"/>
  <c r="F21" i="1"/>
  <c r="G21" i="1"/>
  <c r="I21" i="1"/>
  <c r="J21" i="1"/>
  <c r="F22" i="1"/>
  <c r="H22" i="1"/>
  <c r="G22" i="1"/>
  <c r="J22" i="1"/>
  <c r="H23" i="1"/>
  <c r="G23" i="1"/>
  <c r="I23" i="1"/>
  <c r="J23" i="1"/>
  <c r="F24" i="1"/>
  <c r="H24" i="1"/>
  <c r="I24" i="1"/>
  <c r="J24" i="1"/>
  <c r="F25" i="1"/>
  <c r="H25" i="1"/>
  <c r="G25" i="1"/>
  <c r="I25" i="1"/>
  <c r="F26" i="1"/>
  <c r="H26" i="1"/>
  <c r="G26" i="1"/>
  <c r="I26" i="1"/>
  <c r="J26" i="1"/>
  <c r="G17" i="1"/>
  <c r="F17" i="1"/>
</calcChain>
</file>

<file path=xl/sharedStrings.xml><?xml version="1.0" encoding="utf-8"?>
<sst xmlns="http://schemas.openxmlformats.org/spreadsheetml/2006/main" count="65" uniqueCount="35">
  <si>
    <t>Sample Name</t>
  </si>
  <si>
    <t>Standard Deviation</t>
  </si>
  <si>
    <t>Relative Error</t>
  </si>
  <si>
    <t xml:space="preserve">Table S1. Four independent Spike-in Qubit™ measurements of reading increases between 1 and 20 pg/μL using a 250 pg/μL Qubit™ Standard #2 RNA sample. </t>
  </si>
  <si>
    <t xml:space="preserve">Table S2. Four independent Spike-in Qubit™ measurements of reading increases between 1 and 20 pg/μL using a 250 pg/μL trophoblast total RNA sample. </t>
  </si>
  <si>
    <t>RNA-1</t>
  </si>
  <si>
    <t>RNA-2</t>
  </si>
  <si>
    <t>RNA-3</t>
  </si>
  <si>
    <t>RNA-4</t>
  </si>
  <si>
    <t>RNA+DNA-1</t>
  </si>
  <si>
    <t>RNA+DNA-2</t>
  </si>
  <si>
    <t>RNA+DNA-3</t>
  </si>
  <si>
    <t>RNA+DNA-4</t>
  </si>
  <si>
    <t>Table S5. Three independent Spike-in Qubit™ measurements of plasma RNA samples</t>
  </si>
  <si>
    <t>Kit</t>
  </si>
  <si>
    <t>Sample Volume for Spike-in (μL)</t>
  </si>
  <si>
    <t>[RNA] (pg/μL)</t>
  </si>
  <si>
    <t>Reading increase-1 (pg/μL)</t>
  </si>
  <si>
    <t>Reading increase-2 (pg/μL)</t>
  </si>
  <si>
    <t>Reading increase-3 (pg/μL)</t>
  </si>
  <si>
    <t>Average Reading increase (pg/μL)</t>
  </si>
  <si>
    <t>Measured Reading Increase (pg/μL)</t>
  </si>
  <si>
    <t>Average Measured Reading Increase  (pg/μL)</t>
  </si>
  <si>
    <t>Average [RNA] (pg/μL)</t>
  </si>
  <si>
    <t>Expected Reading Increase (pg/μL)</t>
  </si>
  <si>
    <t>Measured Reading Increase-1 (pg/μL)</t>
  </si>
  <si>
    <t>Measured Reading Increase-2 (pg/μL)</t>
  </si>
  <si>
    <t>Measured Reading Increase-3 (pg/μL)</t>
  </si>
  <si>
    <t>Measured Reading Increase-4 (pg/μL)</t>
  </si>
  <si>
    <t>Coefficient of Variation</t>
  </si>
  <si>
    <t>Deviation from Ideal</t>
  </si>
  <si>
    <t>Measured Reading (pg/μL)</t>
  </si>
  <si>
    <t>Average Measured Reading   (pg/μL)</t>
  </si>
  <si>
    <t xml:space="preserve">Table S3. Four independent Spike-in Qubit™ measurements of a 60 pg/μL trophoblast total RNA sample or a mixure of trophoblast total RNA and Qubit™ Standard #2 DNA  (60 pg/μL each)      </t>
  </si>
  <si>
    <t xml:space="preserve">Table S4. Four independent  Quant-iT™ RiboGreen®  measurements of a 60 pg/μL trophoblast total RNA sample or a mixure of trophoblast total RNA and Qubit™ Standard #2 DNA  (60 pg/μL each)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</si>
</sst>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64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/>
    <xf numFmtId="165" fontId="1" fillId="2" borderId="1" xfId="0" applyNumberFormat="1" applyFont="1" applyFill="1" applyBorder="1" applyAlignment="1">
      <alignment wrapText="1"/>
    </xf>
    <xf numFmtId="165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165" fontId="1" fillId="0" borderId="0" xfId="0" applyNumberFormat="1" applyFont="1"/>
    <xf numFmtId="165" fontId="1" fillId="0" borderId="1" xfId="0" applyNumberFormat="1" applyFont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2" fillId="2" borderId="2" xfId="0" applyNumberFormat="1" applyFont="1" applyFill="1" applyBorder="1" applyAlignment="1">
      <alignment horizontal="left" wrapText="1"/>
    </xf>
    <xf numFmtId="2" fontId="2" fillId="2" borderId="3" xfId="0" applyNumberFormat="1" applyFont="1" applyFill="1" applyBorder="1" applyAlignment="1">
      <alignment horizontal="left" wrapText="1"/>
    </xf>
    <xf numFmtId="2" fontId="2" fillId="2" borderId="4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164" fontId="1" fillId="0" borderId="5" xfId="0" applyNumberFormat="1" applyFont="1" applyBorder="1" applyAlignment="1">
      <alignment wrapText="1"/>
    </xf>
    <xf numFmtId="164" fontId="0" fillId="0" borderId="6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</cellXfs>
  <cellStyles count="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57"/>
  <sheetViews>
    <sheetView tabSelected="1" topLeftCell="A36" workbookViewId="0">
      <selection activeCell="J57" sqref="J57"/>
    </sheetView>
  </sheetViews>
  <sheetFormatPr baseColWidth="10" defaultRowHeight="15" x14ac:dyDescent="0"/>
  <cols>
    <col min="1" max="1" width="13.6640625" style="1" customWidth="1"/>
    <col min="2" max="9" width="12" style="1" customWidth="1"/>
    <col min="10" max="12" width="10.83203125" style="1"/>
    <col min="13" max="13" width="16.1640625" style="1" customWidth="1"/>
    <col min="14" max="16384" width="10.83203125" style="1"/>
  </cols>
  <sheetData>
    <row r="1" spans="1:10" ht="43" customHeight="1">
      <c r="A1" s="22" t="s">
        <v>3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7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22</v>
      </c>
      <c r="G2" s="2" t="s">
        <v>1</v>
      </c>
      <c r="H2" s="3" t="s">
        <v>2</v>
      </c>
      <c r="I2" s="3" t="s">
        <v>29</v>
      </c>
      <c r="J2" s="9" t="s">
        <v>30</v>
      </c>
    </row>
    <row r="3" spans="1:10">
      <c r="A3" s="4">
        <v>0</v>
      </c>
      <c r="B3" s="2">
        <v>0</v>
      </c>
      <c r="C3" s="2">
        <v>0</v>
      </c>
      <c r="D3" s="2">
        <v>0</v>
      </c>
      <c r="E3" s="2">
        <v>0</v>
      </c>
      <c r="F3" s="2">
        <f>AVERAGE(B3:E3)</f>
        <v>0</v>
      </c>
      <c r="G3" s="2">
        <f>_xlfn.STDEV.S(B3:E3)</f>
        <v>0</v>
      </c>
      <c r="H3" s="5"/>
      <c r="I3" s="12"/>
      <c r="J3" s="9"/>
    </row>
    <row r="4" spans="1:10">
      <c r="A4" s="4">
        <v>1</v>
      </c>
      <c r="B4" s="7">
        <v>0.36666666666666359</v>
      </c>
      <c r="C4" s="7">
        <v>0.93333333333333002</v>
      </c>
      <c r="D4" s="7">
        <v>0.19999999999999574</v>
      </c>
      <c r="E4" s="7">
        <v>3</v>
      </c>
      <c r="F4" s="2">
        <f t="shared" ref="F4:F12" si="0">AVERAGE(B4:E4)</f>
        <v>1.1249999999999973</v>
      </c>
      <c r="G4" s="2">
        <f t="shared" ref="G4:G12" si="1">_xlfn.STDEV.S(B4:E4)</f>
        <v>1.2888050739031573</v>
      </c>
      <c r="H4" s="5">
        <f t="shared" ref="H4:H12" si="2">(F4-A4)/A4</f>
        <v>0.12499999999999734</v>
      </c>
      <c r="I4" s="12">
        <f>G4/F4</f>
        <v>1.1456045101361425</v>
      </c>
      <c r="J4" s="12">
        <f>ABS(H4)+I4</f>
        <v>1.2706045101361398</v>
      </c>
    </row>
    <row r="5" spans="1:10">
      <c r="A5" s="4">
        <v>2</v>
      </c>
      <c r="B5" s="7">
        <v>3.2666666666666586</v>
      </c>
      <c r="C5" s="7">
        <v>2.2333333333333343</v>
      </c>
      <c r="D5" s="7">
        <v>1.8333333333333321</v>
      </c>
      <c r="E5" s="7">
        <v>3.2666666666666657</v>
      </c>
      <c r="F5" s="2">
        <f t="shared" si="0"/>
        <v>2.6499999999999977</v>
      </c>
      <c r="G5" s="2">
        <f t="shared" si="1"/>
        <v>0.73055027459011979</v>
      </c>
      <c r="H5" s="5">
        <f>(F5-A5)/A5</f>
        <v>0.32499999999999885</v>
      </c>
      <c r="I5" s="12">
        <f t="shared" ref="I5:I12" si="3">G5/F5</f>
        <v>0.27567934890193224</v>
      </c>
      <c r="J5" s="12">
        <f t="shared" ref="J5:J26" si="4">ABS(H5)+I5</f>
        <v>0.60067934890193109</v>
      </c>
    </row>
    <row r="6" spans="1:10">
      <c r="A6" s="4">
        <v>3</v>
      </c>
      <c r="B6" s="7">
        <v>3.4666666666666615</v>
      </c>
      <c r="C6" s="7">
        <v>3.1666666666666643</v>
      </c>
      <c r="D6" s="7">
        <v>2.6333333333333302</v>
      </c>
      <c r="E6" s="7">
        <v>3.6333333333333364</v>
      </c>
      <c r="F6" s="2">
        <f>AVERAGE(B6:E6)</f>
        <v>3.2249999999999979</v>
      </c>
      <c r="G6" s="2">
        <f>_xlfn.STDEV.S(B6:E6)</f>
        <v>0.43917009275493041</v>
      </c>
      <c r="H6" s="5">
        <f t="shared" si="2"/>
        <v>7.4999999999999289E-2</v>
      </c>
      <c r="I6" s="12">
        <f t="shared" si="3"/>
        <v>0.13617677294726532</v>
      </c>
      <c r="J6" s="12">
        <f t="shared" si="4"/>
        <v>0.21117677294726461</v>
      </c>
    </row>
    <row r="7" spans="1:10">
      <c r="A7" s="4">
        <v>4</v>
      </c>
      <c r="B7" s="7">
        <v>2.9999999999999929</v>
      </c>
      <c r="C7" s="7">
        <v>4</v>
      </c>
      <c r="D7" s="7">
        <v>4.5333333333333297</v>
      </c>
      <c r="E7" s="7">
        <v>4.8666666666666671</v>
      </c>
      <c r="F7" s="2">
        <f>AVERAGE(B7:E7)</f>
        <v>4.0999999999999979</v>
      </c>
      <c r="G7" s="2">
        <f>_xlfn.STDEV.S(B7:E7)</f>
        <v>0.81558885793344738</v>
      </c>
      <c r="H7" s="5">
        <f t="shared" si="2"/>
        <v>2.4999999999999467E-2</v>
      </c>
      <c r="I7" s="12">
        <f t="shared" si="3"/>
        <v>0.19892411169108484</v>
      </c>
      <c r="J7" s="12">
        <f t="shared" si="4"/>
        <v>0.22392411169108431</v>
      </c>
    </row>
    <row r="8" spans="1:10">
      <c r="A8" s="4">
        <v>5</v>
      </c>
      <c r="B8" s="7">
        <v>5.399999999999995</v>
      </c>
      <c r="C8" s="7">
        <v>5.5333333333333314</v>
      </c>
      <c r="D8" s="7">
        <v>4.9666666666666703</v>
      </c>
      <c r="E8" s="7">
        <v>5.3666666666666671</v>
      </c>
      <c r="F8" s="2">
        <f>AVERAGE(B8:E8)</f>
        <v>5.3166666666666664</v>
      </c>
      <c r="G8" s="2">
        <f t="shared" si="1"/>
        <v>0.24419178862039614</v>
      </c>
      <c r="H8" s="5">
        <f>(F8-A8)/A8</f>
        <v>6.3333333333333283E-2</v>
      </c>
      <c r="I8" s="12">
        <f t="shared" si="3"/>
        <v>4.5929490022645042E-2</v>
      </c>
      <c r="J8" s="12">
        <f t="shared" si="4"/>
        <v>0.10926282335597833</v>
      </c>
    </row>
    <row r="9" spans="1:10">
      <c r="A9" s="4">
        <v>7.5</v>
      </c>
      <c r="B9" s="7">
        <v>8.0999999999999979</v>
      </c>
      <c r="C9" s="7">
        <v>7.966666666666665</v>
      </c>
      <c r="D9" s="7">
        <v>7.1</v>
      </c>
      <c r="E9" s="7">
        <v>7.8999999999999986</v>
      </c>
      <c r="F9" s="2">
        <f t="shared" si="0"/>
        <v>7.7666666666666657</v>
      </c>
      <c r="G9" s="2">
        <f>_xlfn.STDEV.S(B9:E9)</f>
        <v>0.45215533220835047</v>
      </c>
      <c r="H9" s="5">
        <f t="shared" si="2"/>
        <v>3.5555555555555431E-2</v>
      </c>
      <c r="I9" s="12">
        <f>G9/F9</f>
        <v>5.8217424747856288E-2</v>
      </c>
      <c r="J9" s="12">
        <f t="shared" si="4"/>
        <v>9.3772980303411718E-2</v>
      </c>
    </row>
    <row r="10" spans="1:10">
      <c r="A10" s="4">
        <v>10</v>
      </c>
      <c r="B10" s="8">
        <v>10.166666666666661</v>
      </c>
      <c r="C10" s="8">
        <v>10.566666666666659</v>
      </c>
      <c r="D10" s="8">
        <v>10.6666666666667</v>
      </c>
      <c r="E10" s="8">
        <v>11.366666666666664</v>
      </c>
      <c r="F10" s="2">
        <f>AVERAGE(B10:E10)</f>
        <v>10.69166666666667</v>
      </c>
      <c r="G10" s="2">
        <f>_xlfn.STDEV.S(B10:E10)</f>
        <v>0.49916597106239868</v>
      </c>
      <c r="H10" s="5">
        <f t="shared" si="2"/>
        <v>6.9166666666667001E-2</v>
      </c>
      <c r="I10" s="12">
        <f t="shared" si="3"/>
        <v>4.668738622563353E-2</v>
      </c>
      <c r="J10" s="12">
        <f t="shared" si="4"/>
        <v>0.11585405289230052</v>
      </c>
    </row>
    <row r="11" spans="1:10">
      <c r="A11" s="4">
        <v>15</v>
      </c>
      <c r="B11" s="7">
        <v>15.266666666666662</v>
      </c>
      <c r="C11" s="7">
        <v>15.333333333333332</v>
      </c>
      <c r="D11" s="7">
        <v>15.8</v>
      </c>
      <c r="E11" s="7">
        <v>15.666666666666668</v>
      </c>
      <c r="F11" s="2">
        <f t="shared" si="0"/>
        <v>15.516666666666666</v>
      </c>
      <c r="G11" s="2">
        <f t="shared" si="1"/>
        <v>0.25748067169459038</v>
      </c>
      <c r="H11" s="5">
        <f t="shared" si="2"/>
        <v>3.4444444444444382E-2</v>
      </c>
      <c r="I11" s="12">
        <f t="shared" si="3"/>
        <v>1.6593813428222796E-2</v>
      </c>
      <c r="J11" s="12">
        <f t="shared" si="4"/>
        <v>5.1038257872667178E-2</v>
      </c>
    </row>
    <row r="12" spans="1:10">
      <c r="A12" s="4">
        <v>20</v>
      </c>
      <c r="B12" s="7">
        <v>20.066666666666659</v>
      </c>
      <c r="C12" s="7">
        <v>21.100000000000005</v>
      </c>
      <c r="D12" s="7">
        <v>20.933333333333302</v>
      </c>
      <c r="E12" s="7">
        <v>19.166666666666668</v>
      </c>
      <c r="F12" s="2">
        <f>AVERAGE(B12:E12)</f>
        <v>20.316666666666659</v>
      </c>
      <c r="G12" s="2">
        <f t="shared" si="1"/>
        <v>0.89048467867951142</v>
      </c>
      <c r="H12" s="5">
        <f t="shared" si="2"/>
        <v>1.5833333333332967E-2</v>
      </c>
      <c r="I12" s="12">
        <f t="shared" si="3"/>
        <v>4.3830254898089178E-2</v>
      </c>
      <c r="J12" s="12">
        <f t="shared" si="4"/>
        <v>5.9663588231422149E-2</v>
      </c>
    </row>
    <row r="13" spans="1:10">
      <c r="J13" s="11"/>
    </row>
    <row r="14" spans="1:10">
      <c r="J14" s="11"/>
    </row>
    <row r="15" spans="1:10" ht="43" customHeight="1">
      <c r="A15" s="22" t="s">
        <v>4</v>
      </c>
      <c r="B15" s="23"/>
      <c r="C15" s="23"/>
      <c r="D15" s="23"/>
      <c r="E15" s="23"/>
      <c r="F15" s="23"/>
      <c r="G15" s="23"/>
      <c r="H15" s="23"/>
      <c r="I15" s="23"/>
      <c r="J15" s="24"/>
    </row>
    <row r="16" spans="1:10" ht="75">
      <c r="A16" s="2" t="s">
        <v>24</v>
      </c>
      <c r="B16" s="2" t="s">
        <v>25</v>
      </c>
      <c r="C16" s="2" t="s">
        <v>26</v>
      </c>
      <c r="D16" s="2" t="s">
        <v>27</v>
      </c>
      <c r="E16" s="2" t="s">
        <v>28</v>
      </c>
      <c r="F16" s="2" t="s">
        <v>22</v>
      </c>
      <c r="G16" s="2" t="s">
        <v>1</v>
      </c>
      <c r="H16" s="3" t="s">
        <v>2</v>
      </c>
      <c r="I16" s="3" t="s">
        <v>29</v>
      </c>
      <c r="J16" s="15" t="s">
        <v>30</v>
      </c>
    </row>
    <row r="17" spans="1:10">
      <c r="A17" s="4">
        <v>0</v>
      </c>
      <c r="B17" s="2">
        <v>0</v>
      </c>
      <c r="C17" s="2">
        <v>0</v>
      </c>
      <c r="D17" s="2">
        <v>0</v>
      </c>
      <c r="E17" s="2">
        <v>0</v>
      </c>
      <c r="F17" s="2">
        <f>AVERAGE(B17:E17)</f>
        <v>0</v>
      </c>
      <c r="G17" s="2">
        <f>_xlfn.STDEV.S(B17:E17)</f>
        <v>0</v>
      </c>
      <c r="H17" s="5"/>
      <c r="I17" s="6"/>
      <c r="J17" s="6"/>
    </row>
    <row r="18" spans="1:10">
      <c r="A18" s="4">
        <v>1</v>
      </c>
      <c r="B18" s="7">
        <v>1.7333333333333301</v>
      </c>
      <c r="C18" s="7">
        <v>1.2333333333333343</v>
      </c>
      <c r="D18" s="7">
        <v>2.7999999999999972</v>
      </c>
      <c r="E18" s="7">
        <v>0.86666666666666714</v>
      </c>
      <c r="F18" s="2">
        <f t="shared" ref="F18:F19" si="5">AVERAGE(B18:E18)</f>
        <v>1.6583333333333321</v>
      </c>
      <c r="G18" s="2">
        <f t="shared" ref="G18:G19" si="6">_xlfn.STDEV.S(B18:E18)</f>
        <v>0.83991842637422853</v>
      </c>
      <c r="H18" s="5">
        <f t="shared" ref="H18:H26" si="7">(F18-A18)/A18</f>
        <v>0.6583333333333321</v>
      </c>
      <c r="I18" s="6">
        <f t="shared" ref="I18:I22" si="8">G18/F18</f>
        <v>0.50648347319048992</v>
      </c>
      <c r="J18" s="6">
        <f t="shared" si="4"/>
        <v>1.164816806523822</v>
      </c>
    </row>
    <row r="19" spans="1:10">
      <c r="A19" s="4">
        <v>2</v>
      </c>
      <c r="B19" s="7">
        <v>3.5666666666666602</v>
      </c>
      <c r="C19" s="7">
        <v>3.0999999999999943</v>
      </c>
      <c r="D19" s="7">
        <v>2.93333333333333</v>
      </c>
      <c r="E19" s="7">
        <v>1.9333333333333371</v>
      </c>
      <c r="F19" s="2">
        <f t="shared" si="5"/>
        <v>2.8833333333333302</v>
      </c>
      <c r="G19" s="2">
        <f t="shared" si="6"/>
        <v>0.6877230277974975</v>
      </c>
      <c r="H19" s="5">
        <f t="shared" si="7"/>
        <v>0.4416666666666651</v>
      </c>
      <c r="I19" s="6">
        <f t="shared" si="8"/>
        <v>0.23851665703959476</v>
      </c>
      <c r="J19" s="6">
        <f t="shared" si="4"/>
        <v>0.68018332370625989</v>
      </c>
    </row>
    <row r="20" spans="1:10">
      <c r="A20" s="4">
        <v>3</v>
      </c>
      <c r="B20" s="7">
        <v>3.3999999999999901</v>
      </c>
      <c r="C20" s="7">
        <v>2.63333333333334</v>
      </c>
      <c r="D20" s="7">
        <v>3.5</v>
      </c>
      <c r="E20" s="7">
        <v>2.5333333333333314</v>
      </c>
      <c r="F20" s="2">
        <f>AVERAGE(B20:E20)</f>
        <v>3.0166666666666653</v>
      </c>
      <c r="G20" s="2">
        <f>_xlfn.STDEV.S(B20:E20)</f>
        <v>0.50369008696191542</v>
      </c>
      <c r="H20" s="5">
        <f t="shared" si="7"/>
        <v>5.5555555555550917E-3</v>
      </c>
      <c r="I20" s="6">
        <f t="shared" si="8"/>
        <v>0.16696908960063503</v>
      </c>
      <c r="J20" s="6">
        <f t="shared" si="4"/>
        <v>0.17252464515619012</v>
      </c>
    </row>
    <row r="21" spans="1:10">
      <c r="A21" s="4">
        <v>4</v>
      </c>
      <c r="B21" s="7">
        <v>5.2333333333333298</v>
      </c>
      <c r="C21" s="7">
        <v>4.1666666666666714</v>
      </c>
      <c r="D21" s="7">
        <v>4.8999999999999986</v>
      </c>
      <c r="E21" s="7">
        <v>3.4000000000000057</v>
      </c>
      <c r="F21" s="2">
        <f>AVERAGE(B21:E21)</f>
        <v>4.4250000000000016</v>
      </c>
      <c r="G21" s="2">
        <f t="shared" ref="G21:G22" si="9">_xlfn.STDEV.S(B21:E21)</f>
        <v>0.81575913293260349</v>
      </c>
      <c r="H21" s="5">
        <f>(F21-A21)/A21</f>
        <v>0.1062500000000004</v>
      </c>
      <c r="I21" s="6">
        <f t="shared" si="8"/>
        <v>0.18435234642544704</v>
      </c>
      <c r="J21" s="6">
        <f t="shared" si="4"/>
        <v>0.29060234642544747</v>
      </c>
    </row>
    <row r="22" spans="1:10">
      <c r="A22" s="4">
        <v>5</v>
      </c>
      <c r="B22" s="7">
        <v>5.7999999999999901</v>
      </c>
      <c r="C22" s="7">
        <v>4.5999999999999943</v>
      </c>
      <c r="D22" s="7">
        <v>5.8333333333333286</v>
      </c>
      <c r="E22" s="7">
        <v>4.2000000000000028</v>
      </c>
      <c r="F22" s="2">
        <f>AVERAGE(B22:E22)</f>
        <v>5.108333333333329</v>
      </c>
      <c r="G22" s="2">
        <f t="shared" si="9"/>
        <v>0.83416625041614489</v>
      </c>
      <c r="H22" s="5">
        <f t="shared" si="7"/>
        <v>2.166666666666579E-2</v>
      </c>
      <c r="I22" s="6">
        <f>G22/F22</f>
        <v>0.16329518768342166</v>
      </c>
      <c r="J22" s="6">
        <f t="shared" si="4"/>
        <v>0.18496185435008744</v>
      </c>
    </row>
    <row r="23" spans="1:10">
      <c r="A23" s="4">
        <v>7.5</v>
      </c>
      <c r="B23" s="7">
        <v>7.7666666666666604</v>
      </c>
      <c r="C23" s="7">
        <v>6.9333333333333371</v>
      </c>
      <c r="D23" s="7">
        <v>7.7333333333333343</v>
      </c>
      <c r="E23" s="7">
        <v>6.3333333333333286</v>
      </c>
      <c r="F23" s="2">
        <f>AVERAGE(B23:E23)</f>
        <v>7.1916666666666647</v>
      </c>
      <c r="G23" s="2">
        <f>_xlfn.STDEV.S(B23:E23)</f>
        <v>0.68980673621916266</v>
      </c>
      <c r="H23" s="5">
        <f t="shared" si="7"/>
        <v>-4.1111111111111383E-2</v>
      </c>
      <c r="I23" s="6">
        <f>G23/F23</f>
        <v>9.5917506774391134E-2</v>
      </c>
      <c r="J23" s="6">
        <f t="shared" si="4"/>
        <v>0.13702861788550252</v>
      </c>
    </row>
    <row r="24" spans="1:10">
      <c r="A24" s="4">
        <v>10</v>
      </c>
      <c r="B24" s="8">
        <v>9.4333333333333194</v>
      </c>
      <c r="C24" s="8">
        <v>8.9333333333333371</v>
      </c>
      <c r="D24" s="8">
        <v>11.233333333333334</v>
      </c>
      <c r="E24" s="8">
        <v>9.36666666666666</v>
      </c>
      <c r="F24" s="2">
        <f>AVERAGE(B24:E24)</f>
        <v>9.7416666666666636</v>
      </c>
      <c r="G24" s="2">
        <f>_xlfn.STDEV.S(B24:E24)</f>
        <v>1.0188501143718633</v>
      </c>
      <c r="H24" s="5">
        <f t="shared" si="7"/>
        <v>-2.5833333333333642E-2</v>
      </c>
      <c r="I24" s="6">
        <f t="shared" ref="I24:I26" si="10">G24/F24</f>
        <v>0.10458683808778754</v>
      </c>
      <c r="J24" s="6">
        <f t="shared" si="4"/>
        <v>0.13042017142112119</v>
      </c>
    </row>
    <row r="25" spans="1:10">
      <c r="A25" s="4">
        <v>15</v>
      </c>
      <c r="B25" s="7">
        <v>14.366666666666699</v>
      </c>
      <c r="C25" s="7">
        <v>13.700000000000003</v>
      </c>
      <c r="D25" s="7">
        <v>15.5</v>
      </c>
      <c r="E25" s="7">
        <v>14.266666666666659</v>
      </c>
      <c r="F25" s="2">
        <f t="shared" ref="F25:F26" si="11">AVERAGE(B25:E25)</f>
        <v>14.458333333333341</v>
      </c>
      <c r="G25" s="2">
        <f t="shared" ref="G25:G26" si="12">_xlfn.STDEV.S(B25:E25)</f>
        <v>0.75394026681556381</v>
      </c>
      <c r="H25" s="5">
        <f t="shared" si="7"/>
        <v>-3.6111111111110601E-2</v>
      </c>
      <c r="I25" s="6">
        <f t="shared" si="10"/>
        <v>5.2145724505975564E-2</v>
      </c>
      <c r="J25" s="6">
        <f>ABS(H25)+I25</f>
        <v>8.8256835617086166E-2</v>
      </c>
    </row>
    <row r="26" spans="1:10">
      <c r="A26" s="4">
        <v>20</v>
      </c>
      <c r="B26" s="7">
        <v>20.399999999999999</v>
      </c>
      <c r="C26" s="7">
        <v>18.866666666666674</v>
      </c>
      <c r="D26" s="7">
        <v>19.700000000000003</v>
      </c>
      <c r="E26" s="7">
        <v>18.06666666666667</v>
      </c>
      <c r="F26" s="2">
        <f t="shared" si="11"/>
        <v>19.258333333333336</v>
      </c>
      <c r="G26" s="2">
        <f t="shared" si="12"/>
        <v>1.0119197011035395</v>
      </c>
      <c r="H26" s="5">
        <f t="shared" si="7"/>
        <v>-3.7083333333333177E-2</v>
      </c>
      <c r="I26" s="6">
        <f t="shared" si="10"/>
        <v>5.2544510658773136E-2</v>
      </c>
      <c r="J26" s="6">
        <f t="shared" si="4"/>
        <v>8.9627843992106312E-2</v>
      </c>
    </row>
    <row r="29" spans="1:10" ht="54" customHeight="1">
      <c r="A29" s="21" t="s">
        <v>33</v>
      </c>
      <c r="B29" s="21"/>
      <c r="C29" s="21"/>
      <c r="D29" s="21"/>
      <c r="E29" s="21"/>
      <c r="F29" s="21"/>
      <c r="G29" s="21"/>
    </row>
    <row r="30" spans="1:10" ht="75">
      <c r="A30" s="3" t="s">
        <v>0</v>
      </c>
      <c r="B30" s="2" t="s">
        <v>21</v>
      </c>
      <c r="C30" s="2" t="s">
        <v>22</v>
      </c>
      <c r="D30" s="2" t="s">
        <v>1</v>
      </c>
      <c r="E30" s="17" t="s">
        <v>16</v>
      </c>
      <c r="F30" s="17" t="s">
        <v>23</v>
      </c>
      <c r="G30" s="17" t="s">
        <v>1</v>
      </c>
    </row>
    <row r="31" spans="1:10">
      <c r="A31" s="3" t="s">
        <v>5</v>
      </c>
      <c r="B31" s="2">
        <v>6</v>
      </c>
      <c r="C31" s="25">
        <f>AVERAGE(B31:B34)</f>
        <v>5.7249999999999996</v>
      </c>
      <c r="D31" s="25">
        <f>_xlfn.STDEV.S(B31:B34)</f>
        <v>0.30956959368344533</v>
      </c>
      <c r="E31" s="16">
        <f>B31*200/18</f>
        <v>66.666666666666671</v>
      </c>
      <c r="F31" s="28">
        <f>AVERAGE(E31:E34)</f>
        <v>63.611111111111114</v>
      </c>
      <c r="G31" s="28">
        <f>_xlfn.STDEV.S(E31:E34)</f>
        <v>3.4396621520382822</v>
      </c>
    </row>
    <row r="32" spans="1:10">
      <c r="A32" s="3" t="s">
        <v>6</v>
      </c>
      <c r="B32" s="2">
        <v>5.9</v>
      </c>
      <c r="C32" s="26"/>
      <c r="D32" s="26"/>
      <c r="E32" s="16">
        <f t="shared" ref="E32:E34" si="13">B32*200/18</f>
        <v>65.555555555555557</v>
      </c>
      <c r="F32" s="29"/>
      <c r="G32" s="29"/>
    </row>
    <row r="33" spans="1:7">
      <c r="A33" s="3" t="s">
        <v>7</v>
      </c>
      <c r="B33" s="2">
        <v>5.3</v>
      </c>
      <c r="C33" s="26"/>
      <c r="D33" s="26"/>
      <c r="E33" s="16">
        <f>B33*200/18</f>
        <v>58.888888888888886</v>
      </c>
      <c r="F33" s="29"/>
      <c r="G33" s="29"/>
    </row>
    <row r="34" spans="1:7">
      <c r="A34" s="3" t="s">
        <v>8</v>
      </c>
      <c r="B34" s="2">
        <v>5.7</v>
      </c>
      <c r="C34" s="27"/>
      <c r="D34" s="27"/>
      <c r="E34" s="16">
        <f t="shared" si="13"/>
        <v>63.333333333333336</v>
      </c>
      <c r="F34" s="30"/>
      <c r="G34" s="30"/>
    </row>
    <row r="35" spans="1:7">
      <c r="A35" s="3" t="s">
        <v>9</v>
      </c>
      <c r="B35" s="2">
        <v>5.9</v>
      </c>
      <c r="C35" s="25">
        <f>AVERAGE(B35:B38)</f>
        <v>5.7750000000000004</v>
      </c>
      <c r="D35" s="25">
        <f>_xlfn.STDEV.S(B35:B38)</f>
        <v>0.56199051000291211</v>
      </c>
      <c r="E35" s="16">
        <f>B35*200/18</f>
        <v>65.555555555555557</v>
      </c>
      <c r="F35" s="28">
        <f>AVERAGE(E35:E38)</f>
        <v>64.166666666666657</v>
      </c>
      <c r="G35" s="28">
        <f>_xlfn.STDEV.S(E35:E38)</f>
        <v>6.2443390000323591</v>
      </c>
    </row>
    <row r="36" spans="1:7">
      <c r="A36" s="3" t="s">
        <v>10</v>
      </c>
      <c r="B36" s="2">
        <v>6.5</v>
      </c>
      <c r="C36" s="26"/>
      <c r="D36" s="26"/>
      <c r="E36" s="16">
        <f t="shared" ref="E36:E38" si="14">B36*200/18</f>
        <v>72.222222222222229</v>
      </c>
      <c r="F36" s="26"/>
      <c r="G36" s="26"/>
    </row>
    <row r="37" spans="1:7">
      <c r="A37" s="3" t="s">
        <v>11</v>
      </c>
      <c r="B37" s="2">
        <v>5.2</v>
      </c>
      <c r="C37" s="26"/>
      <c r="D37" s="26"/>
      <c r="E37" s="16">
        <f t="shared" si="14"/>
        <v>57.777777777777779</v>
      </c>
      <c r="F37" s="26"/>
      <c r="G37" s="26"/>
    </row>
    <row r="38" spans="1:7">
      <c r="A38" s="3" t="s">
        <v>12</v>
      </c>
      <c r="B38" s="2">
        <v>5.5</v>
      </c>
      <c r="C38" s="27"/>
      <c r="D38" s="27"/>
      <c r="E38" s="16">
        <f t="shared" si="14"/>
        <v>61.111111111111114</v>
      </c>
      <c r="F38" s="27"/>
      <c r="G38" s="27"/>
    </row>
    <row r="41" spans="1:7" ht="54" customHeight="1">
      <c r="A41" s="21" t="s">
        <v>34</v>
      </c>
      <c r="B41" s="21"/>
      <c r="C41" s="21"/>
      <c r="D41" s="21"/>
      <c r="E41" s="21"/>
      <c r="F41" s="21"/>
      <c r="G41" s="21"/>
    </row>
    <row r="42" spans="1:7" ht="60">
      <c r="A42" s="3" t="s">
        <v>0</v>
      </c>
      <c r="B42" s="2" t="s">
        <v>31</v>
      </c>
      <c r="C42" s="2" t="s">
        <v>32</v>
      </c>
      <c r="D42" s="2" t="s">
        <v>1</v>
      </c>
      <c r="E42" s="9" t="s">
        <v>16</v>
      </c>
      <c r="F42" s="9" t="s">
        <v>23</v>
      </c>
      <c r="G42" s="9" t="s">
        <v>1</v>
      </c>
    </row>
    <row r="43" spans="1:7">
      <c r="A43" s="3" t="s">
        <v>5</v>
      </c>
      <c r="B43" s="2">
        <v>4.7819562892478098</v>
      </c>
      <c r="C43" s="25">
        <f>AVERAGE(B43:B46)</f>
        <v>4.8030679916643582</v>
      </c>
      <c r="D43" s="25">
        <f>_xlfn.STDEV.S(B43:B46)</f>
        <v>0.12081271180525795</v>
      </c>
      <c r="E43" s="16">
        <f>B43*200/18</f>
        <v>53.132847658308997</v>
      </c>
      <c r="F43" s="28">
        <f>AVERAGE(E43:E46)</f>
        <v>53.36742212960398</v>
      </c>
      <c r="G43" s="28">
        <f>_xlfn.STDEV.S(E43:E46)</f>
        <v>1.3423634645028657</v>
      </c>
    </row>
    <row r="44" spans="1:7">
      <c r="A44" s="3" t="s">
        <v>6</v>
      </c>
      <c r="B44" s="2">
        <v>4.9716812723141839</v>
      </c>
      <c r="C44" s="26"/>
      <c r="D44" s="26"/>
      <c r="E44" s="16">
        <f t="shared" ref="E44:E46" si="15">B44*200/18</f>
        <v>55.240903025713152</v>
      </c>
      <c r="F44" s="29"/>
      <c r="G44" s="29"/>
    </row>
    <row r="45" spans="1:7">
      <c r="A45" s="3" t="s">
        <v>7</v>
      </c>
      <c r="B45" s="2">
        <v>4.7742206201244759</v>
      </c>
      <c r="C45" s="26"/>
      <c r="D45" s="26"/>
      <c r="E45" s="16">
        <f t="shared" si="15"/>
        <v>53.046895779160849</v>
      </c>
      <c r="F45" s="29"/>
      <c r="G45" s="29"/>
    </row>
    <row r="46" spans="1:7">
      <c r="A46" s="3" t="s">
        <v>8</v>
      </c>
      <c r="B46" s="2">
        <v>4.6844137849709622</v>
      </c>
      <c r="C46" s="27"/>
      <c r="D46" s="27"/>
      <c r="E46" s="16">
        <f t="shared" si="15"/>
        <v>52.04904205523291</v>
      </c>
      <c r="F46" s="30"/>
      <c r="G46" s="30"/>
    </row>
    <row r="47" spans="1:7">
      <c r="A47" s="3" t="s">
        <v>9</v>
      </c>
      <c r="B47" s="2">
        <v>16.784588806317998</v>
      </c>
      <c r="C47" s="25">
        <f>AVERAGE(B47:B50)</f>
        <v>17.108192269045066</v>
      </c>
      <c r="D47" s="25">
        <f>_xlfn.STDEV.S(B47:B50)</f>
        <v>0.55181538426526811</v>
      </c>
      <c r="E47" s="16">
        <f>B47*200/18</f>
        <v>186.49543118131109</v>
      </c>
      <c r="F47" s="28">
        <f>AVERAGE(E47:E50)</f>
        <v>190.09102521161185</v>
      </c>
      <c r="G47" s="28">
        <f>_xlfn.STDEV.S(E47:E50)</f>
        <v>6.1312820473918608</v>
      </c>
    </row>
    <row r="48" spans="1:7">
      <c r="A48" s="3" t="s">
        <v>10</v>
      </c>
      <c r="B48" s="2">
        <v>16.656199285946119</v>
      </c>
      <c r="C48" s="26"/>
      <c r="D48" s="26"/>
      <c r="E48" s="16">
        <f t="shared" ref="E48:E50" si="16">B48*200/18</f>
        <v>185.06888095495688</v>
      </c>
      <c r="F48" s="26"/>
      <c r="G48" s="26"/>
    </row>
    <row r="49" spans="1:10">
      <c r="A49" s="3" t="s">
        <v>11</v>
      </c>
      <c r="B49" s="2">
        <v>17.106305443690335</v>
      </c>
      <c r="C49" s="26"/>
      <c r="D49" s="26"/>
      <c r="E49" s="16">
        <f t="shared" si="16"/>
        <v>190.07006048544815</v>
      </c>
      <c r="F49" s="26"/>
      <c r="G49" s="26"/>
    </row>
    <row r="50" spans="1:10">
      <c r="A50" s="3" t="s">
        <v>12</v>
      </c>
      <c r="B50" s="2">
        <v>17.885675540225819</v>
      </c>
      <c r="C50" s="27"/>
      <c r="D50" s="27"/>
      <c r="E50" s="16">
        <f t="shared" si="16"/>
        <v>198.7297282247313</v>
      </c>
      <c r="F50" s="27"/>
      <c r="G50" s="27"/>
    </row>
    <row r="51" spans="1:10">
      <c r="J51" s="10"/>
    </row>
    <row r="52" spans="1:10">
      <c r="J52" s="10"/>
    </row>
    <row r="53" spans="1:10" ht="25" customHeight="1">
      <c r="A53" s="18" t="s">
        <v>13</v>
      </c>
      <c r="B53" s="19"/>
      <c r="C53" s="19"/>
      <c r="D53" s="19"/>
      <c r="E53" s="19"/>
      <c r="F53" s="19"/>
      <c r="G53" s="19"/>
      <c r="H53" s="19"/>
      <c r="I53" s="19"/>
      <c r="J53" s="20"/>
    </row>
    <row r="54" spans="1:10" ht="60">
      <c r="A54" s="3" t="s">
        <v>14</v>
      </c>
      <c r="B54" s="3" t="s">
        <v>15</v>
      </c>
      <c r="C54" s="3" t="s">
        <v>17</v>
      </c>
      <c r="D54" s="3" t="s">
        <v>18</v>
      </c>
      <c r="E54" s="3" t="s">
        <v>19</v>
      </c>
      <c r="F54" s="3" t="s">
        <v>20</v>
      </c>
      <c r="G54" s="15" t="s">
        <v>1</v>
      </c>
      <c r="H54" s="3" t="s">
        <v>16</v>
      </c>
      <c r="I54" s="15" t="s">
        <v>1</v>
      </c>
      <c r="J54" s="3" t="s">
        <v>29</v>
      </c>
    </row>
    <row r="55" spans="1:10">
      <c r="A55" s="13">
        <v>1</v>
      </c>
      <c r="B55" s="14">
        <v>10</v>
      </c>
      <c r="C55" s="2">
        <v>5.6</v>
      </c>
      <c r="D55" s="2">
        <v>5.8</v>
      </c>
      <c r="E55" s="2">
        <v>4.5</v>
      </c>
      <c r="F55" s="2">
        <f>AVERAGE(C55:E55)</f>
        <v>5.3</v>
      </c>
      <c r="G55" s="2">
        <f>_xlfn.STDEV.S(C55:E55)</f>
        <v>0.70000000000000651</v>
      </c>
      <c r="H55" s="7">
        <f>F55*200/10</f>
        <v>106</v>
      </c>
      <c r="I55" s="7">
        <f>G55*200/10</f>
        <v>14.000000000000131</v>
      </c>
      <c r="J55" s="6">
        <f>G55/F55</f>
        <v>0.13207547169811443</v>
      </c>
    </row>
    <row r="56" spans="1:10">
      <c r="A56" s="13">
        <v>2</v>
      </c>
      <c r="B56" s="14">
        <v>15</v>
      </c>
      <c r="C56" s="7">
        <v>13.4</v>
      </c>
      <c r="D56" s="7">
        <v>14.9</v>
      </c>
      <c r="E56" s="7">
        <v>11.4</v>
      </c>
      <c r="F56" s="2">
        <f>AVERAGE(C56:E56)</f>
        <v>13.233333333333334</v>
      </c>
      <c r="G56" s="2">
        <f t="shared" ref="G56" si="17">_xlfn.STDEV.S(C56:E56)</f>
        <v>1.7559422921421339</v>
      </c>
      <c r="H56" s="7">
        <f>F56*200/15</f>
        <v>176.44444444444446</v>
      </c>
      <c r="I56" s="7">
        <f>G56*200/15</f>
        <v>23.412563895228452</v>
      </c>
      <c r="J56" s="6">
        <f>G56/F56</f>
        <v>0.13269085331048869</v>
      </c>
    </row>
    <row r="57" spans="1:10">
      <c r="A57" s="13">
        <v>3</v>
      </c>
      <c r="B57" s="14">
        <v>15</v>
      </c>
      <c r="C57" s="7">
        <v>6.2</v>
      </c>
      <c r="D57" s="7">
        <v>5.7</v>
      </c>
      <c r="E57" s="7">
        <v>6.1</v>
      </c>
      <c r="F57" s="2">
        <f t="shared" ref="F57" si="18">AVERAGE(C57:E57)</f>
        <v>6</v>
      </c>
      <c r="G57" s="2">
        <f>_xlfn.STDEV.S(C57:E57)</f>
        <v>0.26457513110645897</v>
      </c>
      <c r="H57" s="7">
        <f>F57*200/15</f>
        <v>80</v>
      </c>
      <c r="I57" s="7">
        <f>G57*200/15</f>
        <v>3.5276684147527866</v>
      </c>
      <c r="J57" s="6">
        <f t="shared" ref="J56:J57" si="19">G57/F57</f>
        <v>4.4095855184409831E-2</v>
      </c>
    </row>
  </sheetData>
  <mergeCells count="21">
    <mergeCell ref="G31:G34"/>
    <mergeCell ref="C35:C38"/>
    <mergeCell ref="D35:D38"/>
    <mergeCell ref="F35:F38"/>
    <mergeCell ref="G35:G38"/>
    <mergeCell ref="A53:J53"/>
    <mergeCell ref="A29:G29"/>
    <mergeCell ref="A1:J1"/>
    <mergeCell ref="A15:J15"/>
    <mergeCell ref="A41:G41"/>
    <mergeCell ref="C31:C34"/>
    <mergeCell ref="D31:D34"/>
    <mergeCell ref="F31:F34"/>
    <mergeCell ref="C43:C46"/>
    <mergeCell ref="D43:D46"/>
    <mergeCell ref="F43:F46"/>
    <mergeCell ref="G43:G46"/>
    <mergeCell ref="C47:C50"/>
    <mergeCell ref="D47:D50"/>
    <mergeCell ref="F47:F50"/>
    <mergeCell ref="G47:G50"/>
  </mergeCells>
  <phoneticPr fontId="5" type="noConversion"/>
  <pageMargins left="0.75" right="0.75" top="1" bottom="1" header="0.5" footer="0.5"/>
  <pageSetup scale="69" fitToHeight="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Li</dc:creator>
  <cp:lastModifiedBy>Xin Li</cp:lastModifiedBy>
  <cp:lastPrinted>2015-02-11T19:59:19Z</cp:lastPrinted>
  <dcterms:created xsi:type="dcterms:W3CDTF">2015-02-06T17:48:19Z</dcterms:created>
  <dcterms:modified xsi:type="dcterms:W3CDTF">2015-04-04T14:01:45Z</dcterms:modified>
</cp:coreProperties>
</file>