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12640" yWindow="3000" windowWidth="23960" windowHeight="14480" tabRatio="176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6" i="1" l="1"/>
  <c r="K16" i="1"/>
  <c r="J3" i="1"/>
  <c r="K3" i="1"/>
  <c r="J11" i="1"/>
  <c r="K11" i="1"/>
  <c r="J7" i="1"/>
  <c r="K7" i="1"/>
  <c r="J17" i="1"/>
  <c r="K17" i="1"/>
  <c r="J12" i="1"/>
  <c r="K12" i="1"/>
  <c r="J18" i="1"/>
  <c r="K18" i="1"/>
  <c r="J8" i="1"/>
  <c r="K8" i="1"/>
  <c r="J9" i="1"/>
  <c r="K9" i="1"/>
  <c r="J10" i="1"/>
  <c r="K10" i="1"/>
  <c r="J13" i="1"/>
  <c r="K13" i="1"/>
  <c r="J4" i="1"/>
  <c r="K4" i="1"/>
  <c r="J14" i="1"/>
  <c r="K14" i="1"/>
  <c r="J5" i="1"/>
  <c r="K5" i="1"/>
  <c r="J15" i="1"/>
  <c r="K15" i="1"/>
  <c r="J6" i="1"/>
  <c r="K6" i="1"/>
  <c r="J2" i="1"/>
  <c r="K2" i="1"/>
  <c r="G2" i="1"/>
  <c r="I2" i="1"/>
  <c r="G16" i="1"/>
  <c r="I16" i="1"/>
  <c r="G3" i="1"/>
  <c r="I3" i="1"/>
  <c r="G11" i="1"/>
  <c r="I11" i="1"/>
  <c r="G7" i="1"/>
  <c r="I7" i="1"/>
  <c r="G17" i="1"/>
  <c r="I17" i="1"/>
  <c r="G12" i="1"/>
  <c r="I12" i="1"/>
  <c r="G18" i="1"/>
  <c r="I18" i="1"/>
  <c r="G8" i="1"/>
  <c r="I8" i="1"/>
  <c r="G9" i="1"/>
  <c r="I9" i="1"/>
  <c r="G10" i="1"/>
  <c r="I10" i="1"/>
  <c r="G13" i="1"/>
  <c r="I13" i="1"/>
  <c r="G4" i="1"/>
  <c r="I4" i="1"/>
  <c r="G14" i="1"/>
  <c r="I14" i="1"/>
  <c r="G5" i="1"/>
  <c r="I5" i="1"/>
  <c r="G15" i="1"/>
  <c r="I15" i="1"/>
  <c r="F6" i="1"/>
  <c r="G6" i="1"/>
  <c r="I6" i="1"/>
</calcChain>
</file>

<file path=xl/sharedStrings.xml><?xml version="1.0" encoding="utf-8"?>
<sst xmlns="http://schemas.openxmlformats.org/spreadsheetml/2006/main" count="45" uniqueCount="29">
  <si>
    <t>Sample ID</t>
  </si>
  <si>
    <t>Raw</t>
  </si>
  <si>
    <t>Adapter free</t>
  </si>
  <si>
    <t>Percent Raw</t>
  </si>
  <si>
    <t>rRNA free</t>
  </si>
  <si>
    <t>Aligned</t>
  </si>
  <si>
    <t>ENA  ID</t>
  </si>
  <si>
    <t>ERS235757</t>
  </si>
  <si>
    <t>ERS235758</t>
  </si>
  <si>
    <t>ERS235759</t>
  </si>
  <si>
    <t>ERS235760</t>
  </si>
  <si>
    <t>ERS235761</t>
  </si>
  <si>
    <t>ERS235762</t>
  </si>
  <si>
    <t>ERS235763</t>
  </si>
  <si>
    <t>ERS235764</t>
  </si>
  <si>
    <t>ERS235765</t>
  </si>
  <si>
    <t>ERS235766</t>
  </si>
  <si>
    <t>ERS235767</t>
  </si>
  <si>
    <t>ERS235768</t>
  </si>
  <si>
    <t>ERS235769</t>
  </si>
  <si>
    <t>ERS235770</t>
  </si>
  <si>
    <t>ERS235771</t>
  </si>
  <si>
    <t>ERS235772</t>
  </si>
  <si>
    <t>ERS235773</t>
  </si>
  <si>
    <t>Alignment rate</t>
  </si>
  <si>
    <t>Sex</t>
  </si>
  <si>
    <t>Female</t>
  </si>
  <si>
    <t>Male</t>
  </si>
  <si>
    <t>Sampling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</si>
</sst>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3" fontId="0" fillId="0" borderId="0" xfId="0" applyNumberFormat="1"/>
    <xf numFmtId="10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right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B10" sqref="B2:B10"/>
    </sheetView>
  </sheetViews>
  <sheetFormatPr baseColWidth="10" defaultColWidth="11.5" defaultRowHeight="12" x14ac:dyDescent="0"/>
  <cols>
    <col min="3" max="3" width="12.1640625" bestFit="1" customWidth="1"/>
    <col min="4" max="4" width="10.33203125" bestFit="1" customWidth="1"/>
  </cols>
  <sheetData>
    <row r="1" spans="1:11">
      <c r="A1" s="5" t="s">
        <v>0</v>
      </c>
      <c r="B1" t="s">
        <v>25</v>
      </c>
      <c r="C1" t="s">
        <v>28</v>
      </c>
      <c r="D1" t="s">
        <v>6</v>
      </c>
      <c r="E1" t="s">
        <v>1</v>
      </c>
      <c r="F1" t="s">
        <v>2</v>
      </c>
      <c r="G1" t="s">
        <v>3</v>
      </c>
      <c r="H1" t="s">
        <v>4</v>
      </c>
      <c r="I1" t="s">
        <v>3</v>
      </c>
      <c r="J1" t="s">
        <v>5</v>
      </c>
      <c r="K1" t="s">
        <v>24</v>
      </c>
    </row>
    <row r="2" spans="1:11">
      <c r="A2">
        <v>202</v>
      </c>
      <c r="B2" s="3" t="s">
        <v>26</v>
      </c>
      <c r="C2" s="3">
        <v>2008</v>
      </c>
      <c r="D2" t="s">
        <v>7</v>
      </c>
      <c r="E2" s="1">
        <v>13266274</v>
      </c>
      <c r="F2" s="1">
        <v>10737100</v>
      </c>
      <c r="G2" s="2">
        <f>F2/E2</f>
        <v>0.80935310095359103</v>
      </c>
      <c r="H2" s="1">
        <v>10589868</v>
      </c>
      <c r="I2" s="2">
        <f>H2/E2</f>
        <v>0.79825488302141201</v>
      </c>
      <c r="J2" s="1">
        <f>20099662/2</f>
        <v>10049831</v>
      </c>
      <c r="K2" s="2">
        <f>J2/H2</f>
        <v>0.94900436908184316</v>
      </c>
    </row>
    <row r="3" spans="1:11">
      <c r="A3">
        <v>213.1</v>
      </c>
      <c r="B3" s="3" t="s">
        <v>26</v>
      </c>
      <c r="C3" s="4">
        <v>2008</v>
      </c>
      <c r="D3" t="s">
        <v>9</v>
      </c>
      <c r="E3" s="1">
        <v>15629154</v>
      </c>
      <c r="F3" s="1">
        <v>12119423</v>
      </c>
      <c r="G3" s="2">
        <f>F3/E3</f>
        <v>0.77543691744287635</v>
      </c>
      <c r="H3" s="1">
        <v>11967073</v>
      </c>
      <c r="I3" s="2">
        <f>H3/E3</f>
        <v>0.76568910895624931</v>
      </c>
      <c r="J3" s="1">
        <f>23661084/2</f>
        <v>11830542</v>
      </c>
      <c r="K3" s="2">
        <f>J3/H3</f>
        <v>0.98859111162771385</v>
      </c>
    </row>
    <row r="4" spans="1:11">
      <c r="A4">
        <v>305.3</v>
      </c>
      <c r="B4" s="3" t="s">
        <v>26</v>
      </c>
      <c r="C4" s="4">
        <v>2008</v>
      </c>
      <c r="D4" t="s">
        <v>19</v>
      </c>
      <c r="E4" s="1">
        <v>11778054</v>
      </c>
      <c r="F4" s="1">
        <v>9618405</v>
      </c>
      <c r="G4" s="2">
        <f>F4/E4</f>
        <v>0.81663787583245928</v>
      </c>
      <c r="H4" s="1">
        <v>9495190</v>
      </c>
      <c r="I4" s="2">
        <f>H4/E4</f>
        <v>0.80617647023863193</v>
      </c>
      <c r="J4" s="1">
        <f>17852988/2</f>
        <v>8926494</v>
      </c>
      <c r="K4" s="2">
        <f>J4/H4</f>
        <v>0.94010693835510406</v>
      </c>
    </row>
    <row r="5" spans="1:11">
      <c r="A5">
        <v>310.3</v>
      </c>
      <c r="B5" s="3" t="s">
        <v>26</v>
      </c>
      <c r="C5" s="4">
        <v>2008</v>
      </c>
      <c r="D5" t="s">
        <v>21</v>
      </c>
      <c r="E5" s="1">
        <v>20700651</v>
      </c>
      <c r="F5" s="1">
        <v>16006539</v>
      </c>
      <c r="G5" s="2">
        <f>F5/E5</f>
        <v>0.77323843583469909</v>
      </c>
      <c r="H5" s="1">
        <v>15865463</v>
      </c>
      <c r="I5" s="2">
        <f>H5/E5</f>
        <v>0.76642338446264324</v>
      </c>
      <c r="J5" s="1">
        <f>31321690/2</f>
        <v>15660845</v>
      </c>
      <c r="K5" s="2">
        <f>J5/H5</f>
        <v>0.98710292917389175</v>
      </c>
    </row>
    <row r="6" spans="1:11">
      <c r="A6">
        <v>349.2</v>
      </c>
      <c r="B6" s="3" t="s">
        <v>26</v>
      </c>
      <c r="C6" s="4">
        <v>2008</v>
      </c>
      <c r="D6" t="s">
        <v>23</v>
      </c>
      <c r="E6" s="1">
        <v>33096123</v>
      </c>
      <c r="F6" s="1">
        <f>103210704/4</f>
        <v>25802676</v>
      </c>
      <c r="G6" s="2">
        <f>F6/E6</f>
        <v>0.77962835707372735</v>
      </c>
      <c r="H6" s="1">
        <v>25802676</v>
      </c>
      <c r="I6" s="2">
        <f>H6/E6</f>
        <v>0.77962835707372735</v>
      </c>
      <c r="J6" s="1">
        <f>50668416/2</f>
        <v>25334208</v>
      </c>
      <c r="K6" s="2">
        <f>J6/H6</f>
        <v>0.98184420871695632</v>
      </c>
    </row>
    <row r="7" spans="1:11">
      <c r="A7">
        <v>226.1</v>
      </c>
      <c r="B7" s="3" t="s">
        <v>26</v>
      </c>
      <c r="C7" s="4">
        <v>2010</v>
      </c>
      <c r="D7" t="s">
        <v>11</v>
      </c>
      <c r="E7" s="1">
        <v>16396782</v>
      </c>
      <c r="F7" s="1">
        <v>13239937</v>
      </c>
      <c r="G7" s="2">
        <f>F7/E7</f>
        <v>0.807471673405184</v>
      </c>
      <c r="H7" s="1">
        <v>13088229</v>
      </c>
      <c r="I7" s="2">
        <f>H7/E7</f>
        <v>0.79821937011786825</v>
      </c>
      <c r="J7" s="1">
        <f>23925533/2</f>
        <v>11962766.5</v>
      </c>
      <c r="K7" s="2">
        <f>J7/H7</f>
        <v>0.91400956538886968</v>
      </c>
    </row>
    <row r="8" spans="1:11">
      <c r="A8">
        <v>236</v>
      </c>
      <c r="B8" s="3" t="s">
        <v>26</v>
      </c>
      <c r="C8" s="4">
        <v>2010</v>
      </c>
      <c r="D8" t="s">
        <v>15</v>
      </c>
      <c r="E8" s="1">
        <v>18281222</v>
      </c>
      <c r="F8" s="1">
        <v>14914143</v>
      </c>
      <c r="G8" s="2">
        <f>F8/E8</f>
        <v>0.81581761875655801</v>
      </c>
      <c r="H8" s="1">
        <v>14713111</v>
      </c>
      <c r="I8" s="2">
        <f>H8/E8</f>
        <v>0.80482097969162014</v>
      </c>
      <c r="J8" s="1">
        <f>27959520/2</f>
        <v>13979760</v>
      </c>
      <c r="K8" s="2">
        <f>J8/H8</f>
        <v>0.95015663240765325</v>
      </c>
    </row>
    <row r="9" spans="1:11">
      <c r="A9">
        <v>239</v>
      </c>
      <c r="B9" s="3" t="s">
        <v>26</v>
      </c>
      <c r="C9" s="4">
        <v>2010</v>
      </c>
      <c r="D9" t="s">
        <v>16</v>
      </c>
      <c r="E9" s="1">
        <v>17287936</v>
      </c>
      <c r="F9" s="1">
        <v>14117561</v>
      </c>
      <c r="G9" s="2">
        <f>F9/E9</f>
        <v>0.8166134465097511</v>
      </c>
      <c r="H9" s="1">
        <v>13965497</v>
      </c>
      <c r="I9" s="2">
        <f>H9/E9</f>
        <v>0.8078174861359968</v>
      </c>
      <c r="J9" s="1">
        <f>26553443/2</f>
        <v>13276721.5</v>
      </c>
      <c r="K9" s="2">
        <f>J9/H9</f>
        <v>0.95068020135624243</v>
      </c>
    </row>
    <row r="10" spans="1:11">
      <c r="A10">
        <v>244</v>
      </c>
      <c r="B10" s="3" t="s">
        <v>26</v>
      </c>
      <c r="C10" s="4">
        <v>2010</v>
      </c>
      <c r="D10" t="s">
        <v>17</v>
      </c>
      <c r="E10" s="1">
        <v>15490323</v>
      </c>
      <c r="F10" s="1">
        <v>12136428</v>
      </c>
      <c r="G10" s="2">
        <f>F10/E10</f>
        <v>0.78348450190483443</v>
      </c>
      <c r="H10" s="1">
        <v>12014577</v>
      </c>
      <c r="I10" s="2">
        <f>H10/E10</f>
        <v>0.77561823597868162</v>
      </c>
      <c r="J10" s="1">
        <f>23568304/2</f>
        <v>11784152</v>
      </c>
      <c r="K10" s="2">
        <f>J10/H10</f>
        <v>0.98082121409684253</v>
      </c>
    </row>
    <row r="11" spans="1:11">
      <c r="A11">
        <v>221</v>
      </c>
      <c r="B11" s="3" t="s">
        <v>27</v>
      </c>
      <c r="C11" s="4">
        <v>2008</v>
      </c>
      <c r="D11" t="s">
        <v>10</v>
      </c>
      <c r="E11" s="1">
        <v>14539377</v>
      </c>
      <c r="F11" s="1">
        <v>11710238</v>
      </c>
      <c r="G11" s="2">
        <f>F11/E11</f>
        <v>0.80541539021926456</v>
      </c>
      <c r="H11" s="1">
        <v>11569147</v>
      </c>
      <c r="I11" s="2">
        <f>H11/E11</f>
        <v>0.7957113293093645</v>
      </c>
      <c r="J11" s="1">
        <f>18677944/2</f>
        <v>9338972</v>
      </c>
      <c r="K11" s="2">
        <f>J11/H11</f>
        <v>0.80723081831357146</v>
      </c>
    </row>
    <row r="12" spans="1:11">
      <c r="A12">
        <v>229</v>
      </c>
      <c r="B12" s="3" t="s">
        <v>27</v>
      </c>
      <c r="C12" s="4">
        <v>2008</v>
      </c>
      <c r="D12" t="s">
        <v>13</v>
      </c>
      <c r="E12" s="1">
        <v>15225137</v>
      </c>
      <c r="F12" s="1">
        <v>12322305</v>
      </c>
      <c r="G12" s="2">
        <f>F12/E12</f>
        <v>0.80933951530288362</v>
      </c>
      <c r="H12" s="1">
        <v>12188758</v>
      </c>
      <c r="I12" s="2">
        <f>H12/E12</f>
        <v>0.80056803429749102</v>
      </c>
      <c r="J12" s="1">
        <f>19579199/2</f>
        <v>9789599.5</v>
      </c>
      <c r="K12" s="2">
        <f>J12/H12</f>
        <v>0.80316628650761623</v>
      </c>
    </row>
    <row r="13" spans="1:11">
      <c r="A13">
        <v>303</v>
      </c>
      <c r="B13" s="3" t="s">
        <v>27</v>
      </c>
      <c r="C13" s="4">
        <v>2008</v>
      </c>
      <c r="D13" t="s">
        <v>18</v>
      </c>
      <c r="E13" s="1">
        <v>20286493</v>
      </c>
      <c r="F13" s="1">
        <v>15897922</v>
      </c>
      <c r="G13" s="2">
        <f>F13/E13</f>
        <v>0.78367029727612358</v>
      </c>
      <c r="H13" s="1">
        <v>15769131</v>
      </c>
      <c r="I13" s="2">
        <f>H13/E13</f>
        <v>0.77732168886953501</v>
      </c>
      <c r="J13" s="1">
        <f>25479695/2</f>
        <v>12739847.5</v>
      </c>
      <c r="K13" s="2">
        <f>J13/H13</f>
        <v>0.80789787972463412</v>
      </c>
    </row>
    <row r="14" spans="1:11">
      <c r="A14">
        <v>309.10000000000002</v>
      </c>
      <c r="B14" s="3" t="s">
        <v>27</v>
      </c>
      <c r="C14" s="4">
        <v>2008</v>
      </c>
      <c r="D14" t="s">
        <v>20</v>
      </c>
      <c r="E14" s="1">
        <v>13041913</v>
      </c>
      <c r="F14" s="1">
        <v>10578243</v>
      </c>
      <c r="G14" s="2">
        <f>F14/E14</f>
        <v>0.81109596421935959</v>
      </c>
      <c r="H14" s="1">
        <v>10438717</v>
      </c>
      <c r="I14" s="2">
        <f>H14/E14</f>
        <v>0.80039768705710579</v>
      </c>
      <c r="J14" s="1">
        <f>19742254/2</f>
        <v>9871127</v>
      </c>
      <c r="K14" s="2">
        <f>J14/H14</f>
        <v>0.94562645965016578</v>
      </c>
    </row>
    <row r="15" spans="1:11">
      <c r="A15">
        <v>337.1</v>
      </c>
      <c r="B15" s="3" t="s">
        <v>27</v>
      </c>
      <c r="C15" s="4">
        <v>2008</v>
      </c>
      <c r="D15" t="s">
        <v>22</v>
      </c>
      <c r="E15" s="1">
        <v>14331653</v>
      </c>
      <c r="F15" s="1">
        <v>11606019</v>
      </c>
      <c r="G15" s="2">
        <f>F15/E15</f>
        <v>0.80981719275508557</v>
      </c>
      <c r="H15" s="1">
        <v>11430764</v>
      </c>
      <c r="I15" s="2">
        <f>H15/E15</f>
        <v>0.7975886661503736</v>
      </c>
      <c r="J15" s="1">
        <f>18364693/2</f>
        <v>9182346.5</v>
      </c>
      <c r="K15" s="2">
        <f>J15/H15</f>
        <v>0.80330120541374139</v>
      </c>
    </row>
    <row r="16" spans="1:11">
      <c r="A16">
        <v>207</v>
      </c>
      <c r="B16" s="3" t="s">
        <v>27</v>
      </c>
      <c r="C16" s="4">
        <v>2010</v>
      </c>
      <c r="D16" t="s">
        <v>8</v>
      </c>
      <c r="E16" s="1">
        <v>17830091</v>
      </c>
      <c r="F16" s="1">
        <v>14462293</v>
      </c>
      <c r="G16" s="2">
        <f>F16/E16</f>
        <v>0.81111717264931515</v>
      </c>
      <c r="H16" s="1">
        <v>14274205</v>
      </c>
      <c r="I16" s="2">
        <f>H16/E16</f>
        <v>0.80056826406550585</v>
      </c>
      <c r="J16" s="1">
        <f>27186239/2</f>
        <v>13593119.5</v>
      </c>
      <c r="K16" s="2">
        <f>J16/H16</f>
        <v>0.9522855738725905</v>
      </c>
    </row>
    <row r="17" spans="1:11">
      <c r="A17">
        <v>229.1</v>
      </c>
      <c r="B17" s="3" t="s">
        <v>27</v>
      </c>
      <c r="C17" s="4">
        <v>2010</v>
      </c>
      <c r="D17" t="s">
        <v>12</v>
      </c>
      <c r="E17" s="1">
        <v>34274139</v>
      </c>
      <c r="F17" s="1">
        <v>26894005</v>
      </c>
      <c r="G17" s="2">
        <f>F17/E17</f>
        <v>0.78467339471313924</v>
      </c>
      <c r="H17" s="1">
        <v>26731174</v>
      </c>
      <c r="I17" s="2">
        <f>H17/E17</f>
        <v>0.77992255326968241</v>
      </c>
      <c r="J17" s="1">
        <f>43086465/2</f>
        <v>21543232.5</v>
      </c>
      <c r="K17" s="2">
        <f>J17/H17</f>
        <v>0.80592167407237703</v>
      </c>
    </row>
    <row r="18" spans="1:11">
      <c r="A18">
        <v>235</v>
      </c>
      <c r="B18" s="3" t="s">
        <v>27</v>
      </c>
      <c r="C18" s="4">
        <v>2010</v>
      </c>
      <c r="D18" t="s">
        <v>14</v>
      </c>
      <c r="E18" s="1">
        <v>26455760</v>
      </c>
      <c r="F18" s="1">
        <v>20606310</v>
      </c>
      <c r="G18" s="2">
        <f>F18/E18</f>
        <v>0.77889692074618155</v>
      </c>
      <c r="H18" s="1">
        <v>20415827</v>
      </c>
      <c r="I18" s="2">
        <f>H18/E18</f>
        <v>0.771696862989383</v>
      </c>
      <c r="J18" s="1">
        <f>40075480/2</f>
        <v>20037740</v>
      </c>
      <c r="K18" s="2">
        <f>J18/H18</f>
        <v>0.98148069142631356</v>
      </c>
    </row>
  </sheetData>
  <sheetProtection selectLockedCells="1" selectUnlockedCells="1"/>
  <sortState ref="A2:K18">
    <sortCondition ref="B2:B18"/>
    <sortCondition ref="C2:C18"/>
  </sortState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" defaultRowHeight="12" x14ac:dyDescent="0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" defaultRowHeight="12" x14ac:dyDescent="0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Nathaniel Street</cp:lastModifiedBy>
  <dcterms:created xsi:type="dcterms:W3CDTF">2013-06-13T14:01:20Z</dcterms:created>
  <dcterms:modified xsi:type="dcterms:W3CDTF">2013-08-29T14:43:02Z</dcterms:modified>
</cp:coreProperties>
</file>