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Genome_transcription_exent" sheetId="1" r:id="rId1"/>
  </sheets>
  <calcPr calcId="145621" concurrentCalc="0"/>
</workbook>
</file>

<file path=xl/calcChain.xml><?xml version="1.0" encoding="utf-8"?>
<calcChain xmlns="http://schemas.openxmlformats.org/spreadsheetml/2006/main">
  <c r="K25" i="1" l="1"/>
  <c r="K18" i="1"/>
  <c r="K19" i="1"/>
  <c r="K20" i="1"/>
  <c r="K21" i="1"/>
  <c r="K22" i="1"/>
  <c r="K23" i="1"/>
  <c r="K24" i="1"/>
  <c r="K17" i="1"/>
  <c r="K5" i="1"/>
  <c r="K6" i="1"/>
  <c r="K7" i="1"/>
  <c r="K8" i="1"/>
  <c r="K9" i="1"/>
  <c r="K10" i="1"/>
  <c r="K11" i="1"/>
  <c r="K12" i="1"/>
  <c r="K4" i="1"/>
  <c r="J25" i="1"/>
  <c r="J24" i="1"/>
  <c r="J23" i="1"/>
  <c r="J22" i="1"/>
  <c r="J21" i="1"/>
  <c r="J20" i="1"/>
  <c r="J19" i="1"/>
  <c r="J17" i="1"/>
  <c r="J18" i="1"/>
  <c r="M16" i="1"/>
  <c r="M15" i="1"/>
  <c r="J12" i="1"/>
  <c r="J11" i="1"/>
  <c r="J10" i="1"/>
  <c r="J9" i="1"/>
  <c r="J8" i="1"/>
  <c r="J7" i="1"/>
  <c r="J6" i="1"/>
  <c r="J4" i="1"/>
  <c r="J5" i="1"/>
  <c r="M3" i="1"/>
  <c r="M2" i="1"/>
</calcChain>
</file>

<file path=xl/sharedStrings.xml><?xml version="1.0" encoding="utf-8"?>
<sst xmlns="http://schemas.openxmlformats.org/spreadsheetml/2006/main" count="50" uniqueCount="24">
  <si>
    <r>
      <t>Filtered Alignments (MAPQ</t>
    </r>
    <r>
      <rPr>
        <b/>
        <sz val="11"/>
        <color theme="1"/>
        <rFont val="Calibri"/>
        <family val="2"/>
      </rPr>
      <t>≥1)</t>
    </r>
  </si>
  <si>
    <r>
      <t>bp transcribed (</t>
    </r>
    <r>
      <rPr>
        <b/>
        <sz val="11"/>
        <color theme="1"/>
        <rFont val="Calibri"/>
        <family val="2"/>
      </rPr>
      <t>≥</t>
    </r>
    <r>
      <rPr>
        <b/>
        <sz val="11"/>
        <color theme="1"/>
        <rFont val="Calibri"/>
        <family val="2"/>
        <scheme val="minor"/>
      </rPr>
      <t>2reads)</t>
    </r>
  </si>
  <si>
    <t>B73_Rep1</t>
  </si>
  <si>
    <t>B73_Rep2</t>
  </si>
  <si>
    <t>B73</t>
  </si>
  <si>
    <t>Delta</t>
  </si>
  <si>
    <t>Control_T0</t>
  </si>
  <si>
    <t>Mean</t>
  </si>
  <si>
    <t>Drought_T0</t>
  </si>
  <si>
    <t>Salinity_T0</t>
  </si>
  <si>
    <t>Drought+Salinity_T0</t>
  </si>
  <si>
    <t>Control_T7</t>
  </si>
  <si>
    <t>Drought_T7</t>
  </si>
  <si>
    <t>Salinity_T7</t>
  </si>
  <si>
    <t>Pool of subsampled libraries</t>
  </si>
  <si>
    <r>
      <t>Uniquely mapped reads (MAPQ</t>
    </r>
    <r>
      <rPr>
        <b/>
        <sz val="11"/>
        <color theme="1"/>
        <rFont val="Calibri"/>
        <family val="2"/>
      </rPr>
      <t>=50)</t>
    </r>
  </si>
  <si>
    <t>Down-sampled to:</t>
  </si>
  <si>
    <t>Increase</t>
  </si>
  <si>
    <t>Drought+Salinity_T7</t>
  </si>
  <si>
    <t>rmr6-rpd1</t>
  </si>
  <si>
    <r>
      <rPr>
        <b/>
        <i/>
        <sz val="11"/>
        <color theme="1"/>
        <rFont val="Calibri"/>
        <family val="2"/>
      </rPr>
      <t>rmr6-rpd1</t>
    </r>
    <r>
      <rPr>
        <b/>
        <sz val="11"/>
        <color theme="1"/>
        <rFont val="Calibri"/>
        <family val="2"/>
      </rPr>
      <t>_Rep1</t>
    </r>
  </si>
  <si>
    <r>
      <rPr>
        <b/>
        <i/>
        <sz val="11"/>
        <color theme="1"/>
        <rFont val="Calibri"/>
        <family val="2"/>
      </rPr>
      <t>rmr6-rpd1</t>
    </r>
    <r>
      <rPr>
        <b/>
        <sz val="11"/>
        <color theme="1"/>
        <rFont val="Calibri"/>
        <family val="2"/>
      </rPr>
      <t>_Rep2</t>
    </r>
  </si>
  <si>
    <t>St. Dev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</si>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</sst>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Border="1"/>
    <xf numFmtId="0" fontId="2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2" fillId="0" borderId="0" xfId="0" applyFont="1"/>
    <xf numFmtId="0" fontId="1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vertical="top" wrapText="1"/>
    </xf>
    <xf numFmtId="3" fontId="0" fillId="0" borderId="1" xfId="0" applyNumberFormat="1" applyBorder="1"/>
    <xf numFmtId="0" fontId="1" fillId="0" borderId="0" xfId="0" applyFont="1"/>
    <xf numFmtId="3" fontId="0" fillId="0" borderId="0" xfId="0" applyNumberFormat="1"/>
    <xf numFmtId="3" fontId="0" fillId="0" borderId="1" xfId="0" applyNumberFormat="1" applyFill="1" applyBorder="1"/>
    <xf numFmtId="3" fontId="0" fillId="0" borderId="2" xfId="0" applyNumberFormat="1" applyFont="1" applyBorder="1"/>
    <xf numFmtId="3" fontId="0" fillId="0" borderId="2" xfId="0" applyNumberFormat="1" applyFont="1" applyBorder="1" applyAlignment="1">
      <alignment vertical="top" wrapText="1"/>
    </xf>
    <xf numFmtId="3" fontId="0" fillId="0" borderId="1" xfId="0" quotePrefix="1" applyNumberFormat="1" applyBorder="1"/>
    <xf numFmtId="3" fontId="0" fillId="0" borderId="0" xfId="0" applyNumberFormat="1" applyFill="1"/>
    <xf numFmtId="10" fontId="0" fillId="0" borderId="1" xfId="1" applyNumberFormat="1" applyFont="1" applyBorder="1"/>
    <xf numFmtId="0" fontId="4" fillId="3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0"/>
  <sheetViews>
    <sheetView tabSelected="1" workbookViewId="0">
      <selection activeCell="L19" sqref="L19"/>
    </sheetView>
  </sheetViews>
  <sheetFormatPr defaultRowHeight="15" x14ac:dyDescent="0.25"/>
  <cols>
    <col min="1" max="1" width="19" bestFit="1" customWidth="1"/>
    <col min="2" max="2" width="14.7109375" customWidth="1"/>
    <col min="3" max="3" width="15.7109375" bestFit="1" customWidth="1"/>
    <col min="4" max="4" width="17.5703125" bestFit="1" customWidth="1"/>
    <col min="5" max="5" width="14.7109375" customWidth="1"/>
    <col min="6" max="6" width="15.7109375" bestFit="1" customWidth="1"/>
    <col min="7" max="7" width="17.5703125" bestFit="1" customWidth="1"/>
    <col min="8" max="8" width="12" bestFit="1" customWidth="1"/>
    <col min="9" max="9" width="11.140625" bestFit="1" customWidth="1"/>
    <col min="10" max="10" width="10.140625" bestFit="1" customWidth="1"/>
    <col min="11" max="11" width="10.140625" customWidth="1"/>
    <col min="14" max="14" width="3.28515625" bestFit="1" customWidth="1"/>
    <col min="15" max="15" width="10.140625" bestFit="1" customWidth="1"/>
    <col min="16" max="16" width="14.140625" bestFit="1" customWidth="1"/>
    <col min="17" max="18" width="10.140625" bestFit="1" customWidth="1"/>
    <col min="19" max="19" width="14.140625" bestFit="1" customWidth="1"/>
  </cols>
  <sheetData>
    <row r="2" spans="1:20" x14ac:dyDescent="0.25">
      <c r="A2" s="1"/>
      <c r="B2" s="20" t="s">
        <v>0</v>
      </c>
      <c r="C2" s="20"/>
      <c r="D2" s="20"/>
      <c r="E2" s="20"/>
      <c r="F2" s="20"/>
      <c r="G2" s="20"/>
      <c r="H2" s="21" t="s">
        <v>1</v>
      </c>
      <c r="I2" s="21"/>
      <c r="J2" s="21"/>
      <c r="K2" s="21"/>
      <c r="L2" s="10" t="s">
        <v>7</v>
      </c>
      <c r="M2" s="11">
        <f>AVERAGE(J4:J11)</f>
        <v>2172965</v>
      </c>
      <c r="N2" t="s">
        <v>23</v>
      </c>
    </row>
    <row r="3" spans="1:20" x14ac:dyDescent="0.25">
      <c r="A3" s="1"/>
      <c r="B3" s="2" t="s">
        <v>2</v>
      </c>
      <c r="C3" s="2" t="s">
        <v>20</v>
      </c>
      <c r="D3" s="2" t="s">
        <v>16</v>
      </c>
      <c r="E3" s="2" t="s">
        <v>3</v>
      </c>
      <c r="F3" s="2" t="s">
        <v>21</v>
      </c>
      <c r="G3" s="2" t="s">
        <v>16</v>
      </c>
      <c r="H3" s="3" t="s">
        <v>4</v>
      </c>
      <c r="I3" s="18" t="s">
        <v>19</v>
      </c>
      <c r="J3" s="4" t="s">
        <v>5</v>
      </c>
      <c r="K3" s="4" t="s">
        <v>17</v>
      </c>
      <c r="L3" s="10" t="s">
        <v>22</v>
      </c>
      <c r="M3" s="11">
        <f>_xlfn.STDEV.S(J4:J11)</f>
        <v>1276686.8638479838</v>
      </c>
      <c r="N3" t="s">
        <v>23</v>
      </c>
      <c r="T3" s="5"/>
    </row>
    <row r="4" spans="1:20" x14ac:dyDescent="0.25">
      <c r="A4" s="6" t="s">
        <v>6</v>
      </c>
      <c r="B4" s="7">
        <v>67716140</v>
      </c>
      <c r="C4" s="7">
        <v>49778596</v>
      </c>
      <c r="D4" s="8">
        <v>49000000</v>
      </c>
      <c r="E4" s="7">
        <v>48821527</v>
      </c>
      <c r="F4" s="7">
        <v>45143432</v>
      </c>
      <c r="G4" s="8">
        <v>45000000</v>
      </c>
      <c r="H4" s="9">
        <v>140831603</v>
      </c>
      <c r="I4" s="9">
        <v>141845343</v>
      </c>
      <c r="J4" s="9">
        <f>I4-H4</f>
        <v>1013740</v>
      </c>
      <c r="K4" s="17">
        <f>J4/H4</f>
        <v>7.1982422865697268E-3</v>
      </c>
    </row>
    <row r="5" spans="1:20" x14ac:dyDescent="0.25">
      <c r="A5" s="6" t="s">
        <v>8</v>
      </c>
      <c r="B5" s="7">
        <v>40414421</v>
      </c>
      <c r="C5" s="7">
        <v>51022477</v>
      </c>
      <c r="D5" s="8">
        <v>40000000</v>
      </c>
      <c r="E5" s="7">
        <v>48859999</v>
      </c>
      <c r="F5" s="7">
        <v>40637138</v>
      </c>
      <c r="G5" s="8">
        <v>40000000</v>
      </c>
      <c r="H5" s="9">
        <v>134077740</v>
      </c>
      <c r="I5" s="9">
        <v>136393720</v>
      </c>
      <c r="J5" s="9">
        <f t="shared" ref="J5:J12" si="0">I5-H5</f>
        <v>2315980</v>
      </c>
      <c r="K5" s="17">
        <f t="shared" ref="K5:K12" si="1">J5/H5</f>
        <v>1.7273411678925973E-2</v>
      </c>
    </row>
    <row r="6" spans="1:20" x14ac:dyDescent="0.25">
      <c r="A6" s="6" t="s">
        <v>9</v>
      </c>
      <c r="B6" s="7">
        <v>58679293</v>
      </c>
      <c r="C6" s="7">
        <v>41911299</v>
      </c>
      <c r="D6" s="8">
        <v>41000000</v>
      </c>
      <c r="E6" s="7">
        <v>50538936</v>
      </c>
      <c r="F6" s="7">
        <v>46606854</v>
      </c>
      <c r="G6" s="8">
        <v>46000000</v>
      </c>
      <c r="H6" s="9">
        <v>140091284</v>
      </c>
      <c r="I6" s="9">
        <v>141805261</v>
      </c>
      <c r="J6" s="9">
        <f t="shared" si="0"/>
        <v>1713977</v>
      </c>
      <c r="K6" s="17">
        <f t="shared" si="1"/>
        <v>1.2234715473091103E-2</v>
      </c>
    </row>
    <row r="7" spans="1:20" x14ac:dyDescent="0.25">
      <c r="A7" s="6" t="s">
        <v>10</v>
      </c>
      <c r="B7" s="7">
        <v>31620720</v>
      </c>
      <c r="C7" s="7">
        <v>44531198</v>
      </c>
      <c r="D7" s="8">
        <v>31000000</v>
      </c>
      <c r="E7" s="7">
        <v>57041319</v>
      </c>
      <c r="F7" s="7">
        <v>47341861</v>
      </c>
      <c r="G7" s="8">
        <v>47000000</v>
      </c>
      <c r="H7" s="12">
        <v>132077656</v>
      </c>
      <c r="I7" s="12">
        <v>134086814</v>
      </c>
      <c r="J7" s="9">
        <f t="shared" si="0"/>
        <v>2009158</v>
      </c>
      <c r="K7" s="17">
        <f t="shared" si="1"/>
        <v>1.5211944706226464E-2</v>
      </c>
    </row>
    <row r="8" spans="1:20" x14ac:dyDescent="0.25">
      <c r="A8" s="6" t="s">
        <v>11</v>
      </c>
      <c r="B8" s="7">
        <v>39766536</v>
      </c>
      <c r="C8" s="7">
        <v>39074997</v>
      </c>
      <c r="D8" s="8">
        <v>39000000</v>
      </c>
      <c r="E8" s="7">
        <v>47822749</v>
      </c>
      <c r="F8" s="7">
        <v>46983777</v>
      </c>
      <c r="G8" s="8">
        <v>46000000</v>
      </c>
      <c r="H8" s="9">
        <v>134776537</v>
      </c>
      <c r="I8" s="9">
        <v>137414149</v>
      </c>
      <c r="J8" s="9">
        <f t="shared" si="0"/>
        <v>2637612</v>
      </c>
      <c r="K8" s="17">
        <f t="shared" si="1"/>
        <v>1.9570260957216909E-2</v>
      </c>
    </row>
    <row r="9" spans="1:20" x14ac:dyDescent="0.25">
      <c r="A9" s="6" t="s">
        <v>12</v>
      </c>
      <c r="B9" s="7">
        <v>28108086</v>
      </c>
      <c r="C9" s="7">
        <v>45579169</v>
      </c>
      <c r="D9" s="8">
        <v>28000000</v>
      </c>
      <c r="E9" s="7">
        <v>40243925</v>
      </c>
      <c r="F9" s="7">
        <v>55244734</v>
      </c>
      <c r="G9" s="8">
        <v>40000000</v>
      </c>
      <c r="H9" s="12">
        <v>127519413</v>
      </c>
      <c r="I9" s="12">
        <v>128013113</v>
      </c>
      <c r="J9" s="9">
        <f t="shared" si="0"/>
        <v>493700</v>
      </c>
      <c r="K9" s="17">
        <f t="shared" si="1"/>
        <v>3.8715673824502314E-3</v>
      </c>
    </row>
    <row r="10" spans="1:20" x14ac:dyDescent="0.25">
      <c r="A10" s="6" t="s">
        <v>13</v>
      </c>
      <c r="B10" s="7">
        <v>36098493</v>
      </c>
      <c r="C10" s="7">
        <v>53085064</v>
      </c>
      <c r="D10" s="8">
        <v>36000000</v>
      </c>
      <c r="E10" s="7">
        <v>35792563</v>
      </c>
      <c r="F10" s="7">
        <v>58258211</v>
      </c>
      <c r="G10" s="8">
        <v>35000000</v>
      </c>
      <c r="H10" s="9">
        <v>134879290</v>
      </c>
      <c r="I10" s="9">
        <v>137317099</v>
      </c>
      <c r="J10" s="9">
        <f t="shared" si="0"/>
        <v>2437809</v>
      </c>
      <c r="K10" s="17">
        <f t="shared" si="1"/>
        <v>1.8074005282797678E-2</v>
      </c>
    </row>
    <row r="11" spans="1:20" x14ac:dyDescent="0.25">
      <c r="A11" s="6" t="s">
        <v>18</v>
      </c>
      <c r="B11" s="13">
        <v>47280471</v>
      </c>
      <c r="C11" s="13">
        <v>56694730</v>
      </c>
      <c r="D11" s="14">
        <v>47000000</v>
      </c>
      <c r="E11" s="13">
        <v>35708889</v>
      </c>
      <c r="F11" s="13">
        <v>53529131</v>
      </c>
      <c r="G11" s="14">
        <v>35000000</v>
      </c>
      <c r="H11" s="12">
        <v>139166939</v>
      </c>
      <c r="I11" s="12">
        <v>143928683</v>
      </c>
      <c r="J11" s="9">
        <f t="shared" si="0"/>
        <v>4761744</v>
      </c>
      <c r="K11" s="17">
        <f t="shared" si="1"/>
        <v>3.4216057593966336E-2</v>
      </c>
    </row>
    <row r="12" spans="1:20" x14ac:dyDescent="0.25">
      <c r="A12" s="19" t="s">
        <v>14</v>
      </c>
      <c r="B12" s="19"/>
      <c r="C12" s="19"/>
      <c r="D12" s="19"/>
      <c r="E12" s="19"/>
      <c r="F12" s="19"/>
      <c r="G12" s="19"/>
      <c r="H12" s="12">
        <v>209299065</v>
      </c>
      <c r="I12" s="12">
        <v>222102869</v>
      </c>
      <c r="J12" s="9">
        <f t="shared" si="0"/>
        <v>12803804</v>
      </c>
      <c r="K12" s="17">
        <f t="shared" si="1"/>
        <v>6.1174683221829014E-2</v>
      </c>
    </row>
    <row r="13" spans="1:20" x14ac:dyDescent="0.25">
      <c r="A13" s="1"/>
      <c r="B13" s="1"/>
      <c r="C13" s="1"/>
      <c r="D13" s="1"/>
      <c r="E13" s="1"/>
      <c r="F13" s="1"/>
    </row>
    <row r="14" spans="1:20" x14ac:dyDescent="0.25">
      <c r="A14" s="1"/>
      <c r="B14" s="1"/>
      <c r="C14" s="1"/>
      <c r="D14" s="1"/>
      <c r="E14" s="1"/>
      <c r="F14" s="1"/>
    </row>
    <row r="15" spans="1:20" x14ac:dyDescent="0.25">
      <c r="A15" s="1"/>
      <c r="B15" s="20" t="s">
        <v>15</v>
      </c>
      <c r="C15" s="20"/>
      <c r="D15" s="20"/>
      <c r="E15" s="20"/>
      <c r="F15" s="20"/>
      <c r="G15" s="20"/>
      <c r="H15" s="21" t="s">
        <v>1</v>
      </c>
      <c r="I15" s="21"/>
      <c r="J15" s="21"/>
      <c r="K15" s="21"/>
      <c r="L15" s="10" t="s">
        <v>7</v>
      </c>
      <c r="M15" s="11">
        <f>AVERAGE(J17:J24)</f>
        <v>1932327.625</v>
      </c>
      <c r="N15" t="s">
        <v>23</v>
      </c>
    </row>
    <row r="16" spans="1:20" x14ac:dyDescent="0.25">
      <c r="A16" s="1"/>
      <c r="B16" s="2" t="s">
        <v>2</v>
      </c>
      <c r="C16" s="2" t="s">
        <v>20</v>
      </c>
      <c r="D16" s="2" t="s">
        <v>16</v>
      </c>
      <c r="E16" s="2" t="s">
        <v>3</v>
      </c>
      <c r="F16" s="2" t="s">
        <v>21</v>
      </c>
      <c r="G16" s="2" t="s">
        <v>16</v>
      </c>
      <c r="H16" s="3" t="s">
        <v>4</v>
      </c>
      <c r="I16" s="18" t="s">
        <v>19</v>
      </c>
      <c r="J16" s="4" t="s">
        <v>5</v>
      </c>
      <c r="K16" s="4" t="s">
        <v>17</v>
      </c>
      <c r="L16" s="10" t="s">
        <v>22</v>
      </c>
      <c r="M16" s="11">
        <f>_xlfn.STDEV.S(J17:J24)</f>
        <v>903314.89348208671</v>
      </c>
      <c r="N16" t="s">
        <v>23</v>
      </c>
    </row>
    <row r="17" spans="1:11" x14ac:dyDescent="0.25">
      <c r="A17" s="6" t="s">
        <v>6</v>
      </c>
      <c r="B17" s="15">
        <v>29123087</v>
      </c>
      <c r="C17" s="15">
        <v>16825005</v>
      </c>
      <c r="D17" s="8">
        <v>16000000</v>
      </c>
      <c r="E17" s="9">
        <v>20790850</v>
      </c>
      <c r="F17" s="9">
        <v>18140879</v>
      </c>
      <c r="G17" s="8">
        <v>18000000</v>
      </c>
      <c r="H17" s="12">
        <v>118698607</v>
      </c>
      <c r="I17" s="12">
        <v>119813258</v>
      </c>
      <c r="J17" s="12">
        <f t="shared" ref="J17:J25" si="2">I17-H17</f>
        <v>1114651</v>
      </c>
      <c r="K17" s="17">
        <f>J17/H17</f>
        <v>9.3905988298582134E-3</v>
      </c>
    </row>
    <row r="18" spans="1:11" x14ac:dyDescent="0.25">
      <c r="A18" s="6" t="s">
        <v>8</v>
      </c>
      <c r="B18" s="15">
        <v>16102030</v>
      </c>
      <c r="C18" s="15">
        <v>17508790</v>
      </c>
      <c r="D18" s="8">
        <v>16000000</v>
      </c>
      <c r="E18" s="9">
        <v>19303813</v>
      </c>
      <c r="F18" s="9">
        <v>15934436</v>
      </c>
      <c r="G18" s="8">
        <v>15000000</v>
      </c>
      <c r="H18" s="12">
        <v>116129013</v>
      </c>
      <c r="I18" s="12">
        <v>118443772</v>
      </c>
      <c r="J18" s="12">
        <f t="shared" si="2"/>
        <v>2314759</v>
      </c>
      <c r="K18" s="17">
        <f t="shared" ref="K18:K25" si="3">J18/H18</f>
        <v>1.9932650249942278E-2</v>
      </c>
    </row>
    <row r="19" spans="1:11" x14ac:dyDescent="0.25">
      <c r="A19" s="6" t="s">
        <v>9</v>
      </c>
      <c r="B19" s="15">
        <v>24345545</v>
      </c>
      <c r="C19" s="15">
        <v>15224195</v>
      </c>
      <c r="D19" s="8">
        <v>15000000</v>
      </c>
      <c r="E19" s="9">
        <v>20129136</v>
      </c>
      <c r="F19" s="9">
        <v>19130975</v>
      </c>
      <c r="G19" s="8">
        <v>19000000</v>
      </c>
      <c r="H19" s="12">
        <v>120587774</v>
      </c>
      <c r="I19" s="12">
        <v>121281761</v>
      </c>
      <c r="J19" s="12">
        <f t="shared" si="2"/>
        <v>693987</v>
      </c>
      <c r="K19" s="17">
        <f t="shared" si="3"/>
        <v>5.7550361614602816E-3</v>
      </c>
    </row>
    <row r="20" spans="1:11" x14ac:dyDescent="0.25">
      <c r="A20" s="6" t="s">
        <v>10</v>
      </c>
      <c r="B20" s="15">
        <v>11106073</v>
      </c>
      <c r="C20" s="15">
        <v>14946264</v>
      </c>
      <c r="D20" s="8">
        <v>11000000</v>
      </c>
      <c r="E20" s="9">
        <v>23412693</v>
      </c>
      <c r="F20" s="9">
        <v>18369492</v>
      </c>
      <c r="G20" s="8">
        <v>18000000</v>
      </c>
      <c r="H20" s="12">
        <v>114085727</v>
      </c>
      <c r="I20" s="12">
        <v>115519477</v>
      </c>
      <c r="J20" s="12">
        <f t="shared" si="2"/>
        <v>1433750</v>
      </c>
      <c r="K20" s="17">
        <f t="shared" si="3"/>
        <v>1.256730388368389E-2</v>
      </c>
    </row>
    <row r="21" spans="1:11" x14ac:dyDescent="0.25">
      <c r="A21" s="6" t="s">
        <v>11</v>
      </c>
      <c r="B21" s="15">
        <v>13992538</v>
      </c>
      <c r="C21" s="15">
        <v>13632902</v>
      </c>
      <c r="D21" s="8">
        <v>13000000</v>
      </c>
      <c r="E21" s="9">
        <v>20994625</v>
      </c>
      <c r="F21" s="9">
        <v>18150961</v>
      </c>
      <c r="G21" s="8">
        <v>18000000</v>
      </c>
      <c r="H21" s="12">
        <v>115216769</v>
      </c>
      <c r="I21" s="12">
        <v>117246008</v>
      </c>
      <c r="J21" s="12">
        <f t="shared" si="2"/>
        <v>2029239</v>
      </c>
      <c r="K21" s="17">
        <f t="shared" si="3"/>
        <v>1.7612358145540429E-2</v>
      </c>
    </row>
    <row r="22" spans="1:11" x14ac:dyDescent="0.25">
      <c r="A22" s="6" t="s">
        <v>12</v>
      </c>
      <c r="B22" s="15">
        <v>10258571</v>
      </c>
      <c r="C22" s="15">
        <v>15415453</v>
      </c>
      <c r="D22" s="8">
        <v>10000000</v>
      </c>
      <c r="E22" s="9">
        <v>16077729</v>
      </c>
      <c r="F22" s="9">
        <v>20278487</v>
      </c>
      <c r="G22" s="8">
        <v>16000000</v>
      </c>
      <c r="H22" s="12">
        <v>110813797</v>
      </c>
      <c r="I22" s="12">
        <v>112386644</v>
      </c>
      <c r="J22" s="12">
        <f t="shared" si="2"/>
        <v>1572847</v>
      </c>
      <c r="K22" s="17">
        <f t="shared" si="3"/>
        <v>1.4193602625131599E-2</v>
      </c>
    </row>
    <row r="23" spans="1:11" x14ac:dyDescent="0.25">
      <c r="A23" s="6" t="s">
        <v>13</v>
      </c>
      <c r="B23" s="15">
        <v>16095884</v>
      </c>
      <c r="C23" s="15">
        <v>21171399</v>
      </c>
      <c r="D23" s="8">
        <v>16000000</v>
      </c>
      <c r="E23" s="9">
        <v>15015068</v>
      </c>
      <c r="F23" s="9">
        <v>22050974</v>
      </c>
      <c r="G23" s="8">
        <v>15000000</v>
      </c>
      <c r="H23" s="12">
        <v>117809402</v>
      </c>
      <c r="I23" s="12">
        <v>121037673</v>
      </c>
      <c r="J23" s="12">
        <f t="shared" si="2"/>
        <v>3228271</v>
      </c>
      <c r="K23" s="17">
        <f t="shared" si="3"/>
        <v>2.7402490337740615E-2</v>
      </c>
    </row>
    <row r="24" spans="1:11" x14ac:dyDescent="0.25">
      <c r="A24" s="6" t="s">
        <v>18</v>
      </c>
      <c r="B24" s="15">
        <v>20026514</v>
      </c>
      <c r="C24" s="15">
        <v>23451920</v>
      </c>
      <c r="D24" s="8">
        <v>20000000</v>
      </c>
      <c r="E24" s="9">
        <v>15071316</v>
      </c>
      <c r="F24" s="9">
        <v>22737111</v>
      </c>
      <c r="G24" s="8">
        <v>15000000</v>
      </c>
      <c r="H24" s="12">
        <v>121162696</v>
      </c>
      <c r="I24" s="12">
        <v>124233813</v>
      </c>
      <c r="J24" s="12">
        <f t="shared" si="2"/>
        <v>3071117</v>
      </c>
      <c r="K24" s="17">
        <f t="shared" si="3"/>
        <v>2.5347050712704509E-2</v>
      </c>
    </row>
    <row r="25" spans="1:11" x14ac:dyDescent="0.25">
      <c r="A25" s="19" t="s">
        <v>14</v>
      </c>
      <c r="B25" s="19"/>
      <c r="C25" s="19"/>
      <c r="D25" s="19"/>
      <c r="E25" s="19"/>
      <c r="F25" s="19"/>
      <c r="G25" s="19"/>
      <c r="H25" s="12">
        <v>169881757</v>
      </c>
      <c r="I25" s="12">
        <v>178849210</v>
      </c>
      <c r="J25" s="9">
        <f t="shared" si="2"/>
        <v>8967453</v>
      </c>
      <c r="K25" s="17">
        <f t="shared" si="3"/>
        <v>5.278643898179132E-2</v>
      </c>
    </row>
    <row r="31" spans="1:11" x14ac:dyDescent="0.25">
      <c r="H31" s="10"/>
      <c r="I31" s="10"/>
      <c r="J31" s="5"/>
    </row>
    <row r="40" spans="8:10" x14ac:dyDescent="0.25">
      <c r="H40" s="16"/>
      <c r="I40" s="16"/>
      <c r="J40" s="16"/>
    </row>
  </sheetData>
  <mergeCells count="6">
    <mergeCell ref="A25:G25"/>
    <mergeCell ref="B2:G2"/>
    <mergeCell ref="A12:G12"/>
    <mergeCell ref="B15:G15"/>
    <mergeCell ref="H15:K15"/>
    <mergeCell ref="H2:K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Genome_transcription_exent</vt:lpstr>
    </vt:vector>
  </TitlesOfParts>
  <Company>Università degli Studi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</dc:creator>
  <cp:lastModifiedBy>Cristian</cp:lastModifiedBy>
  <dcterms:created xsi:type="dcterms:W3CDTF">2017-03-31T14:18:14Z</dcterms:created>
  <dcterms:modified xsi:type="dcterms:W3CDTF">2017-04-06T09:11:36Z</dcterms:modified>
</cp:coreProperties>
</file>