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dingw\Desktop\云南李维交文章\Manuscript Edite 20171128\Table\"/>
    </mc:Choice>
  </mc:AlternateContent>
  <bookViews>
    <workbookView xWindow="0" yWindow="0" windowWidth="28800" windowHeight="12600"/>
  </bookViews>
  <sheets>
    <sheet name="59 DEPs" sheetId="3" r:id="rId1"/>
  </sheets>
  <calcPr calcId="162913"/>
</workbook>
</file>

<file path=xl/calcChain.xml><?xml version="1.0" encoding="utf-8"?>
<calcChain xmlns="http://schemas.openxmlformats.org/spreadsheetml/2006/main">
  <c r="T4" i="3" l="1"/>
  <c r="T44" i="3"/>
  <c r="T35" i="3"/>
  <c r="T12" i="3"/>
  <c r="T10" i="3"/>
  <c r="T13" i="3"/>
  <c r="T29" i="3"/>
  <c r="T27" i="3"/>
  <c r="T53" i="3"/>
  <c r="T9" i="3"/>
  <c r="T33" i="3"/>
  <c r="T31" i="3"/>
  <c r="T15" i="3"/>
  <c r="T32" i="3"/>
  <c r="T43" i="3"/>
  <c r="T5" i="3"/>
  <c r="T24" i="3"/>
  <c r="T2" i="3"/>
  <c r="T3" i="3"/>
  <c r="T17" i="3"/>
  <c r="T38" i="3"/>
  <c r="T46" i="3"/>
  <c r="T55" i="3"/>
  <c r="T58" i="3"/>
  <c r="T59" i="3"/>
  <c r="T6" i="3"/>
  <c r="T30" i="3"/>
  <c r="T34" i="3"/>
  <c r="T18" i="3"/>
  <c r="T41" i="3"/>
  <c r="T37" i="3"/>
  <c r="T16" i="3"/>
  <c r="T51" i="3"/>
  <c r="T60" i="3"/>
  <c r="T28" i="3"/>
  <c r="T7" i="3"/>
  <c r="T8" i="3"/>
  <c r="T26" i="3"/>
  <c r="T48" i="3"/>
  <c r="T25" i="3"/>
  <c r="T54" i="3"/>
  <c r="T40" i="3"/>
  <c r="T23" i="3"/>
  <c r="T19" i="3"/>
  <c r="T20" i="3"/>
  <c r="T47" i="3"/>
  <c r="T21" i="3"/>
  <c r="T50" i="3"/>
  <c r="T22" i="3"/>
  <c r="T56" i="3"/>
  <c r="T14" i="3"/>
  <c r="T45" i="3"/>
  <c r="T36" i="3"/>
  <c r="T39" i="3"/>
  <c r="T11" i="3"/>
  <c r="T49" i="3"/>
  <c r="T42" i="3"/>
  <c r="T52" i="3"/>
  <c r="T57" i="3"/>
  <c r="R4" i="3"/>
  <c r="R44" i="3"/>
  <c r="R35" i="3"/>
  <c r="R12" i="3"/>
  <c r="R10" i="3"/>
  <c r="R13" i="3"/>
  <c r="R29" i="3"/>
  <c r="R27" i="3"/>
  <c r="R53" i="3"/>
  <c r="R9" i="3"/>
  <c r="R33" i="3"/>
  <c r="R31" i="3"/>
  <c r="R15" i="3"/>
  <c r="R32" i="3"/>
  <c r="R43" i="3"/>
  <c r="R5" i="3"/>
  <c r="R24" i="3"/>
  <c r="R2" i="3"/>
  <c r="R3" i="3"/>
  <c r="R17" i="3"/>
  <c r="R38" i="3"/>
  <c r="R46" i="3"/>
  <c r="R55" i="3"/>
  <c r="R58" i="3"/>
  <c r="R59" i="3"/>
  <c r="R6" i="3"/>
  <c r="R30" i="3"/>
  <c r="R34" i="3"/>
  <c r="R18" i="3"/>
  <c r="R41" i="3"/>
  <c r="R37" i="3"/>
  <c r="R16" i="3"/>
  <c r="R51" i="3"/>
  <c r="R60" i="3"/>
  <c r="R28" i="3"/>
  <c r="R7" i="3"/>
  <c r="R8" i="3"/>
  <c r="R26" i="3"/>
  <c r="R48" i="3"/>
  <c r="R25" i="3"/>
  <c r="R54" i="3"/>
  <c r="R40" i="3"/>
  <c r="R23" i="3"/>
  <c r="R19" i="3"/>
  <c r="R20" i="3"/>
  <c r="R47" i="3"/>
  <c r="R21" i="3"/>
  <c r="R50" i="3"/>
  <c r="R22" i="3"/>
  <c r="R56" i="3"/>
  <c r="R14" i="3"/>
  <c r="R45" i="3"/>
  <c r="R36" i="3"/>
  <c r="R39" i="3"/>
  <c r="R11" i="3"/>
  <c r="R49" i="3"/>
  <c r="R42" i="3"/>
  <c r="R52" i="3"/>
  <c r="R57" i="3"/>
  <c r="P4" i="3"/>
  <c r="P44" i="3"/>
  <c r="P35" i="3"/>
  <c r="P12" i="3"/>
  <c r="P10" i="3"/>
  <c r="P13" i="3"/>
  <c r="P29" i="3"/>
  <c r="P27" i="3"/>
  <c r="P53" i="3"/>
  <c r="P9" i="3"/>
  <c r="P33" i="3"/>
  <c r="P31" i="3"/>
  <c r="P15" i="3"/>
  <c r="P32" i="3"/>
  <c r="P43" i="3"/>
  <c r="P5" i="3"/>
  <c r="P24" i="3"/>
  <c r="P2" i="3"/>
  <c r="P3" i="3"/>
  <c r="P17" i="3"/>
  <c r="P38" i="3"/>
  <c r="P46" i="3"/>
  <c r="P55" i="3"/>
  <c r="P58" i="3"/>
  <c r="P59" i="3"/>
  <c r="P6" i="3"/>
  <c r="P30" i="3"/>
  <c r="P34" i="3"/>
  <c r="P18" i="3"/>
  <c r="P41" i="3"/>
  <c r="P37" i="3"/>
  <c r="P16" i="3"/>
  <c r="P51" i="3"/>
  <c r="P60" i="3"/>
  <c r="P28" i="3"/>
  <c r="P7" i="3"/>
  <c r="P8" i="3"/>
  <c r="P26" i="3"/>
  <c r="P48" i="3"/>
  <c r="P25" i="3"/>
  <c r="P54" i="3"/>
  <c r="P40" i="3"/>
  <c r="P23" i="3"/>
  <c r="P19" i="3"/>
  <c r="P20" i="3"/>
  <c r="P47" i="3"/>
  <c r="P21" i="3"/>
  <c r="P50" i="3"/>
  <c r="P22" i="3"/>
  <c r="P56" i="3"/>
  <c r="P14" i="3"/>
  <c r="P45" i="3"/>
  <c r="P36" i="3"/>
  <c r="P39" i="3"/>
  <c r="P11" i="3"/>
  <c r="P49" i="3"/>
  <c r="P42" i="3"/>
  <c r="P52" i="3"/>
  <c r="P57" i="3"/>
</calcChain>
</file>

<file path=xl/sharedStrings.xml><?xml version="1.0" encoding="utf-8"?>
<sst xmlns="http://schemas.openxmlformats.org/spreadsheetml/2006/main" count="139" uniqueCount="139">
  <si>
    <t>Accession</t>
  </si>
  <si>
    <t>Coverage</t>
  </si>
  <si>
    <t>MW [kDa]</t>
  </si>
  <si>
    <t>calc. pI</t>
  </si>
  <si>
    <t>Q2R0I1</t>
  </si>
  <si>
    <t>Q7XDY9</t>
  </si>
  <si>
    <t>Rubisco accumulation factor 1, chloroplastic OS=Oryza sativa subsp. japonica GN=RAF1 PE=2 SV=1</t>
  </si>
  <si>
    <t>A2Y980</t>
  </si>
  <si>
    <t>A2Z950</t>
  </si>
  <si>
    <t>Uncharacterized protein OS=Oryza sativa subsp. indica GN=OsI_34241 PE=4 SV=1</t>
  </si>
  <si>
    <t>B8AGZ1</t>
  </si>
  <si>
    <t>Putative uncharacterized protein OS=Oryza sativa subsp. indica GN=OsI_05674 PE=4 SV=1</t>
  </si>
  <si>
    <t>Q2R776</t>
  </si>
  <si>
    <t>Endo-1,31,4-beta-D-glucanase, putative, expressed OS=Oryza sativa subsp. japonica GN=LOC_Os11g17540 PE=4 SV=1</t>
  </si>
  <si>
    <t>Q7XBR2</t>
  </si>
  <si>
    <t>ATP-dependent Clp protease proteolytic subunit OS=Oryza sativa subsp. japonica GN=Os10g0580800 PE=2 SV=1</t>
  </si>
  <si>
    <t>Q2QND9</t>
  </si>
  <si>
    <t>Expressed protein OS=Oryza sativa subsp. japonica GN=Os12g0569200 PE=4 SV=1</t>
  </si>
  <si>
    <t>B8BJK6</t>
  </si>
  <si>
    <t>Putative uncharacterized protein OS=Oryza sativa subsp. indica GN=OsI_35454 PE=4 SV=1</t>
  </si>
  <si>
    <t>Q10SV7</t>
  </si>
  <si>
    <t>Expressed protein OS=Oryza sativa subsp. japonica GN=Os03g0109700 PE=2 SV=1</t>
  </si>
  <si>
    <t>A2ZAK7</t>
  </si>
  <si>
    <t>Uncharacterized protein OS=Oryza sativa subsp. indica GN=OsI_34785 PE=4 SV=1</t>
  </si>
  <si>
    <t>B8BMH5</t>
  </si>
  <si>
    <t>Lipoxygenase OS=Oryza sativa subsp. indica GN=OsI_38715 PE=3 SV=1</t>
  </si>
  <si>
    <t>A2ZF20</t>
  </si>
  <si>
    <t>Xyloglucan endotransglucosylase/hydrolase OS=Oryza sativa subsp. indica GN=OsI_36383 PE=3 SV=1</t>
  </si>
  <si>
    <t>Q0J0L9</t>
  </si>
  <si>
    <t>Os09g0493600 protein OS=Oryza sativa subsp. japonica GN=Os09g0493600 PE=2 SV=1</t>
  </si>
  <si>
    <t>A2XC77</t>
  </si>
  <si>
    <t>Patatin OS=Oryza sativa subsp. indica GN=OsI_09902 PE=3 SV=1</t>
  </si>
  <si>
    <t>B9FBP6</t>
  </si>
  <si>
    <t>Uncharacterized protein OS=Oryza sativa subsp. japonica GN=OsJ_12490 PE=4 SV=1</t>
  </si>
  <si>
    <t>B8BI47</t>
  </si>
  <si>
    <t>Uncharacterized protein OS=Oryza sativa subsp. indica GN=OsI_34565 PE=4 SV=1</t>
  </si>
  <si>
    <t>A2Z179</t>
  </si>
  <si>
    <t>Putative uncharacterized protein OS=Oryza sativa subsp. indica GN=OsI_31356 PE=4 SV=1</t>
  </si>
  <si>
    <t>B0FFN6</t>
  </si>
  <si>
    <t>Heat shock protein Hsp20 OS=Oryza sativa subsp. japonica PE=2 SV=1</t>
  </si>
  <si>
    <t>A2ZD86</t>
  </si>
  <si>
    <t>Putative uncharacterized protein OS=Oryza sativa subsp. indica GN=OsI_35751 PE=4 SV=1</t>
  </si>
  <si>
    <t>A3C754</t>
  </si>
  <si>
    <t>Uncharacterized protein OS=Oryza sativa subsp. japonica GN=OsJ_32399 PE=4 SV=1</t>
  </si>
  <si>
    <t>Q9SXY7</t>
  </si>
  <si>
    <t>Beta-1,3-glucanase OS=Oryza sativa PE=2 SV=1</t>
  </si>
  <si>
    <t>A2X1K6</t>
  </si>
  <si>
    <t>Protein transport protein sec61 gamma subunit OS=Oryza sativa subsp. indica GN=OsI_06084 PE=2 SV=1</t>
  </si>
  <si>
    <t>Q0DY58</t>
  </si>
  <si>
    <t>Os02g0714000 protein OS=Oryza sativa subsp. japonica GN=Os02g0714000 PE=2 SV=1</t>
  </si>
  <si>
    <t>B8BLP1</t>
  </si>
  <si>
    <t>Putative uncharacterized protein OS=Oryza sativa subsp. indica GN=OsI_36908 PE=3 SV=1</t>
  </si>
  <si>
    <t>A2X903</t>
  </si>
  <si>
    <t>Putative uncharacterized protein OS=Oryza sativa subsp. indica GN=OsI_08717 PE=4 SV=1</t>
  </si>
  <si>
    <t>B9F352</t>
  </si>
  <si>
    <t>Uncharacterized protein OS=Oryza sativa subsp. japonica GN=OsJ_05464 PE=4 SV=1</t>
  </si>
  <si>
    <t>Q67X77</t>
  </si>
  <si>
    <t>Putative phi-1 OS=Oryza sativa subsp. japonica GN=P0436F11.32 PE=4 SV=1</t>
  </si>
  <si>
    <t>A2YQ40</t>
  </si>
  <si>
    <t>Putative uncharacterized protein OS=Oryza sativa subsp. indica GN=OsI_27400 PE=4 SV=1</t>
  </si>
  <si>
    <t>A2YP70</t>
  </si>
  <si>
    <t>Putative uncharacterized protein OS=Oryza sativa subsp. indica GN=OsI_27063 PE=4 SV=1</t>
  </si>
  <si>
    <t>B8BCT7</t>
  </si>
  <si>
    <t>Putative uncharacterized protein OS=Oryza sativa subsp. indica GN=OsI_31795 PE=4 SV=1</t>
  </si>
  <si>
    <t>B8AYG3</t>
  </si>
  <si>
    <t>Putative uncharacterized protein OS=Oryza sativa subsp. indica GN=OsI_18534 PE=4 SV=1</t>
  </si>
  <si>
    <t>Q67J04</t>
  </si>
  <si>
    <t>Os09g0460800 protein OS=Oryza sativa subsp. japonica GN=Os09g0460800 PE=4 SV=1</t>
  </si>
  <si>
    <t>Q69WH2</t>
  </si>
  <si>
    <t>Os06g0332800 protein OS=Oryza sativa subsp. japonica GN=Os06g0332800 PE=2 SV=1</t>
  </si>
  <si>
    <t>A2XLT7</t>
  </si>
  <si>
    <t>Lipoxygenase OS=Oryza sativa subsp. indica GN=OsI_13441 PE=3 SV=1</t>
  </si>
  <si>
    <t>A2Y0T2</t>
  </si>
  <si>
    <t>Putative uncharacterized protein OS=Oryza sativa subsp. indica GN=OsI_18613 PE=4 SV=1</t>
  </si>
  <si>
    <t>B9FAV4</t>
  </si>
  <si>
    <t>Uncharacterized protein OS=Oryza sativa subsp. japonica GN=OsJ_09247 PE=4 SV=1</t>
  </si>
  <si>
    <t>Q7XXR3</t>
  </si>
  <si>
    <t>GDSL-like Lipase/Acylhydrolase family protein, expressed OS=Oryza sativa subsp. japonica GN=LOC_Os11g48070 PE=2 SV=1</t>
  </si>
  <si>
    <t>Q2QP88</t>
  </si>
  <si>
    <t>CHY zinc finger family protein, expressed OS=Oryza sativa subsp. japonica GN=LOC_Os12g35320 PE=2 SV=2</t>
  </si>
  <si>
    <t>A2Y2N2</t>
  </si>
  <si>
    <t>Putative uncharacterized protein OS=Oryza sativa subsp. indica GN=OsI_19265 PE=4 SV=1</t>
  </si>
  <si>
    <t>A2Z9J0</t>
  </si>
  <si>
    <t>Uncharacterized protein OS=Oryza sativa subsp. indica GN=OsI_34389 PE=3 SV=1</t>
  </si>
  <si>
    <t>B8AYM1</t>
  </si>
  <si>
    <t>Putative uncharacterized protein OS=Oryza sativa subsp. indica GN=OsI_18654 PE=4 SV=1</t>
  </si>
  <si>
    <t>B8AGJ2</t>
  </si>
  <si>
    <t>Putative uncharacterized protein OS=Oryza sativa subsp. indica GN=OsI_05615 PE=3 SV=1</t>
  </si>
  <si>
    <t>Q6K832</t>
  </si>
  <si>
    <t>Lipase class 3 protein-like OS=Oryza sativa subsp. japonica GN=Os02g0780700 PE=2 SV=1</t>
  </si>
  <si>
    <t>Q6Z7B3</t>
  </si>
  <si>
    <t>Heat shock factor protein hsf8-like OS=Oryza sativa subsp. japonica GN=Os02g0115600 PE=2 SV=1</t>
  </si>
  <si>
    <t>B8ADR1</t>
  </si>
  <si>
    <t>Putative uncharacterized protein OS=Oryza sativa subsp. indica GN=OsI_00763 PE=4 SV=1</t>
  </si>
  <si>
    <t>A2Y7P0</t>
  </si>
  <si>
    <t>Putative uncharacterized protein OS=Oryza sativa subsp. indica GN=OsI_21059 PE=4 SV=1</t>
  </si>
  <si>
    <t>Q33A68</t>
  </si>
  <si>
    <t>Retrotransposon protein, putative, Ty3-gypsy subclass OS=Oryza sativa subsp. japonica GN=LOC_Os10g14970 PE=4 SV=1</t>
  </si>
  <si>
    <t>Q84YJ8</t>
  </si>
  <si>
    <t>Os08g0510400 protein OS=Oryza sativa subsp. japonica GN=Os08g0510400 PE=2 SV=1</t>
  </si>
  <si>
    <t>C7J2U9</t>
  </si>
  <si>
    <t>Os05g0141200 protein OS=Oryza sativa subsp. japonica GN=Os05g0141200 PE=4 SV=1</t>
  </si>
  <si>
    <t>Q8H7X8</t>
  </si>
  <si>
    <t>Putative gag-pol polyprotein OS=Oryza sativa subsp. japonica GN=OJ1607A12.20 PE=4 SV=1</t>
  </si>
  <si>
    <t>Q2RAL3</t>
  </si>
  <si>
    <t>Heavy metal-associated domain containing protein, expressed OS=Oryza sativa subsp. japonica GN=Os11g0147500 PE=4 SV=1</t>
  </si>
  <si>
    <t>E9KIP3</t>
  </si>
  <si>
    <t>NAD(P)H-quinone oxidoreductase subunit J, chloroplastic OS=Oryza sativa subsp. japonica GN=ndhJ PE=3 SV=1</t>
  </si>
  <si>
    <t>A2X9M9</t>
  </si>
  <si>
    <t>Putative uncharacterized protein OS=Oryza sativa subsp. indica GN=OsI_08947 PE=4 SV=1</t>
  </si>
  <si>
    <t>A3BI26</t>
  </si>
  <si>
    <t>Uncharacterized protein OS=Oryza sativa subsp. japonica GN=OsJ_23641 PE=3 SV=1</t>
  </si>
  <si>
    <t>A2X6M6</t>
  </si>
  <si>
    <t>Putative uncharacterized protein OS=Oryza sativa subsp. indica GN=OsI_07865 PE=4 SV=1</t>
  </si>
  <si>
    <t>Q00G37</t>
  </si>
  <si>
    <t>Ent-cassa-12,15-diene synthase OS=Oryza sativa subsp. indica GN=KSL7 PE=2 SV=2</t>
  </si>
  <si>
    <t>A2WMF5</t>
  </si>
  <si>
    <t>Putative uncharacterized protein OS=Oryza sativa subsp. indica GN=OsI_01024 PE=3 SV=1</t>
  </si>
  <si>
    <t>A2Z3I8</t>
  </si>
  <si>
    <t>Putative uncharacterized protein OS=Oryza sativa subsp. indica GN=OsI_32193 PE=3 SV=1</t>
  </si>
  <si>
    <t xml:space="preserve"> Peptides</t>
  </si>
  <si>
    <t xml:space="preserve"> PSMs</t>
  </si>
  <si>
    <t xml:space="preserve"> Unique Peptides</t>
  </si>
  <si>
    <t xml:space="preserve"> AAs</t>
  </si>
  <si>
    <t>Abundances (Scaled): F1: 115, H</t>
  </si>
  <si>
    <t>Abundances (Scaled): F1: 116, HCK</t>
  </si>
  <si>
    <t>Abundances (Scaled): F1: 117, W</t>
  </si>
  <si>
    <t>Abundances (Scaled): F1: 118, WCK</t>
  </si>
  <si>
    <t>Abundances (Scaled): F1: 119, M</t>
  </si>
  <si>
    <t>Abundances (Scaled): F1: 121,MCK</t>
  </si>
  <si>
    <t>FC H/HCK</t>
    <phoneticPr fontId="1" type="noConversion"/>
  </si>
  <si>
    <t>FC W/WCK</t>
    <phoneticPr fontId="1" type="noConversion"/>
  </si>
  <si>
    <t>FC M/MCK</t>
    <phoneticPr fontId="1" type="noConversion"/>
  </si>
  <si>
    <t xml:space="preserve">P-value H/HCK </t>
    <phoneticPr fontId="3" type="noConversion"/>
  </si>
  <si>
    <t xml:space="preserve">P-value W/WCK </t>
    <phoneticPr fontId="3" type="noConversion"/>
  </si>
  <si>
    <t xml:space="preserve">P-value M/MCK </t>
    <phoneticPr fontId="3" type="noConversion"/>
  </si>
  <si>
    <t>Protein Name</t>
    <phoneticPr fontId="3" type="noConversion"/>
  </si>
  <si>
    <t>Dirigent-like protein, expressed OS=Oryza sativa subsp. japonica GN=Os11g0644700 PE=4 SV=1</t>
    <phoneticPr fontId="3" type="noConversion"/>
  </si>
  <si>
    <t>Dirigent-like protein OS=Oryza sativa subsp. indica GN=OsI_21619 PE=4 SV=1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</si>
</sst>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宋体"/>
      <family val="3"/>
      <charset val="134"/>
    </font>
    <font>
      <sz val="12"/>
      <color rgb="FF000000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/>
  </cellStyleXfs>
  <cellXfs count="10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/>
    </xf>
  </cellXfs>
  <cellStyles count="1">
    <cellStyle name="常规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表3" displayName="表3" ref="A1:U60" totalsRowShown="0" headerRowDxfId="23" dataDxfId="21" headerRowBorderDxfId="22">
  <autoFilter ref="A1:U60"/>
  <sortState ref="A2:U60">
    <sortCondition ref="O1:O60"/>
  </sortState>
  <tableColumns count="21">
    <tableColumn id="1" name="Accession" dataDxfId="20"/>
    <tableColumn id="2" name="Protein Name" dataDxfId="19"/>
    <tableColumn id="3" name="Coverage" dataDxfId="18"/>
    <tableColumn id="4" name=" Peptides" dataDxfId="17"/>
    <tableColumn id="5" name=" PSMs" dataDxfId="16"/>
    <tableColumn id="6" name=" Unique Peptides" dataDxfId="15"/>
    <tableColumn id="7" name=" AAs" dataDxfId="14"/>
    <tableColumn id="8" name="MW [kDa]" dataDxfId="13"/>
    <tableColumn id="9" name="calc. pI" dataDxfId="12"/>
    <tableColumn id="10" name="Abundances (Scaled): F1: 115, H" dataDxfId="11"/>
    <tableColumn id="11" name="Abundances (Scaled): F1: 116, HCK" dataDxfId="10"/>
    <tableColumn id="12" name="Abundances (Scaled): F1: 117, W" dataDxfId="9"/>
    <tableColumn id="13" name="Abundances (Scaled): F1: 118, WCK" dataDxfId="8"/>
    <tableColumn id="14" name="Abundances (Scaled): F1: 119, M" dataDxfId="7"/>
    <tableColumn id="15" name="Abundances (Scaled): F1: 121,MCK" dataDxfId="6"/>
    <tableColumn id="16" name="FC H/HCK" dataDxfId="5">
      <calculatedColumnFormula>表3[[#This Row],[Abundances (Scaled): F1: 115, H]]/表3[[#This Row],[Abundances (Scaled): F1: 116, HCK]]</calculatedColumnFormula>
    </tableColumn>
    <tableColumn id="19" name="P-value H/HCK " dataDxfId="4"/>
    <tableColumn id="17" name="FC W/WCK" dataDxfId="3">
      <calculatedColumnFormula>表3[[#This Row],[Abundances (Scaled): F1: 117, W]]/表3[[#This Row],[Abundances (Scaled): F1: 118, WCK]]</calculatedColumnFormula>
    </tableColumn>
    <tableColumn id="20" name="P-value W/WCK " dataDxfId="2"/>
    <tableColumn id="18" name="FC M/MCK" dataDxfId="1">
      <calculatedColumnFormula>表3[[#This Row],[Abundances (Scaled): F1: 119, M]]/表3[[#This Row],[Abundances (Scaled): F1: 121,MCK]]</calculatedColumnFormula>
    </tableColumn>
    <tableColumn id="21" name="P-value M/MCK 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tabSelected="1" workbookViewId="0">
      <selection activeCell="B14" sqref="B14"/>
    </sheetView>
  </sheetViews>
  <sheetFormatPr defaultRowHeight="15.75" x14ac:dyDescent="0.25"/>
  <cols>
    <col min="1" max="1" width="13.85546875" style="9" customWidth="1"/>
    <col min="2" max="2" width="85.42578125" style="9" customWidth="1"/>
    <col min="3" max="3" width="13.28515625" style="8" customWidth="1"/>
    <col min="4" max="4" width="11.140625" style="8" customWidth="1"/>
    <col min="5" max="5" width="15" style="8" customWidth="1"/>
    <col min="6" max="6" width="17" style="8" customWidth="1"/>
    <col min="7" max="7" width="13.7109375" style="8" customWidth="1"/>
    <col min="8" max="8" width="13" style="8" customWidth="1"/>
    <col min="9" max="9" width="9.5703125" style="8" customWidth="1"/>
    <col min="10" max="10" width="21.28515625" style="8" customWidth="1"/>
    <col min="11" max="11" width="26.140625" style="8" customWidth="1"/>
    <col min="12" max="15" width="26" style="8" customWidth="1"/>
    <col min="16" max="16" width="21.28515625" style="8" customWidth="1"/>
    <col min="17" max="17" width="21.28515625" style="6" customWidth="1"/>
    <col min="18" max="21" width="21.28515625" style="8" customWidth="1"/>
    <col min="22" max="16384" width="9.140625" style="8"/>
  </cols>
  <sheetData>
    <row r="1" spans="1:21" s="4" customFormat="1" ht="76.5" customHeight="1" thickBot="1" x14ac:dyDescent="0.3">
      <c r="A1" s="1" t="s">
        <v>0</v>
      </c>
      <c r="B1" s="2" t="s">
        <v>136</v>
      </c>
      <c r="C1" s="2" t="s">
        <v>1</v>
      </c>
      <c r="D1" s="2" t="s">
        <v>120</v>
      </c>
      <c r="E1" s="2" t="s">
        <v>121</v>
      </c>
      <c r="F1" s="2" t="s">
        <v>122</v>
      </c>
      <c r="G1" s="2" t="s">
        <v>123</v>
      </c>
      <c r="H1" s="2" t="s">
        <v>2</v>
      </c>
      <c r="I1" s="2" t="s">
        <v>3</v>
      </c>
      <c r="J1" s="2" t="s">
        <v>124</v>
      </c>
      <c r="K1" s="2" t="s">
        <v>125</v>
      </c>
      <c r="L1" s="2" t="s">
        <v>126</v>
      </c>
      <c r="M1" s="2" t="s">
        <v>127</v>
      </c>
      <c r="N1" s="2" t="s">
        <v>128</v>
      </c>
      <c r="O1" s="2" t="s">
        <v>129</v>
      </c>
      <c r="P1" s="3" t="s">
        <v>130</v>
      </c>
      <c r="Q1" s="3" t="s">
        <v>133</v>
      </c>
      <c r="R1" s="3" t="s">
        <v>131</v>
      </c>
      <c r="S1" s="3" t="s">
        <v>134</v>
      </c>
      <c r="T1" s="3" t="s">
        <v>132</v>
      </c>
      <c r="U1" s="3" t="s">
        <v>135</v>
      </c>
    </row>
    <row r="2" spans="1:21" x14ac:dyDescent="0.25">
      <c r="A2" s="5" t="s">
        <v>114</v>
      </c>
      <c r="B2" s="5" t="s">
        <v>115</v>
      </c>
      <c r="C2" s="6">
        <v>1.80722891566265</v>
      </c>
      <c r="D2" s="6">
        <v>1</v>
      </c>
      <c r="E2" s="6">
        <v>1</v>
      </c>
      <c r="F2" s="6">
        <v>1</v>
      </c>
      <c r="G2" s="6">
        <v>830</v>
      </c>
      <c r="H2" s="6">
        <v>92.1</v>
      </c>
      <c r="I2" s="6">
        <v>5.26</v>
      </c>
      <c r="J2" s="6">
        <v>1.1830000000000001</v>
      </c>
      <c r="K2" s="6">
        <v>0.65900000000000003</v>
      </c>
      <c r="L2" s="6">
        <v>1.1879999999999999</v>
      </c>
      <c r="M2" s="6">
        <v>1.206</v>
      </c>
      <c r="N2" s="6">
        <v>1.319</v>
      </c>
      <c r="O2" s="6">
        <v>0.44600000000000001</v>
      </c>
      <c r="P2" s="6">
        <f>表3[[#This Row],[Abundances (Scaled): F1: 115, H]]/表3[[#This Row],[Abundances (Scaled): F1: 116, HCK]]</f>
        <v>1.795144157814871</v>
      </c>
      <c r="Q2" s="6">
        <v>2.1631500000000001E-2</v>
      </c>
      <c r="R2" s="6">
        <f>表3[[#This Row],[Abundances (Scaled): F1: 117, W]]/表3[[#This Row],[Abundances (Scaled): F1: 118, WCK]]</f>
        <v>0.9850746268656716</v>
      </c>
      <c r="S2" s="6">
        <v>0.77611300000000005</v>
      </c>
      <c r="T2" s="6">
        <f>表3[[#This Row],[Abundances (Scaled): F1: 119, M]]/表3[[#This Row],[Abundances (Scaled): F1: 121,MCK]]</f>
        <v>2.9573991031390134</v>
      </c>
      <c r="U2" s="7">
        <v>3.2886999999999999E-3</v>
      </c>
    </row>
    <row r="3" spans="1:21" x14ac:dyDescent="0.25">
      <c r="A3" s="5" t="s">
        <v>88</v>
      </c>
      <c r="B3" s="5" t="s">
        <v>89</v>
      </c>
      <c r="C3" s="6">
        <v>2.5875190258751899</v>
      </c>
      <c r="D3" s="6">
        <v>1</v>
      </c>
      <c r="E3" s="6">
        <v>1</v>
      </c>
      <c r="F3" s="6">
        <v>1</v>
      </c>
      <c r="G3" s="6">
        <v>657</v>
      </c>
      <c r="H3" s="6">
        <v>71.900000000000006</v>
      </c>
      <c r="I3" s="6">
        <v>5.19</v>
      </c>
      <c r="J3" s="6">
        <v>0.8590000000000001</v>
      </c>
      <c r="K3" s="6">
        <v>0.50600000000000001</v>
      </c>
      <c r="L3" s="6">
        <v>1.0349999999999999</v>
      </c>
      <c r="M3" s="6">
        <v>0.97099999999999997</v>
      </c>
      <c r="N3" s="6">
        <v>2.17</v>
      </c>
      <c r="O3" s="6">
        <v>0.45899999999999996</v>
      </c>
      <c r="P3" s="6">
        <f>表3[[#This Row],[Abundances (Scaled): F1: 115, H]]/表3[[#This Row],[Abundances (Scaled): F1: 116, HCK]]</f>
        <v>1.6976284584980239</v>
      </c>
      <c r="Q3" s="6">
        <v>3.69366E-2</v>
      </c>
      <c r="R3" s="6">
        <f>表3[[#This Row],[Abundances (Scaled): F1: 117, W]]/表3[[#This Row],[Abundances (Scaled): F1: 118, WCK]]</f>
        <v>1.0659114315139031</v>
      </c>
      <c r="S3" s="6">
        <v>0.64273599999999997</v>
      </c>
      <c r="T3" s="6">
        <f>表3[[#This Row],[Abundances (Scaled): F1: 119, M]]/表3[[#This Row],[Abundances (Scaled): F1: 121,MCK]]</f>
        <v>4.7276688453159039</v>
      </c>
      <c r="U3" s="7">
        <v>1.7062400000000001E-5</v>
      </c>
    </row>
    <row r="4" spans="1:21" x14ac:dyDescent="0.25">
      <c r="A4" s="5" t="s">
        <v>24</v>
      </c>
      <c r="B4" s="5" t="s">
        <v>25</v>
      </c>
      <c r="C4" s="6">
        <v>12.962962962962999</v>
      </c>
      <c r="D4" s="6">
        <v>9</v>
      </c>
      <c r="E4" s="6">
        <v>13</v>
      </c>
      <c r="F4" s="6">
        <v>1</v>
      </c>
      <c r="G4" s="6">
        <v>918</v>
      </c>
      <c r="H4" s="6">
        <v>104.2</v>
      </c>
      <c r="I4" s="6">
        <v>6.11</v>
      </c>
      <c r="J4" s="6">
        <v>4.6989999999999998</v>
      </c>
      <c r="K4" s="6">
        <v>0.44700000000000001</v>
      </c>
      <c r="L4" s="6">
        <v>0.12</v>
      </c>
      <c r="M4" s="6">
        <v>0.156</v>
      </c>
      <c r="N4" s="6">
        <v>0.40100000000000002</v>
      </c>
      <c r="O4" s="6">
        <v>0.17699999999999999</v>
      </c>
      <c r="P4" s="6">
        <f>表3[[#This Row],[Abundances (Scaled): F1: 115, H]]/表3[[#This Row],[Abundances (Scaled): F1: 116, HCK]]</f>
        <v>10.512304250559284</v>
      </c>
      <c r="Q4" s="6">
        <v>3.4876899999999999E-19</v>
      </c>
      <c r="R4" s="6">
        <f>表3[[#This Row],[Abundances (Scaled): F1: 117, W]]/表3[[#This Row],[Abundances (Scaled): F1: 118, WCK]]</f>
        <v>0.76923076923076916</v>
      </c>
      <c r="S4" s="6">
        <v>0.72060999999999997</v>
      </c>
      <c r="T4" s="6">
        <f>表3[[#This Row],[Abundances (Scaled): F1: 119, M]]/表3[[#This Row],[Abundances (Scaled): F1: 121,MCK]]</f>
        <v>2.2655367231638421</v>
      </c>
      <c r="U4" s="7">
        <v>3.0287399999999999E-2</v>
      </c>
    </row>
    <row r="5" spans="1:21" x14ac:dyDescent="0.25">
      <c r="A5" s="5" t="s">
        <v>70</v>
      </c>
      <c r="B5" s="5" t="s">
        <v>71</v>
      </c>
      <c r="C5" s="6">
        <v>2.5287356321839098</v>
      </c>
      <c r="D5" s="6">
        <v>2</v>
      </c>
      <c r="E5" s="6">
        <v>2</v>
      </c>
      <c r="F5" s="6">
        <v>2</v>
      </c>
      <c r="G5" s="6">
        <v>870</v>
      </c>
      <c r="H5" s="6">
        <v>97.2</v>
      </c>
      <c r="I5" s="6">
        <v>6.7</v>
      </c>
      <c r="J5" s="6">
        <v>2.024</v>
      </c>
      <c r="K5" s="6">
        <v>0.61599999999999999</v>
      </c>
      <c r="L5" s="6">
        <v>0.503</v>
      </c>
      <c r="M5" s="6">
        <v>0.56999999999999995</v>
      </c>
      <c r="N5" s="6">
        <v>1.8680000000000001</v>
      </c>
      <c r="O5" s="6">
        <v>0.41899999999999998</v>
      </c>
      <c r="P5" s="6">
        <f>表3[[#This Row],[Abundances (Scaled): F1: 115, H]]/表3[[#This Row],[Abundances (Scaled): F1: 116, HCK]]</f>
        <v>3.2857142857142856</v>
      </c>
      <c r="Q5" s="6">
        <v>4.8078799999999996E-6</v>
      </c>
      <c r="R5" s="6">
        <f>表3[[#This Row],[Abundances (Scaled): F1: 117, W]]/表3[[#This Row],[Abundances (Scaled): F1: 118, WCK]]</f>
        <v>0.88245614035087727</v>
      </c>
      <c r="S5" s="6">
        <v>0.97285299999999997</v>
      </c>
      <c r="T5" s="6">
        <f>表3[[#This Row],[Abundances (Scaled): F1: 119, M]]/表3[[#This Row],[Abundances (Scaled): F1: 121,MCK]]</f>
        <v>4.4582338902147978</v>
      </c>
      <c r="U5" s="7">
        <v>3.6275300000000001E-5</v>
      </c>
    </row>
    <row r="6" spans="1:21" x14ac:dyDescent="0.25">
      <c r="A6" s="5" t="s">
        <v>4</v>
      </c>
      <c r="B6" s="5" t="s">
        <v>137</v>
      </c>
      <c r="C6" s="6">
        <v>38.125</v>
      </c>
      <c r="D6" s="6">
        <v>4</v>
      </c>
      <c r="E6" s="6">
        <v>27</v>
      </c>
      <c r="F6" s="6">
        <v>4</v>
      </c>
      <c r="G6" s="6">
        <v>160</v>
      </c>
      <c r="H6" s="6">
        <v>16.600000000000001</v>
      </c>
      <c r="I6" s="6">
        <v>6.28</v>
      </c>
      <c r="J6" s="6">
        <v>2.246</v>
      </c>
      <c r="K6" s="6">
        <v>0.66599999999999993</v>
      </c>
      <c r="L6" s="6">
        <v>0.64900000000000002</v>
      </c>
      <c r="M6" s="6">
        <v>0.72</v>
      </c>
      <c r="N6" s="6">
        <v>1.1740000000000002</v>
      </c>
      <c r="O6" s="6">
        <v>0.54500000000000004</v>
      </c>
      <c r="P6" s="6">
        <f>表3[[#This Row],[Abundances (Scaled): F1: 115, H]]/表3[[#This Row],[Abundances (Scaled): F1: 116, HCK]]</f>
        <v>3.3723723723723729</v>
      </c>
      <c r="Q6" s="6">
        <v>2.9969999999999999E-6</v>
      </c>
      <c r="R6" s="6">
        <f>表3[[#This Row],[Abundances (Scaled): F1: 117, W]]/表3[[#This Row],[Abundances (Scaled): F1: 118, WCK]]</f>
        <v>0.90138888888888891</v>
      </c>
      <c r="S6" s="6">
        <v>0.93437599999999998</v>
      </c>
      <c r="T6" s="6">
        <f>表3[[#This Row],[Abundances (Scaled): F1: 119, M]]/表3[[#This Row],[Abundances (Scaled): F1: 121,MCK]]</f>
        <v>2.1541284403669727</v>
      </c>
      <c r="U6" s="7">
        <v>4.3379800000000003E-2</v>
      </c>
    </row>
    <row r="7" spans="1:21" x14ac:dyDescent="0.25">
      <c r="A7" s="5" t="s">
        <v>7</v>
      </c>
      <c r="B7" s="5" t="s">
        <v>138</v>
      </c>
      <c r="C7" s="6">
        <v>32.544378698224897</v>
      </c>
      <c r="D7" s="6">
        <v>5</v>
      </c>
      <c r="E7" s="6">
        <v>14</v>
      </c>
      <c r="F7" s="6">
        <v>1</v>
      </c>
      <c r="G7" s="6">
        <v>169</v>
      </c>
      <c r="H7" s="6">
        <v>17.399999999999999</v>
      </c>
      <c r="I7" s="6">
        <v>5.69</v>
      </c>
      <c r="J7" s="6">
        <v>1.7709999999999999</v>
      </c>
      <c r="K7" s="6">
        <v>0.79</v>
      </c>
      <c r="L7" s="6">
        <v>0.45799999999999996</v>
      </c>
      <c r="M7" s="6">
        <v>0.499</v>
      </c>
      <c r="N7" s="6">
        <v>1.786</v>
      </c>
      <c r="O7" s="6">
        <v>0.69599999999999995</v>
      </c>
      <c r="P7" s="6">
        <f>表3[[#This Row],[Abundances (Scaled): F1: 115, H]]/表3[[#This Row],[Abundances (Scaled): F1: 116, HCK]]</f>
        <v>2.2417721518987341</v>
      </c>
      <c r="Q7" s="6">
        <v>1.7279699999999999E-3</v>
      </c>
      <c r="R7" s="6">
        <f>表3[[#This Row],[Abundances (Scaled): F1: 117, W]]/表3[[#This Row],[Abundances (Scaled): F1: 118, WCK]]</f>
        <v>0.91783567134268529</v>
      </c>
      <c r="S7" s="6">
        <v>0.90171800000000002</v>
      </c>
      <c r="T7" s="6">
        <f>表3[[#This Row],[Abundances (Scaled): F1: 119, M]]/表3[[#This Row],[Abundances (Scaled): F1: 121,MCK]]</f>
        <v>2.5660919540229887</v>
      </c>
      <c r="U7" s="7">
        <v>1.14821E-2</v>
      </c>
    </row>
    <row r="8" spans="1:21" x14ac:dyDescent="0.25">
      <c r="A8" s="5" t="s">
        <v>96</v>
      </c>
      <c r="B8" s="5" t="s">
        <v>97</v>
      </c>
      <c r="C8" s="6">
        <v>3.7288135593220302</v>
      </c>
      <c r="D8" s="6">
        <v>1</v>
      </c>
      <c r="E8" s="6">
        <v>1</v>
      </c>
      <c r="F8" s="6">
        <v>1</v>
      </c>
      <c r="G8" s="6">
        <v>295</v>
      </c>
      <c r="H8" s="6">
        <v>33.5</v>
      </c>
      <c r="I8" s="6">
        <v>6.24</v>
      </c>
      <c r="J8" s="6">
        <v>0.36799999999999999</v>
      </c>
      <c r="K8" s="6">
        <v>0.12</v>
      </c>
      <c r="L8" s="6">
        <v>0.92900000000000005</v>
      </c>
      <c r="M8" s="6">
        <v>1.7819999999999998</v>
      </c>
      <c r="N8" s="6">
        <v>2.093</v>
      </c>
      <c r="O8" s="6">
        <v>0.70799999999999996</v>
      </c>
      <c r="P8" s="6">
        <f>表3[[#This Row],[Abundances (Scaled): F1: 115, H]]/表3[[#This Row],[Abundances (Scaled): F1: 116, HCK]]</f>
        <v>3.0666666666666669</v>
      </c>
      <c r="Q8" s="6">
        <v>1.60901E-5</v>
      </c>
      <c r="R8" s="6">
        <f>表3[[#This Row],[Abundances (Scaled): F1: 117, W]]/表3[[#This Row],[Abundances (Scaled): F1: 118, WCK]]</f>
        <v>0.52132435465768812</v>
      </c>
      <c r="S8" s="6">
        <v>0.13500400000000001</v>
      </c>
      <c r="T8" s="6">
        <f>表3[[#This Row],[Abundances (Scaled): F1: 119, M]]/表3[[#This Row],[Abundances (Scaled): F1: 121,MCK]]</f>
        <v>2.9562146892655368</v>
      </c>
      <c r="U8" s="7">
        <v>3.3010499999999998E-3</v>
      </c>
    </row>
    <row r="9" spans="1:21" x14ac:dyDescent="0.25">
      <c r="A9" s="5" t="s">
        <v>12</v>
      </c>
      <c r="B9" s="5" t="s">
        <v>13</v>
      </c>
      <c r="C9" s="6">
        <v>6.0714285714285703</v>
      </c>
      <c r="D9" s="6">
        <v>1</v>
      </c>
      <c r="E9" s="6">
        <v>4</v>
      </c>
      <c r="F9" s="6">
        <v>1</v>
      </c>
      <c r="G9" s="6">
        <v>280</v>
      </c>
      <c r="H9" s="6">
        <v>29.9</v>
      </c>
      <c r="I9" s="6">
        <v>7.78</v>
      </c>
      <c r="J9" s="6">
        <v>1.7050000000000001</v>
      </c>
      <c r="K9" s="6">
        <v>0.66200000000000003</v>
      </c>
      <c r="L9" s="6">
        <v>0.82200000000000006</v>
      </c>
      <c r="M9" s="6">
        <v>1.0900000000000001</v>
      </c>
      <c r="N9" s="6">
        <v>1.361</v>
      </c>
      <c r="O9" s="6">
        <v>0.36099999999999999</v>
      </c>
      <c r="P9" s="6">
        <f>表3[[#This Row],[Abundances (Scaled): F1: 115, H]]/表3[[#This Row],[Abundances (Scaled): F1: 116, HCK]]</f>
        <v>2.5755287009063443</v>
      </c>
      <c r="Q9" s="6">
        <v>2.56183E-4</v>
      </c>
      <c r="R9" s="6">
        <f>表3[[#This Row],[Abundances (Scaled): F1: 117, W]]/表3[[#This Row],[Abundances (Scaled): F1: 118, WCK]]</f>
        <v>0.75412844036697246</v>
      </c>
      <c r="S9" s="6">
        <v>0.67770399999999997</v>
      </c>
      <c r="T9" s="6">
        <f>表3[[#This Row],[Abundances (Scaled): F1: 119, M]]/表3[[#This Row],[Abundances (Scaled): F1: 121,MCK]]</f>
        <v>3.770083102493075</v>
      </c>
      <c r="U9" s="7">
        <v>2.6878299999999998E-4</v>
      </c>
    </row>
    <row r="10" spans="1:21" x14ac:dyDescent="0.25">
      <c r="A10" s="5" t="s">
        <v>82</v>
      </c>
      <c r="B10" s="5" t="s">
        <v>83</v>
      </c>
      <c r="C10" s="6">
        <v>4.0983606557377001</v>
      </c>
      <c r="D10" s="6">
        <v>1</v>
      </c>
      <c r="E10" s="6">
        <v>1</v>
      </c>
      <c r="F10" s="6">
        <v>1</v>
      </c>
      <c r="G10" s="6">
        <v>244</v>
      </c>
      <c r="H10" s="6">
        <v>26.6</v>
      </c>
      <c r="I10" s="6">
        <v>7.53</v>
      </c>
      <c r="J10" s="6">
        <v>1.3009999999999999</v>
      </c>
      <c r="K10" s="6">
        <v>0.45899999999999996</v>
      </c>
      <c r="L10" s="6">
        <v>1.516</v>
      </c>
      <c r="M10" s="6">
        <v>1.706</v>
      </c>
      <c r="N10" s="6">
        <v>0.73099999999999998</v>
      </c>
      <c r="O10" s="6">
        <v>0.28699999999999998</v>
      </c>
      <c r="P10" s="6">
        <f>表3[[#This Row],[Abundances (Scaled): F1: 115, H]]/表3[[#This Row],[Abundances (Scaled): F1: 116, HCK]]</f>
        <v>2.8344226579520697</v>
      </c>
      <c r="Q10" s="6">
        <v>5.9026800000000002E-5</v>
      </c>
      <c r="R10" s="6">
        <f>表3[[#This Row],[Abundances (Scaled): F1: 117, W]]/表3[[#This Row],[Abundances (Scaled): F1: 118, WCK]]</f>
        <v>0.88862837045720988</v>
      </c>
      <c r="S10" s="6">
        <v>0.96020700000000003</v>
      </c>
      <c r="T10" s="6">
        <f>表3[[#This Row],[Abundances (Scaled): F1: 119, M]]/表3[[#This Row],[Abundances (Scaled): F1: 121,MCK]]</f>
        <v>2.5470383275261326</v>
      </c>
      <c r="U10" s="7">
        <v>1.22086E-2</v>
      </c>
    </row>
    <row r="11" spans="1:21" x14ac:dyDescent="0.25">
      <c r="A11" s="5" t="s">
        <v>44</v>
      </c>
      <c r="B11" s="5" t="s">
        <v>45</v>
      </c>
      <c r="C11" s="6">
        <v>5.9171597633136104</v>
      </c>
      <c r="D11" s="6">
        <v>1</v>
      </c>
      <c r="E11" s="6">
        <v>1</v>
      </c>
      <c r="F11" s="6">
        <v>1</v>
      </c>
      <c r="G11" s="6">
        <v>338</v>
      </c>
      <c r="H11" s="6">
        <v>35.799999999999997</v>
      </c>
      <c r="I11" s="6">
        <v>7.37</v>
      </c>
      <c r="J11" s="6">
        <v>0.66700000000000004</v>
      </c>
      <c r="K11" s="6">
        <v>1.1200000000000001</v>
      </c>
      <c r="L11" s="6">
        <v>0.745</v>
      </c>
      <c r="M11" s="6">
        <v>0.74900000000000011</v>
      </c>
      <c r="N11" s="6">
        <v>0.76800000000000002</v>
      </c>
      <c r="O11" s="6">
        <v>1.9509999999999998</v>
      </c>
      <c r="P11" s="6">
        <f>表3[[#This Row],[Abundances (Scaled): F1: 115, H]]/表3[[#This Row],[Abundances (Scaled): F1: 116, HCK]]</f>
        <v>0.59553571428571428</v>
      </c>
      <c r="Q11" s="6">
        <v>3.6138200000000002E-2</v>
      </c>
      <c r="R11" s="6">
        <f>表3[[#This Row],[Abundances (Scaled): F1: 117, W]]/表3[[#This Row],[Abundances (Scaled): F1: 118, WCK]]</f>
        <v>0.99465954606141505</v>
      </c>
      <c r="S11" s="6">
        <v>0.75928099999999998</v>
      </c>
      <c r="T11" s="6">
        <f>表3[[#This Row],[Abundances (Scaled): F1: 119, M]]/表3[[#This Row],[Abundances (Scaled): F1: 121,MCK]]</f>
        <v>0.3936442849820605</v>
      </c>
      <c r="U11" s="7">
        <v>8.5008000000000002E-4</v>
      </c>
    </row>
    <row r="12" spans="1:21" x14ac:dyDescent="0.25">
      <c r="A12" s="5" t="s">
        <v>98</v>
      </c>
      <c r="B12" s="5" t="s">
        <v>99</v>
      </c>
      <c r="C12" s="6">
        <v>3.8732394366197198</v>
      </c>
      <c r="D12" s="6">
        <v>1</v>
      </c>
      <c r="E12" s="6">
        <v>1</v>
      </c>
      <c r="F12" s="6">
        <v>1</v>
      </c>
      <c r="G12" s="6">
        <v>284</v>
      </c>
      <c r="H12" s="6">
        <v>29.8</v>
      </c>
      <c r="I12" s="6">
        <v>8.94</v>
      </c>
      <c r="J12" s="6">
        <v>1.3519999999999999</v>
      </c>
      <c r="K12" s="6">
        <v>0.57200000000000006</v>
      </c>
      <c r="L12" s="6">
        <v>0.72699999999999998</v>
      </c>
      <c r="M12" s="6">
        <v>0.98499999999999999</v>
      </c>
      <c r="N12" s="6">
        <v>2.093</v>
      </c>
      <c r="O12" s="6">
        <v>0.27200000000000002</v>
      </c>
      <c r="P12" s="6">
        <f>表3[[#This Row],[Abundances (Scaled): F1: 115, H]]/表3[[#This Row],[Abundances (Scaled): F1: 116, HCK]]</f>
        <v>2.3636363636363633</v>
      </c>
      <c r="Q12" s="6">
        <v>8.6001899999999995E-4</v>
      </c>
      <c r="R12" s="6">
        <f>表3[[#This Row],[Abundances (Scaled): F1: 117, W]]/表3[[#This Row],[Abundances (Scaled): F1: 118, WCK]]</f>
        <v>0.73807106598984773</v>
      </c>
      <c r="S12" s="6">
        <v>0.63229199999999997</v>
      </c>
      <c r="T12" s="6">
        <f>表3[[#This Row],[Abundances (Scaled): F1: 119, M]]/表3[[#This Row],[Abundances (Scaled): F1: 121,MCK]]</f>
        <v>7.6948529411764701</v>
      </c>
      <c r="U12" s="7">
        <v>1.10818E-8</v>
      </c>
    </row>
    <row r="13" spans="1:21" x14ac:dyDescent="0.25">
      <c r="A13" s="5" t="s">
        <v>28</v>
      </c>
      <c r="B13" s="5" t="s">
        <v>29</v>
      </c>
      <c r="C13" s="6">
        <v>6.2222222222222197</v>
      </c>
      <c r="D13" s="6">
        <v>1</v>
      </c>
      <c r="E13" s="6">
        <v>2</v>
      </c>
      <c r="F13" s="6">
        <v>1</v>
      </c>
      <c r="G13" s="6">
        <v>225</v>
      </c>
      <c r="H13" s="6">
        <v>24.1</v>
      </c>
      <c r="I13" s="6">
        <v>6.64</v>
      </c>
      <c r="J13" s="6">
        <v>1.746</v>
      </c>
      <c r="K13" s="6">
        <v>0.56399999999999995</v>
      </c>
      <c r="L13" s="6">
        <v>0.95700000000000007</v>
      </c>
      <c r="M13" s="6">
        <v>1.252</v>
      </c>
      <c r="N13" s="6">
        <v>1.1719999999999999</v>
      </c>
      <c r="O13" s="6">
        <v>0.309</v>
      </c>
      <c r="P13" s="6">
        <f>表3[[#This Row],[Abundances (Scaled): F1: 115, H]]/表3[[#This Row],[Abundances (Scaled): F1: 116, HCK]]</f>
        <v>3.0957446808510642</v>
      </c>
      <c r="Q13" s="6">
        <v>1.36918E-5</v>
      </c>
      <c r="R13" s="6">
        <f>表3[[#This Row],[Abundances (Scaled): F1: 117, W]]/表3[[#This Row],[Abundances (Scaled): F1: 118, WCK]]</f>
        <v>0.76437699680511184</v>
      </c>
      <c r="S13" s="6">
        <v>0.70680900000000002</v>
      </c>
      <c r="T13" s="6">
        <f>表3[[#This Row],[Abundances (Scaled): F1: 119, M]]/表3[[#This Row],[Abundances (Scaled): F1: 121,MCK]]</f>
        <v>3.7928802588996762</v>
      </c>
      <c r="U13" s="7">
        <v>2.5108299999999998E-4</v>
      </c>
    </row>
    <row r="14" spans="1:21" x14ac:dyDescent="0.25">
      <c r="A14" s="5" t="s">
        <v>66</v>
      </c>
      <c r="B14" s="5" t="s">
        <v>67</v>
      </c>
      <c r="C14" s="6">
        <v>2.8938906752411602</v>
      </c>
      <c r="D14" s="6">
        <v>1</v>
      </c>
      <c r="E14" s="6">
        <v>2</v>
      </c>
      <c r="F14" s="6">
        <v>1</v>
      </c>
      <c r="G14" s="6">
        <v>311</v>
      </c>
      <c r="H14" s="6">
        <v>32.799999999999997</v>
      </c>
      <c r="I14" s="6">
        <v>5.39</v>
      </c>
      <c r="J14" s="6">
        <v>0.57399999999999995</v>
      </c>
      <c r="K14" s="6">
        <v>1.2490000000000001</v>
      </c>
      <c r="L14" s="6">
        <v>0.80299999999999994</v>
      </c>
      <c r="M14" s="6">
        <v>0.90700000000000003</v>
      </c>
      <c r="N14" s="6">
        <v>0.82499999999999996</v>
      </c>
      <c r="O14" s="6">
        <v>1.641</v>
      </c>
      <c r="P14" s="6">
        <f>表3[[#This Row],[Abundances (Scaled): F1: 115, H]]/表3[[#This Row],[Abundances (Scaled): F1: 116, HCK]]</f>
        <v>0.45956765412329859</v>
      </c>
      <c r="Q14" s="6">
        <v>1.3935499999999999E-3</v>
      </c>
      <c r="R14" s="6">
        <f>表3[[#This Row],[Abundances (Scaled): F1: 117, W]]/表3[[#This Row],[Abundances (Scaled): F1: 118, WCK]]</f>
        <v>0.88533627342888632</v>
      </c>
      <c r="S14" s="6">
        <v>0.96694000000000002</v>
      </c>
      <c r="T14" s="6">
        <f>表3[[#This Row],[Abundances (Scaled): F1: 119, M]]/表3[[#This Row],[Abundances (Scaled): F1: 121,MCK]]</f>
        <v>0.50274223034734911</v>
      </c>
      <c r="U14" s="7">
        <v>1.16495E-2</v>
      </c>
    </row>
    <row r="15" spans="1:21" x14ac:dyDescent="0.25">
      <c r="A15" s="5" t="s">
        <v>68</v>
      </c>
      <c r="B15" s="5" t="s">
        <v>69</v>
      </c>
      <c r="C15" s="6">
        <v>13.740458015267199</v>
      </c>
      <c r="D15" s="6">
        <v>2</v>
      </c>
      <c r="E15" s="6">
        <v>2</v>
      </c>
      <c r="F15" s="6">
        <v>2</v>
      </c>
      <c r="G15" s="6">
        <v>131</v>
      </c>
      <c r="H15" s="6">
        <v>13.6</v>
      </c>
      <c r="I15" s="6">
        <v>8.32</v>
      </c>
      <c r="J15" s="6">
        <v>1.7</v>
      </c>
      <c r="K15" s="6">
        <v>0.70099999999999996</v>
      </c>
      <c r="L15" s="6">
        <v>0.878</v>
      </c>
      <c r="M15" s="6">
        <v>1.319</v>
      </c>
      <c r="N15" s="6">
        <v>0.99400000000000011</v>
      </c>
      <c r="O15" s="6">
        <v>0.40700000000000003</v>
      </c>
      <c r="P15" s="6">
        <f>表3[[#This Row],[Abundances (Scaled): F1: 115, H]]/表3[[#This Row],[Abundances (Scaled): F1: 116, HCK]]</f>
        <v>2.4251069900142652</v>
      </c>
      <c r="Q15" s="6">
        <v>6.0492900000000004E-4</v>
      </c>
      <c r="R15" s="6">
        <f>表3[[#This Row],[Abundances (Scaled): F1: 117, W]]/表3[[#This Row],[Abundances (Scaled): F1: 118, WCK]]</f>
        <v>0.66565579984836998</v>
      </c>
      <c r="S15" s="6">
        <v>0.43519600000000003</v>
      </c>
      <c r="T15" s="6">
        <f>表3[[#This Row],[Abundances (Scaled): F1: 119, M]]/表3[[#This Row],[Abundances (Scaled): F1: 121,MCK]]</f>
        <v>2.4422604422604421</v>
      </c>
      <c r="U15" s="7">
        <v>1.7116300000000001E-2</v>
      </c>
    </row>
    <row r="16" spans="1:21" x14ac:dyDescent="0.25">
      <c r="A16" s="5" t="s">
        <v>18</v>
      </c>
      <c r="B16" s="5" t="s">
        <v>19</v>
      </c>
      <c r="C16" s="6">
        <v>2.5518341307814998</v>
      </c>
      <c r="D16" s="6">
        <v>1</v>
      </c>
      <c r="E16" s="6">
        <v>3</v>
      </c>
      <c r="F16" s="6">
        <v>1</v>
      </c>
      <c r="G16" s="6">
        <v>627</v>
      </c>
      <c r="H16" s="6">
        <v>68.400000000000006</v>
      </c>
      <c r="I16" s="6">
        <v>5.43</v>
      </c>
      <c r="J16" s="6">
        <v>1.696</v>
      </c>
      <c r="K16" s="6">
        <v>0.871</v>
      </c>
      <c r="L16" s="6">
        <v>0.747</v>
      </c>
      <c r="M16" s="6">
        <v>0.754</v>
      </c>
      <c r="N16" s="6">
        <v>1.3169999999999999</v>
      </c>
      <c r="O16" s="6">
        <v>0.61399999999999999</v>
      </c>
      <c r="P16" s="6">
        <f>表3[[#This Row],[Abundances (Scaled): F1: 115, H]]/表3[[#This Row],[Abundances (Scaled): F1: 116, HCK]]</f>
        <v>1.9471871412169919</v>
      </c>
      <c r="Q16" s="6">
        <v>9.2435699999999996E-3</v>
      </c>
      <c r="R16" s="6">
        <f>表3[[#This Row],[Abundances (Scaled): F1: 117, W]]/表3[[#This Row],[Abundances (Scaled): F1: 118, WCK]]</f>
        <v>0.99071618037135278</v>
      </c>
      <c r="S16" s="6">
        <v>0.76617299999999999</v>
      </c>
      <c r="T16" s="6">
        <f>表3[[#This Row],[Abundances (Scaled): F1: 119, M]]/表3[[#This Row],[Abundances (Scaled): F1: 121,MCK]]</f>
        <v>2.1449511400651464</v>
      </c>
      <c r="U16" s="7">
        <v>4.4680499999999998E-2</v>
      </c>
    </row>
    <row r="17" spans="1:21" x14ac:dyDescent="0.25">
      <c r="A17" s="5" t="s">
        <v>34</v>
      </c>
      <c r="B17" s="5" t="s">
        <v>35</v>
      </c>
      <c r="C17" s="6">
        <v>1.4623172103487101</v>
      </c>
      <c r="D17" s="6">
        <v>1</v>
      </c>
      <c r="E17" s="6">
        <v>2</v>
      </c>
      <c r="F17" s="6">
        <v>1</v>
      </c>
      <c r="G17" s="6">
        <v>889</v>
      </c>
      <c r="H17" s="6">
        <v>95.7</v>
      </c>
      <c r="I17" s="6">
        <v>4.8600000000000003</v>
      </c>
      <c r="J17" s="6">
        <v>1.601</v>
      </c>
      <c r="K17" s="6">
        <v>0.66799999999999993</v>
      </c>
      <c r="L17" s="6">
        <v>0.77099999999999991</v>
      </c>
      <c r="M17" s="6">
        <v>1.3640000000000001</v>
      </c>
      <c r="N17" s="6">
        <v>1.131</v>
      </c>
      <c r="O17" s="6">
        <v>0.46500000000000002</v>
      </c>
      <c r="P17" s="6">
        <f>表3[[#This Row],[Abundances (Scaled): F1: 115, H]]/表3[[#This Row],[Abundances (Scaled): F1: 116, HCK]]</f>
        <v>2.3967065868263475</v>
      </c>
      <c r="Q17" s="6">
        <v>7.11686E-4</v>
      </c>
      <c r="R17" s="6">
        <f>表3[[#This Row],[Abundances (Scaled): F1: 117, W]]/表3[[#This Row],[Abundances (Scaled): F1: 118, WCK]]</f>
        <v>0.56524926686217003</v>
      </c>
      <c r="S17" s="6">
        <v>0.208312</v>
      </c>
      <c r="T17" s="6">
        <f>表3[[#This Row],[Abundances (Scaled): F1: 119, M]]/表3[[#This Row],[Abundances (Scaled): F1: 121,MCK]]</f>
        <v>2.4322580645161289</v>
      </c>
      <c r="U17" s="7">
        <v>1.7677999999999999E-2</v>
      </c>
    </row>
    <row r="18" spans="1:21" x14ac:dyDescent="0.25">
      <c r="A18" s="5" t="s">
        <v>110</v>
      </c>
      <c r="B18" s="5" t="s">
        <v>111</v>
      </c>
      <c r="C18" s="6">
        <v>5.6</v>
      </c>
      <c r="D18" s="6">
        <v>1</v>
      </c>
      <c r="E18" s="6">
        <v>1</v>
      </c>
      <c r="F18" s="6">
        <v>1</v>
      </c>
      <c r="G18" s="6">
        <v>250</v>
      </c>
      <c r="H18" s="6">
        <v>28.1</v>
      </c>
      <c r="I18" s="6">
        <v>6.18</v>
      </c>
      <c r="J18" s="6">
        <v>1.4680000000000002</v>
      </c>
      <c r="K18" s="6">
        <v>0.82499999999999996</v>
      </c>
      <c r="L18" s="6">
        <v>0.39299999999999996</v>
      </c>
      <c r="M18" s="6">
        <v>0.54700000000000004</v>
      </c>
      <c r="N18" s="6">
        <v>2.2080000000000002</v>
      </c>
      <c r="O18" s="6">
        <v>0.55899999999999994</v>
      </c>
      <c r="P18" s="6">
        <f>表3[[#This Row],[Abundances (Scaled): F1: 115, H]]/表3[[#This Row],[Abundances (Scaled): F1: 116, HCK]]</f>
        <v>1.7793939393939397</v>
      </c>
      <c r="Q18" s="6">
        <v>2.3599100000000001E-2</v>
      </c>
      <c r="R18" s="6">
        <f>表3[[#This Row],[Abundances (Scaled): F1: 117, W]]/表3[[#This Row],[Abundances (Scaled): F1: 118, WCK]]</f>
        <v>0.71846435100548434</v>
      </c>
      <c r="S18" s="6">
        <v>0.57739300000000005</v>
      </c>
      <c r="T18" s="6">
        <f>表3[[#This Row],[Abundances (Scaled): F1: 119, M]]/表3[[#This Row],[Abundances (Scaled): F1: 121,MCK]]</f>
        <v>3.9499105545617179</v>
      </c>
      <c r="U18" s="7">
        <v>1.5756599999999999E-4</v>
      </c>
    </row>
    <row r="19" spans="1:21" x14ac:dyDescent="0.25">
      <c r="A19" s="5" t="s">
        <v>100</v>
      </c>
      <c r="B19" s="5" t="s">
        <v>101</v>
      </c>
      <c r="C19" s="6">
        <v>1.25391849529781</v>
      </c>
      <c r="D19" s="6">
        <v>1</v>
      </c>
      <c r="E19" s="6">
        <v>1</v>
      </c>
      <c r="F19" s="6">
        <v>1</v>
      </c>
      <c r="G19" s="6">
        <v>957</v>
      </c>
      <c r="H19" s="6">
        <v>108.8</v>
      </c>
      <c r="I19" s="6">
        <v>7.21</v>
      </c>
      <c r="J19" s="6">
        <v>0.73</v>
      </c>
      <c r="K19" s="6">
        <v>1.2529999999999999</v>
      </c>
      <c r="L19" s="6">
        <v>0.80700000000000005</v>
      </c>
      <c r="M19" s="6">
        <v>1.161</v>
      </c>
      <c r="N19" s="6">
        <v>0.65500000000000003</v>
      </c>
      <c r="O19" s="6">
        <v>1.393</v>
      </c>
      <c r="P19" s="6">
        <f>表3[[#This Row],[Abundances (Scaled): F1: 115, H]]/表3[[#This Row],[Abundances (Scaled): F1: 116, HCK]]</f>
        <v>0.5826017557861134</v>
      </c>
      <c r="Q19" s="6">
        <v>2.8625000000000001E-2</v>
      </c>
      <c r="R19" s="6">
        <f>表3[[#This Row],[Abundances (Scaled): F1: 117, W]]/表3[[#This Row],[Abundances (Scaled): F1: 118, WCK]]</f>
        <v>0.69509043927648584</v>
      </c>
      <c r="S19" s="6">
        <v>0.51319899999999996</v>
      </c>
      <c r="T19" s="6">
        <f>表3[[#This Row],[Abundances (Scaled): F1: 119, M]]/表3[[#This Row],[Abundances (Scaled): F1: 121,MCK]]</f>
        <v>0.47020818377602297</v>
      </c>
      <c r="U19" s="7">
        <v>6.05056E-3</v>
      </c>
    </row>
    <row r="20" spans="1:21" x14ac:dyDescent="0.25">
      <c r="A20" s="5" t="s">
        <v>48</v>
      </c>
      <c r="B20" s="5" t="s">
        <v>49</v>
      </c>
      <c r="C20" s="6">
        <v>7.3170731707317103</v>
      </c>
      <c r="D20" s="6">
        <v>2</v>
      </c>
      <c r="E20" s="6">
        <v>2</v>
      </c>
      <c r="F20" s="6">
        <v>1</v>
      </c>
      <c r="G20" s="6">
        <v>287</v>
      </c>
      <c r="H20" s="6">
        <v>30.6</v>
      </c>
      <c r="I20" s="6">
        <v>9.2799999999999994</v>
      </c>
      <c r="J20" s="6">
        <v>0.92200000000000004</v>
      </c>
      <c r="K20" s="6">
        <v>1.506</v>
      </c>
      <c r="L20" s="6">
        <v>0.65599999999999992</v>
      </c>
      <c r="M20" s="6">
        <v>0.71299999999999997</v>
      </c>
      <c r="N20" s="6">
        <v>0.80599999999999994</v>
      </c>
      <c r="O20" s="6">
        <v>1.3969999999999998</v>
      </c>
      <c r="P20" s="6">
        <f>表3[[#This Row],[Abundances (Scaled): F1: 115, H]]/表3[[#This Row],[Abundances (Scaled): F1: 116, HCK]]</f>
        <v>0.61221779548472777</v>
      </c>
      <c r="Q20" s="6">
        <v>4.7923199999999999E-2</v>
      </c>
      <c r="R20" s="6">
        <f>表3[[#This Row],[Abundances (Scaled): F1: 117, W]]/表3[[#This Row],[Abundances (Scaled): F1: 118, WCK]]</f>
        <v>0.92005610098176716</v>
      </c>
      <c r="S20" s="6">
        <v>0.897366</v>
      </c>
      <c r="T20" s="6">
        <f>表3[[#This Row],[Abundances (Scaled): F1: 119, M]]/表3[[#This Row],[Abundances (Scaled): F1: 121,MCK]]</f>
        <v>0.57695060844667145</v>
      </c>
      <c r="U20" s="7">
        <v>3.8939799999999997E-2</v>
      </c>
    </row>
    <row r="21" spans="1:21" x14ac:dyDescent="0.25">
      <c r="A21" s="5" t="s">
        <v>22</v>
      </c>
      <c r="B21" s="5" t="s">
        <v>23</v>
      </c>
      <c r="C21" s="6">
        <v>12.403100775193799</v>
      </c>
      <c r="D21" s="6">
        <v>4</v>
      </c>
      <c r="E21" s="6">
        <v>8</v>
      </c>
      <c r="F21" s="6">
        <v>1</v>
      </c>
      <c r="G21" s="6">
        <v>387</v>
      </c>
      <c r="H21" s="6">
        <v>43.1</v>
      </c>
      <c r="I21" s="6">
        <v>4.79</v>
      </c>
      <c r="J21" s="6">
        <v>0.79200000000000004</v>
      </c>
      <c r="K21" s="6">
        <v>1.4140000000000001</v>
      </c>
      <c r="L21" s="6">
        <v>0.7609999999999999</v>
      </c>
      <c r="M21" s="6">
        <v>0.81200000000000006</v>
      </c>
      <c r="N21" s="6">
        <v>0.79400000000000004</v>
      </c>
      <c r="O21" s="6">
        <v>1.4269999999999998</v>
      </c>
      <c r="P21" s="6">
        <f>表3[[#This Row],[Abundances (Scaled): F1: 115, H]]/表3[[#This Row],[Abundances (Scaled): F1: 116, HCK]]</f>
        <v>0.56011315417256013</v>
      </c>
      <c r="Q21" s="6">
        <v>1.8483800000000002E-2</v>
      </c>
      <c r="R21" s="6">
        <f>表3[[#This Row],[Abundances (Scaled): F1: 117, W]]/表3[[#This Row],[Abundances (Scaled): F1: 118, WCK]]</f>
        <v>0.93719211822660076</v>
      </c>
      <c r="S21" s="6">
        <v>0.86423399999999995</v>
      </c>
      <c r="T21" s="6">
        <f>表3[[#This Row],[Abundances (Scaled): F1: 119, M]]/表3[[#This Row],[Abundances (Scaled): F1: 121,MCK]]</f>
        <v>0.55641205325858456</v>
      </c>
      <c r="U21" s="7">
        <v>2.8863900000000001E-2</v>
      </c>
    </row>
    <row r="22" spans="1:21" x14ac:dyDescent="0.25">
      <c r="A22" s="5" t="s">
        <v>32</v>
      </c>
      <c r="B22" s="5" t="s">
        <v>33</v>
      </c>
      <c r="C22" s="6">
        <v>3.6908881199538599</v>
      </c>
      <c r="D22" s="6">
        <v>2</v>
      </c>
      <c r="E22" s="6">
        <v>3</v>
      </c>
      <c r="F22" s="6">
        <v>2</v>
      </c>
      <c r="G22" s="6">
        <v>867</v>
      </c>
      <c r="H22" s="6">
        <v>96.1</v>
      </c>
      <c r="I22" s="6">
        <v>7.55</v>
      </c>
      <c r="J22" s="6">
        <v>0.72099999999999997</v>
      </c>
      <c r="K22" s="6">
        <v>1.3530000000000002</v>
      </c>
      <c r="L22" s="6">
        <v>0.61799999999999999</v>
      </c>
      <c r="M22" s="6">
        <v>0.97</v>
      </c>
      <c r="N22" s="6">
        <v>0.70400000000000007</v>
      </c>
      <c r="O22" s="6">
        <v>1.6340000000000001</v>
      </c>
      <c r="P22" s="6">
        <f>表3[[#This Row],[Abundances (Scaled): F1: 115, H]]/表3[[#This Row],[Abundances (Scaled): F1: 116, HCK]]</f>
        <v>0.53288987435328894</v>
      </c>
      <c r="Q22" s="6">
        <v>1.02475E-2</v>
      </c>
      <c r="R22" s="6">
        <f>表3[[#This Row],[Abundances (Scaled): F1: 117, W]]/表3[[#This Row],[Abundances (Scaled): F1: 118, WCK]]</f>
        <v>0.63711340206185563</v>
      </c>
      <c r="S22" s="6">
        <v>0.36365599999999998</v>
      </c>
      <c r="T22" s="6">
        <f>表3[[#This Row],[Abundances (Scaled): F1: 119, M]]/表3[[#This Row],[Abundances (Scaled): F1: 121,MCK]]</f>
        <v>0.43084455324357407</v>
      </c>
      <c r="U22" s="7">
        <v>2.3996500000000001E-3</v>
      </c>
    </row>
    <row r="23" spans="1:21" x14ac:dyDescent="0.25">
      <c r="A23" s="5" t="s">
        <v>42</v>
      </c>
      <c r="B23" s="5" t="s">
        <v>43</v>
      </c>
      <c r="C23" s="6">
        <v>9.0225563909774404</v>
      </c>
      <c r="D23" s="6">
        <v>1</v>
      </c>
      <c r="E23" s="6">
        <v>2</v>
      </c>
      <c r="F23" s="6">
        <v>1</v>
      </c>
      <c r="G23" s="6">
        <v>133</v>
      </c>
      <c r="H23" s="6">
        <v>13.5</v>
      </c>
      <c r="I23" s="6">
        <v>7.96</v>
      </c>
      <c r="J23" s="6">
        <v>0.57899999999999996</v>
      </c>
      <c r="K23" s="6">
        <v>2.2690000000000001</v>
      </c>
      <c r="L23" s="6">
        <v>0.56899999999999995</v>
      </c>
      <c r="M23" s="6">
        <v>0.55700000000000005</v>
      </c>
      <c r="N23" s="6">
        <v>0.68200000000000005</v>
      </c>
      <c r="O23" s="6">
        <v>1.3440000000000001</v>
      </c>
      <c r="P23" s="6">
        <f>表3[[#This Row],[Abundances (Scaled): F1: 115, H]]/表3[[#This Row],[Abundances (Scaled): F1: 116, HCK]]</f>
        <v>0.25517849272807402</v>
      </c>
      <c r="Q23" s="6">
        <v>1.2383799999999999E-8</v>
      </c>
      <c r="R23" s="6">
        <f>表3[[#This Row],[Abundances (Scaled): F1: 117, W]]/表3[[#This Row],[Abundances (Scaled): F1: 118, WCK]]</f>
        <v>1.0215439856373427</v>
      </c>
      <c r="S23" s="6">
        <v>0.71352899999999997</v>
      </c>
      <c r="T23" s="6">
        <f>表3[[#This Row],[Abundances (Scaled): F1: 119, M]]/表3[[#This Row],[Abundances (Scaled): F1: 121,MCK]]</f>
        <v>0.50744047619047616</v>
      </c>
      <c r="U23" s="7">
        <v>1.27148E-2</v>
      </c>
    </row>
    <row r="24" spans="1:21" x14ac:dyDescent="0.25">
      <c r="A24" s="5" t="s">
        <v>74</v>
      </c>
      <c r="B24" s="5" t="s">
        <v>75</v>
      </c>
      <c r="C24" s="6">
        <v>0.96618357487922701</v>
      </c>
      <c r="D24" s="6">
        <v>1</v>
      </c>
      <c r="E24" s="6">
        <v>1</v>
      </c>
      <c r="F24" s="6">
        <v>1</v>
      </c>
      <c r="G24" s="6">
        <v>1035</v>
      </c>
      <c r="H24" s="6">
        <v>112.9</v>
      </c>
      <c r="I24" s="6">
        <v>9.1300000000000008</v>
      </c>
      <c r="J24" s="6">
        <v>0.91099999999999992</v>
      </c>
      <c r="K24" s="6">
        <v>0.53500000000000003</v>
      </c>
      <c r="L24" s="6">
        <v>0.93099999999999994</v>
      </c>
      <c r="M24" s="6">
        <v>2.0780000000000003</v>
      </c>
      <c r="N24" s="6">
        <v>1.0979999999999999</v>
      </c>
      <c r="O24" s="6">
        <v>0.44600000000000001</v>
      </c>
      <c r="P24" s="6">
        <f>表3[[#This Row],[Abundances (Scaled): F1: 115, H]]/表3[[#This Row],[Abundances (Scaled): F1: 116, HCK]]</f>
        <v>1.7028037383177568</v>
      </c>
      <c r="Q24" s="6">
        <v>3.5911699999999998E-2</v>
      </c>
      <c r="R24" s="6">
        <f>表3[[#This Row],[Abundances (Scaled): F1: 117, W]]/表3[[#This Row],[Abundances (Scaled): F1: 118, WCK]]</f>
        <v>0.44802694898941281</v>
      </c>
      <c r="S24" s="6">
        <v>5.2682699999999999E-2</v>
      </c>
      <c r="T24" s="6">
        <f>表3[[#This Row],[Abundances (Scaled): F1: 119, M]]/表3[[#This Row],[Abundances (Scaled): F1: 121,MCK]]</f>
        <v>2.4618834080717487</v>
      </c>
      <c r="U24" s="7">
        <v>1.6066E-2</v>
      </c>
    </row>
    <row r="25" spans="1:21" x14ac:dyDescent="0.25">
      <c r="A25" s="5" t="s">
        <v>8</v>
      </c>
      <c r="B25" s="5" t="s">
        <v>9</v>
      </c>
      <c r="C25" s="6">
        <v>36.559139784946197</v>
      </c>
      <c r="D25" s="6">
        <v>4</v>
      </c>
      <c r="E25" s="6">
        <v>18</v>
      </c>
      <c r="F25" s="6">
        <v>4</v>
      </c>
      <c r="G25" s="6">
        <v>93</v>
      </c>
      <c r="H25" s="6">
        <v>9.4</v>
      </c>
      <c r="I25" s="6">
        <v>8.91</v>
      </c>
      <c r="J25" s="6">
        <v>0.93599999999999994</v>
      </c>
      <c r="K25" s="6">
        <v>1.9080000000000001</v>
      </c>
      <c r="L25" s="6">
        <v>0.59499999999999997</v>
      </c>
      <c r="M25" s="6">
        <v>0.72900000000000009</v>
      </c>
      <c r="N25" s="6">
        <v>0.67</v>
      </c>
      <c r="O25" s="6">
        <v>1.1619999999999999</v>
      </c>
      <c r="P25" s="6">
        <f>表3[[#This Row],[Abundances (Scaled): F1: 115, H]]/表3[[#This Row],[Abundances (Scaled): F1: 116, HCK]]</f>
        <v>0.490566037735849</v>
      </c>
      <c r="Q25" s="6">
        <v>3.5139199999999998E-3</v>
      </c>
      <c r="R25" s="6">
        <f>表3[[#This Row],[Abundances (Scaled): F1: 117, W]]/表3[[#This Row],[Abundances (Scaled): F1: 118, WCK]]</f>
        <v>0.81618655692729758</v>
      </c>
      <c r="S25" s="6">
        <v>0.85364899999999999</v>
      </c>
      <c r="T25" s="6">
        <f>表3[[#This Row],[Abundances (Scaled): F1: 119, M]]/表3[[#This Row],[Abundances (Scaled): F1: 121,MCK]]</f>
        <v>0.57659208261617911</v>
      </c>
      <c r="U25" s="7">
        <v>3.8744599999999997E-2</v>
      </c>
    </row>
    <row r="26" spans="1:21" x14ac:dyDescent="0.25">
      <c r="A26" s="5" t="s">
        <v>54</v>
      </c>
      <c r="B26" s="5" t="s">
        <v>55</v>
      </c>
      <c r="C26" s="6">
        <v>1.3085399449035799</v>
      </c>
      <c r="D26" s="6">
        <v>1</v>
      </c>
      <c r="E26" s="6">
        <v>2</v>
      </c>
      <c r="F26" s="6">
        <v>1</v>
      </c>
      <c r="G26" s="6">
        <v>1452</v>
      </c>
      <c r="H26" s="6">
        <v>161.6</v>
      </c>
      <c r="I26" s="6">
        <v>6.27</v>
      </c>
      <c r="J26" s="6">
        <v>0.79599999999999993</v>
      </c>
      <c r="K26" s="6">
        <v>1.526</v>
      </c>
      <c r="L26" s="6">
        <v>0.80799999999999994</v>
      </c>
      <c r="M26" s="6">
        <v>1.504</v>
      </c>
      <c r="N26" s="6">
        <v>0.38</v>
      </c>
      <c r="O26" s="6">
        <v>0.98699999999999999</v>
      </c>
      <c r="P26" s="6">
        <f>表3[[#This Row],[Abundances (Scaled): F1: 115, H]]/表3[[#This Row],[Abundances (Scaled): F1: 116, HCK]]</f>
        <v>0.52162516382699864</v>
      </c>
      <c r="Q26" s="6">
        <v>7.8583799999999999E-3</v>
      </c>
      <c r="R26" s="6">
        <f>表3[[#This Row],[Abundances (Scaled): F1: 117, W]]/表3[[#This Row],[Abundances (Scaled): F1: 118, WCK]]</f>
        <v>0.5372340425531914</v>
      </c>
      <c r="S26" s="6">
        <v>0.15948799999999999</v>
      </c>
      <c r="T26" s="6">
        <f>表3[[#This Row],[Abundances (Scaled): F1: 119, M]]/表3[[#This Row],[Abundances (Scaled): F1: 121,MCK]]</f>
        <v>0.3850050658561297</v>
      </c>
      <c r="U26" s="7">
        <v>6.5026099999999996E-4</v>
      </c>
    </row>
    <row r="27" spans="1:21" x14ac:dyDescent="0.25">
      <c r="A27" s="5" t="s">
        <v>106</v>
      </c>
      <c r="B27" s="5" t="s">
        <v>107</v>
      </c>
      <c r="C27" s="6">
        <v>6.9148936170212796</v>
      </c>
      <c r="D27" s="6">
        <v>1</v>
      </c>
      <c r="E27" s="6">
        <v>2</v>
      </c>
      <c r="F27" s="6">
        <v>1</v>
      </c>
      <c r="G27" s="6">
        <v>188</v>
      </c>
      <c r="H27" s="6">
        <v>22.2</v>
      </c>
      <c r="I27" s="6">
        <v>8.6300000000000008</v>
      </c>
      <c r="J27" s="6">
        <v>0.78700000000000003</v>
      </c>
      <c r="K27" s="6">
        <v>0.40899999999999997</v>
      </c>
      <c r="L27" s="6">
        <v>2.266</v>
      </c>
      <c r="M27" s="6">
        <v>1.204</v>
      </c>
      <c r="N27" s="6">
        <v>1.006</v>
      </c>
      <c r="O27" s="6">
        <v>0.32799999999999996</v>
      </c>
      <c r="P27" s="6">
        <f>表3[[#This Row],[Abundances (Scaled): F1: 115, H]]/表3[[#This Row],[Abundances (Scaled): F1: 116, HCK]]</f>
        <v>1.9242053789731053</v>
      </c>
      <c r="Q27" s="6">
        <v>1.05214E-2</v>
      </c>
      <c r="R27" s="6">
        <f>表3[[#This Row],[Abundances (Scaled): F1: 117, W]]/表3[[#This Row],[Abundances (Scaled): F1: 118, WCK]]</f>
        <v>1.882059800664452</v>
      </c>
      <c r="S27" s="6">
        <v>7.8789200000000004E-2</v>
      </c>
      <c r="T27" s="6">
        <f>表3[[#This Row],[Abundances (Scaled): F1: 119, M]]/表3[[#This Row],[Abundances (Scaled): F1: 121,MCK]]</f>
        <v>3.0670731707317076</v>
      </c>
      <c r="U27" s="7">
        <v>2.3267299999999999E-3</v>
      </c>
    </row>
    <row r="28" spans="1:21" x14ac:dyDescent="0.25">
      <c r="A28" s="5" t="s">
        <v>118</v>
      </c>
      <c r="B28" s="5" t="s">
        <v>119</v>
      </c>
      <c r="C28" s="6">
        <v>9.6525096525096501</v>
      </c>
      <c r="D28" s="6">
        <v>2</v>
      </c>
      <c r="E28" s="6">
        <v>2</v>
      </c>
      <c r="F28" s="6">
        <v>2</v>
      </c>
      <c r="G28" s="6">
        <v>259</v>
      </c>
      <c r="H28" s="6">
        <v>28.4</v>
      </c>
      <c r="I28" s="6">
        <v>7.72</v>
      </c>
      <c r="J28" s="6">
        <v>1.52</v>
      </c>
      <c r="K28" s="6">
        <v>0.39899999999999997</v>
      </c>
      <c r="L28" s="6">
        <v>0.28000000000000003</v>
      </c>
      <c r="M28" s="6">
        <v>0.48799999999999999</v>
      </c>
      <c r="N28" s="6">
        <v>2.653</v>
      </c>
      <c r="O28" s="6">
        <v>0.65900000000000003</v>
      </c>
      <c r="P28" s="6">
        <f>表3[[#This Row],[Abundances (Scaled): F1: 115, H]]/表3[[#This Row],[Abundances (Scaled): F1: 116, HCK]]</f>
        <v>3.8095238095238098</v>
      </c>
      <c r="Q28" s="6">
        <v>2.8975699999999999E-7</v>
      </c>
      <c r="R28" s="6">
        <f>表3[[#This Row],[Abundances (Scaled): F1: 117, W]]/表3[[#This Row],[Abundances (Scaled): F1: 118, WCK]]</f>
        <v>0.57377049180327877</v>
      </c>
      <c r="S28" s="6">
        <v>0.22456100000000001</v>
      </c>
      <c r="T28" s="6">
        <f>表3[[#This Row],[Abundances (Scaled): F1: 119, M]]/表3[[#This Row],[Abundances (Scaled): F1: 121,MCK]]</f>
        <v>4.0257966616084975</v>
      </c>
      <c r="U28" s="7">
        <v>1.2605799999999999E-4</v>
      </c>
    </row>
    <row r="29" spans="1:21" x14ac:dyDescent="0.25">
      <c r="A29" s="5" t="s">
        <v>94</v>
      </c>
      <c r="B29" s="5" t="s">
        <v>95</v>
      </c>
      <c r="C29" s="6">
        <v>3.1434184675835</v>
      </c>
      <c r="D29" s="6">
        <v>1</v>
      </c>
      <c r="E29" s="6">
        <v>1</v>
      </c>
      <c r="F29" s="6">
        <v>1</v>
      </c>
      <c r="G29" s="6">
        <v>509</v>
      </c>
      <c r="H29" s="6">
        <v>58.1</v>
      </c>
      <c r="I29" s="6">
        <v>9.14</v>
      </c>
      <c r="J29" s="6">
        <v>1.5719999999999998</v>
      </c>
      <c r="K29" s="6">
        <v>0.504</v>
      </c>
      <c r="L29" s="6">
        <v>0.87400000000000011</v>
      </c>
      <c r="M29" s="6">
        <v>1.2429999999999999</v>
      </c>
      <c r="N29" s="6">
        <v>1.4930000000000001</v>
      </c>
      <c r="O29" s="6">
        <v>0.314</v>
      </c>
      <c r="P29" s="6">
        <f>表3[[#This Row],[Abundances (Scaled): F1: 115, H]]/表3[[#This Row],[Abundances (Scaled): F1: 116, HCK]]</f>
        <v>3.1190476190476186</v>
      </c>
      <c r="Q29" s="6">
        <v>1.20333E-5</v>
      </c>
      <c r="R29" s="6">
        <f>表3[[#This Row],[Abundances (Scaled): F1: 117, W]]/表3[[#This Row],[Abundances (Scaled): F1: 118, WCK]]</f>
        <v>0.70313757039420777</v>
      </c>
      <c r="S29" s="6">
        <v>0.53511200000000003</v>
      </c>
      <c r="T29" s="6">
        <f>表3[[#This Row],[Abundances (Scaled): F1: 119, M]]/表3[[#This Row],[Abundances (Scaled): F1: 121,MCK]]</f>
        <v>4.7547770700636942</v>
      </c>
      <c r="U29" s="7">
        <v>1.5829799999999999E-5</v>
      </c>
    </row>
    <row r="30" spans="1:21" x14ac:dyDescent="0.25">
      <c r="A30" s="5" t="s">
        <v>80</v>
      </c>
      <c r="B30" s="5" t="s">
        <v>81</v>
      </c>
      <c r="C30" s="6">
        <v>2.3959646910466601</v>
      </c>
      <c r="D30" s="6">
        <v>2</v>
      </c>
      <c r="E30" s="6">
        <v>2</v>
      </c>
      <c r="F30" s="6">
        <v>2</v>
      </c>
      <c r="G30" s="6">
        <v>793</v>
      </c>
      <c r="H30" s="6">
        <v>87.9</v>
      </c>
      <c r="I30" s="6">
        <v>7.96</v>
      </c>
      <c r="J30" s="6">
        <v>1.5019999999999998</v>
      </c>
      <c r="K30" s="6">
        <v>0.59899999999999998</v>
      </c>
      <c r="L30" s="6">
        <v>0.68400000000000005</v>
      </c>
      <c r="M30" s="6">
        <v>1.4140000000000001</v>
      </c>
      <c r="N30" s="6">
        <v>1.2529999999999999</v>
      </c>
      <c r="O30" s="6">
        <v>0.54799999999999993</v>
      </c>
      <c r="P30" s="6">
        <f>表3[[#This Row],[Abundances (Scaled): F1: 115, H]]/表3[[#This Row],[Abundances (Scaled): F1: 116, HCK]]</f>
        <v>2.5075125208681133</v>
      </c>
      <c r="Q30" s="6">
        <v>3.7766200000000002E-4</v>
      </c>
      <c r="R30" s="6">
        <f>表3[[#This Row],[Abundances (Scaled): F1: 117, W]]/表3[[#This Row],[Abundances (Scaled): F1: 118, WCK]]</f>
        <v>0.48373408769448373</v>
      </c>
      <c r="S30" s="6">
        <v>8.6641099999999999E-2</v>
      </c>
      <c r="T30" s="6">
        <f>表3[[#This Row],[Abundances (Scaled): F1: 119, M]]/表3[[#This Row],[Abundances (Scaled): F1: 121,MCK]]</f>
        <v>2.2864963503649638</v>
      </c>
      <c r="U30" s="7">
        <v>2.83056E-2</v>
      </c>
    </row>
    <row r="31" spans="1:21" x14ac:dyDescent="0.25">
      <c r="A31" s="5" t="s">
        <v>108</v>
      </c>
      <c r="B31" s="5" t="s">
        <v>109</v>
      </c>
      <c r="C31" s="6">
        <v>2.7568922305764398</v>
      </c>
      <c r="D31" s="6">
        <v>1</v>
      </c>
      <c r="E31" s="6">
        <v>1</v>
      </c>
      <c r="F31" s="6">
        <v>1</v>
      </c>
      <c r="G31" s="6">
        <v>399</v>
      </c>
      <c r="H31" s="6">
        <v>43.8</v>
      </c>
      <c r="I31" s="6">
        <v>8.69</v>
      </c>
      <c r="J31" s="6">
        <v>1.0569999999999999</v>
      </c>
      <c r="K31" s="6">
        <v>0.48</v>
      </c>
      <c r="L31" s="6">
        <v>0.88900000000000001</v>
      </c>
      <c r="M31" s="6">
        <v>1.4059999999999999</v>
      </c>
      <c r="N31" s="6">
        <v>1.7719999999999998</v>
      </c>
      <c r="O31" s="6">
        <v>0.39600000000000002</v>
      </c>
      <c r="P31" s="6">
        <f>表3[[#This Row],[Abundances (Scaled): F1: 115, H]]/表3[[#This Row],[Abundances (Scaled): F1: 116, HCK]]</f>
        <v>2.2020833333333334</v>
      </c>
      <c r="Q31" s="6">
        <v>2.16847E-3</v>
      </c>
      <c r="R31" s="6">
        <f>表3[[#This Row],[Abundances (Scaled): F1: 117, W]]/表3[[#This Row],[Abundances (Scaled): F1: 118, WCK]]</f>
        <v>0.63229018492176392</v>
      </c>
      <c r="S31" s="6">
        <v>0.35204400000000002</v>
      </c>
      <c r="T31" s="6">
        <f>表3[[#This Row],[Abundances (Scaled): F1: 119, M]]/表3[[#This Row],[Abundances (Scaled): F1: 121,MCK]]</f>
        <v>4.474747474747474</v>
      </c>
      <c r="U31" s="7">
        <v>3.4619899999999997E-5</v>
      </c>
    </row>
    <row r="32" spans="1:21" x14ac:dyDescent="0.25">
      <c r="A32" s="5" t="s">
        <v>40</v>
      </c>
      <c r="B32" s="5" t="s">
        <v>41</v>
      </c>
      <c r="C32" s="6">
        <v>13.9194139194139</v>
      </c>
      <c r="D32" s="6">
        <v>2</v>
      </c>
      <c r="E32" s="6">
        <v>2</v>
      </c>
      <c r="F32" s="6">
        <v>2</v>
      </c>
      <c r="G32" s="6">
        <v>273</v>
      </c>
      <c r="H32" s="6">
        <v>30.8</v>
      </c>
      <c r="I32" s="6">
        <v>5.52</v>
      </c>
      <c r="J32" s="6">
        <v>1.673</v>
      </c>
      <c r="K32" s="6">
        <v>0.92099999999999993</v>
      </c>
      <c r="L32" s="6">
        <v>0.96599999999999997</v>
      </c>
      <c r="M32" s="6">
        <v>1.1299999999999999</v>
      </c>
      <c r="N32" s="6">
        <v>0.9</v>
      </c>
      <c r="O32" s="6">
        <v>0.41100000000000003</v>
      </c>
      <c r="P32" s="6">
        <f>表3[[#This Row],[Abundances (Scaled): F1: 115, H]]/表3[[#This Row],[Abundances (Scaled): F1: 116, HCK]]</f>
        <v>1.8165038002171554</v>
      </c>
      <c r="Q32" s="6">
        <v>1.9215900000000001E-2</v>
      </c>
      <c r="R32" s="6">
        <f>表3[[#This Row],[Abundances (Scaled): F1: 117, W]]/表3[[#This Row],[Abundances (Scaled): F1: 118, WCK]]</f>
        <v>0.85486725663716823</v>
      </c>
      <c r="S32" s="6">
        <v>0.96081499999999997</v>
      </c>
      <c r="T32" s="6">
        <f>表3[[#This Row],[Abundances (Scaled): F1: 119, M]]/表3[[#This Row],[Abundances (Scaled): F1: 121,MCK]]</f>
        <v>2.1897810218978102</v>
      </c>
      <c r="U32" s="7">
        <v>3.8672699999999997E-2</v>
      </c>
    </row>
    <row r="33" spans="1:21" x14ac:dyDescent="0.25">
      <c r="A33" s="5" t="s">
        <v>58</v>
      </c>
      <c r="B33" s="5" t="s">
        <v>59</v>
      </c>
      <c r="C33" s="6">
        <v>4.9668874172185404</v>
      </c>
      <c r="D33" s="6">
        <v>1</v>
      </c>
      <c r="E33" s="6">
        <v>2</v>
      </c>
      <c r="F33" s="6">
        <v>1</v>
      </c>
      <c r="G33" s="6">
        <v>302</v>
      </c>
      <c r="H33" s="6">
        <v>33.200000000000003</v>
      </c>
      <c r="I33" s="6">
        <v>7.08</v>
      </c>
      <c r="J33" s="6">
        <v>2.0859999999999999</v>
      </c>
      <c r="K33" s="6">
        <v>0.98799999999999999</v>
      </c>
      <c r="L33" s="6">
        <v>0.95200000000000007</v>
      </c>
      <c r="M33" s="6">
        <v>0.69499999999999995</v>
      </c>
      <c r="N33" s="6">
        <v>0.91599999999999993</v>
      </c>
      <c r="O33" s="6">
        <v>0.36200000000000004</v>
      </c>
      <c r="P33" s="6">
        <f>表3[[#This Row],[Abundances (Scaled): F1: 115, H]]/表3[[#This Row],[Abundances (Scaled): F1: 116, HCK]]</f>
        <v>2.1113360323886639</v>
      </c>
      <c r="Q33" s="6">
        <v>3.64131E-3</v>
      </c>
      <c r="R33" s="6">
        <f>表3[[#This Row],[Abundances (Scaled): F1: 117, W]]/表3[[#This Row],[Abundances (Scaled): F1: 118, WCK]]</f>
        <v>1.3697841726618707</v>
      </c>
      <c r="S33" s="6">
        <v>0.30080899999999999</v>
      </c>
      <c r="T33" s="6">
        <f>表3[[#This Row],[Abundances (Scaled): F1: 119, M]]/表3[[#This Row],[Abundances (Scaled): F1: 121,MCK]]</f>
        <v>2.5303867403314912</v>
      </c>
      <c r="U33" s="7">
        <v>1.2881500000000001E-2</v>
      </c>
    </row>
    <row r="34" spans="1:21" x14ac:dyDescent="0.25">
      <c r="A34" s="5" t="s">
        <v>10</v>
      </c>
      <c r="B34" s="5" t="s">
        <v>11</v>
      </c>
      <c r="C34" s="6">
        <v>6.0991105463786504</v>
      </c>
      <c r="D34" s="6">
        <v>4</v>
      </c>
      <c r="E34" s="6">
        <v>8</v>
      </c>
      <c r="F34" s="6">
        <v>4</v>
      </c>
      <c r="G34" s="6">
        <v>787</v>
      </c>
      <c r="H34" s="6">
        <v>89</v>
      </c>
      <c r="I34" s="6">
        <v>6.92</v>
      </c>
      <c r="J34" s="6">
        <v>1.42</v>
      </c>
      <c r="K34" s="6">
        <v>0.73199999999999998</v>
      </c>
      <c r="L34" s="6">
        <v>0.83299999999999996</v>
      </c>
      <c r="M34" s="6">
        <v>1.1619999999999999</v>
      </c>
      <c r="N34" s="6">
        <v>1.294</v>
      </c>
      <c r="O34" s="6">
        <v>0.55899999999999994</v>
      </c>
      <c r="P34" s="6">
        <f>表3[[#This Row],[Abundances (Scaled): F1: 115, H]]/表3[[#This Row],[Abundances (Scaled): F1: 116, HCK]]</f>
        <v>1.9398907103825136</v>
      </c>
      <c r="Q34" s="6">
        <v>9.6317799999999995E-3</v>
      </c>
      <c r="R34" s="6">
        <f>表3[[#This Row],[Abundances (Scaled): F1: 117, W]]/表3[[#This Row],[Abundances (Scaled): F1: 118, WCK]]</f>
        <v>0.7168674698795181</v>
      </c>
      <c r="S34" s="6">
        <v>0.57295799999999997</v>
      </c>
      <c r="T34" s="6">
        <f>表3[[#This Row],[Abundances (Scaled): F1: 119, M]]/表3[[#This Row],[Abundances (Scaled): F1: 121,MCK]]</f>
        <v>2.3148479427549198</v>
      </c>
      <c r="U34" s="7">
        <v>2.5829000000000001E-2</v>
      </c>
    </row>
    <row r="35" spans="1:21" x14ac:dyDescent="0.25">
      <c r="A35" s="5" t="s">
        <v>112</v>
      </c>
      <c r="B35" s="5" t="s">
        <v>113</v>
      </c>
      <c r="C35" s="6">
        <v>4.3678160919540199</v>
      </c>
      <c r="D35" s="6">
        <v>1</v>
      </c>
      <c r="E35" s="6">
        <v>14</v>
      </c>
      <c r="F35" s="6">
        <v>1</v>
      </c>
      <c r="G35" s="6">
        <v>435</v>
      </c>
      <c r="H35" s="6">
        <v>49.7</v>
      </c>
      <c r="I35" s="6">
        <v>7.84</v>
      </c>
      <c r="J35" s="6">
        <v>1.52</v>
      </c>
      <c r="K35" s="6">
        <v>0.86599999999999999</v>
      </c>
      <c r="L35" s="6">
        <v>0.43099999999999999</v>
      </c>
      <c r="M35" s="6">
        <v>0.61299999999999999</v>
      </c>
      <c r="N35" s="6">
        <v>2.33</v>
      </c>
      <c r="O35" s="6">
        <v>0.23899999999999999</v>
      </c>
      <c r="P35" s="6">
        <f>表3[[#This Row],[Abundances (Scaled): F1: 115, H]]/表3[[#This Row],[Abundances (Scaled): F1: 116, HCK]]</f>
        <v>1.7551963048498846</v>
      </c>
      <c r="Q35" s="6">
        <v>2.6964100000000001E-2</v>
      </c>
      <c r="R35" s="6">
        <f>表3[[#This Row],[Abundances (Scaled): F1: 117, W]]/表3[[#This Row],[Abundances (Scaled): F1: 118, WCK]]</f>
        <v>0.70309951060358888</v>
      </c>
      <c r="S35" s="6">
        <v>0.53500800000000004</v>
      </c>
      <c r="T35" s="6">
        <f>表3[[#This Row],[Abundances (Scaled): F1: 119, M]]/表3[[#This Row],[Abundances (Scaled): F1: 121,MCK]]</f>
        <v>9.7489539748953984</v>
      </c>
      <c r="U35" s="7">
        <v>1.5574E-10</v>
      </c>
    </row>
    <row r="36" spans="1:21" x14ac:dyDescent="0.25">
      <c r="A36" s="5" t="s">
        <v>92</v>
      </c>
      <c r="B36" s="5" t="s">
        <v>93</v>
      </c>
      <c r="C36" s="6">
        <v>9.4017094017094003</v>
      </c>
      <c r="D36" s="6">
        <v>1</v>
      </c>
      <c r="E36" s="6">
        <v>1</v>
      </c>
      <c r="F36" s="6">
        <v>1</v>
      </c>
      <c r="G36" s="6">
        <v>117</v>
      </c>
      <c r="H36" s="6">
        <v>12.6</v>
      </c>
      <c r="I36" s="6">
        <v>5.62</v>
      </c>
      <c r="J36" s="6">
        <v>0.68799999999999994</v>
      </c>
      <c r="K36" s="6">
        <v>1.133</v>
      </c>
      <c r="L36" s="6">
        <v>0.57399999999999995</v>
      </c>
      <c r="M36" s="6">
        <v>1.0369999999999999</v>
      </c>
      <c r="N36" s="6">
        <v>0.72599999999999998</v>
      </c>
      <c r="O36" s="6">
        <v>1.8419999999999999</v>
      </c>
      <c r="P36" s="6">
        <f>表3[[#This Row],[Abundances (Scaled): F1: 115, H]]/表3[[#This Row],[Abundances (Scaled): F1: 116, HCK]]</f>
        <v>0.60723742277140336</v>
      </c>
      <c r="Q36" s="6">
        <v>4.4142399999999998E-2</v>
      </c>
      <c r="R36" s="6">
        <f>表3[[#This Row],[Abundances (Scaled): F1: 117, W]]/表3[[#This Row],[Abundances (Scaled): F1: 118, WCK]]</f>
        <v>0.55351976856316298</v>
      </c>
      <c r="S36" s="6">
        <v>0.186999</v>
      </c>
      <c r="T36" s="6">
        <f>表3[[#This Row],[Abundances (Scaled): F1: 119, M]]/表3[[#This Row],[Abundances (Scaled): F1: 121,MCK]]</f>
        <v>0.39413680781758959</v>
      </c>
      <c r="U36" s="7">
        <v>8.6288100000000002E-4</v>
      </c>
    </row>
    <row r="37" spans="1:21" x14ac:dyDescent="0.25">
      <c r="A37" s="5" t="s">
        <v>36</v>
      </c>
      <c r="B37" s="5" t="s">
        <v>37</v>
      </c>
      <c r="C37" s="6">
        <v>4.56989247311828</v>
      </c>
      <c r="D37" s="6">
        <v>1</v>
      </c>
      <c r="E37" s="6">
        <v>1</v>
      </c>
      <c r="F37" s="6">
        <v>1</v>
      </c>
      <c r="G37" s="6">
        <v>372</v>
      </c>
      <c r="H37" s="6">
        <v>40.5</v>
      </c>
      <c r="I37" s="6">
        <v>9.5</v>
      </c>
      <c r="J37" s="6">
        <v>1.26</v>
      </c>
      <c r="K37" s="6">
        <v>0.72199999999999998</v>
      </c>
      <c r="L37" s="6">
        <v>0.47399999999999998</v>
      </c>
      <c r="M37" s="6">
        <v>0.86299999999999999</v>
      </c>
      <c r="N37" s="6">
        <v>2.0699999999999998</v>
      </c>
      <c r="O37" s="6">
        <v>0.61099999999999999</v>
      </c>
      <c r="P37" s="6">
        <f>表3[[#This Row],[Abundances (Scaled): F1: 115, H]]/表3[[#This Row],[Abundances (Scaled): F1: 116, HCK]]</f>
        <v>1.7451523545706371</v>
      </c>
      <c r="Q37" s="6">
        <v>2.8493299999999999E-2</v>
      </c>
      <c r="R37" s="6">
        <f>表3[[#This Row],[Abundances (Scaled): F1: 117, W]]/表3[[#This Row],[Abundances (Scaled): F1: 118, WCK]]</f>
        <v>0.54924681344148318</v>
      </c>
      <c r="S37" s="6">
        <v>0.17954400000000001</v>
      </c>
      <c r="T37" s="6">
        <f>表3[[#This Row],[Abundances (Scaled): F1: 119, M]]/表3[[#This Row],[Abundances (Scaled): F1: 121,MCK]]</f>
        <v>3.3878887070376429</v>
      </c>
      <c r="U37" s="7">
        <v>8.5731700000000002E-4</v>
      </c>
    </row>
    <row r="38" spans="1:21" x14ac:dyDescent="0.25">
      <c r="A38" s="5" t="s">
        <v>62</v>
      </c>
      <c r="B38" s="5" t="s">
        <v>63</v>
      </c>
      <c r="C38" s="6">
        <v>8.4415584415584402</v>
      </c>
      <c r="D38" s="6">
        <v>1</v>
      </c>
      <c r="E38" s="6">
        <v>1</v>
      </c>
      <c r="F38" s="6">
        <v>1</v>
      </c>
      <c r="G38" s="6">
        <v>154</v>
      </c>
      <c r="H38" s="6">
        <v>17</v>
      </c>
      <c r="I38" s="6">
        <v>10.08</v>
      </c>
      <c r="J38" s="6">
        <v>1.135</v>
      </c>
      <c r="K38" s="6">
        <v>0.66299999999999992</v>
      </c>
      <c r="L38" s="6">
        <v>1.722</v>
      </c>
      <c r="M38" s="6">
        <v>0.87400000000000011</v>
      </c>
      <c r="N38" s="6">
        <v>1.137</v>
      </c>
      <c r="O38" s="6">
        <v>0.46899999999999997</v>
      </c>
      <c r="P38" s="6">
        <f>表3[[#This Row],[Abundances (Scaled): F1: 115, H]]/表3[[#This Row],[Abundances (Scaled): F1: 116, HCK]]</f>
        <v>1.7119155354449473</v>
      </c>
      <c r="Q38" s="6">
        <v>3.4173299999999997E-2</v>
      </c>
      <c r="R38" s="6">
        <f>表3[[#This Row],[Abundances (Scaled): F1: 117, W]]/表3[[#This Row],[Abundances (Scaled): F1: 118, WCK]]</f>
        <v>1.9702517162471394</v>
      </c>
      <c r="S38" s="6">
        <v>6.2606700000000001E-2</v>
      </c>
      <c r="T38" s="6">
        <f>表3[[#This Row],[Abundances (Scaled): F1: 119, M]]/表3[[#This Row],[Abundances (Scaled): F1: 121,MCK]]</f>
        <v>2.4243070362473351</v>
      </c>
      <c r="U38" s="7">
        <v>1.81376E-2</v>
      </c>
    </row>
    <row r="39" spans="1:21" x14ac:dyDescent="0.25">
      <c r="A39" s="5" t="s">
        <v>116</v>
      </c>
      <c r="B39" s="5" t="s">
        <v>117</v>
      </c>
      <c r="C39" s="6">
        <v>2.6819923371647501</v>
      </c>
      <c r="D39" s="6">
        <v>1</v>
      </c>
      <c r="E39" s="6">
        <v>1</v>
      </c>
      <c r="F39" s="6">
        <v>1</v>
      </c>
      <c r="G39" s="6">
        <v>261</v>
      </c>
      <c r="H39" s="6">
        <v>26.4</v>
      </c>
      <c r="I39" s="6">
        <v>6.8</v>
      </c>
      <c r="J39" s="6">
        <v>0.71799999999999997</v>
      </c>
      <c r="K39" s="6">
        <v>1.17</v>
      </c>
      <c r="L39" s="6">
        <v>0.59899999999999998</v>
      </c>
      <c r="M39" s="6">
        <v>0.97699999999999998</v>
      </c>
      <c r="N39" s="6">
        <v>0.67599999999999993</v>
      </c>
      <c r="O39" s="6">
        <v>1.861</v>
      </c>
      <c r="P39" s="6">
        <f>表3[[#This Row],[Abundances (Scaled): F1: 115, H]]/表3[[#This Row],[Abundances (Scaled): F1: 116, HCK]]</f>
        <v>0.61367521367521372</v>
      </c>
      <c r="Q39" s="6">
        <v>4.9073600000000002E-2</v>
      </c>
      <c r="R39" s="6">
        <f>表3[[#This Row],[Abundances (Scaled): F1: 117, W]]/表3[[#This Row],[Abundances (Scaled): F1: 118, WCK]]</f>
        <v>0.61310133060388949</v>
      </c>
      <c r="S39" s="6">
        <v>0.30739300000000003</v>
      </c>
      <c r="T39" s="6">
        <f>表3[[#This Row],[Abundances (Scaled): F1: 119, M]]/表3[[#This Row],[Abundances (Scaled): F1: 121,MCK]]</f>
        <v>0.36324556689951637</v>
      </c>
      <c r="U39" s="7">
        <v>3.1436300000000001E-4</v>
      </c>
    </row>
    <row r="40" spans="1:21" x14ac:dyDescent="0.25">
      <c r="A40" s="5" t="s">
        <v>50</v>
      </c>
      <c r="B40" s="5" t="s">
        <v>51</v>
      </c>
      <c r="C40" s="6">
        <v>5.3452115812917604</v>
      </c>
      <c r="D40" s="6">
        <v>2</v>
      </c>
      <c r="E40" s="6">
        <v>2</v>
      </c>
      <c r="F40" s="6">
        <v>2</v>
      </c>
      <c r="G40" s="6">
        <v>449</v>
      </c>
      <c r="H40" s="6">
        <v>48.3</v>
      </c>
      <c r="I40" s="6">
        <v>5.64</v>
      </c>
      <c r="J40" s="6">
        <v>0.93400000000000005</v>
      </c>
      <c r="K40" s="6">
        <v>1.546</v>
      </c>
      <c r="L40" s="6">
        <v>0.60799999999999998</v>
      </c>
      <c r="M40" s="6">
        <v>0.87400000000000011</v>
      </c>
      <c r="N40" s="6">
        <v>0.72599999999999998</v>
      </c>
      <c r="O40" s="6">
        <v>1.3130000000000002</v>
      </c>
      <c r="P40" s="6">
        <f>表3[[#This Row],[Abundances (Scaled): F1: 115, H]]/表3[[#This Row],[Abundances (Scaled): F1: 116, HCK]]</f>
        <v>0.60413971539456668</v>
      </c>
      <c r="Q40" s="6">
        <v>4.19058E-2</v>
      </c>
      <c r="R40" s="6">
        <f>表3[[#This Row],[Abundances (Scaled): F1: 117, W]]/表3[[#This Row],[Abundances (Scaled): F1: 118, WCK]]</f>
        <v>0.69565217391304335</v>
      </c>
      <c r="S40" s="6">
        <v>0.51472200000000001</v>
      </c>
      <c r="T40" s="6">
        <f>表3[[#This Row],[Abundances (Scaled): F1: 119, M]]/表3[[#This Row],[Abundances (Scaled): F1: 121,MCK]]</f>
        <v>0.55293221629855283</v>
      </c>
      <c r="U40" s="7">
        <v>2.7369999999999998E-2</v>
      </c>
    </row>
    <row r="41" spans="1:21" x14ac:dyDescent="0.25">
      <c r="A41" s="5" t="s">
        <v>64</v>
      </c>
      <c r="B41" s="5" t="s">
        <v>65</v>
      </c>
      <c r="C41" s="6">
        <v>3.18021201413428</v>
      </c>
      <c r="D41" s="6">
        <v>1</v>
      </c>
      <c r="E41" s="6">
        <v>1</v>
      </c>
      <c r="F41" s="6">
        <v>1</v>
      </c>
      <c r="G41" s="6">
        <v>849</v>
      </c>
      <c r="H41" s="6">
        <v>95</v>
      </c>
      <c r="I41" s="6">
        <v>5.52</v>
      </c>
      <c r="J41" s="6">
        <v>0.96299999999999997</v>
      </c>
      <c r="K41" s="6">
        <v>0.56399999999999995</v>
      </c>
      <c r="L41" s="6">
        <v>1.2549999999999999</v>
      </c>
      <c r="M41" s="6">
        <v>1.379</v>
      </c>
      <c r="N41" s="6">
        <v>1.252</v>
      </c>
      <c r="O41" s="6">
        <v>0.58700000000000008</v>
      </c>
      <c r="P41" s="6">
        <f>表3[[#This Row],[Abundances (Scaled): F1: 115, H]]/表3[[#This Row],[Abundances (Scaled): F1: 116, HCK]]</f>
        <v>1.7074468085106385</v>
      </c>
      <c r="Q41" s="6">
        <v>3.5015499999999998E-2</v>
      </c>
      <c r="R41" s="6">
        <f>表3[[#This Row],[Abundances (Scaled): F1: 117, W]]/表3[[#This Row],[Abundances (Scaled): F1: 118, WCK]]</f>
        <v>0.91007976794778822</v>
      </c>
      <c r="S41" s="6">
        <v>0.91702799999999995</v>
      </c>
      <c r="T41" s="6">
        <f>表3[[#This Row],[Abundances (Scaled): F1: 119, M]]/表3[[#This Row],[Abundances (Scaled): F1: 121,MCK]]</f>
        <v>2.1328790459965927</v>
      </c>
      <c r="U41" s="7">
        <v>4.6450400000000003E-2</v>
      </c>
    </row>
    <row r="42" spans="1:21" x14ac:dyDescent="0.25">
      <c r="A42" s="5" t="s">
        <v>72</v>
      </c>
      <c r="B42" s="5" t="s">
        <v>73</v>
      </c>
      <c r="C42" s="6">
        <v>1.7628205128205101</v>
      </c>
      <c r="D42" s="6">
        <v>1</v>
      </c>
      <c r="E42" s="6">
        <v>1</v>
      </c>
      <c r="F42" s="6">
        <v>1</v>
      </c>
      <c r="G42" s="6">
        <v>624</v>
      </c>
      <c r="H42" s="6">
        <v>70.7</v>
      </c>
      <c r="I42" s="6">
        <v>4.8099999999999996</v>
      </c>
      <c r="J42" s="6">
        <v>0.505</v>
      </c>
      <c r="K42" s="6">
        <v>0.86499999999999999</v>
      </c>
      <c r="L42" s="6">
        <v>0.51400000000000001</v>
      </c>
      <c r="M42" s="6">
        <v>0.95700000000000007</v>
      </c>
      <c r="N42" s="6">
        <v>0.84599999999999997</v>
      </c>
      <c r="O42" s="6">
        <v>2.3130000000000002</v>
      </c>
      <c r="P42" s="6">
        <f>表3[[#This Row],[Abundances (Scaled): F1: 115, H]]/表3[[#This Row],[Abundances (Scaled): F1: 116, HCK]]</f>
        <v>0.58381502890173409</v>
      </c>
      <c r="Q42" s="6">
        <v>2.9273899999999999E-2</v>
      </c>
      <c r="R42" s="6">
        <f>表3[[#This Row],[Abundances (Scaled): F1: 117, W]]/表3[[#This Row],[Abundances (Scaled): F1: 118, WCK]]</f>
        <v>0.53709508881922674</v>
      </c>
      <c r="S42" s="6">
        <v>0.15926399999999999</v>
      </c>
      <c r="T42" s="6">
        <f>表3[[#This Row],[Abundances (Scaled): F1: 119, M]]/表3[[#This Row],[Abundances (Scaled): F1: 121,MCK]]</f>
        <v>0.36575875486381321</v>
      </c>
      <c r="U42" s="7">
        <v>3.4327499999999998E-4</v>
      </c>
    </row>
    <row r="43" spans="1:21" x14ac:dyDescent="0.25">
      <c r="A43" s="5" t="s">
        <v>52</v>
      </c>
      <c r="B43" s="5" t="s">
        <v>53</v>
      </c>
      <c r="C43" s="6">
        <v>9.7368421052631593</v>
      </c>
      <c r="D43" s="6">
        <v>3</v>
      </c>
      <c r="E43" s="6">
        <v>3</v>
      </c>
      <c r="F43" s="6">
        <v>3</v>
      </c>
      <c r="G43" s="6">
        <v>380</v>
      </c>
      <c r="H43" s="6">
        <v>42.5</v>
      </c>
      <c r="I43" s="6">
        <v>6.25</v>
      </c>
      <c r="J43" s="6">
        <v>1.0629999999999999</v>
      </c>
      <c r="K43" s="6">
        <v>2.0739999999999998</v>
      </c>
      <c r="L43" s="6">
        <v>0.90700000000000003</v>
      </c>
      <c r="M43" s="6">
        <v>0.58799999999999997</v>
      </c>
      <c r="N43" s="6">
        <v>0.95</v>
      </c>
      <c r="O43" s="6">
        <v>0.41799999999999998</v>
      </c>
      <c r="P43" s="6">
        <f>表3[[#This Row],[Abundances (Scaled): F1: 115, H]]/表3[[#This Row],[Abundances (Scaled): F1: 116, HCK]]</f>
        <v>0.51253616200578589</v>
      </c>
      <c r="Q43" s="6">
        <v>6.2809600000000004E-3</v>
      </c>
      <c r="R43" s="6">
        <f>表3[[#This Row],[Abundances (Scaled): F1: 117, W]]/表3[[#This Row],[Abundances (Scaled): F1: 118, WCK]]</f>
        <v>1.5425170068027212</v>
      </c>
      <c r="S43" s="6">
        <v>0.19189899999999999</v>
      </c>
      <c r="T43" s="6">
        <f>表3[[#This Row],[Abundances (Scaled): F1: 119, M]]/表3[[#This Row],[Abundances (Scaled): F1: 121,MCK]]</f>
        <v>2.2727272727272729</v>
      </c>
      <c r="U43" s="7">
        <v>2.9592400000000001E-2</v>
      </c>
    </row>
    <row r="44" spans="1:21" x14ac:dyDescent="0.25">
      <c r="A44" s="5" t="s">
        <v>20</v>
      </c>
      <c r="B44" s="5" t="s">
        <v>21</v>
      </c>
      <c r="C44" s="6">
        <v>6.3768115942029002</v>
      </c>
      <c r="D44" s="6">
        <v>1</v>
      </c>
      <c r="E44" s="6">
        <v>2</v>
      </c>
      <c r="F44" s="6">
        <v>1</v>
      </c>
      <c r="G44" s="6">
        <v>345</v>
      </c>
      <c r="H44" s="6">
        <v>37.799999999999997</v>
      </c>
      <c r="I44" s="6">
        <v>5.53</v>
      </c>
      <c r="J44" s="6">
        <v>1.0859999999999999</v>
      </c>
      <c r="K44" s="6">
        <v>0.44799999999999995</v>
      </c>
      <c r="L44" s="6">
        <v>2.089</v>
      </c>
      <c r="M44" s="6">
        <v>1.599</v>
      </c>
      <c r="N44" s="6">
        <v>0.57899999999999996</v>
      </c>
      <c r="O44" s="6">
        <v>0.19899999999999998</v>
      </c>
      <c r="P44" s="6">
        <f>表3[[#This Row],[Abundances (Scaled): F1: 115, H]]/表3[[#This Row],[Abundances (Scaled): F1: 116, HCK]]</f>
        <v>2.4241071428571428</v>
      </c>
      <c r="Q44" s="6">
        <v>6.0839900000000003E-4</v>
      </c>
      <c r="R44" s="6">
        <f>表3[[#This Row],[Abundances (Scaled): F1: 117, W]]/表3[[#This Row],[Abundances (Scaled): F1: 118, WCK]]</f>
        <v>1.306441525953721</v>
      </c>
      <c r="S44" s="6">
        <v>0.35395199999999999</v>
      </c>
      <c r="T44" s="6">
        <f>表3[[#This Row],[Abundances (Scaled): F1: 119, M]]/表3[[#This Row],[Abundances (Scaled): F1: 121,MCK]]</f>
        <v>2.9095477386934672</v>
      </c>
      <c r="U44" s="7">
        <v>3.8272499999999999E-3</v>
      </c>
    </row>
    <row r="45" spans="1:21" x14ac:dyDescent="0.25">
      <c r="A45" s="5" t="s">
        <v>86</v>
      </c>
      <c r="B45" s="5" t="s">
        <v>87</v>
      </c>
      <c r="C45" s="6">
        <v>2.8846153846153801</v>
      </c>
      <c r="D45" s="6">
        <v>1</v>
      </c>
      <c r="E45" s="6">
        <v>1</v>
      </c>
      <c r="F45" s="6">
        <v>1</v>
      </c>
      <c r="G45" s="6">
        <v>416</v>
      </c>
      <c r="H45" s="6">
        <v>46.7</v>
      </c>
      <c r="I45" s="6">
        <v>7.66</v>
      </c>
      <c r="J45" s="6">
        <v>0.56299999999999994</v>
      </c>
      <c r="K45" s="6">
        <v>1.514</v>
      </c>
      <c r="L45" s="6">
        <v>0.495</v>
      </c>
      <c r="M45" s="6">
        <v>1.069</v>
      </c>
      <c r="N45" s="6">
        <v>0.65599999999999992</v>
      </c>
      <c r="O45" s="6">
        <v>1.7030000000000001</v>
      </c>
      <c r="P45" s="6">
        <f>表3[[#This Row],[Abundances (Scaled): F1: 115, H]]/表3[[#This Row],[Abundances (Scaled): F1: 116, HCK]]</f>
        <v>0.37186261558784672</v>
      </c>
      <c r="Q45" s="6">
        <v>4.21712E-5</v>
      </c>
      <c r="R45" s="6">
        <f>表3[[#This Row],[Abundances (Scaled): F1: 117, W]]/表3[[#This Row],[Abundances (Scaled): F1: 118, WCK]]</f>
        <v>0.46304957904583727</v>
      </c>
      <c r="S45" s="6">
        <v>6.5604399999999993E-2</v>
      </c>
      <c r="T45" s="6">
        <f>表3[[#This Row],[Abundances (Scaled): F1: 119, M]]/表3[[#This Row],[Abundances (Scaled): F1: 121,MCK]]</f>
        <v>0.38520258367586607</v>
      </c>
      <c r="U45" s="7">
        <v>6.5433899999999998E-4</v>
      </c>
    </row>
    <row r="46" spans="1:21" x14ac:dyDescent="0.25">
      <c r="A46" s="5" t="s">
        <v>60</v>
      </c>
      <c r="B46" s="5" t="s">
        <v>61</v>
      </c>
      <c r="C46" s="6">
        <v>10.230179028133</v>
      </c>
      <c r="D46" s="6">
        <v>3</v>
      </c>
      <c r="E46" s="6">
        <v>5</v>
      </c>
      <c r="F46" s="6">
        <v>3</v>
      </c>
      <c r="G46" s="6">
        <v>391</v>
      </c>
      <c r="H46" s="6">
        <v>42</v>
      </c>
      <c r="I46" s="6">
        <v>8.3699999999999992</v>
      </c>
      <c r="J46" s="6">
        <v>0.76</v>
      </c>
      <c r="K46" s="6">
        <v>1.3169999999999999</v>
      </c>
      <c r="L46" s="6">
        <v>1.1440000000000001</v>
      </c>
      <c r="M46" s="6">
        <v>1.25</v>
      </c>
      <c r="N46" s="6">
        <v>1.0449999999999999</v>
      </c>
      <c r="O46" s="6">
        <v>0.48399999999999999</v>
      </c>
      <c r="P46" s="6">
        <f>表3[[#This Row],[Abundances (Scaled): F1: 115, H]]/表3[[#This Row],[Abundances (Scaled): F1: 116, HCK]]</f>
        <v>0.57706909643128323</v>
      </c>
      <c r="Q46" s="6">
        <v>2.5805000000000002E-2</v>
      </c>
      <c r="R46" s="6">
        <f>表3[[#This Row],[Abundances (Scaled): F1: 117, W]]/表3[[#This Row],[Abundances (Scaled): F1: 118, WCK]]</f>
        <v>0.91520000000000012</v>
      </c>
      <c r="S46" s="6">
        <v>0.90690300000000001</v>
      </c>
      <c r="T46" s="6">
        <f>表3[[#This Row],[Abundances (Scaled): F1: 119, M]]/表3[[#This Row],[Abundances (Scaled): F1: 121,MCK]]</f>
        <v>2.1590909090909092</v>
      </c>
      <c r="U46" s="7">
        <v>4.2692099999999997E-2</v>
      </c>
    </row>
    <row r="47" spans="1:21" x14ac:dyDescent="0.25">
      <c r="A47" s="5" t="s">
        <v>84</v>
      </c>
      <c r="B47" s="5" t="s">
        <v>85</v>
      </c>
      <c r="C47" s="6">
        <v>11.538461538461499</v>
      </c>
      <c r="D47" s="6">
        <v>1</v>
      </c>
      <c r="E47" s="6">
        <v>1</v>
      </c>
      <c r="F47" s="6">
        <v>1</v>
      </c>
      <c r="G47" s="6">
        <v>78</v>
      </c>
      <c r="H47" s="6">
        <v>8.6999999999999993</v>
      </c>
      <c r="I47" s="6">
        <v>10.87</v>
      </c>
      <c r="J47" s="6">
        <v>0.74400000000000011</v>
      </c>
      <c r="K47" s="6">
        <v>1.3859999999999999</v>
      </c>
      <c r="L47" s="6">
        <v>0.84599999999999997</v>
      </c>
      <c r="M47" s="6">
        <v>0.91799999999999993</v>
      </c>
      <c r="N47" s="6">
        <v>0.70400000000000007</v>
      </c>
      <c r="O47" s="6">
        <v>1.4019999999999999</v>
      </c>
      <c r="P47" s="6">
        <f>表3[[#This Row],[Abundances (Scaled): F1: 115, H]]/表3[[#This Row],[Abundances (Scaled): F1: 116, HCK]]</f>
        <v>0.53679653679653694</v>
      </c>
      <c r="Q47" s="6">
        <v>1.1201600000000001E-2</v>
      </c>
      <c r="R47" s="6">
        <f>表3[[#This Row],[Abundances (Scaled): F1: 117, W]]/表3[[#This Row],[Abundances (Scaled): F1: 118, WCK]]</f>
        <v>0.92156862745098045</v>
      </c>
      <c r="S47" s="6">
        <v>0.89440799999999998</v>
      </c>
      <c r="T47" s="6">
        <f>表3[[#This Row],[Abundances (Scaled): F1: 119, M]]/表3[[#This Row],[Abundances (Scaled): F1: 121,MCK]]</f>
        <v>0.5021398002853068</v>
      </c>
      <c r="U47" s="7">
        <v>1.15181E-2</v>
      </c>
    </row>
    <row r="48" spans="1:21" x14ac:dyDescent="0.25">
      <c r="A48" s="5" t="s">
        <v>38</v>
      </c>
      <c r="B48" s="5" t="s">
        <v>39</v>
      </c>
      <c r="C48" s="6">
        <v>15.1898734177215</v>
      </c>
      <c r="D48" s="6">
        <v>2</v>
      </c>
      <c r="E48" s="6">
        <v>4</v>
      </c>
      <c r="F48" s="6">
        <v>1</v>
      </c>
      <c r="G48" s="6">
        <v>158</v>
      </c>
      <c r="H48" s="6">
        <v>17.600000000000001</v>
      </c>
      <c r="I48" s="6">
        <v>6.06</v>
      </c>
      <c r="J48" s="6">
        <v>1.2830000000000001</v>
      </c>
      <c r="K48" s="6">
        <v>0.61799999999999999</v>
      </c>
      <c r="L48" s="6">
        <v>0.626</v>
      </c>
      <c r="M48" s="6">
        <v>0.32500000000000001</v>
      </c>
      <c r="N48" s="6">
        <v>2.1469999999999998</v>
      </c>
      <c r="O48" s="6">
        <v>1.002</v>
      </c>
      <c r="P48" s="6">
        <f>表3[[#This Row],[Abundances (Scaled): F1: 115, H]]/表3[[#This Row],[Abundances (Scaled): F1: 116, HCK]]</f>
        <v>2.0760517799352751</v>
      </c>
      <c r="Q48" s="6">
        <v>4.4521500000000002E-3</v>
      </c>
      <c r="R48" s="6">
        <f>表3[[#This Row],[Abundances (Scaled): F1: 117, W]]/表3[[#This Row],[Abundances (Scaled): F1: 118, WCK]]</f>
        <v>1.9261538461538461</v>
      </c>
      <c r="S48" s="6">
        <v>7.0224599999999998E-2</v>
      </c>
      <c r="T48" s="6">
        <f>表3[[#This Row],[Abundances (Scaled): F1: 119, M]]/表3[[#This Row],[Abundances (Scaled): F1: 121,MCK]]</f>
        <v>2.1427145708582831</v>
      </c>
      <c r="U48" s="7">
        <v>4.5003300000000003E-2</v>
      </c>
    </row>
    <row r="49" spans="1:21" x14ac:dyDescent="0.25">
      <c r="A49" s="5" t="s">
        <v>16</v>
      </c>
      <c r="B49" s="5" t="s">
        <v>17</v>
      </c>
      <c r="C49" s="6">
        <v>35.975609756097597</v>
      </c>
      <c r="D49" s="6">
        <v>4</v>
      </c>
      <c r="E49" s="6">
        <v>7</v>
      </c>
      <c r="F49" s="6">
        <v>4</v>
      </c>
      <c r="G49" s="6">
        <v>164</v>
      </c>
      <c r="H49" s="6">
        <v>16.7</v>
      </c>
      <c r="I49" s="6">
        <v>8.0500000000000007</v>
      </c>
      <c r="J49" s="6">
        <v>0.51400000000000001</v>
      </c>
      <c r="K49" s="6">
        <v>0.85</v>
      </c>
      <c r="L49" s="6">
        <v>0.53200000000000003</v>
      </c>
      <c r="M49" s="6">
        <v>1.0820000000000001</v>
      </c>
      <c r="N49" s="6">
        <v>0.80400000000000005</v>
      </c>
      <c r="O49" s="6">
        <v>2.218</v>
      </c>
      <c r="P49" s="6">
        <f>表3[[#This Row],[Abundances (Scaled): F1: 115, H]]/表3[[#This Row],[Abundances (Scaled): F1: 116, HCK]]</f>
        <v>0.6047058823529412</v>
      </c>
      <c r="Q49" s="6">
        <v>4.2308100000000001E-2</v>
      </c>
      <c r="R49" s="6">
        <f>表3[[#This Row],[Abundances (Scaled): F1: 117, W]]/表3[[#This Row],[Abundances (Scaled): F1: 118, WCK]]</f>
        <v>0.49168207024029575</v>
      </c>
      <c r="S49" s="6">
        <v>9.5762E-2</v>
      </c>
      <c r="T49" s="6">
        <f>表3[[#This Row],[Abundances (Scaled): F1: 119, M]]/表3[[#This Row],[Abundances (Scaled): F1: 121,MCK]]</f>
        <v>0.36248872858431019</v>
      </c>
      <c r="U49" s="7">
        <v>3.0607699999999998E-4</v>
      </c>
    </row>
    <row r="50" spans="1:21" x14ac:dyDescent="0.25">
      <c r="A50" s="5" t="s">
        <v>56</v>
      </c>
      <c r="B50" s="5" t="s">
        <v>57</v>
      </c>
      <c r="C50" s="6">
        <v>9.8765432098765409</v>
      </c>
      <c r="D50" s="6">
        <v>2</v>
      </c>
      <c r="E50" s="6">
        <v>2</v>
      </c>
      <c r="F50" s="6">
        <v>2</v>
      </c>
      <c r="G50" s="6">
        <v>324</v>
      </c>
      <c r="H50" s="6">
        <v>33</v>
      </c>
      <c r="I50" s="6">
        <v>9.17</v>
      </c>
      <c r="J50" s="6">
        <v>0.67500000000000004</v>
      </c>
      <c r="K50" s="6">
        <v>1.1079999999999999</v>
      </c>
      <c r="L50" s="6">
        <v>0.89500000000000002</v>
      </c>
      <c r="M50" s="6">
        <v>1.1970000000000001</v>
      </c>
      <c r="N50" s="6">
        <v>0.57200000000000006</v>
      </c>
      <c r="O50" s="6">
        <v>1.5530000000000002</v>
      </c>
      <c r="P50" s="6">
        <f>表3[[#This Row],[Abundances (Scaled): F1: 115, H]]/表3[[#This Row],[Abundances (Scaled): F1: 116, HCK]]</f>
        <v>0.60920577617328531</v>
      </c>
      <c r="Q50" s="6">
        <v>4.56091E-2</v>
      </c>
      <c r="R50" s="6">
        <f>表3[[#This Row],[Abundances (Scaled): F1: 117, W]]/表3[[#This Row],[Abundances (Scaled): F1: 118, WCK]]</f>
        <v>0.74770258980785298</v>
      </c>
      <c r="S50" s="6">
        <v>0.65949599999999997</v>
      </c>
      <c r="T50" s="6">
        <f>表3[[#This Row],[Abundances (Scaled): F1: 119, M]]/表3[[#This Row],[Abundances (Scaled): F1: 121,MCK]]</f>
        <v>0.3683193818415969</v>
      </c>
      <c r="U50" s="7">
        <v>3.75048E-4</v>
      </c>
    </row>
    <row r="51" spans="1:21" x14ac:dyDescent="0.25">
      <c r="A51" s="5" t="s">
        <v>90</v>
      </c>
      <c r="B51" s="5" t="s">
        <v>91</v>
      </c>
      <c r="C51" s="6">
        <v>1.12640801001252</v>
      </c>
      <c r="D51" s="6">
        <v>1</v>
      </c>
      <c r="E51" s="6">
        <v>2</v>
      </c>
      <c r="F51" s="6">
        <v>1</v>
      </c>
      <c r="G51" s="6">
        <v>799</v>
      </c>
      <c r="H51" s="6">
        <v>88.2</v>
      </c>
      <c r="I51" s="6">
        <v>5.12</v>
      </c>
      <c r="J51" s="6">
        <v>1.079</v>
      </c>
      <c r="K51" s="6">
        <v>0.44299999999999995</v>
      </c>
      <c r="L51" s="6">
        <v>0.77200000000000002</v>
      </c>
      <c r="M51" s="6">
        <v>1.7080000000000002</v>
      </c>
      <c r="N51" s="6">
        <v>1.3619999999999999</v>
      </c>
      <c r="O51" s="6">
        <v>0.63700000000000001</v>
      </c>
      <c r="P51" s="6">
        <f>表3[[#This Row],[Abundances (Scaled): F1: 115, H]]/表3[[#This Row],[Abundances (Scaled): F1: 116, HCK]]</f>
        <v>2.4356659142212194</v>
      </c>
      <c r="Q51" s="6">
        <v>5.6946799999999995E-4</v>
      </c>
      <c r="R51" s="6">
        <f>表3[[#This Row],[Abundances (Scaled): F1: 117, W]]/表3[[#This Row],[Abundances (Scaled): F1: 118, WCK]]</f>
        <v>0.45199063231850112</v>
      </c>
      <c r="S51" s="6">
        <v>5.5905900000000001E-2</v>
      </c>
      <c r="T51" s="6">
        <f>表3[[#This Row],[Abundances (Scaled): F1: 119, M]]/表3[[#This Row],[Abundances (Scaled): F1: 121,MCK]]</f>
        <v>2.1381475667189949</v>
      </c>
      <c r="U51" s="7">
        <v>4.5669599999999998E-2</v>
      </c>
    </row>
    <row r="52" spans="1:21" x14ac:dyDescent="0.25">
      <c r="A52" s="5" t="s">
        <v>104</v>
      </c>
      <c r="B52" s="5" t="s">
        <v>105</v>
      </c>
      <c r="C52" s="6">
        <v>2.13592233009709</v>
      </c>
      <c r="D52" s="6">
        <v>1</v>
      </c>
      <c r="E52" s="6">
        <v>1</v>
      </c>
      <c r="F52" s="6">
        <v>1</v>
      </c>
      <c r="G52" s="6">
        <v>515</v>
      </c>
      <c r="H52" s="6">
        <v>52.6</v>
      </c>
      <c r="I52" s="6">
        <v>7.69</v>
      </c>
      <c r="J52" s="6">
        <v>0.29799999999999999</v>
      </c>
      <c r="K52" s="6">
        <v>0.94400000000000006</v>
      </c>
      <c r="L52" s="6">
        <v>0.31900000000000001</v>
      </c>
      <c r="M52" s="6">
        <v>0.26400000000000001</v>
      </c>
      <c r="N52" s="6">
        <v>0.47499999999999998</v>
      </c>
      <c r="O52" s="6">
        <v>3.6989999999999998</v>
      </c>
      <c r="P52" s="6">
        <f>表3[[#This Row],[Abundances (Scaled): F1: 115, H]]/表3[[#This Row],[Abundances (Scaled): F1: 116, HCK]]</f>
        <v>0.31567796610169491</v>
      </c>
      <c r="Q52" s="6">
        <v>1.6607400000000001E-6</v>
      </c>
      <c r="R52" s="6">
        <f>表3[[#This Row],[Abundances (Scaled): F1: 117, W]]/表3[[#This Row],[Abundances (Scaled): F1: 118, WCK]]</f>
        <v>1.2083333333333333</v>
      </c>
      <c r="S52" s="6">
        <v>0.453683</v>
      </c>
      <c r="T52" s="6">
        <f>表3[[#This Row],[Abundances (Scaled): F1: 119, M]]/表3[[#This Row],[Abundances (Scaled): F1: 121,MCK]]</f>
        <v>0.12841308461746417</v>
      </c>
      <c r="U52" s="7">
        <v>1.6595100000000001E-12</v>
      </c>
    </row>
    <row r="53" spans="1:21" x14ac:dyDescent="0.25">
      <c r="A53" s="5" t="s">
        <v>78</v>
      </c>
      <c r="B53" s="5" t="s">
        <v>79</v>
      </c>
      <c r="C53" s="6">
        <v>4.10958904109589</v>
      </c>
      <c r="D53" s="6">
        <v>1</v>
      </c>
      <c r="E53" s="6">
        <v>1</v>
      </c>
      <c r="F53" s="6">
        <v>1</v>
      </c>
      <c r="G53" s="6">
        <v>292</v>
      </c>
      <c r="H53" s="6">
        <v>32.700000000000003</v>
      </c>
      <c r="I53" s="6">
        <v>6.09</v>
      </c>
      <c r="J53" s="6">
        <v>1.214</v>
      </c>
      <c r="K53" s="6">
        <v>0.73</v>
      </c>
      <c r="L53" s="6">
        <v>1.7069999999999999</v>
      </c>
      <c r="M53" s="6">
        <v>1.1479999999999999</v>
      </c>
      <c r="N53" s="6">
        <v>0.86599999999999999</v>
      </c>
      <c r="O53" s="6">
        <v>0.33500000000000002</v>
      </c>
      <c r="P53" s="6">
        <f>表3[[#This Row],[Abundances (Scaled): F1: 115, H]]/表3[[#This Row],[Abundances (Scaled): F1: 116, HCK]]</f>
        <v>1.6630136986301369</v>
      </c>
      <c r="Q53" s="6">
        <v>4.4548600000000001E-2</v>
      </c>
      <c r="R53" s="6">
        <f>表3[[#This Row],[Abundances (Scaled): F1: 117, W]]/表3[[#This Row],[Abundances (Scaled): F1: 118, WCK]]</f>
        <v>1.4869337979094077</v>
      </c>
      <c r="S53" s="6">
        <v>0.221912</v>
      </c>
      <c r="T53" s="6">
        <f>表3[[#This Row],[Abundances (Scaled): F1: 119, M]]/表3[[#This Row],[Abundances (Scaled): F1: 121,MCK]]</f>
        <v>2.5850746268656715</v>
      </c>
      <c r="U53" s="7">
        <v>1.08015E-2</v>
      </c>
    </row>
    <row r="54" spans="1:21" x14ac:dyDescent="0.25">
      <c r="A54" s="5" t="s">
        <v>30</v>
      </c>
      <c r="B54" s="5" t="s">
        <v>31</v>
      </c>
      <c r="C54" s="6">
        <v>6.47482014388489</v>
      </c>
      <c r="D54" s="6">
        <v>2</v>
      </c>
      <c r="E54" s="6">
        <v>2</v>
      </c>
      <c r="F54" s="6">
        <v>2</v>
      </c>
      <c r="G54" s="6">
        <v>417</v>
      </c>
      <c r="H54" s="6">
        <v>45.2</v>
      </c>
      <c r="I54" s="6">
        <v>6.16</v>
      </c>
      <c r="J54" s="6">
        <v>0.91799999999999993</v>
      </c>
      <c r="K54" s="6">
        <v>1.9569999999999999</v>
      </c>
      <c r="L54" s="6">
        <v>0.65</v>
      </c>
      <c r="M54" s="6">
        <v>0.80799999999999994</v>
      </c>
      <c r="N54" s="6">
        <v>0.45299999999999996</v>
      </c>
      <c r="O54" s="6">
        <v>1.2130000000000001</v>
      </c>
      <c r="P54" s="6">
        <f>表3[[#This Row],[Abundances (Scaled): F1: 115, H]]/表3[[#This Row],[Abundances (Scaled): F1: 116, HCK]]</f>
        <v>0.4690853346959632</v>
      </c>
      <c r="Q54" s="6">
        <v>1.8776400000000001E-3</v>
      </c>
      <c r="R54" s="6">
        <f>表3[[#This Row],[Abundances (Scaled): F1: 117, W]]/表3[[#This Row],[Abundances (Scaled): F1: 118, WCK]]</f>
        <v>0.8044554455445545</v>
      </c>
      <c r="S54" s="6">
        <v>0.82059599999999999</v>
      </c>
      <c r="T54" s="6">
        <f>表3[[#This Row],[Abundances (Scaled): F1: 119, M]]/表3[[#This Row],[Abundances (Scaled): F1: 121,MCK]]</f>
        <v>0.37345424567188784</v>
      </c>
      <c r="U54" s="7">
        <v>4.4640199999999999E-4</v>
      </c>
    </row>
    <row r="55" spans="1:21" x14ac:dyDescent="0.25">
      <c r="A55" s="5" t="s">
        <v>14</v>
      </c>
      <c r="B55" s="5" t="s">
        <v>15</v>
      </c>
      <c r="C55" s="6">
        <v>8.1911262798634805</v>
      </c>
      <c r="D55" s="6">
        <v>1</v>
      </c>
      <c r="E55" s="6">
        <v>3</v>
      </c>
      <c r="F55" s="6">
        <v>1</v>
      </c>
      <c r="G55" s="6">
        <v>293</v>
      </c>
      <c r="H55" s="6">
        <v>31.1</v>
      </c>
      <c r="I55" s="6">
        <v>5.0999999999999996</v>
      </c>
      <c r="J55" s="6">
        <v>1.4480000000000002</v>
      </c>
      <c r="K55" s="6">
        <v>0.83299999999999996</v>
      </c>
      <c r="L55" s="6">
        <v>1.044</v>
      </c>
      <c r="M55" s="6">
        <v>1.0759999999999998</v>
      </c>
      <c r="N55" s="6">
        <v>1.093</v>
      </c>
      <c r="O55" s="6">
        <v>0.505</v>
      </c>
      <c r="P55" s="6">
        <f>表3[[#This Row],[Abundances (Scaled): F1: 115, H]]/表3[[#This Row],[Abundances (Scaled): F1: 116, HCK]]</f>
        <v>1.7382953181272511</v>
      </c>
      <c r="Q55" s="6">
        <v>2.9585E-2</v>
      </c>
      <c r="R55" s="6">
        <f>表3[[#This Row],[Abundances (Scaled): F1: 117, W]]/表3[[#This Row],[Abundances (Scaled): F1: 118, WCK]]</f>
        <v>0.97026022304832726</v>
      </c>
      <c r="S55" s="6">
        <v>0.80266300000000002</v>
      </c>
      <c r="T55" s="6">
        <f>表3[[#This Row],[Abundances (Scaled): F1: 119, M]]/表3[[#This Row],[Abundances (Scaled): F1: 121,MCK]]</f>
        <v>2.1643564356435645</v>
      </c>
      <c r="U55" s="7">
        <v>4.1974200000000003E-2</v>
      </c>
    </row>
    <row r="56" spans="1:21" x14ac:dyDescent="0.25">
      <c r="A56" s="5" t="s">
        <v>26</v>
      </c>
      <c r="B56" s="5" t="s">
        <v>27</v>
      </c>
      <c r="C56" s="6">
        <v>15.5932203389831</v>
      </c>
      <c r="D56" s="6">
        <v>4</v>
      </c>
      <c r="E56" s="6">
        <v>5</v>
      </c>
      <c r="F56" s="6">
        <v>4</v>
      </c>
      <c r="G56" s="6">
        <v>295</v>
      </c>
      <c r="H56" s="6">
        <v>33.799999999999997</v>
      </c>
      <c r="I56" s="6">
        <v>6.13</v>
      </c>
      <c r="J56" s="6">
        <v>1.3619999999999999</v>
      </c>
      <c r="K56" s="6">
        <v>0.80599999999999994</v>
      </c>
      <c r="L56" s="6">
        <v>0.67500000000000004</v>
      </c>
      <c r="M56" s="6">
        <v>0.625</v>
      </c>
      <c r="N56" s="6">
        <v>0.89800000000000002</v>
      </c>
      <c r="O56" s="6">
        <v>1.6340000000000001</v>
      </c>
      <c r="P56" s="6">
        <f>表3[[#This Row],[Abundances (Scaled): F1: 115, H]]/表3[[#This Row],[Abundances (Scaled): F1: 116, HCK]]</f>
        <v>1.6898263027295286</v>
      </c>
      <c r="Q56" s="6">
        <v>3.8535E-2</v>
      </c>
      <c r="R56" s="6">
        <f>表3[[#This Row],[Abundances (Scaled): F1: 117, W]]/表3[[#This Row],[Abundances (Scaled): F1: 118, WCK]]</f>
        <v>1.08</v>
      </c>
      <c r="S56" s="6">
        <v>0.62147600000000003</v>
      </c>
      <c r="T56" s="6">
        <f>表3[[#This Row],[Abundances (Scaled): F1: 119, M]]/表3[[#This Row],[Abundances (Scaled): F1: 121,MCK]]</f>
        <v>0.54957160342717259</v>
      </c>
      <c r="U56" s="7">
        <v>2.5982700000000001E-2</v>
      </c>
    </row>
    <row r="57" spans="1:21" x14ac:dyDescent="0.25">
      <c r="A57" s="5" t="s">
        <v>102</v>
      </c>
      <c r="B57" s="5" t="s">
        <v>103</v>
      </c>
      <c r="C57" s="6">
        <v>1.0425020048115501</v>
      </c>
      <c r="D57" s="6">
        <v>1</v>
      </c>
      <c r="E57" s="6">
        <v>1</v>
      </c>
      <c r="F57" s="6">
        <v>1</v>
      </c>
      <c r="G57" s="6">
        <v>1247</v>
      </c>
      <c r="H57" s="6">
        <v>137.6</v>
      </c>
      <c r="I57" s="6">
        <v>8.41</v>
      </c>
      <c r="J57" s="6">
        <v>0.313</v>
      </c>
      <c r="K57" s="6">
        <v>0.95400000000000007</v>
      </c>
      <c r="L57" s="6">
        <v>0.27899999999999997</v>
      </c>
      <c r="M57" s="6">
        <v>0.251</v>
      </c>
      <c r="N57" s="6">
        <v>0.47600000000000003</v>
      </c>
      <c r="O57" s="6">
        <v>3.7260000000000004</v>
      </c>
      <c r="P57" s="6">
        <f>表3[[#This Row],[Abundances (Scaled): F1: 115, H]]/表3[[#This Row],[Abundances (Scaled): F1: 116, HCK]]</f>
        <v>0.32809224318658281</v>
      </c>
      <c r="Q57" s="6">
        <v>3.7090899999999999E-6</v>
      </c>
      <c r="R57" s="6">
        <f>表3[[#This Row],[Abundances (Scaled): F1: 117, W]]/表3[[#This Row],[Abundances (Scaled): F1: 118, WCK]]</f>
        <v>1.1115537848605577</v>
      </c>
      <c r="S57" s="6">
        <v>0.57595799999999997</v>
      </c>
      <c r="T57" s="6">
        <f>表3[[#This Row],[Abundances (Scaled): F1: 119, M]]/表3[[#This Row],[Abundances (Scaled): F1: 121,MCK]]</f>
        <v>0.12775093934514223</v>
      </c>
      <c r="U57" s="7">
        <v>1.46619E-12</v>
      </c>
    </row>
    <row r="58" spans="1:21" x14ac:dyDescent="0.25">
      <c r="A58" s="5" t="s">
        <v>46</v>
      </c>
      <c r="B58" s="5" t="s">
        <v>47</v>
      </c>
      <c r="C58" s="6">
        <v>20.289855072463801</v>
      </c>
      <c r="D58" s="6">
        <v>1</v>
      </c>
      <c r="E58" s="6">
        <v>1</v>
      </c>
      <c r="F58" s="6">
        <v>1</v>
      </c>
      <c r="G58" s="6">
        <v>69</v>
      </c>
      <c r="H58" s="6">
        <v>7.7</v>
      </c>
      <c r="I58" s="6">
        <v>9.7200000000000006</v>
      </c>
      <c r="J58" s="6">
        <v>0.82799999999999996</v>
      </c>
      <c r="K58" s="6">
        <v>1.5449999999999999</v>
      </c>
      <c r="L58" s="6">
        <v>0.748</v>
      </c>
      <c r="M58" s="6">
        <v>0.55799999999999994</v>
      </c>
      <c r="N58" s="6">
        <v>1.8049999999999999</v>
      </c>
      <c r="O58" s="6">
        <v>0.51600000000000001</v>
      </c>
      <c r="P58" s="6">
        <f>表3[[#This Row],[Abundances (Scaled): F1: 115, H]]/表3[[#This Row],[Abundances (Scaled): F1: 116, HCK]]</f>
        <v>0.53592233009708734</v>
      </c>
      <c r="Q58" s="6">
        <v>1.09821E-2</v>
      </c>
      <c r="R58" s="6">
        <f>表3[[#This Row],[Abundances (Scaled): F1: 117, W]]/表3[[#This Row],[Abundances (Scaled): F1: 118, WCK]]</f>
        <v>1.3405017921146956</v>
      </c>
      <c r="S58" s="6">
        <v>0.32436799999999999</v>
      </c>
      <c r="T58" s="6">
        <f>表3[[#This Row],[Abundances (Scaled): F1: 119, M]]/表3[[#This Row],[Abundances (Scaled): F1: 121,MCK]]</f>
        <v>3.498062015503876</v>
      </c>
      <c r="U58" s="7">
        <v>6.1157799999999999E-4</v>
      </c>
    </row>
    <row r="59" spans="1:21" x14ac:dyDescent="0.25">
      <c r="A59" s="5" t="s">
        <v>5</v>
      </c>
      <c r="B59" s="5" t="s">
        <v>6</v>
      </c>
      <c r="C59" s="6">
        <v>24.3070362473348</v>
      </c>
      <c r="D59" s="6">
        <v>8</v>
      </c>
      <c r="E59" s="6">
        <v>22</v>
      </c>
      <c r="F59" s="6">
        <v>1</v>
      </c>
      <c r="G59" s="6">
        <v>469</v>
      </c>
      <c r="H59" s="6">
        <v>51.5</v>
      </c>
      <c r="I59" s="6">
        <v>5.62</v>
      </c>
      <c r="J59" s="6">
        <v>1.046</v>
      </c>
      <c r="K59" s="6">
        <v>0.4</v>
      </c>
      <c r="L59" s="6">
        <v>1.0029999999999999</v>
      </c>
      <c r="M59" s="6">
        <v>1.4419999999999999</v>
      </c>
      <c r="N59" s="6">
        <v>1.5719999999999998</v>
      </c>
      <c r="O59" s="6">
        <v>0.53700000000000003</v>
      </c>
      <c r="P59" s="6">
        <f>表3[[#This Row],[Abundances (Scaled): F1: 115, H]]/表3[[#This Row],[Abundances (Scaled): F1: 116, HCK]]</f>
        <v>2.6149999999999998</v>
      </c>
      <c r="Q59" s="6">
        <v>2.0460000000000001E-4</v>
      </c>
      <c r="R59" s="6">
        <f>表3[[#This Row],[Abundances (Scaled): F1: 117, W]]/表3[[#This Row],[Abundances (Scaled): F1: 118, WCK]]</f>
        <v>0.69556171983356441</v>
      </c>
      <c r="S59" s="6">
        <v>0.51447600000000004</v>
      </c>
      <c r="T59" s="6">
        <f>表3[[#This Row],[Abundances (Scaled): F1: 119, M]]/表3[[#This Row],[Abundances (Scaled): F1: 121,MCK]]</f>
        <v>2.927374301675977</v>
      </c>
      <c r="U59" s="7">
        <v>3.61685E-3</v>
      </c>
    </row>
    <row r="60" spans="1:21" x14ac:dyDescent="0.25">
      <c r="A60" s="5" t="s">
        <v>76</v>
      </c>
      <c r="B60" s="5" t="s">
        <v>77</v>
      </c>
      <c r="C60" s="6">
        <v>8.8461538461538503</v>
      </c>
      <c r="D60" s="6">
        <v>2</v>
      </c>
      <c r="E60" s="6">
        <v>3</v>
      </c>
      <c r="F60" s="6">
        <v>2</v>
      </c>
      <c r="G60" s="6">
        <v>260</v>
      </c>
      <c r="H60" s="6">
        <v>29.1</v>
      </c>
      <c r="I60" s="6">
        <v>5.49</v>
      </c>
      <c r="J60" s="6">
        <v>1.403</v>
      </c>
      <c r="K60" s="6">
        <v>0.65500000000000003</v>
      </c>
      <c r="L60" s="6">
        <v>1.1079999999999999</v>
      </c>
      <c r="M60" s="6">
        <v>0.65300000000000002</v>
      </c>
      <c r="N60" s="6">
        <v>1.544</v>
      </c>
      <c r="O60" s="6">
        <v>0.63700000000000001</v>
      </c>
      <c r="P60" s="6">
        <f>表3[[#This Row],[Abundances (Scaled): F1: 115, H]]/表3[[#This Row],[Abundances (Scaled): F1: 116, HCK]]</f>
        <v>2.1419847328244273</v>
      </c>
      <c r="Q60" s="6">
        <v>3.0570900000000002E-3</v>
      </c>
      <c r="R60" s="6">
        <f>表3[[#This Row],[Abundances (Scaled): F1: 117, W]]/表3[[#This Row],[Abundances (Scaled): F1: 118, WCK]]</f>
        <v>1.6967840735068911</v>
      </c>
      <c r="S60" s="6">
        <v>0.12803200000000001</v>
      </c>
      <c r="T60" s="6">
        <f>表3[[#This Row],[Abundances (Scaled): F1: 119, M]]/表3[[#This Row],[Abundances (Scaled): F1: 121,MCK]]</f>
        <v>2.4238618524332809</v>
      </c>
      <c r="U60" s="7">
        <v>1.8163700000000001E-2</v>
      </c>
    </row>
  </sheetData>
  <phoneticPr fontId="3" type="noConversion"/>
  <pageMargins left="0.7" right="0.7" top="0.75" bottom="0.75" header="0.3" footer="0.3"/>
  <pageSetup paperSize="9" orientation="portrait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59 DEPs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P16067.pdResult using Thermo Proteome Discoverer 2.1.1.21</dc:description>
  <cp:lastModifiedBy>dingw</cp:lastModifiedBy>
  <dcterms:modified xsi:type="dcterms:W3CDTF">2017-11-29T19:35:17Z</dcterms:modified>
</cp:coreProperties>
</file>