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AK22" i="1" l="1"/>
  <c r="AK23" i="1"/>
  <c r="AK24" i="1"/>
  <c r="AK25" i="1"/>
  <c r="AK21" i="1"/>
  <c r="AI22" i="1"/>
  <c r="AI23" i="1"/>
  <c r="AI24" i="1"/>
  <c r="AI25" i="1"/>
  <c r="AI21" i="1"/>
  <c r="AG22" i="1"/>
  <c r="AG23" i="1"/>
  <c r="AG24" i="1"/>
  <c r="AG25" i="1"/>
  <c r="AG21" i="1"/>
  <c r="AE22" i="1"/>
  <c r="AE23" i="1"/>
  <c r="AE24" i="1"/>
  <c r="AE25" i="1"/>
  <c r="AE21" i="1"/>
  <c r="AC22" i="1"/>
  <c r="AC23" i="1"/>
  <c r="AC24" i="1"/>
  <c r="AC25" i="1"/>
  <c r="AC21" i="1"/>
  <c r="AA22" i="1"/>
  <c r="AA23" i="1"/>
  <c r="AA24" i="1"/>
  <c r="AA25" i="1"/>
  <c r="AA21" i="1"/>
  <c r="Y22" i="1"/>
  <c r="Y23" i="1"/>
  <c r="Y24" i="1"/>
  <c r="Y25" i="1"/>
  <c r="Y21" i="1"/>
  <c r="W22" i="1"/>
  <c r="W23" i="1"/>
  <c r="W24" i="1"/>
  <c r="W25" i="1"/>
  <c r="W21" i="1"/>
  <c r="U22" i="1"/>
  <c r="U23" i="1"/>
  <c r="U24" i="1"/>
  <c r="U25" i="1"/>
  <c r="U21" i="1"/>
  <c r="S22" i="1"/>
  <c r="S23" i="1"/>
  <c r="S24" i="1"/>
  <c r="S25" i="1"/>
  <c r="S21" i="1"/>
  <c r="Q22" i="1"/>
  <c r="Q23" i="1"/>
  <c r="Q24" i="1"/>
  <c r="Q25" i="1"/>
  <c r="Q21" i="1"/>
  <c r="O22" i="1"/>
  <c r="O23" i="1"/>
  <c r="O24" i="1"/>
  <c r="O25" i="1"/>
  <c r="O21" i="1"/>
  <c r="M22" i="1"/>
  <c r="M23" i="1"/>
  <c r="M24" i="1"/>
  <c r="M25" i="1"/>
  <c r="M21" i="1"/>
  <c r="K22" i="1"/>
  <c r="K23" i="1"/>
  <c r="K24" i="1"/>
  <c r="K25" i="1"/>
  <c r="K21" i="1"/>
  <c r="I22" i="1"/>
  <c r="I23" i="1"/>
  <c r="I24" i="1"/>
  <c r="I25" i="1"/>
  <c r="I21" i="1"/>
  <c r="G22" i="1"/>
  <c r="G23" i="1"/>
  <c r="G24" i="1"/>
  <c r="G25" i="1"/>
  <c r="G21" i="1"/>
  <c r="E22" i="1"/>
  <c r="E23" i="1"/>
  <c r="E24" i="1"/>
  <c r="E25" i="1"/>
  <c r="E21" i="1"/>
  <c r="C22" i="1"/>
  <c r="C23" i="1"/>
  <c r="C24" i="1"/>
  <c r="C25" i="1"/>
  <c r="C21" i="1"/>
  <c r="AJ15" i="1"/>
  <c r="AF15" i="1"/>
  <c r="AB15" i="1"/>
  <c r="X15" i="1"/>
  <c r="T15" i="1"/>
  <c r="P15" i="1"/>
  <c r="L15" i="1"/>
  <c r="H15" i="1"/>
  <c r="D15" i="1"/>
  <c r="AL8" i="1"/>
  <c r="AJ14" i="1"/>
  <c r="AF14" i="1"/>
  <c r="AB14" i="1"/>
  <c r="X14" i="1"/>
  <c r="T14" i="1"/>
  <c r="P14" i="1"/>
  <c r="L14" i="1"/>
  <c r="H14" i="1"/>
  <c r="D14" i="1"/>
  <c r="AL7" i="1"/>
  <c r="AG28" i="1" l="1"/>
  <c r="E28" i="1"/>
  <c r="I28" i="1"/>
  <c r="M28" i="1"/>
  <c r="Q28" i="1"/>
  <c r="U28" i="1"/>
  <c r="Y28" i="1"/>
  <c r="X31" i="1" s="1"/>
  <c r="AC28" i="1"/>
  <c r="AK28" i="1"/>
  <c r="C28" i="1"/>
  <c r="D31" i="1" s="1"/>
  <c r="K28" i="1"/>
  <c r="S28" i="1"/>
  <c r="T31" i="1" s="1"/>
  <c r="AA28" i="1"/>
  <c r="AI28" i="1"/>
  <c r="G28" i="1"/>
  <c r="O28" i="1"/>
  <c r="W28" i="1"/>
  <c r="AE28" i="1"/>
  <c r="AF31" i="1" s="1"/>
  <c r="H31" i="1"/>
  <c r="P31" i="1"/>
  <c r="AK14" i="1"/>
  <c r="Y15" i="1"/>
  <c r="AK15" i="1"/>
  <c r="I15" i="1"/>
  <c r="Q15" i="1"/>
  <c r="AG15" i="1"/>
  <c r="E15" i="1"/>
  <c r="M15" i="1"/>
  <c r="U15" i="1"/>
  <c r="AC15" i="1"/>
  <c r="E14" i="1"/>
  <c r="I14" i="1"/>
  <c r="AG14" i="1"/>
  <c r="Q14" i="1"/>
  <c r="Y14" i="1"/>
  <c r="M14" i="1"/>
  <c r="U14" i="1"/>
  <c r="AC14" i="1"/>
  <c r="X13" i="1"/>
  <c r="T13" i="1"/>
  <c r="AJ13" i="1"/>
  <c r="AF13" i="1"/>
  <c r="AB13" i="1"/>
  <c r="P13" i="1"/>
  <c r="L13" i="1"/>
  <c r="H13" i="1"/>
  <c r="D13" i="1"/>
  <c r="AB12" i="1"/>
  <c r="X12" i="1"/>
  <c r="T12" i="1"/>
  <c r="L12" i="1"/>
  <c r="H12" i="1"/>
  <c r="AJ12" i="1"/>
  <c r="AF12" i="1"/>
  <c r="P12" i="1"/>
  <c r="D12" i="1"/>
  <c r="AJ11" i="1"/>
  <c r="AF11" i="1"/>
  <c r="AF18" i="1" s="1"/>
  <c r="AB11" i="1"/>
  <c r="X11" i="1"/>
  <c r="T11" i="1"/>
  <c r="P11" i="1"/>
  <c r="H11" i="1"/>
  <c r="D11" i="1"/>
  <c r="AL6" i="1"/>
  <c r="AL5" i="1"/>
  <c r="AL4" i="1"/>
  <c r="AG11" i="1" s="1"/>
  <c r="AG18" i="1" s="1"/>
  <c r="AJ31" i="1" l="1"/>
  <c r="L31" i="1"/>
  <c r="AB31" i="1"/>
  <c r="AB18" i="1"/>
  <c r="L18" i="1"/>
  <c r="I11" i="1"/>
  <c r="H18" i="1"/>
  <c r="Y11" i="1"/>
  <c r="X18" i="1"/>
  <c r="Q11" i="1"/>
  <c r="P18" i="1"/>
  <c r="E11" i="1"/>
  <c r="D18" i="1"/>
  <c r="U11" i="1"/>
  <c r="T18" i="1"/>
  <c r="AK11" i="1"/>
  <c r="AJ18" i="1"/>
  <c r="I12" i="1"/>
  <c r="M11" i="1"/>
  <c r="AC11" i="1"/>
  <c r="AG13" i="1"/>
  <c r="Q13" i="1"/>
  <c r="U13" i="1"/>
  <c r="I13" i="1"/>
  <c r="E13" i="1"/>
  <c r="AK13" i="1"/>
  <c r="M13" i="1"/>
  <c r="AC13" i="1"/>
  <c r="Y13" i="1"/>
  <c r="M12" i="1"/>
  <c r="E12" i="1"/>
  <c r="Q12" i="1"/>
  <c r="AG12" i="1"/>
  <c r="Y12" i="1"/>
  <c r="U12" i="1"/>
  <c r="AC12" i="1"/>
  <c r="AK12" i="1"/>
  <c r="U18" i="1" l="1"/>
  <c r="AK18" i="1"/>
  <c r="E18" i="1"/>
  <c r="AC18" i="1"/>
  <c r="Y18" i="1"/>
  <c r="M18" i="1"/>
  <c r="Q18" i="1"/>
  <c r="I18" i="1"/>
</calcChain>
</file>

<file path=xl/sharedStrings.xml><?xml version="1.0" encoding="utf-8"?>
<sst xmlns="http://schemas.openxmlformats.org/spreadsheetml/2006/main" count="159" uniqueCount="103">
  <si>
    <t>m</t>
    <phoneticPr fontId="1" type="noConversion"/>
  </si>
  <si>
    <t>m</t>
    <phoneticPr fontId="1" type="noConversion"/>
  </si>
  <si>
    <t>sm</t>
    <phoneticPr fontId="1" type="noConversion"/>
  </si>
  <si>
    <t>sm</t>
    <phoneticPr fontId="1" type="noConversion"/>
  </si>
  <si>
    <t>m</t>
    <phoneticPr fontId="1" type="noConversion"/>
  </si>
  <si>
    <t>m</t>
    <phoneticPr fontId="1" type="noConversion"/>
  </si>
  <si>
    <t>sm</t>
    <phoneticPr fontId="1" type="noConversion"/>
  </si>
  <si>
    <t>sm</t>
    <phoneticPr fontId="1" type="noConversion"/>
  </si>
  <si>
    <t>st</t>
    <phoneticPr fontId="1" type="noConversion"/>
  </si>
  <si>
    <t>Chromosome No.</t>
  </si>
  <si>
    <t>1S</t>
  </si>
  <si>
    <t>1L</t>
  </si>
  <si>
    <t>1S'</t>
  </si>
  <si>
    <t>1L'</t>
  </si>
  <si>
    <t>2S</t>
  </si>
  <si>
    <t>2L</t>
  </si>
  <si>
    <t>2S'</t>
  </si>
  <si>
    <t>2L'</t>
  </si>
  <si>
    <t>3S</t>
  </si>
  <si>
    <t>3L</t>
  </si>
  <si>
    <t>3S'</t>
  </si>
  <si>
    <t>3L'</t>
  </si>
  <si>
    <t>4S</t>
  </si>
  <si>
    <t>4L</t>
  </si>
  <si>
    <t>4S'</t>
  </si>
  <si>
    <t>4L'</t>
  </si>
  <si>
    <t>5S</t>
  </si>
  <si>
    <t>5L</t>
  </si>
  <si>
    <t>5S'</t>
  </si>
  <si>
    <t>5L'</t>
  </si>
  <si>
    <t>6S</t>
  </si>
  <si>
    <t>6L</t>
  </si>
  <si>
    <t>6S'</t>
  </si>
  <si>
    <t>6L'</t>
  </si>
  <si>
    <t>7S</t>
  </si>
  <si>
    <t>7L</t>
  </si>
  <si>
    <t>7S'</t>
  </si>
  <si>
    <t>7L'</t>
  </si>
  <si>
    <t>8S</t>
  </si>
  <si>
    <t>8L</t>
  </si>
  <si>
    <t>8S'</t>
  </si>
  <si>
    <t>8L'</t>
  </si>
  <si>
    <t>9S</t>
  </si>
  <si>
    <t>9L</t>
  </si>
  <si>
    <t>9S'</t>
  </si>
  <si>
    <t>9L'</t>
  </si>
  <si>
    <t xml:space="preserve">The total length of whole sets of chromsome </t>
  </si>
  <si>
    <t>Clementine individual No.1</t>
  </si>
  <si>
    <t>Clementine individual No.2</t>
  </si>
  <si>
    <t>Clementine individual No.3</t>
  </si>
  <si>
    <t>Clementine individual No.4</t>
  </si>
  <si>
    <t>Clementine individual No.5</t>
  </si>
  <si>
    <t>Relative chromosome No. 1 size</t>
  </si>
  <si>
    <t>Relative chromosome No. 2 size</t>
  </si>
  <si>
    <t>Relative chromosome No. 3 size</t>
  </si>
  <si>
    <t>Relative chromosome No. 4 size</t>
  </si>
  <si>
    <t>Relative chromosome No. 5 size</t>
  </si>
  <si>
    <t>Relative chromosome No. 6 size</t>
  </si>
  <si>
    <t>Relative chromosome No. 7 size</t>
  </si>
  <si>
    <t>Relative chromosome No. 8 size</t>
  </si>
  <si>
    <t>Relative chromosome No. 9 size</t>
  </si>
  <si>
    <t xml:space="preserve">Absolute chromosome No. 9 size </t>
  </si>
  <si>
    <t xml:space="preserve">Absolute chromosome No. 8 size </t>
  </si>
  <si>
    <t xml:space="preserve">Absolute chromosome No. 7 size </t>
  </si>
  <si>
    <t xml:space="preserve">Absolute chromosome No. 6 size </t>
  </si>
  <si>
    <t xml:space="preserve">Absolute chromosome No. 5 size </t>
  </si>
  <si>
    <t xml:space="preserve">Absolute chromosome No. 1 size </t>
  </si>
  <si>
    <t xml:space="preserve">Absolute chromosome No. 2 size </t>
  </si>
  <si>
    <t xml:space="preserve">Absolute chromosome No. 3 size </t>
  </si>
  <si>
    <t xml:space="preserve">Absolute chromosome No. 4 size </t>
  </si>
  <si>
    <t xml:space="preserve">Clementine </t>
  </si>
  <si>
    <t xml:space="preserve">Average Absolute chromosome No. 1 size </t>
  </si>
  <si>
    <t>Average Relative chromosome No. 1 size</t>
  </si>
  <si>
    <t xml:space="preserve">Average Absolute chromosome No. 2 size </t>
  </si>
  <si>
    <t>Average Relative chromosome No. 2 size</t>
  </si>
  <si>
    <t xml:space="preserve">Average Absolute chromosome No. 3 size </t>
  </si>
  <si>
    <t>Average Relative chromosome No. 3 size</t>
  </si>
  <si>
    <t xml:space="preserve">Average Absolute chromosome No. 4 size </t>
  </si>
  <si>
    <t>Average Relative chromosome No. 4 size</t>
  </si>
  <si>
    <t xml:space="preserve">Average Absolute chromosome No. 5 size </t>
  </si>
  <si>
    <t>Average Relative chromosome No. 5 size</t>
  </si>
  <si>
    <t xml:space="preserve">Average Absolute chromosome No. 6 size </t>
  </si>
  <si>
    <t>Average Relative chromosome No. 6 size</t>
  </si>
  <si>
    <t xml:space="preserve">Average Absolute chromosome No. 7 size </t>
  </si>
  <si>
    <t>Average Relative chromosome No. 7 size</t>
  </si>
  <si>
    <t xml:space="preserve">Average Absolute chromosome No. 8 size </t>
  </si>
  <si>
    <t>Average Relative chromosome No. 8 size</t>
  </si>
  <si>
    <t xml:space="preserve">Average Absolute chromosome No. 9 size </t>
  </si>
  <si>
    <t>Average Relative chromosome No. 9 size</t>
  </si>
  <si>
    <t>The ratio“long arm to short arm”</t>
  </si>
  <si>
    <t>Average ratio“long arm to short arm”</t>
  </si>
  <si>
    <t>Average ratio“long arm to short arm” for Chromosome No.1</t>
  </si>
  <si>
    <t>Average ratio“long arm to short arm” for Chromosome No.2</t>
  </si>
  <si>
    <t>Average ratio“long arm to short arm” for Chromosome No.3</t>
  </si>
  <si>
    <t>Average ratio“long arm to short arm” for Chromosome No.9</t>
  </si>
  <si>
    <t>Average ratio“long arm to short arm” for Chromosome No.8</t>
  </si>
  <si>
    <t>Average ratio“long arm to short arm” for Chromosome No.7</t>
  </si>
  <si>
    <t>Average ratio“long arm to short arm” for Chromosome No.6</t>
  </si>
  <si>
    <t>Average ratio“long arm to short arm” for Chromosome No.5</t>
  </si>
  <si>
    <t>Average ratio“long arm to short arm” for Chromosome No.4</t>
  </si>
  <si>
    <t>Additional file 4</t>
  </si>
  <si>
    <t>Notes:S for short chromosome arm; L for long short chromosome arm</t>
  </si>
  <si>
    <r>
      <t xml:space="preserve">The original data of the </t>
    </r>
    <r>
      <rPr>
        <i/>
        <sz val="11"/>
        <color theme="1"/>
        <rFont val="Calibri"/>
        <family val="2"/>
        <scheme val="minor"/>
      </rPr>
      <t>C. clementina</t>
    </r>
    <r>
      <rPr>
        <sz val="11"/>
        <color theme="1"/>
        <rFont val="Calibri"/>
        <family val="2"/>
        <scheme val="minor"/>
      </rPr>
      <t xml:space="preserve"> karyotype analysis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</si>
</sst>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/>
    <xf numFmtId="49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abSelected="1" zoomScaleNormal="100" workbookViewId="0">
      <selection activeCell="A2" sqref="A2"/>
    </sheetView>
  </sheetViews>
  <sheetFormatPr defaultColWidth="8.6328125" defaultRowHeight="14.5"/>
  <cols>
    <col min="1" max="1" width="23.90625" style="1" customWidth="1"/>
    <col min="2" max="37" width="13.36328125" style="1" customWidth="1"/>
    <col min="38" max="38" width="12.54296875" style="1" customWidth="1"/>
    <col min="39" max="40" width="5.54296875" style="1" customWidth="1"/>
    <col min="41" max="16384" width="8.6328125" style="1"/>
  </cols>
  <sheetData>
    <row r="1" spans="1:38" ht="29.5" customHeight="1">
      <c r="A1" s="8" t="s">
        <v>100</v>
      </c>
    </row>
    <row r="2" spans="1:38" ht="39.5" customHeight="1">
      <c r="A2" s="1" t="s">
        <v>102</v>
      </c>
    </row>
    <row r="3" spans="1:38" s="4" customFormat="1" ht="52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  <c r="L3" s="4" t="s">
        <v>20</v>
      </c>
      <c r="M3" s="4" t="s">
        <v>21</v>
      </c>
      <c r="N3" s="4" t="s">
        <v>22</v>
      </c>
      <c r="O3" s="4" t="s">
        <v>23</v>
      </c>
      <c r="P3" s="4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4" t="s">
        <v>31</v>
      </c>
      <c r="X3" s="4" t="s">
        <v>32</v>
      </c>
      <c r="Y3" s="4" t="s">
        <v>33</v>
      </c>
      <c r="Z3" s="4" t="s">
        <v>34</v>
      </c>
      <c r="AA3" s="4" t="s">
        <v>35</v>
      </c>
      <c r="AB3" s="4" t="s">
        <v>36</v>
      </c>
      <c r="AC3" s="4" t="s">
        <v>37</v>
      </c>
      <c r="AD3" s="4" t="s">
        <v>38</v>
      </c>
      <c r="AE3" s="4" t="s">
        <v>39</v>
      </c>
      <c r="AF3" s="4" t="s">
        <v>40</v>
      </c>
      <c r="AG3" s="4" t="s">
        <v>41</v>
      </c>
      <c r="AH3" s="4" t="s">
        <v>42</v>
      </c>
      <c r="AI3" s="4" t="s">
        <v>43</v>
      </c>
      <c r="AJ3" s="4" t="s">
        <v>44</v>
      </c>
      <c r="AK3" s="4" t="s">
        <v>45</v>
      </c>
      <c r="AL3" s="4" t="s">
        <v>46</v>
      </c>
    </row>
    <row r="4" spans="1:38">
      <c r="A4" s="1" t="s">
        <v>47</v>
      </c>
      <c r="B4" s="1">
        <v>20.02</v>
      </c>
      <c r="C4" s="1">
        <v>24</v>
      </c>
      <c r="D4" s="1">
        <v>18</v>
      </c>
      <c r="E4" s="1">
        <v>26.02</v>
      </c>
      <c r="F4" s="1">
        <v>13.6</v>
      </c>
      <c r="G4" s="1">
        <v>29.7</v>
      </c>
      <c r="H4" s="1">
        <v>13.42</v>
      </c>
      <c r="I4" s="1">
        <v>28.07</v>
      </c>
      <c r="J4" s="1">
        <v>18.03</v>
      </c>
      <c r="K4" s="1">
        <v>23.09</v>
      </c>
      <c r="L4" s="1">
        <v>18.25</v>
      </c>
      <c r="M4" s="1">
        <v>21.21</v>
      </c>
      <c r="N4" s="1">
        <v>9.2200000000000006</v>
      </c>
      <c r="O4" s="1">
        <v>28.02</v>
      </c>
      <c r="P4" s="1">
        <v>10.82</v>
      </c>
      <c r="Q4" s="1">
        <v>28.16</v>
      </c>
      <c r="R4" s="1">
        <v>10.199999999999999</v>
      </c>
      <c r="S4" s="1">
        <v>29.27</v>
      </c>
      <c r="T4" s="1">
        <v>9.85</v>
      </c>
      <c r="U4" s="1">
        <v>25.5</v>
      </c>
      <c r="V4" s="1">
        <v>11</v>
      </c>
      <c r="W4" s="1">
        <v>21.02</v>
      </c>
      <c r="X4" s="1">
        <v>12.04</v>
      </c>
      <c r="Y4" s="1">
        <v>17.46</v>
      </c>
      <c r="Z4" s="1">
        <v>13</v>
      </c>
      <c r="AA4" s="1">
        <v>17.09</v>
      </c>
      <c r="AB4" s="1">
        <v>12.04</v>
      </c>
      <c r="AC4" s="1">
        <v>18.440000000000001</v>
      </c>
      <c r="AD4" s="1">
        <v>7.62</v>
      </c>
      <c r="AE4" s="1">
        <v>21.02</v>
      </c>
      <c r="AF4" s="1">
        <v>9.2200000000000006</v>
      </c>
      <c r="AG4" s="1">
        <v>19.03</v>
      </c>
      <c r="AH4" s="1">
        <v>4</v>
      </c>
      <c r="AI4" s="1">
        <v>22.56</v>
      </c>
      <c r="AJ4" s="1">
        <v>3.85</v>
      </c>
      <c r="AK4" s="1">
        <v>21.38</v>
      </c>
      <c r="AL4" s="1">
        <f>SUM(B4:AK4)</f>
        <v>635.21999999999991</v>
      </c>
    </row>
    <row r="5" spans="1:38">
      <c r="A5" s="1" t="s">
        <v>48</v>
      </c>
      <c r="B5" s="1">
        <v>25</v>
      </c>
      <c r="C5" s="1">
        <v>27</v>
      </c>
      <c r="D5" s="1">
        <v>22.02</v>
      </c>
      <c r="E5" s="1">
        <v>28.02</v>
      </c>
      <c r="F5" s="1">
        <v>17.72</v>
      </c>
      <c r="G5" s="1">
        <v>26.93</v>
      </c>
      <c r="H5" s="1">
        <v>17.2</v>
      </c>
      <c r="I5" s="1">
        <v>23.02</v>
      </c>
      <c r="J5" s="1">
        <v>14.42</v>
      </c>
      <c r="K5" s="1">
        <v>27.28</v>
      </c>
      <c r="L5" s="1">
        <v>13.34</v>
      </c>
      <c r="M5" s="1">
        <v>20.100000000000001</v>
      </c>
      <c r="N5" s="1">
        <v>10.02</v>
      </c>
      <c r="O5" s="1">
        <v>28.65</v>
      </c>
      <c r="P5" s="1">
        <v>9.85</v>
      </c>
      <c r="Q5" s="1">
        <v>26.42</v>
      </c>
      <c r="R5" s="1">
        <v>10.050000000000001</v>
      </c>
      <c r="S5" s="1">
        <v>19.239999999999998</v>
      </c>
      <c r="T5" s="1">
        <v>11.04</v>
      </c>
      <c r="U5" s="1">
        <v>24.17</v>
      </c>
      <c r="V5" s="1">
        <v>12.59</v>
      </c>
      <c r="W5" s="1">
        <v>18.03</v>
      </c>
      <c r="X5" s="1">
        <v>9.06</v>
      </c>
      <c r="Y5" s="1">
        <v>21.02</v>
      </c>
      <c r="Z5" s="1">
        <v>12.04</v>
      </c>
      <c r="AA5" s="1">
        <v>17.899999999999999</v>
      </c>
      <c r="AB5" s="1">
        <v>9.06</v>
      </c>
      <c r="AC5" s="1">
        <v>19.21</v>
      </c>
      <c r="AD5" s="1">
        <v>10.63</v>
      </c>
      <c r="AE5" s="1">
        <v>17.03</v>
      </c>
      <c r="AF5" s="1">
        <v>10.02</v>
      </c>
      <c r="AG5" s="1">
        <v>19.850000000000001</v>
      </c>
      <c r="AH5" s="1">
        <v>3.32</v>
      </c>
      <c r="AI5" s="1">
        <v>20.100000000000001</v>
      </c>
      <c r="AJ5" s="1">
        <v>3.83</v>
      </c>
      <c r="AK5" s="1">
        <v>17.78</v>
      </c>
      <c r="AL5" s="1">
        <f>SUM(B5:AK5)</f>
        <v>622.96</v>
      </c>
    </row>
    <row r="6" spans="1:38">
      <c r="A6" s="1" t="s">
        <v>49</v>
      </c>
      <c r="B6" s="1">
        <v>20.04</v>
      </c>
      <c r="C6" s="1">
        <v>22.14</v>
      </c>
      <c r="D6" s="1">
        <v>20.52</v>
      </c>
      <c r="E6" s="1">
        <v>21.02</v>
      </c>
      <c r="F6" s="1">
        <v>13</v>
      </c>
      <c r="G6" s="1">
        <v>24.42</v>
      </c>
      <c r="H6" s="1">
        <v>16.64</v>
      </c>
      <c r="I6" s="1">
        <v>23.6</v>
      </c>
      <c r="J6" s="1">
        <v>17.03</v>
      </c>
      <c r="K6" s="1">
        <v>21.54</v>
      </c>
      <c r="L6" s="1">
        <v>17.12</v>
      </c>
      <c r="M6" s="1">
        <v>19.420000000000002</v>
      </c>
      <c r="N6" s="1">
        <v>12.04</v>
      </c>
      <c r="O6" s="1">
        <v>29.73</v>
      </c>
      <c r="P6" s="1">
        <v>9</v>
      </c>
      <c r="Q6" s="1">
        <v>23.41</v>
      </c>
      <c r="R6" s="1">
        <v>13.45</v>
      </c>
      <c r="S6" s="1">
        <v>17.690000000000001</v>
      </c>
      <c r="T6" s="1">
        <v>10.06</v>
      </c>
      <c r="U6" s="1">
        <v>19.239999999999998</v>
      </c>
      <c r="V6" s="1">
        <v>11.03</v>
      </c>
      <c r="W6" s="1">
        <v>17.09</v>
      </c>
      <c r="X6" s="1">
        <v>11.18</v>
      </c>
      <c r="Y6" s="1">
        <v>18.11</v>
      </c>
      <c r="Z6" s="1">
        <v>11.31</v>
      </c>
      <c r="AA6" s="1">
        <v>16.28</v>
      </c>
      <c r="AB6" s="1">
        <v>9.49</v>
      </c>
      <c r="AC6" s="1">
        <v>19.649999999999999</v>
      </c>
      <c r="AD6" s="1">
        <v>8.06</v>
      </c>
      <c r="AE6" s="1">
        <v>17.09</v>
      </c>
      <c r="AF6" s="1">
        <v>8.6</v>
      </c>
      <c r="AG6" s="1">
        <v>16.12</v>
      </c>
      <c r="AH6" s="1">
        <v>4.03</v>
      </c>
      <c r="AI6" s="1">
        <v>18.03</v>
      </c>
      <c r="AJ6" s="1">
        <v>6.4</v>
      </c>
      <c r="AK6" s="1">
        <v>20.81</v>
      </c>
      <c r="AL6" s="1">
        <f>SUM(B6:AK6)</f>
        <v>584.38999999999987</v>
      </c>
    </row>
    <row r="7" spans="1:38">
      <c r="A7" s="1" t="s">
        <v>50</v>
      </c>
      <c r="B7" s="1">
        <v>19.420000000000002</v>
      </c>
      <c r="C7" s="1">
        <v>26.31</v>
      </c>
      <c r="D7" s="1">
        <v>19.72</v>
      </c>
      <c r="E7" s="1">
        <v>27.46</v>
      </c>
      <c r="F7" s="1">
        <v>10.82</v>
      </c>
      <c r="G7" s="1">
        <v>26.25</v>
      </c>
      <c r="H7" s="1">
        <v>8.7200000000000006</v>
      </c>
      <c r="I7" s="1">
        <v>23.19</v>
      </c>
      <c r="J7" s="1">
        <v>14.87</v>
      </c>
      <c r="K7" s="1">
        <v>20.25</v>
      </c>
      <c r="L7" s="1">
        <v>11.4</v>
      </c>
      <c r="M7" s="1">
        <v>21.93</v>
      </c>
      <c r="N7" s="1">
        <v>10.33</v>
      </c>
      <c r="O7" s="1">
        <v>20.88</v>
      </c>
      <c r="P7" s="1">
        <v>8.6</v>
      </c>
      <c r="Q7" s="1">
        <v>22.2</v>
      </c>
      <c r="R7" s="1">
        <v>11.48</v>
      </c>
      <c r="S7" s="1">
        <v>20.78</v>
      </c>
      <c r="T7" s="1">
        <v>9.9</v>
      </c>
      <c r="U7" s="1">
        <v>19.809999999999999</v>
      </c>
      <c r="V7" s="1">
        <v>12.53</v>
      </c>
      <c r="W7" s="1">
        <v>19.72</v>
      </c>
      <c r="X7" s="1">
        <v>13.15</v>
      </c>
      <c r="Y7" s="1">
        <v>16</v>
      </c>
      <c r="Z7" s="1">
        <v>12.21</v>
      </c>
      <c r="AA7" s="1">
        <v>16.760000000000002</v>
      </c>
      <c r="AB7" s="1">
        <v>13.24</v>
      </c>
      <c r="AC7" s="1">
        <v>15.65</v>
      </c>
      <c r="AD7" s="1">
        <v>10.44</v>
      </c>
      <c r="AE7" s="1">
        <v>17.09</v>
      </c>
      <c r="AF7" s="1">
        <v>11.72</v>
      </c>
      <c r="AG7" s="1">
        <v>14.21</v>
      </c>
      <c r="AH7" s="1">
        <v>5</v>
      </c>
      <c r="AI7" s="1">
        <v>16.12</v>
      </c>
      <c r="AJ7" s="1">
        <v>4.16</v>
      </c>
      <c r="AK7" s="1">
        <v>18.440000000000001</v>
      </c>
      <c r="AL7" s="1">
        <f>SUM(B7:AK7)</f>
        <v>570.75999999999988</v>
      </c>
    </row>
    <row r="8" spans="1:38">
      <c r="A8" s="1" t="s">
        <v>51</v>
      </c>
      <c r="B8" s="1">
        <v>18.36</v>
      </c>
      <c r="C8" s="1">
        <v>27.59</v>
      </c>
      <c r="D8" s="1">
        <v>16.87</v>
      </c>
      <c r="E8" s="1">
        <v>24.76</v>
      </c>
      <c r="F8" s="1">
        <v>12.21</v>
      </c>
      <c r="G8" s="1">
        <v>27.29</v>
      </c>
      <c r="H8" s="1">
        <v>13.64</v>
      </c>
      <c r="I8" s="1">
        <v>27.64</v>
      </c>
      <c r="J8" s="1">
        <v>15.23</v>
      </c>
      <c r="K8" s="1">
        <v>22.36</v>
      </c>
      <c r="L8" s="1">
        <v>13.04</v>
      </c>
      <c r="M8" s="1">
        <v>20.82</v>
      </c>
      <c r="N8" s="1">
        <v>11.18</v>
      </c>
      <c r="O8" s="1">
        <v>26.4</v>
      </c>
      <c r="P8" s="1">
        <v>9.2200000000000006</v>
      </c>
      <c r="Q8" s="1">
        <v>21.63</v>
      </c>
      <c r="R8" s="1">
        <v>10.63</v>
      </c>
      <c r="S8" s="1">
        <v>21.21</v>
      </c>
      <c r="T8" s="1">
        <v>10.82</v>
      </c>
      <c r="U8" s="1">
        <v>19.8</v>
      </c>
      <c r="V8" s="1">
        <v>11.09</v>
      </c>
      <c r="W8" s="1">
        <v>18.98</v>
      </c>
      <c r="X8" s="1">
        <v>11.6</v>
      </c>
      <c r="Y8" s="1">
        <v>19.34</v>
      </c>
      <c r="Z8" s="1">
        <v>13.34</v>
      </c>
      <c r="AA8" s="1">
        <v>18.07</v>
      </c>
      <c r="AB8" s="1">
        <v>10.82</v>
      </c>
      <c r="AC8" s="1">
        <v>15.98</v>
      </c>
      <c r="AD8" s="1">
        <v>10.039999999999999</v>
      </c>
      <c r="AE8" s="1">
        <v>14.87</v>
      </c>
      <c r="AF8" s="1">
        <v>11.18</v>
      </c>
      <c r="AG8" s="1">
        <v>16.55</v>
      </c>
      <c r="AH8" s="1">
        <v>3.68</v>
      </c>
      <c r="AI8" s="1">
        <v>16.489999999999998</v>
      </c>
      <c r="AJ8" s="1">
        <v>5</v>
      </c>
      <c r="AK8" s="1">
        <v>21.12</v>
      </c>
      <c r="AL8" s="1">
        <f>SUM(B8:AK8)</f>
        <v>588.8499999999998</v>
      </c>
    </row>
    <row r="10" spans="1:38" s="5" customFormat="1" ht="40.5" customHeight="1">
      <c r="D10" s="5" t="s">
        <v>66</v>
      </c>
      <c r="E10" s="5" t="s">
        <v>52</v>
      </c>
      <c r="H10" s="5" t="s">
        <v>67</v>
      </c>
      <c r="I10" s="5" t="s">
        <v>53</v>
      </c>
      <c r="L10" s="5" t="s">
        <v>68</v>
      </c>
      <c r="M10" s="5" t="s">
        <v>54</v>
      </c>
      <c r="P10" s="5" t="s">
        <v>69</v>
      </c>
      <c r="Q10" s="5" t="s">
        <v>55</v>
      </c>
      <c r="T10" s="5" t="s">
        <v>65</v>
      </c>
      <c r="U10" s="5" t="s">
        <v>56</v>
      </c>
      <c r="X10" s="5" t="s">
        <v>64</v>
      </c>
      <c r="Y10" s="5" t="s">
        <v>57</v>
      </c>
      <c r="AB10" s="5" t="s">
        <v>63</v>
      </c>
      <c r="AC10" s="5" t="s">
        <v>58</v>
      </c>
      <c r="AF10" s="5" t="s">
        <v>62</v>
      </c>
      <c r="AG10" s="5" t="s">
        <v>59</v>
      </c>
      <c r="AJ10" s="5" t="s">
        <v>61</v>
      </c>
      <c r="AK10" s="5" t="s">
        <v>60</v>
      </c>
    </row>
    <row r="11" spans="1:38">
      <c r="A11" s="1" t="s">
        <v>47</v>
      </c>
      <c r="D11" s="1">
        <f>SUM(B4:E4)</f>
        <v>88.039999999999992</v>
      </c>
      <c r="E11" s="1">
        <f>D11/AL4*100</f>
        <v>13.859765120745568</v>
      </c>
      <c r="H11" s="1">
        <f>SUM(F4:I4)</f>
        <v>84.789999999999992</v>
      </c>
      <c r="I11" s="1">
        <f>H11/AL4*100</f>
        <v>13.348131356065615</v>
      </c>
      <c r="L11" s="1">
        <f>SUM(J4:M4)</f>
        <v>80.580000000000013</v>
      </c>
      <c r="M11" s="1">
        <f>L11/AL4*100</f>
        <v>12.685368848587894</v>
      </c>
      <c r="P11" s="1">
        <f>SUM(N4:Q4)</f>
        <v>76.22</v>
      </c>
      <c r="Q11" s="1">
        <f>P11/AL4*100</f>
        <v>11.998992475048016</v>
      </c>
      <c r="T11" s="1">
        <f>SUM(R4:U4)</f>
        <v>74.819999999999993</v>
      </c>
      <c r="U11" s="1">
        <f>T11/AL4*100</f>
        <v>11.778596391801265</v>
      </c>
      <c r="X11" s="1">
        <f>SUM(V4:Y4)</f>
        <v>61.519999999999996</v>
      </c>
      <c r="Y11" s="1">
        <f>X11/AL4*100</f>
        <v>9.6848336009571483</v>
      </c>
      <c r="AB11" s="1">
        <f>SUM(Z4:AC4)</f>
        <v>60.569999999999993</v>
      </c>
      <c r="AC11" s="1">
        <f>AB11/AL4*100</f>
        <v>9.5352791158968557</v>
      </c>
      <c r="AF11" s="1">
        <f>SUM(AD4:AG4)</f>
        <v>56.89</v>
      </c>
      <c r="AG11" s="1">
        <f>AF11/AL4*100</f>
        <v>8.9559522685054009</v>
      </c>
      <c r="AJ11" s="1">
        <f>SUM(AH4:AK4)</f>
        <v>51.79</v>
      </c>
      <c r="AK11" s="1">
        <f>AJ11/AL4*100</f>
        <v>8.1530808223922424</v>
      </c>
    </row>
    <row r="12" spans="1:38">
      <c r="A12" s="1" t="s">
        <v>48</v>
      </c>
      <c r="D12" s="1">
        <f>SUM(B5:E5)</f>
        <v>102.03999999999999</v>
      </c>
      <c r="E12" s="1">
        <f>D12/AL5*100</f>
        <v>16.379863875690251</v>
      </c>
      <c r="H12" s="1">
        <f>SUM(F5:I5)</f>
        <v>84.86999999999999</v>
      </c>
      <c r="I12" s="1">
        <f>H12/AL5*100</f>
        <v>13.623667651213559</v>
      </c>
      <c r="L12" s="1">
        <f>SUM(J5:M5)</f>
        <v>75.140000000000015</v>
      </c>
      <c r="M12" s="1">
        <f>L12/AL5*100</f>
        <v>12.061769616026712</v>
      </c>
      <c r="P12" s="1">
        <f>SUM(N5:Q5)</f>
        <v>74.94</v>
      </c>
      <c r="Q12" s="1">
        <f>P12/AL5*100</f>
        <v>12.029664825992036</v>
      </c>
      <c r="T12" s="1">
        <f>SUM(R5:U5)</f>
        <v>64.5</v>
      </c>
      <c r="U12" s="1">
        <f>T12/AL5*100</f>
        <v>10.353794786182098</v>
      </c>
      <c r="X12" s="1">
        <f>SUM(V5:Y5)</f>
        <v>60.7</v>
      </c>
      <c r="Y12" s="1">
        <f>X12/AL5*100</f>
        <v>9.7438037755233076</v>
      </c>
      <c r="AB12" s="1">
        <f>SUM(Z5:AC5)</f>
        <v>58.21</v>
      </c>
      <c r="AC12" s="1">
        <f>AB12/AL5*100</f>
        <v>9.3440991395916271</v>
      </c>
      <c r="AF12" s="1">
        <f>SUM(AD5:AG5)</f>
        <v>57.530000000000008</v>
      </c>
      <c r="AG12" s="1">
        <f>AF12/AL5*100</f>
        <v>9.2349428534737399</v>
      </c>
      <c r="AJ12" s="1">
        <f>SUM(AH5:AK5)</f>
        <v>45.03</v>
      </c>
      <c r="AK12" s="1">
        <f>AJ12/AL5*100</f>
        <v>7.2283934763066648</v>
      </c>
    </row>
    <row r="13" spans="1:38">
      <c r="A13" s="1" t="s">
        <v>49</v>
      </c>
      <c r="D13" s="1">
        <f>SUM(B6:E6)</f>
        <v>83.72</v>
      </c>
      <c r="E13" s="1">
        <f>D13/AL6*100</f>
        <v>14.326049384828627</v>
      </c>
      <c r="H13" s="1">
        <f>SUM(F6:I6)</f>
        <v>77.66</v>
      </c>
      <c r="I13" s="1">
        <f>H13/AL6*100</f>
        <v>13.289070654870894</v>
      </c>
      <c r="L13" s="1">
        <f>SUM(J6:M6)</f>
        <v>75.11</v>
      </c>
      <c r="M13" s="1">
        <f>L13/AL6*100</f>
        <v>12.852718218997589</v>
      </c>
      <c r="P13" s="1">
        <f>SUM(N6:Q6)</f>
        <v>74.179999999999993</v>
      </c>
      <c r="Q13" s="1">
        <f>P13/AL6*100</f>
        <v>12.693577918855562</v>
      </c>
      <c r="T13" s="1">
        <f>SUM(R6:U6)</f>
        <v>60.44</v>
      </c>
      <c r="U13" s="1">
        <f>T13/AL6*100</f>
        <v>10.342408323208819</v>
      </c>
      <c r="X13" s="1">
        <f>SUM(V6:Y6)</f>
        <v>57.41</v>
      </c>
      <c r="Y13" s="1">
        <f>X13/AL6*100</f>
        <v>9.8239189582299513</v>
      </c>
      <c r="AB13" s="1">
        <f>SUM(Z6:AC6)</f>
        <v>56.730000000000004</v>
      </c>
      <c r="AC13" s="1">
        <f>AB13/AL6*100</f>
        <v>9.7075583086637369</v>
      </c>
      <c r="AF13" s="1">
        <f>SUM(AD6:AG6)</f>
        <v>49.870000000000005</v>
      </c>
      <c r="AG13" s="1">
        <f>AF13/AL6*100</f>
        <v>8.5336846968633981</v>
      </c>
      <c r="AJ13" s="1">
        <f>SUM(AH6:AK6)</f>
        <v>49.269999999999996</v>
      </c>
      <c r="AK13" s="1">
        <f>AJ13/AL6*100</f>
        <v>8.4310135354814442</v>
      </c>
    </row>
    <row r="14" spans="1:38">
      <c r="A14" s="1" t="s">
        <v>50</v>
      </c>
      <c r="D14" s="1">
        <f>SUM(B7:E7)</f>
        <v>92.91</v>
      </c>
      <c r="E14" s="1">
        <f>D14/AL7*100</f>
        <v>16.278295605858858</v>
      </c>
      <c r="H14" s="1">
        <f>SUM(F7:I7)</f>
        <v>68.98</v>
      </c>
      <c r="I14" s="1">
        <f>H14/AL7*100</f>
        <v>12.085640199032872</v>
      </c>
      <c r="L14" s="1">
        <f>SUM(J7:M7)</f>
        <v>68.449999999999989</v>
      </c>
      <c r="M14" s="1">
        <f>L14/AL7*100</f>
        <v>11.99278155441867</v>
      </c>
      <c r="P14" s="1">
        <f>SUM(N7:Q7)</f>
        <v>62.010000000000005</v>
      </c>
      <c r="Q14" s="1">
        <f>P14/AL7*100</f>
        <v>10.864461419861241</v>
      </c>
      <c r="T14" s="1">
        <f>SUM(R7:U7)</f>
        <v>61.97</v>
      </c>
      <c r="U14" s="1">
        <f>T14/AL7*100</f>
        <v>10.857453220267715</v>
      </c>
      <c r="X14" s="1">
        <f>SUM(V7:Y7)</f>
        <v>61.4</v>
      </c>
      <c r="Y14" s="1">
        <f>X14/AL7*100</f>
        <v>10.757586376059992</v>
      </c>
      <c r="AB14" s="1">
        <f>SUM(Z7:AC7)</f>
        <v>57.86</v>
      </c>
      <c r="AC14" s="1">
        <f>AB14/AL7*100</f>
        <v>10.137360712033081</v>
      </c>
      <c r="AF14" s="1">
        <f>SUM(AD7:AG7)</f>
        <v>53.46</v>
      </c>
      <c r="AG14" s="1">
        <f>AF14/AL7*100</f>
        <v>9.3664587567453932</v>
      </c>
      <c r="AJ14" s="1">
        <f>SUM(AH7:AK7)</f>
        <v>43.72</v>
      </c>
      <c r="AK14" s="1">
        <f>AJ14/AL7*100</f>
        <v>7.6599621557221971</v>
      </c>
    </row>
    <row r="15" spans="1:38">
      <c r="A15" s="1" t="s">
        <v>51</v>
      </c>
      <c r="D15" s="1">
        <f>SUM(B8:E8)</f>
        <v>87.580000000000013</v>
      </c>
      <c r="E15" s="1">
        <f>D15/AL8*100</f>
        <v>14.873057654750793</v>
      </c>
      <c r="H15" s="1">
        <f>SUM(F8:I8)</f>
        <v>80.78</v>
      </c>
      <c r="I15" s="1">
        <f>H15/AL8*100</f>
        <v>13.718264413687701</v>
      </c>
      <c r="L15" s="1">
        <f>SUM(J8:M8)</f>
        <v>71.45</v>
      </c>
      <c r="M15" s="1">
        <f>L15/AL8*100</f>
        <v>12.133820157934963</v>
      </c>
      <c r="P15" s="1">
        <f>SUM(N8:Q8)</f>
        <v>68.429999999999993</v>
      </c>
      <c r="Q15" s="1">
        <f>P15/AL8*100</f>
        <v>11.620956100874588</v>
      </c>
      <c r="T15" s="1">
        <f>SUM(R8:U8)</f>
        <v>62.460000000000008</v>
      </c>
      <c r="U15" s="1">
        <f>T15/AL8*100</f>
        <v>10.607115564235379</v>
      </c>
      <c r="X15" s="1">
        <f>SUM(V8:Y8)</f>
        <v>61.010000000000005</v>
      </c>
      <c r="Y15" s="1">
        <f>X15/AL8*100</f>
        <v>10.360872887832221</v>
      </c>
      <c r="AB15" s="1">
        <f>SUM(Z8:AC8)</f>
        <v>58.210000000000008</v>
      </c>
      <c r="AC15" s="1">
        <f>AB15/AL8*100</f>
        <v>9.8853697885709479</v>
      </c>
      <c r="AF15" s="1">
        <f>SUM(AD8:AG8)</f>
        <v>52.64</v>
      </c>
      <c r="AG15" s="1">
        <f>AF15/AL8*100</f>
        <v>8.9394582661119166</v>
      </c>
      <c r="AJ15" s="1">
        <f>SUM(AH8:AK8)</f>
        <v>46.29</v>
      </c>
      <c r="AK15" s="1">
        <f>AJ15/AL8*100</f>
        <v>7.8610851660015317</v>
      </c>
    </row>
    <row r="17" spans="1:37" s="6" customFormat="1" ht="52">
      <c r="D17" s="5" t="s">
        <v>71</v>
      </c>
      <c r="E17" s="5" t="s">
        <v>72</v>
      </c>
      <c r="F17" s="5"/>
      <c r="G17" s="5"/>
      <c r="H17" s="5" t="s">
        <v>73</v>
      </c>
      <c r="I17" s="5" t="s">
        <v>74</v>
      </c>
      <c r="J17" s="5"/>
      <c r="K17" s="5"/>
      <c r="L17" s="5" t="s">
        <v>75</v>
      </c>
      <c r="M17" s="5" t="s">
        <v>76</v>
      </c>
      <c r="N17" s="5"/>
      <c r="O17" s="5"/>
      <c r="P17" s="5" t="s">
        <v>77</v>
      </c>
      <c r="Q17" s="5" t="s">
        <v>78</v>
      </c>
      <c r="R17" s="5"/>
      <c r="S17" s="5"/>
      <c r="T17" s="5" t="s">
        <v>79</v>
      </c>
      <c r="U17" s="5" t="s">
        <v>80</v>
      </c>
      <c r="V17" s="5"/>
      <c r="W17" s="5"/>
      <c r="X17" s="5" t="s">
        <v>81</v>
      </c>
      <c r="Y17" s="5" t="s">
        <v>82</v>
      </c>
      <c r="Z17" s="5"/>
      <c r="AA17" s="5"/>
      <c r="AB17" s="5" t="s">
        <v>83</v>
      </c>
      <c r="AC17" s="5" t="s">
        <v>84</v>
      </c>
      <c r="AD17" s="5"/>
      <c r="AE17" s="5"/>
      <c r="AF17" s="5" t="s">
        <v>85</v>
      </c>
      <c r="AG17" s="5" t="s">
        <v>86</v>
      </c>
      <c r="AH17" s="5"/>
      <c r="AI17" s="5"/>
      <c r="AJ17" s="5" t="s">
        <v>87</v>
      </c>
      <c r="AK17" s="5" t="s">
        <v>88</v>
      </c>
    </row>
    <row r="18" spans="1:37">
      <c r="A18" s="1" t="s">
        <v>70</v>
      </c>
      <c r="D18" s="1">
        <f>AVERAGE(D11:D15)</f>
        <v>90.85799999999999</v>
      </c>
      <c r="E18" s="1">
        <f>AVERAGE(E11:E15)</f>
        <v>15.143406328374819</v>
      </c>
      <c r="H18" s="1">
        <f>AVERAGE(H11:H15)</f>
        <v>79.415999999999983</v>
      </c>
      <c r="I18" s="1">
        <f>AVERAGE(I11:I15)</f>
        <v>13.212954854974129</v>
      </c>
      <c r="L18" s="1">
        <f>AVERAGE(L11:L15)</f>
        <v>74.146000000000001</v>
      </c>
      <c r="M18" s="1">
        <f>AVERAGE(M11:M15)</f>
        <v>12.345291679193165</v>
      </c>
      <c r="P18" s="1">
        <f>AVERAGE(P11:P15)</f>
        <v>71.155999999999992</v>
      </c>
      <c r="Q18" s="1">
        <f>AVERAGE(Q11:Q15)</f>
        <v>11.84153054812629</v>
      </c>
      <c r="T18" s="1">
        <f>AVERAGE(T11:T15)</f>
        <v>64.838000000000008</v>
      </c>
      <c r="U18" s="1">
        <f>AVERAGE(U11:U15)</f>
        <v>10.787873657139055</v>
      </c>
      <c r="X18" s="1">
        <f>AVERAGE(X11:X15)</f>
        <v>60.408000000000001</v>
      </c>
      <c r="Y18" s="1">
        <f>AVERAGE(Y11:Y15)</f>
        <v>10.074203119720524</v>
      </c>
      <c r="AB18" s="1">
        <f>AVERAGE(AB11:AB15)</f>
        <v>58.31600000000001</v>
      </c>
      <c r="AC18" s="1">
        <f>AVERAGE(AC11:AC15)</f>
        <v>9.7219334129512482</v>
      </c>
      <c r="AF18" s="1">
        <f>AVERAGE(AF11:AF15)</f>
        <v>54.07800000000001</v>
      </c>
      <c r="AG18" s="1">
        <f>AVERAGE(AG11:AG11)</f>
        <v>8.9559522685054009</v>
      </c>
      <c r="AJ18" s="1">
        <f>AVERAGE(AJ11:AJ15)</f>
        <v>47.219999999999992</v>
      </c>
      <c r="AK18" s="1">
        <f>AVERAGE(AK11:AK15)</f>
        <v>7.866707031180816</v>
      </c>
    </row>
    <row r="20" spans="1:37" s="7" customFormat="1" ht="48.5" customHeight="1">
      <c r="C20" s="5" t="s">
        <v>89</v>
      </c>
      <c r="E20" s="5" t="s">
        <v>89</v>
      </c>
      <c r="G20" s="5" t="s">
        <v>89</v>
      </c>
      <c r="H20" s="5" t="s">
        <v>89</v>
      </c>
      <c r="J20" s="5" t="s">
        <v>89</v>
      </c>
      <c r="L20" s="5" t="s">
        <v>89</v>
      </c>
      <c r="M20" s="5" t="s">
        <v>89</v>
      </c>
      <c r="O20" s="5" t="s">
        <v>89</v>
      </c>
      <c r="Q20" s="5" t="s">
        <v>89</v>
      </c>
      <c r="R20" s="5" t="s">
        <v>89</v>
      </c>
      <c r="T20" s="5" t="s">
        <v>89</v>
      </c>
      <c r="V20" s="5" t="s">
        <v>89</v>
      </c>
      <c r="W20" s="5" t="s">
        <v>89</v>
      </c>
      <c r="Y20" s="5" t="s">
        <v>89</v>
      </c>
      <c r="AA20" s="5" t="s">
        <v>89</v>
      </c>
      <c r="AB20" s="5" t="s">
        <v>89</v>
      </c>
      <c r="AD20" s="5" t="s">
        <v>89</v>
      </c>
      <c r="AF20" s="5" t="s">
        <v>89</v>
      </c>
      <c r="AG20" s="5" t="s">
        <v>89</v>
      </c>
      <c r="AI20" s="5" t="s">
        <v>89</v>
      </c>
      <c r="AK20" s="5" t="s">
        <v>89</v>
      </c>
    </row>
    <row r="21" spans="1:37">
      <c r="A21" s="1" t="s">
        <v>47</v>
      </c>
      <c r="C21" s="1">
        <f>C4/B4</f>
        <v>1.1988011988011988</v>
      </c>
      <c r="E21" s="1">
        <f>E4/D4</f>
        <v>1.4455555555555555</v>
      </c>
      <c r="G21" s="1">
        <f>G4/F4</f>
        <v>2.1838235294117645</v>
      </c>
      <c r="I21" s="1">
        <f>I4/H4</f>
        <v>2.0916542473919524</v>
      </c>
      <c r="K21" s="1">
        <f>K4/J4</f>
        <v>1.2806433721575152</v>
      </c>
      <c r="M21" s="1">
        <f>M4/L4</f>
        <v>1.1621917808219178</v>
      </c>
      <c r="O21" s="1">
        <f>O4/N4</f>
        <v>3.039045553145336</v>
      </c>
      <c r="Q21" s="1">
        <f>Q4/P4</f>
        <v>2.6025878003696858</v>
      </c>
      <c r="S21" s="1">
        <f>S4/R4</f>
        <v>2.8696078431372549</v>
      </c>
      <c r="U21" s="1">
        <f>U4/T4</f>
        <v>2.5888324873096447</v>
      </c>
      <c r="W21" s="1">
        <f>W4/V4</f>
        <v>1.9109090909090909</v>
      </c>
      <c r="Y21" s="1">
        <f>Y4/X4</f>
        <v>1.4501661129568109</v>
      </c>
      <c r="AA21" s="1">
        <f>AA4/Z4</f>
        <v>1.3146153846153845</v>
      </c>
      <c r="AC21" s="1">
        <f>AC4/AB4</f>
        <v>1.5315614617940201</v>
      </c>
      <c r="AE21" s="1">
        <f>AE4/AD4</f>
        <v>2.758530183727034</v>
      </c>
      <c r="AG21" s="1">
        <f>AG4/AF4</f>
        <v>2.0639913232104123</v>
      </c>
      <c r="AI21" s="1">
        <f>AI4/AH4</f>
        <v>5.64</v>
      </c>
      <c r="AK21" s="1">
        <f>AK4/AJ4</f>
        <v>5.5532467532467527</v>
      </c>
    </row>
    <row r="22" spans="1:37">
      <c r="A22" s="1" t="s">
        <v>48</v>
      </c>
      <c r="C22" s="1">
        <f>C5/B5</f>
        <v>1.08</v>
      </c>
      <c r="E22" s="1">
        <f>E5/D5</f>
        <v>1.2724795640326976</v>
      </c>
      <c r="G22" s="1">
        <f>G5/F5</f>
        <v>1.5197516930022574</v>
      </c>
      <c r="I22" s="1">
        <f>I5/H5</f>
        <v>1.3383720930232559</v>
      </c>
      <c r="K22" s="1">
        <f>K5/J5</f>
        <v>1.8918169209431346</v>
      </c>
      <c r="M22" s="1">
        <f>M5/L5</f>
        <v>1.5067466266866567</v>
      </c>
      <c r="O22" s="1">
        <f>O5/N5</f>
        <v>2.8592814371257487</v>
      </c>
      <c r="Q22" s="1">
        <f>Q5/P5</f>
        <v>2.6822335025380712</v>
      </c>
      <c r="S22" s="1">
        <f>S5/R5</f>
        <v>1.914427860696517</v>
      </c>
      <c r="U22" s="1">
        <f>U5/T5</f>
        <v>2.1893115942028989</v>
      </c>
      <c r="W22" s="1">
        <f>W5/V5</f>
        <v>1.4320889594916602</v>
      </c>
      <c r="Y22" s="1">
        <f>Y5/X5</f>
        <v>2.3200883002207502</v>
      </c>
      <c r="AA22" s="1">
        <f>AA5/Z5</f>
        <v>1.4867109634551494</v>
      </c>
      <c r="AC22" s="1">
        <f>AC5/AB5</f>
        <v>2.1203090507726268</v>
      </c>
      <c r="AE22" s="1">
        <f>AE5/AD5</f>
        <v>1.6020696142991533</v>
      </c>
      <c r="AG22" s="1">
        <f>AG5/AF5</f>
        <v>1.9810379241516969</v>
      </c>
      <c r="AI22" s="1">
        <f>AI5/AH5</f>
        <v>6.0542168674698802</v>
      </c>
      <c r="AK22" s="1">
        <f>AK5/AJ5</f>
        <v>4.6422976501305486</v>
      </c>
    </row>
    <row r="23" spans="1:37">
      <c r="A23" s="1" t="s">
        <v>49</v>
      </c>
      <c r="C23" s="1">
        <f>C6/B6</f>
        <v>1.1047904191616766</v>
      </c>
      <c r="E23" s="1">
        <f>E6/D6</f>
        <v>1.0243664717348928</v>
      </c>
      <c r="G23" s="1">
        <f>G6/F6</f>
        <v>1.8784615384615386</v>
      </c>
      <c r="I23" s="1">
        <f>I6/H6</f>
        <v>1.4182692307692308</v>
      </c>
      <c r="K23" s="1">
        <f>K6/J6</f>
        <v>1.2648267762771579</v>
      </c>
      <c r="M23" s="1">
        <f>M6/L6</f>
        <v>1.1343457943925235</v>
      </c>
      <c r="O23" s="1">
        <f>O6/N6</f>
        <v>2.4692691029900335</v>
      </c>
      <c r="Q23" s="1">
        <f>Q6/P6</f>
        <v>2.6011111111111109</v>
      </c>
      <c r="S23" s="1">
        <f>S6/R6</f>
        <v>1.3152416356877326</v>
      </c>
      <c r="U23" s="1">
        <f>U6/T6</f>
        <v>1.912524850894632</v>
      </c>
      <c r="W23" s="1">
        <f>W6/V6</f>
        <v>1.5494106980961015</v>
      </c>
      <c r="Y23" s="1">
        <f>Y6/X6</f>
        <v>1.6198568872987478</v>
      </c>
      <c r="AA23" s="1">
        <f>AA6/Z6</f>
        <v>1.4394341290893016</v>
      </c>
      <c r="AC23" s="1">
        <f>AC6/AB6</f>
        <v>2.0706006322444677</v>
      </c>
      <c r="AE23" s="1">
        <f>AE6/AD6</f>
        <v>2.1203473945409428</v>
      </c>
      <c r="AG23" s="1">
        <f>AG6/AF6</f>
        <v>1.8744186046511631</v>
      </c>
      <c r="AI23" s="1">
        <f>AI6/AH6</f>
        <v>4.4739454094292803</v>
      </c>
      <c r="AK23" s="1">
        <f>AK6/AJ6</f>
        <v>3.2515624999999995</v>
      </c>
    </row>
    <row r="24" spans="1:37">
      <c r="A24" s="1" t="s">
        <v>50</v>
      </c>
      <c r="C24" s="1">
        <f>C7/B7</f>
        <v>1.3547888774459318</v>
      </c>
      <c r="E24" s="1">
        <f>E7/D7</f>
        <v>1.3924949290060853</v>
      </c>
      <c r="G24" s="1">
        <f>G7/F7</f>
        <v>2.4260628465804066</v>
      </c>
      <c r="I24" s="1">
        <f>I7/H7</f>
        <v>2.6594036697247705</v>
      </c>
      <c r="K24" s="1">
        <f>K7/J7</f>
        <v>1.3618022864828514</v>
      </c>
      <c r="M24" s="1">
        <f>M7/L7</f>
        <v>1.9236842105263157</v>
      </c>
      <c r="O24" s="1">
        <f>O7/N7</f>
        <v>2.0212971926427881</v>
      </c>
      <c r="Q24" s="1">
        <f>Q7/P7</f>
        <v>2.5813953488372094</v>
      </c>
      <c r="S24" s="1">
        <f>S7/R7</f>
        <v>1.8101045296167249</v>
      </c>
      <c r="U24" s="1">
        <f>U7/T7</f>
        <v>2.0010101010101007</v>
      </c>
      <c r="W24" s="1">
        <f>W7/V7</f>
        <v>1.5738228252194733</v>
      </c>
      <c r="Y24" s="1">
        <f>Y7/X7</f>
        <v>1.2167300380228137</v>
      </c>
      <c r="AA24" s="1">
        <f>AA7/Z7</f>
        <v>1.3726453726453727</v>
      </c>
      <c r="AC24" s="1">
        <f>AC7/AB7</f>
        <v>1.1820241691842901</v>
      </c>
      <c r="AE24" s="1">
        <f>AE7/AD7</f>
        <v>1.6369731800766285</v>
      </c>
      <c r="AG24" s="1">
        <f>AG7/AF7</f>
        <v>1.2124573378839592</v>
      </c>
      <c r="AI24" s="1">
        <f>AI7/AH7</f>
        <v>3.2240000000000002</v>
      </c>
      <c r="AK24" s="1">
        <f>AK7/AJ7</f>
        <v>4.4326923076923075</v>
      </c>
    </row>
    <row r="25" spans="1:37">
      <c r="A25" s="1" t="s">
        <v>51</v>
      </c>
      <c r="C25" s="1">
        <f>C8/B8</f>
        <v>1.502723311546841</v>
      </c>
      <c r="E25" s="1">
        <f>E8/D8</f>
        <v>1.4676941315945466</v>
      </c>
      <c r="G25" s="1">
        <f>G8/F8</f>
        <v>2.2350532350532348</v>
      </c>
      <c r="I25" s="1">
        <f>I8/H8</f>
        <v>2.0263929618768328</v>
      </c>
      <c r="K25" s="1">
        <f>K8/J8</f>
        <v>1.4681549573210768</v>
      </c>
      <c r="M25" s="1">
        <f>M8/L8</f>
        <v>1.5966257668711659</v>
      </c>
      <c r="O25" s="1">
        <f>O8/N8</f>
        <v>2.3613595706618962</v>
      </c>
      <c r="Q25" s="1">
        <f>Q8/P8</f>
        <v>2.3459869848156178</v>
      </c>
      <c r="S25" s="1">
        <f>S8/R8</f>
        <v>1.9952963311382879</v>
      </c>
      <c r="U25" s="1">
        <f>U8/T8</f>
        <v>1.8299445471349354</v>
      </c>
      <c r="W25" s="1">
        <f>W8/V8</f>
        <v>1.7114517583408477</v>
      </c>
      <c r="Y25" s="1">
        <f>Y8/X8</f>
        <v>1.6672413793103449</v>
      </c>
      <c r="AA25" s="1">
        <f>AA8/Z8</f>
        <v>1.3545727136431784</v>
      </c>
      <c r="AC25" s="1">
        <f>AC8/AB8</f>
        <v>1.4768946395563771</v>
      </c>
      <c r="AE25" s="1">
        <f>AE8/AD8</f>
        <v>1.4810756972111554</v>
      </c>
      <c r="AG25" s="1">
        <f>AG8/AF8</f>
        <v>1.4803220035778177</v>
      </c>
      <c r="AI25" s="1">
        <f>AI8/AH8</f>
        <v>4.4809782608695645</v>
      </c>
      <c r="AK25" s="1">
        <f>AK8/AJ8</f>
        <v>4.2240000000000002</v>
      </c>
    </row>
    <row r="27" spans="1:37" s="6" customFormat="1" ht="39">
      <c r="C27" s="5" t="s">
        <v>90</v>
      </c>
      <c r="E27" s="5" t="s">
        <v>90</v>
      </c>
      <c r="G27" s="5" t="s">
        <v>90</v>
      </c>
      <c r="I27" s="5" t="s">
        <v>90</v>
      </c>
      <c r="K27" s="5" t="s">
        <v>90</v>
      </c>
      <c r="M27" s="5" t="s">
        <v>90</v>
      </c>
      <c r="O27" s="5" t="s">
        <v>90</v>
      </c>
      <c r="Q27" s="5" t="s">
        <v>90</v>
      </c>
      <c r="S27" s="5" t="s">
        <v>90</v>
      </c>
      <c r="U27" s="5" t="s">
        <v>90</v>
      </c>
      <c r="W27" s="5" t="s">
        <v>90</v>
      </c>
      <c r="Y27" s="5" t="s">
        <v>90</v>
      </c>
      <c r="AA27" s="5" t="s">
        <v>90</v>
      </c>
      <c r="AC27" s="5" t="s">
        <v>90</v>
      </c>
      <c r="AE27" s="5" t="s">
        <v>90</v>
      </c>
      <c r="AG27" s="5" t="s">
        <v>90</v>
      </c>
      <c r="AI27" s="5" t="s">
        <v>90</v>
      </c>
      <c r="AK27" s="5" t="s">
        <v>90</v>
      </c>
    </row>
    <row r="28" spans="1:37">
      <c r="C28" s="1">
        <f>AVERAGE(C21:C25)</f>
        <v>1.2482207613911298</v>
      </c>
      <c r="E28" s="1">
        <f>AVERAGE(E21:E25)</f>
        <v>1.3205181303847557</v>
      </c>
      <c r="G28" s="1">
        <f>AVERAGE(G21:G25)</f>
        <v>2.0486305685018404</v>
      </c>
      <c r="I28" s="1">
        <f>AVERAGE(I21:I25)</f>
        <v>1.9068184405572084</v>
      </c>
      <c r="K28" s="1">
        <f>AVERAGE(K21:K25)</f>
        <v>1.4534488626363473</v>
      </c>
      <c r="M28" s="1">
        <f>AVERAGE(M21:M25)</f>
        <v>1.4647188358597159</v>
      </c>
      <c r="O28" s="1">
        <f>AVERAGE(O21:O25)</f>
        <v>2.5500505713131605</v>
      </c>
      <c r="Q28" s="1">
        <f>AVERAGE(Q21:Q25)</f>
        <v>2.5626629495343387</v>
      </c>
      <c r="S28" s="1">
        <f>AVERAGE(S21:S25)</f>
        <v>1.9809356400553035</v>
      </c>
      <c r="U28" s="1">
        <f>AVERAGE(U21:U25)</f>
        <v>2.1043247161104426</v>
      </c>
      <c r="W28" s="1">
        <f>AVERAGE(W21:W25)</f>
        <v>1.6355366664114346</v>
      </c>
      <c r="Y28" s="1">
        <f>AVERAGE(Y21:Y25)</f>
        <v>1.6548165435618933</v>
      </c>
      <c r="AA28" s="1">
        <f>AVERAGE(AA21:AA25)</f>
        <v>1.3935957126896772</v>
      </c>
      <c r="AC28" s="1">
        <f>AVERAGE(AC21:AC25)</f>
        <v>1.6762779907103564</v>
      </c>
      <c r="AE28" s="1">
        <f>AVERAGE(AE21:AE25)</f>
        <v>1.919799213970983</v>
      </c>
      <c r="AG28" s="1">
        <f>AVERAGE(AG21:AG25)</f>
        <v>1.7224454386950101</v>
      </c>
      <c r="AI28" s="1">
        <f>AVERAGE(AI21:AI25)</f>
        <v>4.7746281075537453</v>
      </c>
      <c r="AK28" s="1">
        <f>AVERAGE(AK21:AK25)</f>
        <v>4.4207598422139212</v>
      </c>
    </row>
    <row r="29" spans="1:37" s="2" customFormat="1">
      <c r="C29" s="2" t="s">
        <v>0</v>
      </c>
      <c r="E29" s="2" t="s">
        <v>1</v>
      </c>
      <c r="G29" s="2" t="s">
        <v>2</v>
      </c>
      <c r="I29" s="2" t="s">
        <v>2</v>
      </c>
      <c r="K29" s="2" t="s">
        <v>1</v>
      </c>
      <c r="M29" s="2" t="s">
        <v>1</v>
      </c>
      <c r="O29" s="2" t="s">
        <v>2</v>
      </c>
      <c r="Q29" s="2" t="s">
        <v>2</v>
      </c>
      <c r="S29" s="2" t="s">
        <v>2</v>
      </c>
      <c r="U29" s="2" t="s">
        <v>3</v>
      </c>
      <c r="W29" s="2" t="s">
        <v>4</v>
      </c>
      <c r="Y29" s="2" t="s">
        <v>1</v>
      </c>
      <c r="AA29" s="2" t="s">
        <v>1</v>
      </c>
      <c r="AC29" s="2" t="s">
        <v>5</v>
      </c>
      <c r="AE29" s="2" t="s">
        <v>6</v>
      </c>
      <c r="AG29" s="2" t="s">
        <v>7</v>
      </c>
      <c r="AI29" s="2" t="s">
        <v>8</v>
      </c>
      <c r="AK29" s="2" t="s">
        <v>8</v>
      </c>
    </row>
    <row r="30" spans="1:37" s="3" customFormat="1" ht="78">
      <c r="D30" s="5" t="s">
        <v>91</v>
      </c>
      <c r="H30" s="5" t="s">
        <v>92</v>
      </c>
      <c r="L30" s="5" t="s">
        <v>93</v>
      </c>
      <c r="P30" s="5" t="s">
        <v>99</v>
      </c>
      <c r="T30" s="5" t="s">
        <v>98</v>
      </c>
      <c r="X30" s="5" t="s">
        <v>97</v>
      </c>
      <c r="AB30" s="5" t="s">
        <v>96</v>
      </c>
      <c r="AF30" s="5" t="s">
        <v>95</v>
      </c>
      <c r="AJ30" s="5" t="s">
        <v>94</v>
      </c>
    </row>
    <row r="31" spans="1:37">
      <c r="D31" s="1">
        <f>AVERAGE(C28,E28)</f>
        <v>1.2843694458879429</v>
      </c>
      <c r="H31" s="1">
        <f>AVERAGE(G28,I28)</f>
        <v>1.9777245045295244</v>
      </c>
      <c r="L31" s="1">
        <f>AVERAGE(K28,M28)</f>
        <v>1.4590838492480316</v>
      </c>
      <c r="P31" s="1">
        <f>AVERAGE(O28,Q28)</f>
        <v>2.5563567604237498</v>
      </c>
      <c r="T31" s="1">
        <f>AVERAGE(S28,U28)</f>
        <v>2.0426301780828728</v>
      </c>
      <c r="X31" s="1">
        <f>AVERAGE(W28,Y28)</f>
        <v>1.6451766049866641</v>
      </c>
      <c r="AB31" s="1">
        <f>AVERAGE(AA28,AC28)</f>
        <v>1.5349368517000168</v>
      </c>
      <c r="AF31" s="1">
        <f>AVERAGE(AE28,AG28)</f>
        <v>1.8211223263329965</v>
      </c>
      <c r="AJ31" s="1">
        <f>AVERAGE(AI28,AK28)</f>
        <v>4.5976939748838337</v>
      </c>
    </row>
    <row r="33" spans="1:1">
      <c r="A33" s="1" t="s">
        <v>101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2018-11-21T18:20:29Z</dcterms:modified>
</cp:coreProperties>
</file>