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Additional File 6" sheetId="1" r:id="rId1"/>
  </sheets>
  <calcPr calcId="145621"/>
</workbook>
</file>

<file path=xl/calcChain.xml><?xml version="1.0" encoding="utf-8"?>
<calcChain xmlns="http://schemas.openxmlformats.org/spreadsheetml/2006/main">
  <c r="D4" i="1" l="1"/>
  <c r="F4" i="1"/>
  <c r="H4" i="1"/>
  <c r="J4" i="1"/>
  <c r="D5" i="1"/>
  <c r="F5" i="1"/>
  <c r="H5" i="1"/>
  <c r="J5" i="1"/>
  <c r="D6" i="1"/>
  <c r="F6" i="1"/>
  <c r="H6" i="1"/>
  <c r="J6" i="1"/>
  <c r="D7" i="1"/>
  <c r="F7" i="1"/>
  <c r="H7" i="1"/>
  <c r="J7" i="1"/>
  <c r="D8" i="1"/>
  <c r="F8" i="1"/>
  <c r="H8" i="1"/>
  <c r="J8" i="1"/>
  <c r="D9" i="1"/>
  <c r="F9" i="1"/>
  <c r="H9" i="1"/>
  <c r="J9" i="1"/>
  <c r="D10" i="1"/>
  <c r="F10" i="1"/>
  <c r="H10" i="1"/>
  <c r="J10" i="1"/>
  <c r="E15" i="1"/>
  <c r="F15" i="1"/>
  <c r="E16" i="1"/>
  <c r="F16" i="1"/>
  <c r="E17" i="1"/>
  <c r="F17" i="1"/>
  <c r="E18" i="1"/>
  <c r="F18" i="1"/>
  <c r="E19" i="1"/>
  <c r="F19" i="1"/>
  <c r="E20" i="1"/>
  <c r="F20" i="1"/>
  <c r="F21" i="1"/>
</calcChain>
</file>

<file path=xl/sharedStrings.xml><?xml version="1.0" encoding="utf-8"?>
<sst xmlns="http://schemas.openxmlformats.org/spreadsheetml/2006/main" count="221" uniqueCount="190">
  <si>
    <t>Albumin I chain a</t>
  </si>
  <si>
    <t>PF16720</t>
  </si>
  <si>
    <t>HisG: C-terminal domain</t>
  </si>
  <si>
    <t>PF08029</t>
  </si>
  <si>
    <t>Albumin I chain b</t>
  </si>
  <si>
    <t>PF08027</t>
  </si>
  <si>
    <t>Telomere recombination</t>
  </si>
  <si>
    <t>PF01300</t>
  </si>
  <si>
    <t>Alpha-L-fucosidase</t>
  </si>
  <si>
    <t>PF01120</t>
  </si>
  <si>
    <t>Uncharacterized ACR: COG1678</t>
  </si>
  <si>
    <t>PF02622</t>
  </si>
  <si>
    <t>Peptide methionine sulfoxide reductase</t>
  </si>
  <si>
    <t>PF01625</t>
  </si>
  <si>
    <t>NAD(P)-binding Rossmann-like domain</t>
  </si>
  <si>
    <t>PF13450</t>
  </si>
  <si>
    <t>Leucine Rich repeat</t>
  </si>
  <si>
    <t>PF13516</t>
  </si>
  <si>
    <r>
      <t xml:space="preserve">Abundance in </t>
    </r>
    <r>
      <rPr>
        <i/>
        <sz val="12"/>
        <color theme="1"/>
        <rFont val="Arial"/>
        <family val="2"/>
      </rPr>
      <t>C. australis</t>
    </r>
  </si>
  <si>
    <r>
      <t xml:space="preserve">Abundance in </t>
    </r>
    <r>
      <rPr>
        <i/>
        <sz val="12"/>
        <color theme="1"/>
        <rFont val="Arial"/>
        <family val="2"/>
      </rPr>
      <t>C. campestris</t>
    </r>
  </si>
  <si>
    <t>Description</t>
  </si>
  <si>
    <t>Pfam domain</t>
  </si>
  <si>
    <r>
      <t>The 9 Pfam domains enriched only in</t>
    </r>
    <r>
      <rPr>
        <i/>
        <sz val="14"/>
        <color theme="1"/>
        <rFont val="Arial"/>
        <family val="2"/>
      </rPr>
      <t xml:space="preserve"> Cuscuta campestris</t>
    </r>
    <r>
      <rPr>
        <sz val="14"/>
        <color theme="1"/>
        <rFont val="Arial"/>
        <family val="2"/>
      </rPr>
      <t xml:space="preserve"> and </t>
    </r>
    <r>
      <rPr>
        <i/>
        <sz val="14"/>
        <color theme="1"/>
        <rFont val="Arial"/>
        <family val="2"/>
      </rPr>
      <t xml:space="preserve">Cuscuta australis </t>
    </r>
    <r>
      <rPr>
        <sz val="14"/>
        <color theme="1"/>
        <rFont val="Arial"/>
        <family val="2"/>
      </rPr>
      <t xml:space="preserve">(not </t>
    </r>
    <r>
      <rPr>
        <i/>
        <sz val="14"/>
        <color theme="1"/>
        <rFont val="Arial"/>
        <family val="2"/>
      </rPr>
      <t>Ipomea nil</t>
    </r>
    <r>
      <rPr>
        <sz val="14"/>
        <color theme="1"/>
        <rFont val="Arial"/>
        <family val="2"/>
      </rPr>
      <t>).</t>
    </r>
  </si>
  <si>
    <t>Repeat domain in Vibrio: Colwellia: Bradyrhizobium and Shewanella</t>
  </si>
  <si>
    <t>PF13517</t>
  </si>
  <si>
    <t>V-ATPase subunit H</t>
  </si>
  <si>
    <t>PF11698</t>
  </si>
  <si>
    <t>MIF4G like</t>
  </si>
  <si>
    <t>PF09090</t>
  </si>
  <si>
    <t>PF09088</t>
  </si>
  <si>
    <t>Wound-induced protein WI12</t>
  </si>
  <si>
    <t>PF07107</t>
  </si>
  <si>
    <t>Bacterial trigger factor protein (TF) C-terminus</t>
  </si>
  <si>
    <t>PF05698</t>
  </si>
  <si>
    <t>Bacterial trigger factor protein (TF)</t>
  </si>
  <si>
    <t>PF05697</t>
  </si>
  <si>
    <t>PF03224</t>
  </si>
  <si>
    <t>ATP phosphoribosyltransferase</t>
  </si>
  <si>
    <t>PF01634</t>
  </si>
  <si>
    <t>Suv3 C-terminal domain 1</t>
  </si>
  <si>
    <t>PF18147</t>
  </si>
  <si>
    <t>Mitochondrial degradasome RNA helicase subunit C terminal</t>
  </si>
  <si>
    <t>PF12513</t>
  </si>
  <si>
    <t>Fcf2 pre-rRNA processing</t>
  </si>
  <si>
    <t>PF08698</t>
  </si>
  <si>
    <t>Hsp90 protein</t>
  </si>
  <si>
    <t>PF00183</t>
  </si>
  <si>
    <r>
      <t>The 13 Pfam domains enriched only in</t>
    </r>
    <r>
      <rPr>
        <i/>
        <sz val="14"/>
        <color theme="1"/>
        <rFont val="Arial"/>
        <family val="2"/>
      </rPr>
      <t xml:space="preserve"> Cuscuta australis</t>
    </r>
    <r>
      <rPr>
        <sz val="14"/>
        <color theme="1"/>
        <rFont val="Arial"/>
        <family val="2"/>
      </rPr>
      <t>.</t>
    </r>
  </si>
  <si>
    <t>Anaphase-promoting complex subunit 11 RING-H2 finger</t>
  </si>
  <si>
    <t>PF12861</t>
  </si>
  <si>
    <t>Asparaginase</t>
  </si>
  <si>
    <t>PF01112</t>
  </si>
  <si>
    <t>CHCH domain</t>
  </si>
  <si>
    <t>PF06747</t>
  </si>
  <si>
    <t>FtsH Extracellular</t>
  </si>
  <si>
    <t>PF06480</t>
  </si>
  <si>
    <t>Domain of unknown function (DUF4219)</t>
  </si>
  <si>
    <t>PF13961</t>
  </si>
  <si>
    <t>Programmed cell death protein 2: C-terminal putative domain</t>
  </si>
  <si>
    <t>PF04194</t>
  </si>
  <si>
    <t>Wound-induced protein</t>
  </si>
  <si>
    <t>PF12609</t>
  </si>
  <si>
    <t>HD domain</t>
  </si>
  <si>
    <t>PF01966</t>
  </si>
  <si>
    <t>Galactoside-binding lectin</t>
  </si>
  <si>
    <t>PF00337</t>
  </si>
  <si>
    <t>S-locus glycoprotein domain</t>
  </si>
  <si>
    <t>PF00954</t>
  </si>
  <si>
    <t>Malectin domain</t>
  </si>
  <si>
    <t>PF11721</t>
  </si>
  <si>
    <t>PAN-like domain</t>
  </si>
  <si>
    <t>PF08276</t>
  </si>
  <si>
    <t>Haloacid dehalogenase-like hydrolase</t>
  </si>
  <si>
    <t>PF13419</t>
  </si>
  <si>
    <r>
      <t xml:space="preserve">The 19 Pfam domains enriched only in </t>
    </r>
    <r>
      <rPr>
        <i/>
        <sz val="14"/>
        <color theme="1"/>
        <rFont val="Arial"/>
        <family val="2"/>
      </rPr>
      <t>Cuscuta campestris</t>
    </r>
    <r>
      <rPr>
        <sz val="14"/>
        <color theme="1"/>
        <rFont val="Arial"/>
        <family val="2"/>
      </rPr>
      <t>.</t>
    </r>
  </si>
  <si>
    <t>UDP-N-acetylenolpyruvoylglucosamine reductase: C-terminal domain</t>
  </si>
  <si>
    <t>PF02873</t>
  </si>
  <si>
    <t>Gamma-glutamyltranspeptidase</t>
  </si>
  <si>
    <t>PF01019</t>
  </si>
  <si>
    <t>Aspartate/ornithine carbamoyltransferase: carbamoyl-P binding domain</t>
  </si>
  <si>
    <t>PF02729</t>
  </si>
  <si>
    <t>Aspartate/ornithine carbamoyltransferase: Asp/Orn binding domain</t>
  </si>
  <si>
    <t>PF00185</t>
  </si>
  <si>
    <t>Cytochrome P450</t>
  </si>
  <si>
    <t>PF00067</t>
  </si>
  <si>
    <r>
      <t xml:space="preserve">Abundance in </t>
    </r>
    <r>
      <rPr>
        <i/>
        <sz val="12"/>
        <color theme="1"/>
        <rFont val="Arial"/>
        <family val="2"/>
      </rPr>
      <t>S. hermonthica</t>
    </r>
  </si>
  <si>
    <r>
      <t xml:space="preserve">Abundance in </t>
    </r>
    <r>
      <rPr>
        <i/>
        <sz val="12"/>
        <color theme="1"/>
        <rFont val="Arial"/>
        <family val="2"/>
      </rPr>
      <t>S. asiatica</t>
    </r>
  </si>
  <si>
    <r>
      <t xml:space="preserve">The 5 Pfam domains enriched only in </t>
    </r>
    <r>
      <rPr>
        <i/>
        <sz val="14"/>
        <color theme="1"/>
        <rFont val="Arial"/>
        <family val="2"/>
      </rPr>
      <t xml:space="preserve">Striga hermonthica </t>
    </r>
    <r>
      <rPr>
        <sz val="14"/>
        <color theme="1"/>
        <rFont val="Arial"/>
        <family val="2"/>
      </rPr>
      <t xml:space="preserve">and </t>
    </r>
    <r>
      <rPr>
        <i/>
        <sz val="14"/>
        <color theme="1"/>
        <rFont val="Arial"/>
        <family val="2"/>
      </rPr>
      <t xml:space="preserve">S. asiatica </t>
    </r>
    <r>
      <rPr>
        <sz val="14"/>
        <color theme="1"/>
        <rFont val="Arial"/>
        <family val="2"/>
      </rPr>
      <t xml:space="preserve">(not </t>
    </r>
    <r>
      <rPr>
        <i/>
        <sz val="14"/>
        <color theme="1"/>
        <rFont val="Arial"/>
        <family val="2"/>
      </rPr>
      <t>Mimulus guttatus</t>
    </r>
    <r>
      <rPr>
        <sz val="14"/>
        <color theme="1"/>
        <rFont val="Arial"/>
        <family val="2"/>
      </rPr>
      <t>)</t>
    </r>
  </si>
  <si>
    <t>NADH-ubiquinone oxidoreductase MWFE subunit</t>
  </si>
  <si>
    <t>PF15879</t>
  </si>
  <si>
    <t>Cleavage and polyadenylation factor 2 C-terminal</t>
  </si>
  <si>
    <t>PF13299</t>
  </si>
  <si>
    <t>Vicilin N terminal region</t>
  </si>
  <si>
    <t>PF04702</t>
  </si>
  <si>
    <t>Delta-aminolevulinic acid dehydratase</t>
  </si>
  <si>
    <t>PF00490</t>
  </si>
  <si>
    <t>PLD-like domain</t>
  </si>
  <si>
    <t>PF13091</t>
  </si>
  <si>
    <t>Protein of unknown function (DUF2470)</t>
  </si>
  <si>
    <t>PF10615</t>
  </si>
  <si>
    <t>Yos1-like</t>
  </si>
  <si>
    <t>PF08571</t>
  </si>
  <si>
    <t>Nup53/35/40-type RNA recognition motif</t>
  </si>
  <si>
    <t>PF05172</t>
  </si>
  <si>
    <t>Endoplasmic Reticulum Oxidoreductin 1 (ERO1)</t>
  </si>
  <si>
    <t>PF04137</t>
  </si>
  <si>
    <t>Dor1-like family</t>
  </si>
  <si>
    <t>PF04124</t>
  </si>
  <si>
    <t>Catalytic LigB subunit of aromatic ring-opening dioxygenase</t>
  </si>
  <si>
    <t>PF02900</t>
  </si>
  <si>
    <t>Putative esterase</t>
  </si>
  <si>
    <t>PF00756</t>
  </si>
  <si>
    <t>Prenyltransferase and squalene oxidase repeat</t>
  </si>
  <si>
    <t>PF00432</t>
  </si>
  <si>
    <r>
      <t xml:space="preserve">The 13 Pfam domains enriched only in </t>
    </r>
    <r>
      <rPr>
        <i/>
        <sz val="14"/>
        <color theme="1"/>
        <rFont val="Arial"/>
        <family val="2"/>
      </rPr>
      <t>Striga hermonthica</t>
    </r>
    <r>
      <rPr>
        <sz val="14"/>
        <color theme="1"/>
        <rFont val="Arial"/>
        <family val="2"/>
      </rPr>
      <t>.</t>
    </r>
  </si>
  <si>
    <t>Heterogeneous nuclear ribonucleoprotein Q acidic domain</t>
  </si>
  <si>
    <t>PF18360</t>
  </si>
  <si>
    <t>Receptor serine/threonine kinase</t>
  </si>
  <si>
    <t>PF12398</t>
  </si>
  <si>
    <t>Ligated ion channel L-glutamate- and glycine-binding site</t>
  </si>
  <si>
    <t>PF10613</t>
  </si>
  <si>
    <t>rRNA processing</t>
  </si>
  <si>
    <t>PF08524</t>
  </si>
  <si>
    <t>Protein of unknown function (DUF1242)</t>
  </si>
  <si>
    <t>PF06842</t>
  </si>
  <si>
    <t>3-dehydroquinate synthase II</t>
  </si>
  <si>
    <t>PF01959</t>
  </si>
  <si>
    <t>Zinc carboxypeptidase</t>
  </si>
  <si>
    <t>PF00246</t>
  </si>
  <si>
    <t>N-terminal domain of 16S rRNA methyltransferase RsmF</t>
  </si>
  <si>
    <t>PF17125</t>
  </si>
  <si>
    <t>PAC2 family</t>
  </si>
  <si>
    <t>PF09754</t>
  </si>
  <si>
    <t>Proteasome regulatory subunit C-terminal</t>
  </si>
  <si>
    <t>PF08375</t>
  </si>
  <si>
    <t>Seed maturation protein</t>
  </si>
  <si>
    <t>PF04927</t>
  </si>
  <si>
    <t>Erv1 / Alr family</t>
  </si>
  <si>
    <t>PF04777</t>
  </si>
  <si>
    <t>Conserved hypothetical protein 95</t>
  </si>
  <si>
    <t>PF03602</t>
  </si>
  <si>
    <t>Potato inhibitor I family</t>
  </si>
  <si>
    <t>PF00280</t>
  </si>
  <si>
    <t>Indole-3-glycerol phosphate synthas</t>
  </si>
  <si>
    <t>PF00218</t>
  </si>
  <si>
    <t>Alpha 1:4-glycosyltransferase conserved region</t>
  </si>
  <si>
    <t>PF04572</t>
  </si>
  <si>
    <t>Glycosyltransferase sugar-binding region containing DXD motif</t>
  </si>
  <si>
    <t>PF04488</t>
  </si>
  <si>
    <t>EF hand</t>
  </si>
  <si>
    <t>PF13202</t>
  </si>
  <si>
    <t>alpha/beta hydrolase fold</t>
  </si>
  <si>
    <t>PF07859</t>
  </si>
  <si>
    <t>Aldehyde dehydrogenase family</t>
  </si>
  <si>
    <t>PF00171</t>
  </si>
  <si>
    <r>
      <t xml:space="preserve">The 20 Pfam domains enriched only in </t>
    </r>
    <r>
      <rPr>
        <i/>
        <sz val="14"/>
        <color theme="1"/>
        <rFont val="Arial"/>
        <family val="2"/>
      </rPr>
      <t>Striga asiatica</t>
    </r>
    <r>
      <rPr>
        <sz val="14"/>
        <color theme="1"/>
        <rFont val="Arial"/>
        <family val="2"/>
      </rPr>
      <t>.</t>
    </r>
  </si>
  <si>
    <t>Mimulus guttatus</t>
  </si>
  <si>
    <t>Striga asiatica</t>
  </si>
  <si>
    <t xml:space="preserve">Striga hermonthica </t>
  </si>
  <si>
    <t>Ipomoea nil</t>
  </si>
  <si>
    <t>Cuscuta campestris</t>
  </si>
  <si>
    <t>Cuscuta australis</t>
  </si>
  <si>
    <t>Secretome-specific Pfam domains (number)</t>
  </si>
  <si>
    <t>Enriched Pfam domains (number)</t>
  </si>
  <si>
    <t>Species</t>
  </si>
  <si>
    <t>Number of signficiantly enriched Pfam domains in the secretome of each species</t>
  </si>
  <si>
    <t xml:space="preserve">Correlation: </t>
  </si>
  <si>
    <t>M. guttatus</t>
  </si>
  <si>
    <t>S. asiatica</t>
  </si>
  <si>
    <t xml:space="preserve">S. hermonthica </t>
  </si>
  <si>
    <t>I. nil</t>
  </si>
  <si>
    <t>C. campestris</t>
  </si>
  <si>
    <t>C. australis</t>
  </si>
  <si>
    <t>Number of proteins in proteome</t>
  </si>
  <si>
    <t>Total number of Pfam domains</t>
  </si>
  <si>
    <t>Non-secretome</t>
  </si>
  <si>
    <t>Secretome</t>
  </si>
  <si>
    <t>Number of Pfam domains found for each species</t>
  </si>
  <si>
    <t>Non-parasite</t>
  </si>
  <si>
    <t>A. thaliana</t>
  </si>
  <si>
    <t>Parasite</t>
  </si>
  <si>
    <t>Type</t>
  </si>
  <si>
    <t>Percent of all proteins without Pfam domain</t>
  </si>
  <si>
    <t>No. without Pfam domain</t>
  </si>
  <si>
    <t>No. with Pfam domain</t>
  </si>
  <si>
    <t>No. non-secreted proteins</t>
  </si>
  <si>
    <t>Percent without Pfam domain</t>
  </si>
  <si>
    <t>No. secreted proteins</t>
  </si>
  <si>
    <t xml:space="preserve">Number of secreted or non-secreted proteins with or without a Pfam domain. Parasitic plant species have a greater percentage of proteins with no Pfam domain annotation. </t>
  </si>
  <si>
    <t xml:space="preserve">Pfam domain enrichment analysis.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</si>
</sst>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#,##0.0000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i/>
      <sz val="12"/>
      <color theme="1"/>
      <name val="Arial"/>
      <family val="2"/>
    </font>
    <font>
      <i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2" fillId="0" borderId="0" xfId="1" applyNumberFormat="1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0" fontId="2" fillId="0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26"/>
  <sheetViews>
    <sheetView showGridLines="0" tabSelected="1" zoomScale="75" zoomScaleNormal="75" workbookViewId="0">
      <selection activeCell="H23" sqref="H23"/>
    </sheetView>
  </sheetViews>
  <sheetFormatPr defaultColWidth="10.875" defaultRowHeight="15" x14ac:dyDescent="0.2"/>
  <cols>
    <col min="1" max="1" width="2.625" style="1" customWidth="1"/>
    <col min="2" max="2" width="20.625" style="2" bestFit="1" customWidth="1"/>
    <col min="3" max="3" width="61.625" style="2" bestFit="1" customWidth="1"/>
    <col min="4" max="4" width="24.375" style="2" customWidth="1"/>
    <col min="5" max="5" width="18.125" style="1" customWidth="1"/>
    <col min="6" max="6" width="19.625" style="1" bestFit="1" customWidth="1"/>
    <col min="7" max="7" width="17.125" style="1" customWidth="1"/>
    <col min="8" max="8" width="14.125" style="1" customWidth="1"/>
    <col min="9" max="9" width="18.375" style="1" customWidth="1"/>
    <col min="10" max="10" width="27.375" style="1" customWidth="1"/>
    <col min="11" max="11" width="13" style="1" bestFit="1" customWidth="1"/>
    <col min="12" max="12" width="17.125" style="1" customWidth="1"/>
    <col min="13" max="13" width="16.625" style="1" customWidth="1"/>
    <col min="14" max="14" width="19.875" style="1" customWidth="1"/>
    <col min="15" max="15" width="14.125" style="1" customWidth="1"/>
    <col min="16" max="17" width="15.875" style="1" customWidth="1"/>
    <col min="18" max="16384" width="10.875" style="1"/>
  </cols>
  <sheetData>
    <row r="1" spans="2:11" ht="39" customHeight="1" x14ac:dyDescent="0.2">
      <c r="B1" s="51" t="s">
        <v>189</v>
      </c>
      <c r="C1" s="1"/>
      <c r="D1" s="1"/>
    </row>
    <row r="2" spans="2:11" ht="42" customHeight="1" x14ac:dyDescent="0.2">
      <c r="B2" s="25" t="s">
        <v>188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41.1" customHeight="1" x14ac:dyDescent="0.2">
      <c r="B3" s="11" t="s">
        <v>164</v>
      </c>
      <c r="C3" s="11" t="s">
        <v>187</v>
      </c>
      <c r="D3" s="11" t="s">
        <v>184</v>
      </c>
      <c r="E3" s="11" t="s">
        <v>183</v>
      </c>
      <c r="F3" s="11" t="s">
        <v>186</v>
      </c>
      <c r="G3" s="11" t="s">
        <v>185</v>
      </c>
      <c r="H3" s="11" t="s">
        <v>184</v>
      </c>
      <c r="I3" s="11" t="s">
        <v>183</v>
      </c>
      <c r="J3" s="50" t="s">
        <v>182</v>
      </c>
      <c r="K3" s="43" t="s">
        <v>181</v>
      </c>
    </row>
    <row r="4" spans="2:11" x14ac:dyDescent="0.2">
      <c r="B4" s="33" t="s">
        <v>172</v>
      </c>
      <c r="C4" s="42">
        <v>1037</v>
      </c>
      <c r="D4" s="42">
        <f>C4-E4</f>
        <v>821</v>
      </c>
      <c r="E4" s="42">
        <v>216</v>
      </c>
      <c r="F4" s="42">
        <f>(E4/C4)*100</f>
        <v>20.829315332690452</v>
      </c>
      <c r="G4" s="49">
        <v>17117</v>
      </c>
      <c r="H4" s="42">
        <f>G4-I4</f>
        <v>12836</v>
      </c>
      <c r="I4" s="42">
        <v>4281</v>
      </c>
      <c r="J4" s="48">
        <f>((I4+E4)/(G4+C4))*100</f>
        <v>24.771400242370827</v>
      </c>
      <c r="K4" s="2" t="s">
        <v>180</v>
      </c>
    </row>
    <row r="5" spans="2:11" x14ac:dyDescent="0.2">
      <c r="B5" s="33" t="s">
        <v>171</v>
      </c>
      <c r="C5" s="42">
        <v>1871</v>
      </c>
      <c r="D5" s="42">
        <f>C5-E5</f>
        <v>1540</v>
      </c>
      <c r="E5" s="42">
        <v>331</v>
      </c>
      <c r="F5" s="42">
        <f>(E5/C5)*100</f>
        <v>17.691074291822556</v>
      </c>
      <c r="G5" s="41">
        <v>43890</v>
      </c>
      <c r="H5" s="42">
        <f>G5-I5</f>
        <v>30865</v>
      </c>
      <c r="I5" s="42">
        <v>13025</v>
      </c>
      <c r="J5" s="47">
        <f>((I5+E5)/(G5+C5))*100</f>
        <v>29.186425121828631</v>
      </c>
      <c r="K5" s="2" t="s">
        <v>180</v>
      </c>
    </row>
    <row r="6" spans="2:11" x14ac:dyDescent="0.2">
      <c r="B6" s="33" t="s">
        <v>170</v>
      </c>
      <c r="C6" s="42">
        <v>3245</v>
      </c>
      <c r="D6" s="42">
        <f>C6-E6</f>
        <v>2848</v>
      </c>
      <c r="E6" s="42">
        <v>397</v>
      </c>
      <c r="F6" s="42">
        <f>(E6/C6)*100</f>
        <v>12.234206471494607</v>
      </c>
      <c r="G6" s="41">
        <v>47808</v>
      </c>
      <c r="H6" s="42">
        <f>G6-I6</f>
        <v>39940</v>
      </c>
      <c r="I6" s="42">
        <v>7868</v>
      </c>
      <c r="J6" s="47">
        <f>((I6+E6)/(G6+C6))*100</f>
        <v>16.189058429475249</v>
      </c>
      <c r="K6" s="2" t="s">
        <v>178</v>
      </c>
    </row>
    <row r="7" spans="2:11" x14ac:dyDescent="0.2">
      <c r="B7" s="33" t="s">
        <v>169</v>
      </c>
      <c r="C7" s="42">
        <v>1628</v>
      </c>
      <c r="D7" s="42">
        <f>C7-E7</f>
        <v>1413</v>
      </c>
      <c r="E7" s="42">
        <v>215</v>
      </c>
      <c r="F7" s="42">
        <f>(E7/C7)*100</f>
        <v>13.206388206388207</v>
      </c>
      <c r="G7" s="41">
        <v>27890</v>
      </c>
      <c r="H7" s="42">
        <f>G7-I7</f>
        <v>21755</v>
      </c>
      <c r="I7" s="42">
        <v>6135</v>
      </c>
      <c r="J7" s="47">
        <f>((I7+E7)/(G7+C7))*100</f>
        <v>21.512297581136934</v>
      </c>
      <c r="K7" s="2" t="s">
        <v>180</v>
      </c>
    </row>
    <row r="8" spans="2:11" x14ac:dyDescent="0.2">
      <c r="B8" s="33" t="s">
        <v>168</v>
      </c>
      <c r="C8" s="42">
        <v>1726</v>
      </c>
      <c r="D8" s="42">
        <f>C8-E8</f>
        <v>1372</v>
      </c>
      <c r="E8" s="42">
        <v>354</v>
      </c>
      <c r="F8" s="42">
        <f>(E8/C8)*100</f>
        <v>20.509849362688296</v>
      </c>
      <c r="G8" s="41">
        <v>32851</v>
      </c>
      <c r="H8" s="42">
        <f>G8-I8</f>
        <v>18533</v>
      </c>
      <c r="I8" s="42">
        <v>14318</v>
      </c>
      <c r="J8" s="47">
        <f>((I8+E8)/(G8+C8))*100</f>
        <v>42.432831072678368</v>
      </c>
      <c r="K8" s="2" t="s">
        <v>180</v>
      </c>
    </row>
    <row r="9" spans="2:11" x14ac:dyDescent="0.2">
      <c r="B9" s="33" t="s">
        <v>167</v>
      </c>
      <c r="C9" s="42">
        <v>2202</v>
      </c>
      <c r="D9" s="42">
        <f>C9-E9</f>
        <v>1863</v>
      </c>
      <c r="E9" s="42">
        <v>339</v>
      </c>
      <c r="F9" s="42">
        <f>(E9/C9)*100</f>
        <v>15.395095367847411</v>
      </c>
      <c r="G9" s="41">
        <v>25938</v>
      </c>
      <c r="H9" s="42">
        <f>G9-I9</f>
        <v>20597</v>
      </c>
      <c r="I9" s="42">
        <v>5341</v>
      </c>
      <c r="J9" s="47">
        <f>((I9+E9)/(G9+C9))*100</f>
        <v>20.184790334044063</v>
      </c>
      <c r="K9" s="2" t="s">
        <v>178</v>
      </c>
    </row>
    <row r="10" spans="2:11" x14ac:dyDescent="0.2">
      <c r="B10" s="32" t="s">
        <v>179</v>
      </c>
      <c r="C10" s="40">
        <v>2778</v>
      </c>
      <c r="D10" s="40">
        <f>C10-E10</f>
        <v>2140</v>
      </c>
      <c r="E10" s="40">
        <v>638</v>
      </c>
      <c r="F10" s="40">
        <f>(E10/C10)*100</f>
        <v>22.966162706983443</v>
      </c>
      <c r="G10" s="39">
        <v>24603</v>
      </c>
      <c r="H10" s="40">
        <f>G10-I10</f>
        <v>19476</v>
      </c>
      <c r="I10" s="39">
        <v>5127</v>
      </c>
      <c r="J10" s="46">
        <f>((I10+E10)/(G10+C10))*100</f>
        <v>21.054745991746103</v>
      </c>
      <c r="K10" s="31" t="s">
        <v>178</v>
      </c>
    </row>
    <row r="11" spans="2:11" ht="20.100000000000001" customHeight="1" x14ac:dyDescent="0.2">
      <c r="B11" s="1"/>
      <c r="C11" s="1"/>
      <c r="D11" s="1"/>
    </row>
    <row r="12" spans="2:11" x14ac:dyDescent="0.2">
      <c r="B12" s="13" t="s">
        <v>177</v>
      </c>
      <c r="C12" s="45"/>
      <c r="D12" s="45"/>
      <c r="E12" s="45"/>
      <c r="F12" s="45"/>
    </row>
    <row r="13" spans="2:11" ht="26.1" customHeight="1" x14ac:dyDescent="0.2">
      <c r="B13" s="44"/>
      <c r="C13" s="44"/>
      <c r="D13" s="44"/>
      <c r="E13" s="44"/>
      <c r="F13" s="44"/>
    </row>
    <row r="14" spans="2:11" ht="35.1" customHeight="1" x14ac:dyDescent="0.2">
      <c r="B14" s="43" t="s">
        <v>164</v>
      </c>
      <c r="C14" s="43" t="s">
        <v>176</v>
      </c>
      <c r="D14" s="43" t="s">
        <v>175</v>
      </c>
      <c r="E14" s="11" t="s">
        <v>174</v>
      </c>
      <c r="F14" s="11" t="s">
        <v>173</v>
      </c>
    </row>
    <row r="15" spans="2:11" x14ac:dyDescent="0.2">
      <c r="B15" s="33" t="s">
        <v>172</v>
      </c>
      <c r="C15" s="42">
        <v>1480</v>
      </c>
      <c r="D15" s="42">
        <v>26282</v>
      </c>
      <c r="E15" s="42">
        <f>C15+D15</f>
        <v>27762</v>
      </c>
      <c r="F15" s="41">
        <f>C4+G4</f>
        <v>18154</v>
      </c>
    </row>
    <row r="16" spans="2:11" x14ac:dyDescent="0.2">
      <c r="B16" s="33" t="s">
        <v>171</v>
      </c>
      <c r="C16" s="42">
        <v>3135</v>
      </c>
      <c r="D16" s="42">
        <v>73669</v>
      </c>
      <c r="E16" s="42">
        <f>C16+D16</f>
        <v>76804</v>
      </c>
      <c r="F16" s="41">
        <f>C5+G5</f>
        <v>45761</v>
      </c>
    </row>
    <row r="17" spans="2:9" x14ac:dyDescent="0.2">
      <c r="B17" s="33" t="s">
        <v>170</v>
      </c>
      <c r="C17" s="42">
        <v>4895</v>
      </c>
      <c r="D17" s="42">
        <v>78459</v>
      </c>
      <c r="E17" s="42">
        <f>C17+D17</f>
        <v>83354</v>
      </c>
      <c r="F17" s="41">
        <f>C6+G6</f>
        <v>51053</v>
      </c>
    </row>
    <row r="18" spans="2:9" x14ac:dyDescent="0.2">
      <c r="B18" s="33" t="s">
        <v>169</v>
      </c>
      <c r="C18" s="42">
        <v>2449</v>
      </c>
      <c r="D18" s="42">
        <v>42564</v>
      </c>
      <c r="E18" s="42">
        <f>C18+D18</f>
        <v>45013</v>
      </c>
      <c r="F18" s="41">
        <f>C7+G7</f>
        <v>29518</v>
      </c>
    </row>
    <row r="19" spans="2:9" x14ac:dyDescent="0.2">
      <c r="B19" s="33" t="s">
        <v>168</v>
      </c>
      <c r="C19" s="42">
        <v>2662</v>
      </c>
      <c r="D19" s="42">
        <v>46778</v>
      </c>
      <c r="E19" s="42">
        <f>C19+D19</f>
        <v>49440</v>
      </c>
      <c r="F19" s="41">
        <f>C8+G8</f>
        <v>34577</v>
      </c>
    </row>
    <row r="20" spans="2:9" x14ac:dyDescent="0.2">
      <c r="B20" s="32" t="s">
        <v>167</v>
      </c>
      <c r="C20" s="40">
        <v>3210</v>
      </c>
      <c r="D20" s="40">
        <v>40301</v>
      </c>
      <c r="E20" s="40">
        <f>C20+D20</f>
        <v>43511</v>
      </c>
      <c r="F20" s="39">
        <f>C9+G9</f>
        <v>28140</v>
      </c>
    </row>
    <row r="21" spans="2:9" x14ac:dyDescent="0.2">
      <c r="E21" s="38" t="s">
        <v>166</v>
      </c>
      <c r="F21" s="37">
        <f>CORREL(E15:E20, F15:F20)</f>
        <v>0.99175044312818816</v>
      </c>
    </row>
    <row r="22" spans="2:9" x14ac:dyDescent="0.2">
      <c r="E22" s="36"/>
      <c r="F22" s="35"/>
    </row>
    <row r="23" spans="2:9" ht="57.95" customHeight="1" x14ac:dyDescent="0.2">
      <c r="B23" s="13" t="s">
        <v>165</v>
      </c>
      <c r="C23" s="13"/>
      <c r="D23" s="13"/>
    </row>
    <row r="24" spans="2:9" ht="36.950000000000003" customHeight="1" x14ac:dyDescent="0.2">
      <c r="B24" s="11" t="s">
        <v>164</v>
      </c>
      <c r="C24" s="11" t="s">
        <v>163</v>
      </c>
      <c r="D24" s="11" t="s">
        <v>162</v>
      </c>
      <c r="E24" s="29"/>
      <c r="F24" s="29"/>
      <c r="I24" s="34"/>
    </row>
    <row r="25" spans="2:9" x14ac:dyDescent="0.2">
      <c r="B25" s="33" t="s">
        <v>161</v>
      </c>
      <c r="C25" s="2">
        <v>202</v>
      </c>
      <c r="D25" s="2">
        <v>76</v>
      </c>
    </row>
    <row r="26" spans="2:9" x14ac:dyDescent="0.2">
      <c r="B26" s="33" t="s">
        <v>160</v>
      </c>
      <c r="C26" s="2">
        <v>215</v>
      </c>
      <c r="D26" s="2">
        <v>38</v>
      </c>
    </row>
    <row r="27" spans="2:9" x14ac:dyDescent="0.2">
      <c r="B27" s="33" t="s">
        <v>159</v>
      </c>
      <c r="C27" s="2">
        <v>204</v>
      </c>
      <c r="D27" s="2">
        <v>54</v>
      </c>
    </row>
    <row r="28" spans="2:9" x14ac:dyDescent="0.2">
      <c r="B28" s="33" t="s">
        <v>158</v>
      </c>
      <c r="C28" s="2">
        <v>191</v>
      </c>
      <c r="D28" s="2">
        <v>47</v>
      </c>
    </row>
    <row r="29" spans="2:9" x14ac:dyDescent="0.2">
      <c r="B29" s="33" t="s">
        <v>157</v>
      </c>
      <c r="C29" s="2">
        <v>201</v>
      </c>
      <c r="D29" s="2">
        <v>51</v>
      </c>
    </row>
    <row r="30" spans="2:9" x14ac:dyDescent="0.2">
      <c r="B30" s="32" t="s">
        <v>156</v>
      </c>
      <c r="C30" s="31">
        <v>187</v>
      </c>
      <c r="D30" s="31">
        <v>56</v>
      </c>
    </row>
    <row r="31" spans="2:9" ht="24.95" customHeight="1" x14ac:dyDescent="0.2"/>
    <row r="32" spans="2:9" ht="15" customHeight="1" x14ac:dyDescent="0.2"/>
    <row r="33" spans="2:11" ht="14.1" hidden="1" customHeight="1" x14ac:dyDescent="0.2"/>
    <row r="34" spans="2:11" ht="15.75" hidden="1" x14ac:dyDescent="0.2">
      <c r="B34" s="30"/>
      <c r="C34" s="30"/>
      <c r="D34" s="30"/>
    </row>
    <row r="35" spans="2:11" ht="30.95" customHeight="1" x14ac:dyDescent="0.2">
      <c r="B35" s="16" t="s">
        <v>155</v>
      </c>
      <c r="C35" s="16"/>
      <c r="D35" s="16"/>
    </row>
    <row r="36" spans="2:11" ht="45" customHeight="1" x14ac:dyDescent="0.2">
      <c r="B36" s="11" t="s">
        <v>21</v>
      </c>
      <c r="C36" s="12" t="s">
        <v>20</v>
      </c>
      <c r="D36" s="11" t="s">
        <v>86</v>
      </c>
      <c r="E36" s="29"/>
    </row>
    <row r="37" spans="2:11" ht="18" x14ac:dyDescent="0.2">
      <c r="B37" s="15" t="s">
        <v>154</v>
      </c>
      <c r="C37" s="20" t="s">
        <v>153</v>
      </c>
      <c r="D37" s="28">
        <v>1.878287E-3</v>
      </c>
      <c r="E37" s="27"/>
    </row>
    <row r="38" spans="2:11" ht="18" x14ac:dyDescent="0.2">
      <c r="B38" s="8" t="s">
        <v>152</v>
      </c>
      <c r="C38" s="18" t="s">
        <v>151</v>
      </c>
      <c r="D38" s="22">
        <v>1.878287E-3</v>
      </c>
      <c r="E38" s="27"/>
    </row>
    <row r="39" spans="2:11" ht="18" x14ac:dyDescent="0.2">
      <c r="B39" s="8" t="s">
        <v>150</v>
      </c>
      <c r="C39" s="18" t="s">
        <v>149</v>
      </c>
      <c r="D39" s="22">
        <v>1.50263E-3</v>
      </c>
      <c r="E39" s="27"/>
    </row>
    <row r="40" spans="2:11" ht="18" x14ac:dyDescent="0.2">
      <c r="B40" s="8" t="s">
        <v>148</v>
      </c>
      <c r="C40" s="7" t="s">
        <v>147</v>
      </c>
      <c r="D40" s="22">
        <v>7.5131500000000001E-4</v>
      </c>
      <c r="E40" s="27"/>
    </row>
    <row r="41" spans="2:11" ht="18" x14ac:dyDescent="0.2">
      <c r="B41" s="8" t="s">
        <v>146</v>
      </c>
      <c r="C41" s="7" t="s">
        <v>145</v>
      </c>
      <c r="D41" s="22">
        <v>7.5131500000000001E-4</v>
      </c>
      <c r="E41" s="27"/>
    </row>
    <row r="42" spans="2:11" ht="18" x14ac:dyDescent="0.2">
      <c r="B42" s="8" t="s">
        <v>144</v>
      </c>
      <c r="C42" s="18" t="s">
        <v>143</v>
      </c>
      <c r="D42" s="22">
        <v>3.75657E-4</v>
      </c>
      <c r="E42" s="27"/>
      <c r="I42" s="2"/>
      <c r="J42" s="2"/>
      <c r="K42" s="2"/>
    </row>
    <row r="43" spans="2:11" ht="18" x14ac:dyDescent="0.2">
      <c r="B43" s="8" t="s">
        <v>142</v>
      </c>
      <c r="C43" s="7" t="s">
        <v>141</v>
      </c>
      <c r="D43" s="22">
        <v>3.75657E-4</v>
      </c>
      <c r="E43" s="27"/>
      <c r="I43" s="2"/>
      <c r="J43" s="2"/>
      <c r="K43" s="2"/>
    </row>
    <row r="44" spans="2:11" ht="18" x14ac:dyDescent="0.2">
      <c r="B44" s="8" t="s">
        <v>140</v>
      </c>
      <c r="C44" s="7" t="s">
        <v>139</v>
      </c>
      <c r="D44" s="22">
        <v>3.75657E-4</v>
      </c>
      <c r="E44" s="27"/>
      <c r="I44" s="2"/>
      <c r="J44" s="2"/>
      <c r="K44" s="2"/>
    </row>
    <row r="45" spans="2:11" ht="18" x14ac:dyDescent="0.2">
      <c r="B45" s="8" t="s">
        <v>138</v>
      </c>
      <c r="C45" s="7" t="s">
        <v>137</v>
      </c>
      <c r="D45" s="22">
        <v>3.75657E-4</v>
      </c>
      <c r="E45" s="27"/>
      <c r="I45" s="2"/>
      <c r="J45" s="2"/>
      <c r="K45" s="2"/>
    </row>
    <row r="46" spans="2:11" ht="18" x14ac:dyDescent="0.2">
      <c r="B46" s="8" t="s">
        <v>136</v>
      </c>
      <c r="C46" s="7" t="s">
        <v>135</v>
      </c>
      <c r="D46" s="22">
        <v>7.5131500000000001E-4</v>
      </c>
      <c r="E46" s="27"/>
      <c r="I46" s="2"/>
      <c r="J46" s="2"/>
      <c r="K46" s="2"/>
    </row>
    <row r="47" spans="2:11" ht="18" x14ac:dyDescent="0.2">
      <c r="B47" s="8" t="s">
        <v>134</v>
      </c>
      <c r="C47" s="7" t="s">
        <v>133</v>
      </c>
      <c r="D47" s="22">
        <v>7.5131500000000001E-4</v>
      </c>
      <c r="E47" s="27"/>
      <c r="I47" s="2"/>
      <c r="J47" s="2"/>
      <c r="K47" s="2"/>
    </row>
    <row r="48" spans="2:11" ht="18" x14ac:dyDescent="0.2">
      <c r="B48" s="8" t="s">
        <v>132</v>
      </c>
      <c r="C48" s="7" t="s">
        <v>131</v>
      </c>
      <c r="D48" s="22">
        <v>3.75657E-4</v>
      </c>
      <c r="E48" s="27"/>
      <c r="I48" s="2"/>
      <c r="J48" s="2"/>
      <c r="K48" s="2"/>
    </row>
    <row r="49" spans="2:11" ht="18" x14ac:dyDescent="0.2">
      <c r="B49" s="8" t="s">
        <v>130</v>
      </c>
      <c r="C49" s="7" t="s">
        <v>129</v>
      </c>
      <c r="D49" s="22">
        <v>3.75657E-4</v>
      </c>
      <c r="E49" s="27"/>
      <c r="I49" s="2"/>
      <c r="J49" s="2"/>
      <c r="K49" s="2"/>
    </row>
    <row r="50" spans="2:11" ht="18" x14ac:dyDescent="0.2">
      <c r="B50" s="8" t="s">
        <v>128</v>
      </c>
      <c r="C50" s="7" t="s">
        <v>127</v>
      </c>
      <c r="D50" s="22">
        <v>7.5131500000000001E-4</v>
      </c>
      <c r="E50" s="2"/>
      <c r="I50" s="2"/>
      <c r="J50" s="8"/>
      <c r="K50" s="2"/>
    </row>
    <row r="51" spans="2:11" ht="18" x14ac:dyDescent="0.2">
      <c r="B51" s="8" t="s">
        <v>126</v>
      </c>
      <c r="C51" s="7" t="s">
        <v>125</v>
      </c>
      <c r="D51" s="22">
        <v>3.75657E-4</v>
      </c>
      <c r="E51" s="2"/>
      <c r="F51" s="2"/>
      <c r="G51" s="2"/>
      <c r="H51" s="2"/>
      <c r="I51" s="2"/>
      <c r="J51" s="8"/>
      <c r="K51" s="2"/>
    </row>
    <row r="52" spans="2:11" ht="18" x14ac:dyDescent="0.2">
      <c r="B52" s="8" t="s">
        <v>124</v>
      </c>
      <c r="C52" s="7" t="s">
        <v>123</v>
      </c>
      <c r="D52" s="22">
        <v>3.75657E-4</v>
      </c>
      <c r="E52" s="2"/>
      <c r="F52" s="2"/>
      <c r="G52" s="2"/>
      <c r="H52" s="2"/>
      <c r="I52" s="2"/>
      <c r="J52" s="8"/>
      <c r="K52" s="2"/>
    </row>
    <row r="53" spans="2:11" ht="18" x14ac:dyDescent="0.2">
      <c r="B53" s="8" t="s">
        <v>122</v>
      </c>
      <c r="C53" s="7" t="s">
        <v>121</v>
      </c>
      <c r="D53" s="22">
        <v>3.75657E-4</v>
      </c>
      <c r="E53" s="2"/>
      <c r="F53" s="2"/>
      <c r="G53" s="2"/>
      <c r="H53" s="2"/>
      <c r="I53" s="2"/>
      <c r="J53" s="8"/>
      <c r="K53" s="2"/>
    </row>
    <row r="54" spans="2:11" ht="18" x14ac:dyDescent="0.2">
      <c r="B54" s="8" t="s">
        <v>120</v>
      </c>
      <c r="C54" s="7" t="s">
        <v>119</v>
      </c>
      <c r="D54" s="22">
        <v>3.75657E-4</v>
      </c>
      <c r="E54" s="2"/>
      <c r="F54" s="2"/>
      <c r="G54" s="2"/>
      <c r="H54" s="2"/>
      <c r="I54" s="2"/>
      <c r="J54" s="8"/>
      <c r="K54" s="2"/>
    </row>
    <row r="55" spans="2:11" ht="15.95" customHeight="1" x14ac:dyDescent="0.2">
      <c r="B55" s="8" t="s">
        <v>118</v>
      </c>
      <c r="C55" s="7" t="s">
        <v>117</v>
      </c>
      <c r="D55" s="22">
        <v>3.75657E-4</v>
      </c>
      <c r="E55" s="2"/>
      <c r="F55" s="2"/>
      <c r="G55" s="2"/>
      <c r="H55" s="2"/>
      <c r="I55" s="2"/>
      <c r="J55" s="8"/>
      <c r="K55" s="2"/>
    </row>
    <row r="56" spans="2:11" ht="42" customHeight="1" x14ac:dyDescent="0.2">
      <c r="B56" s="5" t="s">
        <v>116</v>
      </c>
      <c r="C56" s="4" t="s">
        <v>115</v>
      </c>
      <c r="D56" s="21">
        <v>3.75657E-4</v>
      </c>
      <c r="E56" s="2"/>
      <c r="F56" s="2"/>
      <c r="G56" s="2"/>
      <c r="H56" s="2"/>
      <c r="I56" s="2"/>
      <c r="J56" s="2"/>
      <c r="K56" s="2"/>
    </row>
    <row r="57" spans="2:11" ht="33" customHeight="1" x14ac:dyDescent="0.2">
      <c r="E57" s="2"/>
      <c r="F57" s="2"/>
      <c r="G57" s="2"/>
      <c r="H57" s="2"/>
      <c r="I57" s="2"/>
      <c r="J57" s="2"/>
      <c r="K57" s="2"/>
    </row>
    <row r="58" spans="2:11" ht="29.1" customHeight="1" x14ac:dyDescent="0.2">
      <c r="B58" s="16" t="s">
        <v>114</v>
      </c>
      <c r="C58" s="16"/>
      <c r="D58" s="16"/>
      <c r="H58" s="26"/>
      <c r="I58" s="26"/>
    </row>
    <row r="59" spans="2:11" ht="30" x14ac:dyDescent="0.2">
      <c r="B59" s="11" t="s">
        <v>21</v>
      </c>
      <c r="C59" s="12" t="s">
        <v>20</v>
      </c>
      <c r="D59" s="11" t="s">
        <v>85</v>
      </c>
    </row>
    <row r="60" spans="2:11" ht="18" x14ac:dyDescent="0.2">
      <c r="B60" s="15" t="s">
        <v>113</v>
      </c>
      <c r="C60" s="24" t="s">
        <v>112</v>
      </c>
      <c r="D60" s="19">
        <v>2.44998E-3</v>
      </c>
      <c r="E60" s="2"/>
    </row>
    <row r="61" spans="2:11" ht="18" x14ac:dyDescent="0.2">
      <c r="B61" s="8" t="s">
        <v>111</v>
      </c>
      <c r="C61" s="7" t="s">
        <v>110</v>
      </c>
      <c r="D61" s="14">
        <v>4.0832999999999999E-4</v>
      </c>
      <c r="E61" s="2"/>
    </row>
    <row r="62" spans="2:11" ht="18" x14ac:dyDescent="0.2">
      <c r="B62" s="8" t="s">
        <v>109</v>
      </c>
      <c r="C62" s="7" t="s">
        <v>108</v>
      </c>
      <c r="D62" s="14">
        <v>4.0832999999999999E-4</v>
      </c>
      <c r="E62" s="2"/>
      <c r="F62" s="2"/>
      <c r="G62" s="26"/>
    </row>
    <row r="63" spans="2:11" ht="18" x14ac:dyDescent="0.2">
      <c r="B63" s="8" t="s">
        <v>107</v>
      </c>
      <c r="C63" s="7" t="s">
        <v>106</v>
      </c>
      <c r="D63" s="14">
        <v>4.0832999999999999E-4</v>
      </c>
      <c r="E63" s="2"/>
      <c r="F63" s="2"/>
      <c r="G63" s="26"/>
    </row>
    <row r="64" spans="2:11" ht="18" x14ac:dyDescent="0.2">
      <c r="B64" s="8" t="s">
        <v>105</v>
      </c>
      <c r="C64" s="7" t="s">
        <v>104</v>
      </c>
      <c r="D64" s="14">
        <v>4.0832999999999999E-4</v>
      </c>
      <c r="E64" s="2"/>
      <c r="G64" s="26"/>
    </row>
    <row r="65" spans="2:7" ht="18" x14ac:dyDescent="0.2">
      <c r="B65" s="8" t="s">
        <v>103</v>
      </c>
      <c r="C65" s="7" t="s">
        <v>102</v>
      </c>
      <c r="D65" s="14">
        <v>4.0832999999999999E-4</v>
      </c>
      <c r="E65" s="2"/>
      <c r="G65" s="26"/>
    </row>
    <row r="66" spans="2:7" ht="18" x14ac:dyDescent="0.2">
      <c r="B66" s="8" t="s">
        <v>101</v>
      </c>
      <c r="C66" s="7" t="s">
        <v>100</v>
      </c>
      <c r="D66" s="14">
        <v>4.0832999999999999E-4</v>
      </c>
      <c r="E66" s="2"/>
      <c r="F66" s="2"/>
      <c r="G66" s="2"/>
    </row>
    <row r="67" spans="2:7" ht="18" x14ac:dyDescent="0.2">
      <c r="B67" s="8" t="s">
        <v>99</v>
      </c>
      <c r="C67" s="7" t="s">
        <v>98</v>
      </c>
      <c r="D67" s="14">
        <v>4.0832999999999999E-4</v>
      </c>
    </row>
    <row r="68" spans="2:7" ht="18" x14ac:dyDescent="0.2">
      <c r="B68" s="8" t="s">
        <v>97</v>
      </c>
      <c r="C68" s="7" t="s">
        <v>96</v>
      </c>
      <c r="D68" s="14">
        <v>4.0832999999999999E-4</v>
      </c>
    </row>
    <row r="69" spans="2:7" ht="18" x14ac:dyDescent="0.2">
      <c r="B69" s="8" t="s">
        <v>95</v>
      </c>
      <c r="C69" s="7" t="s">
        <v>94</v>
      </c>
      <c r="D69" s="14">
        <v>8.1665999999999998E-4</v>
      </c>
    </row>
    <row r="70" spans="2:7" ht="18" x14ac:dyDescent="0.2">
      <c r="B70" s="8" t="s">
        <v>93</v>
      </c>
      <c r="C70" s="7" t="s">
        <v>92</v>
      </c>
      <c r="D70" s="14">
        <v>4.0832999999999999E-4</v>
      </c>
    </row>
    <row r="71" spans="2:7" ht="18" x14ac:dyDescent="0.2">
      <c r="B71" s="8" t="s">
        <v>91</v>
      </c>
      <c r="C71" s="7" t="s">
        <v>90</v>
      </c>
      <c r="D71" s="14">
        <v>4.0832999999999999E-4</v>
      </c>
    </row>
    <row r="72" spans="2:7" ht="18" x14ac:dyDescent="0.2">
      <c r="B72" s="5" t="s">
        <v>89</v>
      </c>
      <c r="C72" s="4" t="s">
        <v>88</v>
      </c>
      <c r="D72" s="3">
        <v>4.0832999999999999E-4</v>
      </c>
    </row>
    <row r="75" spans="2:7" ht="51" customHeight="1" x14ac:dyDescent="0.2">
      <c r="B75" s="25" t="s">
        <v>87</v>
      </c>
      <c r="C75" s="25"/>
      <c r="D75" s="25"/>
      <c r="E75" s="25"/>
    </row>
    <row r="76" spans="2:7" ht="30" x14ac:dyDescent="0.2">
      <c r="B76" s="11" t="s">
        <v>21</v>
      </c>
      <c r="C76" s="12" t="s">
        <v>20</v>
      </c>
      <c r="D76" s="11" t="s">
        <v>86</v>
      </c>
      <c r="E76" s="11" t="s">
        <v>85</v>
      </c>
    </row>
    <row r="77" spans="2:7" ht="18" x14ac:dyDescent="0.2">
      <c r="B77" s="15" t="s">
        <v>84</v>
      </c>
      <c r="C77" s="24" t="s">
        <v>83</v>
      </c>
      <c r="D77" s="23">
        <v>1.2772352000000001E-2</v>
      </c>
      <c r="E77" s="23">
        <v>1.0208248E-2</v>
      </c>
    </row>
    <row r="78" spans="2:7" ht="18" x14ac:dyDescent="0.2">
      <c r="B78" s="8" t="s">
        <v>82</v>
      </c>
      <c r="C78" s="7" t="s">
        <v>81</v>
      </c>
      <c r="D78" s="22">
        <v>3.75657E-4</v>
      </c>
      <c r="E78" s="22">
        <v>4.0832999999999999E-4</v>
      </c>
    </row>
    <row r="79" spans="2:7" ht="18" x14ac:dyDescent="0.2">
      <c r="B79" s="8" t="s">
        <v>80</v>
      </c>
      <c r="C79" s="7" t="s">
        <v>79</v>
      </c>
      <c r="D79" s="22">
        <v>3.75657E-4</v>
      </c>
      <c r="E79" s="22">
        <v>4.0832999999999999E-4</v>
      </c>
    </row>
    <row r="80" spans="2:7" ht="18" x14ac:dyDescent="0.2">
      <c r="B80" s="8" t="s">
        <v>78</v>
      </c>
      <c r="C80" s="7" t="s">
        <v>77</v>
      </c>
      <c r="D80" s="22">
        <v>2.44998E-3</v>
      </c>
      <c r="E80" s="22">
        <v>1.50263E-3</v>
      </c>
    </row>
    <row r="81" spans="2:5" ht="18" x14ac:dyDescent="0.2">
      <c r="B81" s="5" t="s">
        <v>76</v>
      </c>
      <c r="C81" s="4" t="s">
        <v>75</v>
      </c>
      <c r="D81" s="21">
        <v>3.75657E-4</v>
      </c>
      <c r="E81" s="21">
        <v>4.0832999999999999E-4</v>
      </c>
    </row>
    <row r="82" spans="2:5" x14ac:dyDescent="0.2">
      <c r="E82" s="2"/>
    </row>
    <row r="83" spans="2:5" x14ac:dyDescent="0.2">
      <c r="E83" s="2"/>
    </row>
    <row r="84" spans="2:5" ht="29.1" customHeight="1" x14ac:dyDescent="0.2">
      <c r="B84" s="16" t="s">
        <v>74</v>
      </c>
      <c r="C84" s="16"/>
      <c r="D84" s="16"/>
    </row>
    <row r="85" spans="2:5" ht="30" x14ac:dyDescent="0.2">
      <c r="B85" s="11" t="s">
        <v>21</v>
      </c>
      <c r="C85" s="12" t="s">
        <v>20</v>
      </c>
      <c r="D85" s="11" t="s">
        <v>19</v>
      </c>
    </row>
    <row r="86" spans="2:5" ht="18" x14ac:dyDescent="0.2">
      <c r="B86" s="15" t="s">
        <v>73</v>
      </c>
      <c r="C86" s="20" t="s">
        <v>72</v>
      </c>
      <c r="D86" s="19">
        <v>1.2759169999999999E-3</v>
      </c>
    </row>
    <row r="87" spans="2:5" ht="18" x14ac:dyDescent="0.2">
      <c r="B87" s="8" t="s">
        <v>71</v>
      </c>
      <c r="C87" s="18" t="s">
        <v>70</v>
      </c>
      <c r="D87" s="14">
        <v>1.9138759999999999E-3</v>
      </c>
    </row>
    <row r="88" spans="2:5" ht="18" x14ac:dyDescent="0.2">
      <c r="B88" s="8" t="s">
        <v>69</v>
      </c>
      <c r="C88" s="18" t="s">
        <v>68</v>
      </c>
      <c r="D88" s="14">
        <v>9.5693799999999995E-4</v>
      </c>
    </row>
    <row r="89" spans="2:5" ht="18" x14ac:dyDescent="0.2">
      <c r="B89" s="8" t="s">
        <v>67</v>
      </c>
      <c r="C89" s="18" t="s">
        <v>66</v>
      </c>
      <c r="D89" s="14">
        <v>1.9138759999999999E-3</v>
      </c>
    </row>
    <row r="90" spans="2:5" ht="18" x14ac:dyDescent="0.2">
      <c r="B90" s="8" t="s">
        <v>65</v>
      </c>
      <c r="C90" s="18" t="s">
        <v>64</v>
      </c>
      <c r="D90" s="14">
        <v>9.5693799999999995E-4</v>
      </c>
    </row>
    <row r="91" spans="2:5" ht="18" x14ac:dyDescent="0.2">
      <c r="B91" s="8" t="s">
        <v>63</v>
      </c>
      <c r="C91" s="18" t="s">
        <v>62</v>
      </c>
      <c r="D91" s="14">
        <v>6.3795900000000001E-4</v>
      </c>
    </row>
    <row r="92" spans="2:5" ht="18" x14ac:dyDescent="0.2">
      <c r="B92" s="8" t="s">
        <v>61</v>
      </c>
      <c r="C92" s="18" t="s">
        <v>60</v>
      </c>
      <c r="D92" s="14">
        <v>6.3795900000000001E-4</v>
      </c>
    </row>
    <row r="93" spans="2:5" ht="18" x14ac:dyDescent="0.2">
      <c r="B93" s="8" t="s">
        <v>59</v>
      </c>
      <c r="C93" s="18" t="s">
        <v>58</v>
      </c>
      <c r="D93" s="14">
        <v>6.3795900000000001E-4</v>
      </c>
    </row>
    <row r="94" spans="2:5" ht="18" x14ac:dyDescent="0.2">
      <c r="B94" s="8" t="s">
        <v>57</v>
      </c>
      <c r="C94" s="18" t="s">
        <v>56</v>
      </c>
      <c r="D94" s="14">
        <v>6.3795900000000001E-4</v>
      </c>
    </row>
    <row r="95" spans="2:5" ht="18" x14ac:dyDescent="0.2">
      <c r="B95" s="8" t="s">
        <v>55</v>
      </c>
      <c r="C95" s="18" t="s">
        <v>54</v>
      </c>
      <c r="D95" s="14">
        <v>9.5693799999999995E-4</v>
      </c>
    </row>
    <row r="96" spans="2:5" ht="18" x14ac:dyDescent="0.2">
      <c r="B96" s="8" t="s">
        <v>53</v>
      </c>
      <c r="C96" s="18" t="s">
        <v>52</v>
      </c>
      <c r="D96" s="14">
        <v>6.3795900000000001E-4</v>
      </c>
    </row>
    <row r="97" spans="2:10" ht="18" x14ac:dyDescent="0.2">
      <c r="B97" s="8" t="s">
        <v>51</v>
      </c>
      <c r="C97" s="18" t="s">
        <v>50</v>
      </c>
      <c r="D97" s="14">
        <v>1.2759169999999999E-3</v>
      </c>
    </row>
    <row r="98" spans="2:10" ht="18" x14ac:dyDescent="0.2">
      <c r="B98" s="5" t="s">
        <v>49</v>
      </c>
      <c r="C98" s="17" t="s">
        <v>48</v>
      </c>
      <c r="D98" s="3">
        <v>6.3795900000000001E-4</v>
      </c>
    </row>
    <row r="99" spans="2:10" ht="29.1" customHeight="1" x14ac:dyDescent="0.2"/>
    <row r="100" spans="2:10" ht="33" customHeight="1" x14ac:dyDescent="0.2">
      <c r="B100" s="16" t="s">
        <v>47</v>
      </c>
      <c r="C100" s="16"/>
      <c r="D100" s="16"/>
    </row>
    <row r="101" spans="2:10" ht="30" x14ac:dyDescent="0.2">
      <c r="B101" s="11" t="s">
        <v>21</v>
      </c>
      <c r="C101" s="12" t="s">
        <v>20</v>
      </c>
      <c r="D101" s="11" t="s">
        <v>18</v>
      </c>
    </row>
    <row r="102" spans="2:10" ht="18" x14ac:dyDescent="0.2">
      <c r="B102" s="15" t="s">
        <v>46</v>
      </c>
      <c r="C102" s="7" t="s">
        <v>45</v>
      </c>
      <c r="D102" s="6">
        <v>1.351351E-3</v>
      </c>
    </row>
    <row r="103" spans="2:10" ht="18" x14ac:dyDescent="0.2">
      <c r="B103" s="8" t="s">
        <v>44</v>
      </c>
      <c r="C103" s="7" t="s">
        <v>43</v>
      </c>
      <c r="D103" s="6">
        <v>6.7567599999999995E-4</v>
      </c>
    </row>
    <row r="104" spans="2:10" ht="18" x14ac:dyDescent="0.2">
      <c r="B104" s="8" t="s">
        <v>42</v>
      </c>
      <c r="C104" s="7" t="s">
        <v>41</v>
      </c>
      <c r="D104" s="6">
        <v>6.7567599999999995E-4</v>
      </c>
    </row>
    <row r="105" spans="2:10" ht="18" x14ac:dyDescent="0.2">
      <c r="B105" s="8" t="s">
        <v>40</v>
      </c>
      <c r="C105" s="7" t="s">
        <v>39</v>
      </c>
      <c r="D105" s="6">
        <v>6.7567599999999995E-4</v>
      </c>
    </row>
    <row r="106" spans="2:10" ht="18" x14ac:dyDescent="0.2">
      <c r="B106" s="8" t="s">
        <v>38</v>
      </c>
      <c r="C106" s="7" t="s">
        <v>37</v>
      </c>
      <c r="D106" s="6">
        <v>6.7567599999999995E-4</v>
      </c>
    </row>
    <row r="107" spans="2:10" ht="18" x14ac:dyDescent="0.2">
      <c r="B107" s="8" t="s">
        <v>36</v>
      </c>
      <c r="C107" s="7" t="s">
        <v>25</v>
      </c>
      <c r="D107" s="6">
        <v>6.7567599999999995E-4</v>
      </c>
    </row>
    <row r="108" spans="2:10" ht="18" x14ac:dyDescent="0.2">
      <c r="B108" s="8" t="s">
        <v>35</v>
      </c>
      <c r="C108" s="7" t="s">
        <v>34</v>
      </c>
      <c r="D108" s="6">
        <v>6.7567599999999995E-4</v>
      </c>
    </row>
    <row r="109" spans="2:10" ht="18" x14ac:dyDescent="0.2">
      <c r="B109" s="8" t="s">
        <v>33</v>
      </c>
      <c r="C109" s="7" t="s">
        <v>32</v>
      </c>
      <c r="D109" s="6">
        <v>6.7567599999999995E-4</v>
      </c>
    </row>
    <row r="110" spans="2:10" ht="18" x14ac:dyDescent="0.2">
      <c r="B110" s="8" t="s">
        <v>31</v>
      </c>
      <c r="C110" s="7" t="s">
        <v>30</v>
      </c>
      <c r="D110" s="6">
        <v>6.7567599999999995E-4</v>
      </c>
    </row>
    <row r="111" spans="2:10" ht="18" x14ac:dyDescent="0.2">
      <c r="B111" s="8" t="s">
        <v>29</v>
      </c>
      <c r="C111" s="7" t="s">
        <v>27</v>
      </c>
      <c r="D111" s="6">
        <v>6.7567599999999995E-4</v>
      </c>
    </row>
    <row r="112" spans="2:10" ht="18" x14ac:dyDescent="0.2">
      <c r="B112" s="8" t="s">
        <v>28</v>
      </c>
      <c r="C112" s="7" t="s">
        <v>27</v>
      </c>
      <c r="D112" s="6">
        <v>6.7567599999999995E-4</v>
      </c>
      <c r="J112" s="1">
        <v>3</v>
      </c>
    </row>
    <row r="113" spans="2:5" ht="18" x14ac:dyDescent="0.2">
      <c r="B113" s="8" t="s">
        <v>26</v>
      </c>
      <c r="C113" s="7" t="s">
        <v>25</v>
      </c>
      <c r="D113" s="14">
        <v>6.7567599999999995E-4</v>
      </c>
    </row>
    <row r="114" spans="2:5" ht="18" x14ac:dyDescent="0.2">
      <c r="B114" s="5" t="s">
        <v>24</v>
      </c>
      <c r="C114" s="4" t="s">
        <v>23</v>
      </c>
      <c r="D114" s="3">
        <v>6.7567599999999995E-4</v>
      </c>
    </row>
    <row r="115" spans="2:5" ht="27.95" customHeight="1" x14ac:dyDescent="0.2"/>
    <row r="116" spans="2:5" ht="48" customHeight="1" x14ac:dyDescent="0.2">
      <c r="B116" s="13" t="s">
        <v>22</v>
      </c>
      <c r="C116" s="13"/>
      <c r="D116" s="13"/>
      <c r="E116" s="13"/>
    </row>
    <row r="117" spans="2:5" ht="30" x14ac:dyDescent="0.2">
      <c r="B117" s="11" t="s">
        <v>21</v>
      </c>
      <c r="C117" s="12" t="s">
        <v>20</v>
      </c>
      <c r="D117" s="11" t="s">
        <v>19</v>
      </c>
      <c r="E117" s="11" t="s">
        <v>18</v>
      </c>
    </row>
    <row r="118" spans="2:5" ht="18" x14ac:dyDescent="0.25">
      <c r="B118" s="10" t="s">
        <v>17</v>
      </c>
      <c r="C118" s="1" t="s">
        <v>16</v>
      </c>
      <c r="D118" s="9">
        <v>5.741627E-3</v>
      </c>
      <c r="E118" s="9">
        <v>8.7837839999999993E-3</v>
      </c>
    </row>
    <row r="119" spans="2:5" ht="18" x14ac:dyDescent="0.2">
      <c r="B119" s="8" t="s">
        <v>15</v>
      </c>
      <c r="C119" s="7" t="s">
        <v>14</v>
      </c>
      <c r="D119" s="6">
        <v>6.3795900000000001E-4</v>
      </c>
      <c r="E119" s="6">
        <v>1.351351E-3</v>
      </c>
    </row>
    <row r="120" spans="2:5" ht="18" x14ac:dyDescent="0.2">
      <c r="B120" s="8" t="s">
        <v>13</v>
      </c>
      <c r="C120" s="7" t="s">
        <v>12</v>
      </c>
      <c r="D120" s="6">
        <v>6.3795900000000001E-4</v>
      </c>
      <c r="E120" s="6">
        <v>6.7567599999999995E-4</v>
      </c>
    </row>
    <row r="121" spans="2:5" ht="18" x14ac:dyDescent="0.2">
      <c r="B121" s="8" t="s">
        <v>11</v>
      </c>
      <c r="C121" s="7" t="s">
        <v>10</v>
      </c>
      <c r="D121" s="6">
        <v>1.2759169999999999E-3</v>
      </c>
      <c r="E121" s="6">
        <v>6.7567599999999995E-4</v>
      </c>
    </row>
    <row r="122" spans="2:5" ht="18" x14ac:dyDescent="0.2">
      <c r="B122" s="8" t="s">
        <v>9</v>
      </c>
      <c r="C122" s="7" t="s">
        <v>8</v>
      </c>
      <c r="D122" s="6">
        <v>6.3795900000000001E-4</v>
      </c>
      <c r="E122" s="6">
        <v>1.351351E-3</v>
      </c>
    </row>
    <row r="123" spans="2:5" ht="18" x14ac:dyDescent="0.2">
      <c r="B123" s="8" t="s">
        <v>7</v>
      </c>
      <c r="C123" s="7" t="s">
        <v>6</v>
      </c>
      <c r="D123" s="6">
        <v>1.2759169999999999E-3</v>
      </c>
      <c r="E123" s="6">
        <v>6.7567599999999995E-4</v>
      </c>
    </row>
    <row r="124" spans="2:5" ht="18" x14ac:dyDescent="0.2">
      <c r="B124" s="8" t="s">
        <v>5</v>
      </c>
      <c r="C124" s="7" t="s">
        <v>4</v>
      </c>
      <c r="D124" s="6">
        <v>1.5948959999999999E-3</v>
      </c>
      <c r="E124" s="6">
        <v>2.0270269999999998E-3</v>
      </c>
    </row>
    <row r="125" spans="2:5" ht="18" x14ac:dyDescent="0.2">
      <c r="B125" s="8" t="s">
        <v>3</v>
      </c>
      <c r="C125" s="7" t="s">
        <v>2</v>
      </c>
      <c r="D125" s="6">
        <v>6.3795900000000001E-4</v>
      </c>
      <c r="E125" s="6">
        <v>6.7567599999999995E-4</v>
      </c>
    </row>
    <row r="126" spans="2:5" ht="18" x14ac:dyDescent="0.2">
      <c r="B126" s="5" t="s">
        <v>1</v>
      </c>
      <c r="C126" s="4" t="s">
        <v>0</v>
      </c>
      <c r="D126" s="3">
        <v>1.5948959999999999E-3</v>
      </c>
      <c r="E126" s="3">
        <v>2.0270269999999998E-3</v>
      </c>
    </row>
  </sheetData>
  <mergeCells count="11">
    <mergeCell ref="B2:K2"/>
    <mergeCell ref="B12:F13"/>
    <mergeCell ref="E21:E22"/>
    <mergeCell ref="F21:F22"/>
    <mergeCell ref="B23:D23"/>
    <mergeCell ref="B58:D58"/>
    <mergeCell ref="B75:E75"/>
    <mergeCell ref="B84:D84"/>
    <mergeCell ref="B100:D100"/>
    <mergeCell ref="B116:E116"/>
    <mergeCell ref="B35:D35"/>
  </mergeCells>
  <pageMargins left="0.7" right="0.7" top="0.75" bottom="0.75" header="0.3" footer="0.3"/>
  <pageSetup paperSize="9" scale="5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Chorchill Tulabing</dc:creator>
  <cp:lastModifiedBy>Chorchill Tulabing</cp:lastModifiedBy>
  <dcterms:created xsi:type="dcterms:W3CDTF">2024-03-23T02:37:34Z</dcterms:created>
  <dcterms:modified xsi:type="dcterms:W3CDTF">2024-03-23T02:37:44Z</dcterms:modified>
</cp:coreProperties>
</file>