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I:\KNU\PhD at KNU\Research\NBS-LRR\Final 2.0\Final figures_24.04.09\NBS-LRR Manuscript 2024\Final draft_24.05.29\Revision 2\"/>
    </mc:Choice>
  </mc:AlternateContent>
  <xr:revisionPtr revIDLastSave="0" documentId="13_ncr:1_{4D8338A8-07F4-43AF-9B9C-1A6F85EEE613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Table S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G17" i="1"/>
  <c r="G18" i="1"/>
  <c r="G19" i="1"/>
  <c r="G20" i="1"/>
  <c r="G21" i="1"/>
  <c r="G22" i="1"/>
  <c r="G23" i="1"/>
  <c r="G24" i="1"/>
  <c r="G25" i="1"/>
  <c r="G26" i="1"/>
  <c r="G15" i="1"/>
  <c r="G4" i="1"/>
  <c r="G5" i="1"/>
  <c r="G6" i="1"/>
  <c r="G7" i="1"/>
  <c r="G8" i="1"/>
  <c r="G9" i="1"/>
  <c r="G10" i="1"/>
  <c r="G11" i="1"/>
  <c r="G12" i="1"/>
  <c r="G13" i="1"/>
  <c r="G14" i="1"/>
  <c r="G3" i="1"/>
  <c r="F26" i="1" l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K3" i="1" l="1"/>
  <c r="J3" i="1"/>
  <c r="J7" i="1"/>
  <c r="J10" i="1"/>
  <c r="K4" i="1"/>
  <c r="K7" i="1"/>
  <c r="J6" i="1"/>
  <c r="K8" i="1"/>
  <c r="J5" i="1"/>
  <c r="J4" i="1"/>
  <c r="K6" i="1"/>
  <c r="K9" i="1"/>
  <c r="K10" i="1"/>
  <c r="J9" i="1"/>
  <c r="J8" i="1"/>
</calcChain>
</file>

<file path=xl/sharedStrings.xml><?xml version="1.0" encoding="utf-8"?>
<sst xmlns="http://schemas.openxmlformats.org/spreadsheetml/2006/main" count="65" uniqueCount="25">
  <si>
    <t>AT1G57630</t>
  </si>
  <si>
    <t>AT2G20142</t>
  </si>
  <si>
    <t>AT4G14370</t>
  </si>
  <si>
    <t>AT1G72890</t>
  </si>
  <si>
    <t>AT5G40910</t>
  </si>
  <si>
    <t>AT5G46260</t>
  </si>
  <si>
    <t>AT5G46270</t>
  </si>
  <si>
    <t>Up-regulated</t>
  </si>
  <si>
    <t>Down-regulated</t>
  </si>
  <si>
    <t>q-RT PCR</t>
  </si>
  <si>
    <t>Transcriptome</t>
  </si>
  <si>
    <t>SD_q-RT PCR</t>
  </si>
  <si>
    <t>AT5G22690</t>
  </si>
  <si>
    <t>Transcripts ID</t>
  </si>
  <si>
    <t>Replication</t>
  </si>
  <si>
    <t>Control</t>
  </si>
  <si>
    <t>Fold change</t>
  </si>
  <si>
    <t>SD</t>
  </si>
  <si>
    <t xml:space="preserve"> </t>
  </si>
  <si>
    <t>Up-regulalted</t>
  </si>
  <si>
    <t>Down-regulalted</t>
  </si>
  <si>
    <t>Log2</t>
  </si>
  <si>
    <t>Table S7A. qRT-PCR raw data treated by CysNO.</t>
  </si>
  <si>
    <t>Table S7B. Comparison between qRT-PCR and transcriptomic fold change.</t>
  </si>
  <si>
    <t>1 mM CysNO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</si>
</sst>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0" xfId="0" applyFill="1"/>
    <xf numFmtId="0" fontId="0" fillId="0" borderId="0" xfId="0" applyBorder="1"/>
    <xf numFmtId="0" fontId="1" fillId="0" borderId="0" xfId="0" applyFont="1"/>
    <xf numFmtId="0" fontId="0" fillId="0" borderId="0" xfId="0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36453376479487E-2"/>
          <c:y val="0.12565828745362698"/>
          <c:w val="0.91539296162514339"/>
          <c:h val="0.8026543630120767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 S7'!$M$4</c:f>
              <c:strCache>
                <c:ptCount val="1"/>
                <c:pt idx="0">
                  <c:v>q-RT PCR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 w="12700">
              <a:solidFill>
                <a:schemeClr val="tx1"/>
              </a:solidFill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'Table S7'!$N$6:$U$6</c:f>
                <c:numCache>
                  <c:formatCode>General</c:formatCode>
                  <c:ptCount val="8"/>
                  <c:pt idx="0">
                    <c:v>1.4232732296648638</c:v>
                  </c:pt>
                  <c:pt idx="1">
                    <c:v>1.7138984128841284</c:v>
                  </c:pt>
                  <c:pt idx="2">
                    <c:v>3.1832505362854202</c:v>
                  </c:pt>
                  <c:pt idx="3">
                    <c:v>1.5249014829314655</c:v>
                  </c:pt>
                  <c:pt idx="4">
                    <c:v>0.46819531550981724</c:v>
                  </c:pt>
                  <c:pt idx="5">
                    <c:v>0.13533837287599595</c:v>
                  </c:pt>
                  <c:pt idx="6">
                    <c:v>0.97262791550646022</c:v>
                  </c:pt>
                  <c:pt idx="7">
                    <c:v>0.81959525350187867</c:v>
                  </c:pt>
                </c:numCache>
              </c:numRef>
            </c:plus>
            <c:minus>
              <c:numRef>
                <c:f>'Table S7'!$N$6:$U$6</c:f>
                <c:numCache>
                  <c:formatCode>General</c:formatCode>
                  <c:ptCount val="8"/>
                  <c:pt idx="0">
                    <c:v>1.4232732296648638</c:v>
                  </c:pt>
                  <c:pt idx="1">
                    <c:v>1.7138984128841284</c:v>
                  </c:pt>
                  <c:pt idx="2">
                    <c:v>3.1832505362854202</c:v>
                  </c:pt>
                  <c:pt idx="3">
                    <c:v>1.5249014829314655</c:v>
                  </c:pt>
                  <c:pt idx="4">
                    <c:v>0.46819531550981724</c:v>
                  </c:pt>
                  <c:pt idx="5">
                    <c:v>0.13533837287599595</c:v>
                  </c:pt>
                  <c:pt idx="6">
                    <c:v>0.97262791550646022</c:v>
                  </c:pt>
                  <c:pt idx="7">
                    <c:v>0.81959525350187867</c:v>
                  </c:pt>
                </c:numCache>
              </c:numRef>
            </c:minus>
            <c:spPr>
              <a:noFill/>
              <a:ln w="12700" cap="flat" cmpd="sng" algn="ctr">
                <a:solidFill>
                  <a:schemeClr val="tx1"/>
                </a:solidFill>
                <a:round/>
              </a:ln>
              <a:effectLst/>
            </c:spPr>
          </c:errBars>
          <c:cat>
            <c:multiLvlStrRef>
              <c:f>'Table S7'!$N$2:$U$3</c:f>
              <c:multiLvlStrCache>
                <c:ptCount val="8"/>
                <c:lvl>
                  <c:pt idx="0">
                    <c:v>AT1G57630</c:v>
                  </c:pt>
                  <c:pt idx="1">
                    <c:v>AT2G20142</c:v>
                  </c:pt>
                  <c:pt idx="2">
                    <c:v>AT4G14370</c:v>
                  </c:pt>
                  <c:pt idx="3">
                    <c:v>AT5G22690</c:v>
                  </c:pt>
                  <c:pt idx="4">
                    <c:v>AT1G72890</c:v>
                  </c:pt>
                  <c:pt idx="5">
                    <c:v>AT5G40910</c:v>
                  </c:pt>
                  <c:pt idx="6">
                    <c:v>AT5G46260</c:v>
                  </c:pt>
                  <c:pt idx="7">
                    <c:v>AT5G46270</c:v>
                  </c:pt>
                </c:lvl>
                <c:lvl>
                  <c:pt idx="0">
                    <c:v>Up-regulated</c:v>
                  </c:pt>
                  <c:pt idx="4">
                    <c:v>Down-regulated</c:v>
                  </c:pt>
                </c:lvl>
              </c:multiLvlStrCache>
            </c:multiLvlStrRef>
          </c:cat>
          <c:val>
            <c:numRef>
              <c:f>'Table S7'!$N$4:$U$4</c:f>
              <c:numCache>
                <c:formatCode>General</c:formatCode>
                <c:ptCount val="8"/>
                <c:pt idx="0">
                  <c:v>25.342545025968644</c:v>
                </c:pt>
                <c:pt idx="1">
                  <c:v>5.3826836950900949</c:v>
                </c:pt>
                <c:pt idx="2">
                  <c:v>20.160436533597338</c:v>
                </c:pt>
                <c:pt idx="3">
                  <c:v>4.4066813017654995</c:v>
                </c:pt>
                <c:pt idx="4">
                  <c:v>-3.6598591740791901</c:v>
                </c:pt>
                <c:pt idx="5">
                  <c:v>-1.3950653576446499</c:v>
                </c:pt>
                <c:pt idx="6">
                  <c:v>-3.0796418918819102</c:v>
                </c:pt>
                <c:pt idx="7">
                  <c:v>-4.7362960292198197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0E-4753-BBC0-76890B621205}"/>
            </c:ext>
          </c:extLst>
        </c:ser>
        <c:ser>
          <c:idx val="1"/>
          <c:order val="1"/>
          <c:tx>
            <c:strRef>
              <c:f>'Table S7'!$M$5</c:f>
              <c:strCache>
                <c:ptCount val="1"/>
                <c:pt idx="0">
                  <c:v>Transcriptome</c:v>
                </c:pt>
              </c:strCache>
            </c:strRef>
          </c:tx>
          <c:spPr>
            <a:solidFill>
              <a:srgbClr val="00B0F0"/>
            </a:solidFill>
            <a:ln w="12700">
              <a:solidFill>
                <a:schemeClr val="tx1"/>
              </a:solidFill>
            </a:ln>
            <a:effectLst/>
          </c:spPr>
          <c:invertIfNegative val="0"/>
          <c:cat>
            <c:multiLvlStrRef>
              <c:f>'Table S7'!$N$2:$U$3</c:f>
              <c:multiLvlStrCache>
                <c:ptCount val="8"/>
                <c:lvl>
                  <c:pt idx="0">
                    <c:v>AT1G57630</c:v>
                  </c:pt>
                  <c:pt idx="1">
                    <c:v>AT2G20142</c:v>
                  </c:pt>
                  <c:pt idx="2">
                    <c:v>AT4G14370</c:v>
                  </c:pt>
                  <c:pt idx="3">
                    <c:v>AT5G22690</c:v>
                  </c:pt>
                  <c:pt idx="4">
                    <c:v>AT1G72890</c:v>
                  </c:pt>
                  <c:pt idx="5">
                    <c:v>AT5G40910</c:v>
                  </c:pt>
                  <c:pt idx="6">
                    <c:v>AT5G46260</c:v>
                  </c:pt>
                  <c:pt idx="7">
                    <c:v>AT5G46270</c:v>
                  </c:pt>
                </c:lvl>
                <c:lvl>
                  <c:pt idx="0">
                    <c:v>Up-regulated</c:v>
                  </c:pt>
                  <c:pt idx="4">
                    <c:v>Down-regulated</c:v>
                  </c:pt>
                </c:lvl>
              </c:multiLvlStrCache>
            </c:multiLvlStrRef>
          </c:cat>
          <c:val>
            <c:numRef>
              <c:f>'Table S7'!$N$5:$U$5</c:f>
              <c:numCache>
                <c:formatCode>General</c:formatCode>
                <c:ptCount val="8"/>
                <c:pt idx="0">
                  <c:v>51.597701149425298</c:v>
                </c:pt>
                <c:pt idx="1">
                  <c:v>8.7094594594594597</c:v>
                </c:pt>
                <c:pt idx="2">
                  <c:v>51.855769230769226</c:v>
                </c:pt>
                <c:pt idx="3">
                  <c:v>8.3837209302325579</c:v>
                </c:pt>
                <c:pt idx="4">
                  <c:v>-5.7164634146341502</c:v>
                </c:pt>
                <c:pt idx="5">
                  <c:v>-3.8178752107925802</c:v>
                </c:pt>
                <c:pt idx="6">
                  <c:v>-3.0259740259740302</c:v>
                </c:pt>
                <c:pt idx="7">
                  <c:v>-5.8276836158192102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0E-4753-BBC0-76890B6212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1279394783"/>
        <c:axId val="1524052271"/>
      </c:barChart>
      <c:catAx>
        <c:axId val="12793947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524052271"/>
        <c:crosses val="autoZero"/>
        <c:auto val="1"/>
        <c:lblAlgn val="ctr"/>
        <c:lblOffset val="100"/>
        <c:noMultiLvlLbl val="0"/>
      </c:catAx>
      <c:valAx>
        <c:axId val="152405227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2700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79394783"/>
        <c:crosses val="autoZero"/>
        <c:crossBetween val="between"/>
      </c:valAx>
      <c:spPr>
        <a:noFill/>
        <a:ln w="12700">
          <a:solidFill>
            <a:schemeClr val="tx1"/>
          </a:solidFill>
        </a:ln>
        <a:effectLst/>
      </c:spPr>
    </c:plotArea>
    <c:legend>
      <c:legendPos val="t"/>
      <c:layout>
        <c:manualLayout>
          <c:xMode val="edge"/>
          <c:yMode val="edge"/>
          <c:x val="0.49176703479152406"/>
          <c:y val="3.2386126497433339E-2"/>
          <c:w val="0.4910428469899023"/>
          <c:h val="6.14013190758818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'Table S7'!$M$5</c:f>
              <c:strCache>
                <c:ptCount val="1"/>
                <c:pt idx="0">
                  <c:v>Transcriptome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7.8460889666200392E-2"/>
                  <c:y val="0.2309488722786890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'Table S7'!$N$4:$U$4</c:f>
              <c:numCache>
                <c:formatCode>General</c:formatCode>
                <c:ptCount val="8"/>
                <c:pt idx="0">
                  <c:v>25.342545025968644</c:v>
                </c:pt>
                <c:pt idx="1">
                  <c:v>5.3826836950900949</c:v>
                </c:pt>
                <c:pt idx="2">
                  <c:v>20.160436533597338</c:v>
                </c:pt>
                <c:pt idx="3">
                  <c:v>4.4066813017654995</c:v>
                </c:pt>
                <c:pt idx="4">
                  <c:v>-3.6598591740791901</c:v>
                </c:pt>
                <c:pt idx="5">
                  <c:v>-1.3950653576446499</c:v>
                </c:pt>
                <c:pt idx="6">
                  <c:v>-3.0796418918819102</c:v>
                </c:pt>
                <c:pt idx="7">
                  <c:v>-4.7362960292198197</c:v>
                </c:pt>
              </c:numCache>
            </c:numRef>
          </c:xVal>
          <c:yVal>
            <c:numRef>
              <c:f>'Table S7'!$N$5:$U$5</c:f>
              <c:numCache>
                <c:formatCode>General</c:formatCode>
                <c:ptCount val="8"/>
                <c:pt idx="0">
                  <c:v>51.597701149425298</c:v>
                </c:pt>
                <c:pt idx="1">
                  <c:v>8.7094594594594597</c:v>
                </c:pt>
                <c:pt idx="2">
                  <c:v>51.855769230769226</c:v>
                </c:pt>
                <c:pt idx="3">
                  <c:v>8.3837209302325579</c:v>
                </c:pt>
                <c:pt idx="4">
                  <c:v>-5.7164634146341502</c:v>
                </c:pt>
                <c:pt idx="5">
                  <c:v>-3.8178752107925802</c:v>
                </c:pt>
                <c:pt idx="6">
                  <c:v>-3.0259740259740302</c:v>
                </c:pt>
                <c:pt idx="7">
                  <c:v>-5.8276836158192102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107-47F6-92CB-B4E7528A2C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4183759"/>
        <c:axId val="1533578111"/>
      </c:scatterChart>
      <c:valAx>
        <c:axId val="166418375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3578111"/>
        <c:crosses val="autoZero"/>
        <c:crossBetween val="midCat"/>
      </c:valAx>
      <c:valAx>
        <c:axId val="15335781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41837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65392</xdr:colOff>
      <xdr:row>6</xdr:row>
      <xdr:rowOff>104864</xdr:rowOff>
    </xdr:from>
    <xdr:to>
      <xdr:col>16</xdr:col>
      <xdr:colOff>696058</xdr:colOff>
      <xdr:row>25</xdr:row>
      <xdr:rowOff>14653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E3B79D5-944A-4264-ABE2-63F5AD294E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14335</xdr:colOff>
      <xdr:row>6</xdr:row>
      <xdr:rowOff>145392</xdr:rowOff>
    </xdr:from>
    <xdr:to>
      <xdr:col>21</xdr:col>
      <xdr:colOff>153866</xdr:colOff>
      <xdr:row>24</xdr:row>
      <xdr:rowOff>175846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F85AFD5-A9C2-4908-9246-59C6A52ABC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6"/>
  <sheetViews>
    <sheetView tabSelected="1" zoomScaleNormal="100" workbookViewId="0">
      <selection activeCell="E14" sqref="E14"/>
    </sheetView>
  </sheetViews>
  <sheetFormatPr defaultRowHeight="15" x14ac:dyDescent="0.25"/>
  <cols>
    <col min="1" max="1" width="16.140625" bestFit="1" customWidth="1"/>
    <col min="2" max="2" width="17.28515625" bestFit="1" customWidth="1"/>
    <col min="3" max="3" width="12.7109375" bestFit="1" customWidth="1"/>
    <col min="4" max="6" width="12" bestFit="1" customWidth="1"/>
    <col min="7" max="7" width="15.5703125" bestFit="1" customWidth="1"/>
    <col min="8" max="8" width="15.5703125" customWidth="1"/>
    <col min="9" max="9" width="13" bestFit="1" customWidth="1"/>
    <col min="10" max="10" width="12" bestFit="1" customWidth="1"/>
    <col min="13" max="13" width="13.85546875" bestFit="1" customWidth="1"/>
    <col min="14" max="17" width="13.42578125" bestFit="1" customWidth="1"/>
    <col min="18" max="18" width="15.5703125" bestFit="1" customWidth="1"/>
    <col min="19" max="21" width="14" bestFit="1" customWidth="1"/>
  </cols>
  <sheetData>
    <row r="1" spans="1:22" x14ac:dyDescent="0.25">
      <c r="A1" s="6" t="s">
        <v>22</v>
      </c>
      <c r="M1" s="6" t="s">
        <v>23</v>
      </c>
    </row>
    <row r="2" spans="1:22" x14ac:dyDescent="0.25">
      <c r="A2" s="2"/>
      <c r="B2" s="2" t="s">
        <v>13</v>
      </c>
      <c r="C2" s="3" t="s">
        <v>14</v>
      </c>
      <c r="D2" s="2" t="s">
        <v>15</v>
      </c>
      <c r="E2" s="2" t="s">
        <v>24</v>
      </c>
      <c r="F2" s="2" t="s">
        <v>16</v>
      </c>
      <c r="G2" s="3" t="s">
        <v>21</v>
      </c>
      <c r="H2" s="7"/>
      <c r="I2" s="2" t="s">
        <v>13</v>
      </c>
      <c r="J2" s="2" t="s">
        <v>16</v>
      </c>
      <c r="K2" s="2" t="s">
        <v>17</v>
      </c>
      <c r="M2" s="2"/>
      <c r="N2" s="8" t="s">
        <v>7</v>
      </c>
      <c r="O2" s="8"/>
      <c r="P2" s="8"/>
      <c r="Q2" s="8"/>
      <c r="R2" s="8" t="s">
        <v>8</v>
      </c>
      <c r="S2" s="8"/>
      <c r="T2" s="8"/>
      <c r="U2" s="8"/>
    </row>
    <row r="3" spans="1:22" x14ac:dyDescent="0.25">
      <c r="A3" s="2" t="s">
        <v>19</v>
      </c>
      <c r="B3" s="3" t="s">
        <v>0</v>
      </c>
      <c r="C3" s="3">
        <v>1</v>
      </c>
      <c r="D3" s="3">
        <v>5.8043920944211E-2</v>
      </c>
      <c r="E3" s="3">
        <v>1.4939439217235</v>
      </c>
      <c r="F3" s="2">
        <f>E3/D3</f>
        <v>25.738163401459499</v>
      </c>
      <c r="G3" s="2">
        <f>LOG(F3,2)</f>
        <v>4.6858372057055018</v>
      </c>
      <c r="I3" s="3" t="s">
        <v>0</v>
      </c>
      <c r="J3" s="2">
        <f>AVERAGE(F3:F5)</f>
        <v>25.342545025968644</v>
      </c>
      <c r="K3" s="2">
        <f>STDEV(F3:F5)</f>
        <v>1.4232732296648638</v>
      </c>
      <c r="M3" s="2"/>
      <c r="N3" s="3" t="s">
        <v>0</v>
      </c>
      <c r="O3" s="3" t="s">
        <v>1</v>
      </c>
      <c r="P3" s="3" t="s">
        <v>2</v>
      </c>
      <c r="Q3" s="3" t="s">
        <v>12</v>
      </c>
      <c r="R3" s="3" t="s">
        <v>3</v>
      </c>
      <c r="S3" s="3" t="s">
        <v>4</v>
      </c>
      <c r="T3" s="3" t="s">
        <v>5</v>
      </c>
      <c r="U3" s="3" t="s">
        <v>6</v>
      </c>
      <c r="V3" s="4"/>
    </row>
    <row r="4" spans="1:22" x14ac:dyDescent="0.25">
      <c r="A4" s="2" t="s">
        <v>19</v>
      </c>
      <c r="B4" s="3"/>
      <c r="C4" s="3">
        <v>2</v>
      </c>
      <c r="D4" s="3">
        <v>5.1043920944211001E-2</v>
      </c>
      <c r="E4" s="3">
        <v>1.3539990024027599</v>
      </c>
      <c r="F4" s="2">
        <f t="shared" ref="F4:F14" si="0">E4/D4</f>
        <v>26.526155854732</v>
      </c>
      <c r="G4" s="2">
        <f t="shared" ref="G4:G14" si="1">LOG(F4,2)</f>
        <v>4.7293437116092454</v>
      </c>
      <c r="I4" s="3" t="s">
        <v>1</v>
      </c>
      <c r="J4" s="2">
        <f>AVERAGE(F6:F8)</f>
        <v>5.3826836950900949</v>
      </c>
      <c r="K4" s="2">
        <f>STDEV(F6:F8)</f>
        <v>1.7138984128841284</v>
      </c>
      <c r="M4" s="2" t="s">
        <v>9</v>
      </c>
      <c r="N4" s="2">
        <v>25.342545025968644</v>
      </c>
      <c r="O4" s="2">
        <v>5.3826836950900949</v>
      </c>
      <c r="P4" s="2">
        <v>20.160436533597338</v>
      </c>
      <c r="Q4" s="2">
        <v>4.4066813017654995</v>
      </c>
      <c r="R4" s="2">
        <v>-3.6598591740791901</v>
      </c>
      <c r="S4" s="2">
        <v>-1.3950653576446499</v>
      </c>
      <c r="T4" s="2">
        <v>-3.0796418918819102</v>
      </c>
      <c r="U4" s="2">
        <v>-4.7362960292198197</v>
      </c>
    </row>
    <row r="5" spans="1:22" x14ac:dyDescent="0.25">
      <c r="A5" s="2" t="s">
        <v>19</v>
      </c>
      <c r="B5" s="3"/>
      <c r="C5" s="3">
        <v>3</v>
      </c>
      <c r="D5" s="3">
        <v>6.1186705311307002E-2</v>
      </c>
      <c r="E5" s="3">
        <v>1.45399900240276</v>
      </c>
      <c r="F5" s="2">
        <f t="shared" si="0"/>
        <v>23.763315821714428</v>
      </c>
      <c r="G5" s="2">
        <f t="shared" si="1"/>
        <v>4.5706642519763543</v>
      </c>
      <c r="I5" s="3" t="s">
        <v>2</v>
      </c>
      <c r="J5" s="2">
        <f>AVERAGE(F9:F11)</f>
        <v>20.160436533597338</v>
      </c>
      <c r="K5" s="2">
        <v>3.1832505362854202</v>
      </c>
      <c r="M5" s="2" t="s">
        <v>10</v>
      </c>
      <c r="N5" s="3">
        <v>51.597701149425298</v>
      </c>
      <c r="O5" s="3">
        <v>8.7094594594594597</v>
      </c>
      <c r="P5" s="3">
        <v>51.855769230769226</v>
      </c>
      <c r="Q5" s="3">
        <v>8.3837209302325579</v>
      </c>
      <c r="R5" s="3">
        <v>-5.7164634146341502</v>
      </c>
      <c r="S5" s="3">
        <v>-3.8178752107925802</v>
      </c>
      <c r="T5" s="3">
        <v>-3.0259740259740302</v>
      </c>
      <c r="U5" s="3">
        <v>-5.8276836158192102</v>
      </c>
    </row>
    <row r="6" spans="1:22" x14ac:dyDescent="0.25">
      <c r="A6" s="2" t="s">
        <v>19</v>
      </c>
      <c r="B6" s="3" t="s">
        <v>1</v>
      </c>
      <c r="C6" s="3">
        <v>1</v>
      </c>
      <c r="D6" s="3">
        <v>0.248744656669242</v>
      </c>
      <c r="E6" s="3">
        <v>1.0495346656423099</v>
      </c>
      <c r="F6" s="2">
        <f t="shared" si="0"/>
        <v>4.2193254709301575</v>
      </c>
      <c r="G6" s="2">
        <f t="shared" si="1"/>
        <v>2.0770123786656107</v>
      </c>
      <c r="I6" s="3" t="s">
        <v>12</v>
      </c>
      <c r="J6" s="2">
        <f>AVERAGE(F12:F14)</f>
        <v>4.4066813017654995</v>
      </c>
      <c r="K6" s="2">
        <f>STDEV(F12:F14)</f>
        <v>1.5249014829314655</v>
      </c>
      <c r="M6" s="2" t="s">
        <v>11</v>
      </c>
      <c r="N6" s="2">
        <v>1.4232732296648638</v>
      </c>
      <c r="O6" s="2">
        <v>1.7138984128841284</v>
      </c>
      <c r="P6" s="2">
        <v>3.1832505362854202</v>
      </c>
      <c r="Q6" s="2">
        <v>1.5249014829314655</v>
      </c>
      <c r="R6" s="2">
        <v>0.46819531550981724</v>
      </c>
      <c r="S6" s="2">
        <v>0.13533837287599595</v>
      </c>
      <c r="T6" s="2">
        <v>0.97262791550646022</v>
      </c>
      <c r="U6" s="2">
        <v>0.81959525350187867</v>
      </c>
    </row>
    <row r="7" spans="1:22" x14ac:dyDescent="0.25">
      <c r="A7" s="2" t="s">
        <v>19</v>
      </c>
      <c r="B7" s="3"/>
      <c r="C7" s="3">
        <v>2</v>
      </c>
      <c r="D7" s="3">
        <v>0.208744656669242</v>
      </c>
      <c r="E7" s="3">
        <v>1.53445436807504</v>
      </c>
      <c r="F7" s="2">
        <f t="shared" si="0"/>
        <v>7.3508677661934039</v>
      </c>
      <c r="G7" s="2">
        <f t="shared" si="1"/>
        <v>2.8779145694165655</v>
      </c>
      <c r="I7" s="3" t="s">
        <v>3</v>
      </c>
      <c r="J7" s="2">
        <f>AVERAGE(F15:F17)</f>
        <v>3.6598591740791924</v>
      </c>
      <c r="K7" s="2">
        <f>STDEV(F15:F17)</f>
        <v>0.46819531550981724</v>
      </c>
    </row>
    <row r="8" spans="1:22" x14ac:dyDescent="0.25">
      <c r="A8" s="2" t="s">
        <v>19</v>
      </c>
      <c r="B8" s="3"/>
      <c r="C8" s="3">
        <v>3</v>
      </c>
      <c r="D8" s="3">
        <v>0.31334620157673898</v>
      </c>
      <c r="E8" s="3">
        <v>1.4344543680750399</v>
      </c>
      <c r="F8" s="2">
        <f>E8/D8</f>
        <v>4.5778578481467243</v>
      </c>
      <c r="G8" s="2">
        <f t="shared" si="1"/>
        <v>2.1946726649561059</v>
      </c>
      <c r="I8" s="3" t="s">
        <v>4</v>
      </c>
      <c r="J8" s="2">
        <f>AVERAGE(F18:F20)</f>
        <v>1.3950653576446495</v>
      </c>
      <c r="K8" s="2">
        <f>STDEV(F18:F20)</f>
        <v>0.13533837287599595</v>
      </c>
    </row>
    <row r="9" spans="1:22" x14ac:dyDescent="0.25">
      <c r="A9" s="2" t="s">
        <v>19</v>
      </c>
      <c r="B9" s="3" t="s">
        <v>2</v>
      </c>
      <c r="C9" s="3">
        <v>1</v>
      </c>
      <c r="D9" s="3">
        <v>6.9936275764143005E-2</v>
      </c>
      <c r="E9" s="3">
        <v>1.50995800125113</v>
      </c>
      <c r="F9" s="2">
        <f t="shared" si="0"/>
        <v>21.590483404397975</v>
      </c>
      <c r="G9" s="2">
        <f t="shared" si="1"/>
        <v>4.4323236401153263</v>
      </c>
      <c r="I9" s="3" t="s">
        <v>5</v>
      </c>
      <c r="J9" s="2">
        <f>AVERAGE(F21:F23)</f>
        <v>3.0796418918819106</v>
      </c>
      <c r="K9" s="2">
        <f>STDEV(F21:F23)</f>
        <v>0.97262791550646022</v>
      </c>
    </row>
    <row r="10" spans="1:22" x14ac:dyDescent="0.25">
      <c r="A10" s="2" t="s">
        <v>19</v>
      </c>
      <c r="B10" s="3"/>
      <c r="C10" s="3">
        <v>2</v>
      </c>
      <c r="D10" s="3">
        <v>7.7747285764142998E-2</v>
      </c>
      <c r="E10" s="3">
        <v>1.44762173349824</v>
      </c>
      <c r="F10" s="2">
        <f t="shared" si="0"/>
        <v>18.619579053727971</v>
      </c>
      <c r="G10" s="2">
        <f t="shared" si="1"/>
        <v>4.2187485521039463</v>
      </c>
      <c r="I10" s="3" t="s">
        <v>6</v>
      </c>
      <c r="J10" s="2">
        <f>AVERAGE(F24:F26)</f>
        <v>4.7362960292198224</v>
      </c>
      <c r="K10" s="2">
        <f>STDEV(F24:F26)</f>
        <v>0.81959525350187867</v>
      </c>
      <c r="N10" s="1"/>
      <c r="O10" s="1"/>
    </row>
    <row r="11" spans="1:22" x14ac:dyDescent="0.25">
      <c r="A11" s="2" t="s">
        <v>19</v>
      </c>
      <c r="B11" s="3"/>
      <c r="C11" s="3">
        <v>3</v>
      </c>
      <c r="D11" s="3">
        <v>7.6197965158530501E-2</v>
      </c>
      <c r="E11" s="3">
        <v>1.5446277834968301</v>
      </c>
      <c r="F11" s="2">
        <f t="shared" si="0"/>
        <v>20.27124714266607</v>
      </c>
      <c r="G11" s="2">
        <f t="shared" si="1"/>
        <v>4.3413629449744242</v>
      </c>
      <c r="J11" s="5"/>
      <c r="K11" s="5"/>
    </row>
    <row r="12" spans="1:22" x14ac:dyDescent="0.25">
      <c r="A12" s="2" t="s">
        <v>19</v>
      </c>
      <c r="B12" s="3" t="s">
        <v>12</v>
      </c>
      <c r="C12" s="3">
        <v>1</v>
      </c>
      <c r="D12" s="3">
        <v>0.46838109393081401</v>
      </c>
      <c r="E12" s="3">
        <v>1.55096296845235</v>
      </c>
      <c r="F12" s="2">
        <f t="shared" si="0"/>
        <v>3.3113270124465091</v>
      </c>
      <c r="G12" s="2">
        <f t="shared" si="1"/>
        <v>1.7274094921419418</v>
      </c>
      <c r="J12" s="5"/>
      <c r="K12" s="5"/>
    </row>
    <row r="13" spans="1:22" x14ac:dyDescent="0.25">
      <c r="A13" s="2" t="s">
        <v>19</v>
      </c>
      <c r="B13" s="3"/>
      <c r="C13" s="3">
        <v>2</v>
      </c>
      <c r="D13" s="3">
        <v>0.22838109393081399</v>
      </c>
      <c r="E13" s="3">
        <v>1.4041533120829499</v>
      </c>
      <c r="F13" s="2">
        <f t="shared" si="0"/>
        <v>6.148290508269155</v>
      </c>
      <c r="G13" s="2">
        <f t="shared" si="1"/>
        <v>2.6201853343418673</v>
      </c>
    </row>
    <row r="14" spans="1:22" x14ac:dyDescent="0.25">
      <c r="A14" s="2" t="s">
        <v>19</v>
      </c>
      <c r="B14" s="3"/>
      <c r="C14" s="3">
        <v>3</v>
      </c>
      <c r="D14" s="3">
        <v>0.34680995682576599</v>
      </c>
      <c r="E14" s="3">
        <v>1.30415331208295</v>
      </c>
      <c r="F14" s="2">
        <f t="shared" si="0"/>
        <v>3.7604263845808332</v>
      </c>
      <c r="G14" s="2">
        <f t="shared" si="1"/>
        <v>1.9108962544678769</v>
      </c>
      <c r="K14" t="s">
        <v>18</v>
      </c>
    </row>
    <row r="15" spans="1:22" x14ac:dyDescent="0.25">
      <c r="A15" s="2" t="s">
        <v>20</v>
      </c>
      <c r="B15" s="3" t="s">
        <v>3</v>
      </c>
      <c r="C15" s="3">
        <v>1</v>
      </c>
      <c r="D15" s="3">
        <v>1.2490635180073699</v>
      </c>
      <c r="E15" s="3">
        <v>0.31033145474243301</v>
      </c>
      <c r="F15" s="2">
        <f>D15/E15</f>
        <v>4.0249336601862034</v>
      </c>
      <c r="G15" s="2">
        <f>-LOG(F15,2)</f>
        <v>-2.0089650046162943</v>
      </c>
      <c r="I15" s="4"/>
      <c r="J15" s="4"/>
    </row>
    <row r="16" spans="1:22" x14ac:dyDescent="0.25">
      <c r="A16" s="2" t="s">
        <v>20</v>
      </c>
      <c r="B16" s="3"/>
      <c r="C16" s="3">
        <v>2</v>
      </c>
      <c r="D16" s="3">
        <v>1.34906351800737</v>
      </c>
      <c r="E16" s="3">
        <v>0.43073549464213301</v>
      </c>
      <c r="F16" s="2">
        <f t="shared" ref="F16:F26" si="2">D16/E16</f>
        <v>3.1319998811061747</v>
      </c>
      <c r="G16" s="2">
        <f t="shared" ref="G16:G26" si="3">-LOG(F16,2)</f>
        <v>-1.6470841578628184</v>
      </c>
      <c r="I16" s="4"/>
      <c r="J16" s="4"/>
      <c r="K16" s="5"/>
    </row>
    <row r="17" spans="1:11" x14ac:dyDescent="0.25">
      <c r="A17" s="2" t="s">
        <v>20</v>
      </c>
      <c r="B17" s="3"/>
      <c r="C17" s="3">
        <v>3</v>
      </c>
      <c r="D17" s="3">
        <v>1.3540610421448001</v>
      </c>
      <c r="E17" s="3">
        <v>0.35422107025776201</v>
      </c>
      <c r="F17" s="2">
        <f t="shared" si="2"/>
        <v>3.8226439809451982</v>
      </c>
      <c r="G17" s="2">
        <f t="shared" si="3"/>
        <v>-1.9345708421180996</v>
      </c>
      <c r="I17" s="4"/>
      <c r="J17" s="4"/>
      <c r="K17" s="5"/>
    </row>
    <row r="18" spans="1:11" x14ac:dyDescent="0.25">
      <c r="A18" s="2" t="s">
        <v>20</v>
      </c>
      <c r="B18" s="3" t="s">
        <v>4</v>
      </c>
      <c r="C18" s="3">
        <v>1</v>
      </c>
      <c r="D18" s="3">
        <v>1.5228655535462201</v>
      </c>
      <c r="E18" s="3">
        <v>0.98165064124926305</v>
      </c>
      <c r="F18" s="2">
        <f t="shared" si="2"/>
        <v>1.5513314916274072</v>
      </c>
      <c r="G18" s="2">
        <f t="shared" si="3"/>
        <v>-0.6335069972879519</v>
      </c>
    </row>
    <row r="19" spans="1:11" x14ac:dyDescent="0.25">
      <c r="A19" s="2" t="s">
        <v>20</v>
      </c>
      <c r="B19" s="3"/>
      <c r="C19" s="3">
        <v>2</v>
      </c>
      <c r="D19" s="3">
        <v>1.22383515354622</v>
      </c>
      <c r="E19" s="3">
        <v>0.93034263424657004</v>
      </c>
      <c r="F19" s="2">
        <f t="shared" si="2"/>
        <v>1.3154671284492216</v>
      </c>
      <c r="G19" s="2">
        <f t="shared" si="3"/>
        <v>-0.39557519816871139</v>
      </c>
    </row>
    <row r="20" spans="1:11" x14ac:dyDescent="0.25">
      <c r="A20" s="2" t="s">
        <v>20</v>
      </c>
      <c r="B20" s="3"/>
      <c r="C20" s="3">
        <v>3</v>
      </c>
      <c r="D20" s="3">
        <v>1.2001934102181</v>
      </c>
      <c r="E20" s="3">
        <v>0.91034263424657003</v>
      </c>
      <c r="F20" s="2">
        <f t="shared" si="2"/>
        <v>1.318397452857319</v>
      </c>
      <c r="G20" s="2">
        <f t="shared" si="3"/>
        <v>-0.39878536035095341</v>
      </c>
    </row>
    <row r="21" spans="1:11" x14ac:dyDescent="0.25">
      <c r="A21" s="2" t="s">
        <v>20</v>
      </c>
      <c r="B21" s="3" t="s">
        <v>5</v>
      </c>
      <c r="C21" s="3">
        <v>1</v>
      </c>
      <c r="D21" s="3">
        <v>0.39716697182599298</v>
      </c>
      <c r="E21" s="3">
        <v>0.16901200712766401</v>
      </c>
      <c r="F21" s="2">
        <f t="shared" si="2"/>
        <v>2.3499334667151253</v>
      </c>
      <c r="G21" s="2">
        <f t="shared" si="3"/>
        <v>-1.2326199105779494</v>
      </c>
    </row>
    <row r="22" spans="1:11" x14ac:dyDescent="0.25">
      <c r="A22" s="2" t="s">
        <v>20</v>
      </c>
      <c r="B22" s="3"/>
      <c r="C22" s="3">
        <v>2</v>
      </c>
      <c r="D22" s="3">
        <v>0.79079853661785404</v>
      </c>
      <c r="E22" s="3">
        <v>0.189012007127664</v>
      </c>
      <c r="F22" s="2">
        <f t="shared" si="2"/>
        <v>4.1838534420923139</v>
      </c>
      <c r="G22" s="2">
        <f t="shared" si="3"/>
        <v>-2.0648323157172972</v>
      </c>
    </row>
    <row r="23" spans="1:11" x14ac:dyDescent="0.25">
      <c r="A23" s="2" t="s">
        <v>20</v>
      </c>
      <c r="B23" s="3"/>
      <c r="C23" s="3">
        <v>3</v>
      </c>
      <c r="D23" s="3">
        <v>0.49716697182599301</v>
      </c>
      <c r="E23" s="3">
        <v>0.183786125104063</v>
      </c>
      <c r="F23" s="2">
        <f t="shared" si="2"/>
        <v>2.7051387668382918</v>
      </c>
      <c r="G23" s="2">
        <f t="shared" si="3"/>
        <v>-1.4357026025898065</v>
      </c>
    </row>
    <row r="24" spans="1:11" x14ac:dyDescent="0.25">
      <c r="A24" s="2" t="s">
        <v>20</v>
      </c>
      <c r="B24" s="3" t="s">
        <v>6</v>
      </c>
      <c r="C24" s="3">
        <v>1</v>
      </c>
      <c r="D24" s="3">
        <v>1.24908437903772</v>
      </c>
      <c r="E24" s="3">
        <v>0.30862002652758203</v>
      </c>
      <c r="F24" s="2">
        <f t="shared" si="2"/>
        <v>4.0473212094876372</v>
      </c>
      <c r="G24" s="2">
        <f t="shared" si="3"/>
        <v>-2.0169673508471209</v>
      </c>
    </row>
    <row r="25" spans="1:11" x14ac:dyDescent="0.25">
      <c r="A25" s="2" t="s">
        <v>20</v>
      </c>
      <c r="B25" s="3"/>
      <c r="C25" s="3">
        <v>2</v>
      </c>
      <c r="D25" s="3">
        <v>1.2314602711020599</v>
      </c>
      <c r="E25" s="3">
        <v>0.218240526527582</v>
      </c>
      <c r="F25" s="2">
        <f t="shared" si="2"/>
        <v>5.6426745788043347</v>
      </c>
      <c r="G25" s="2">
        <f t="shared" si="3"/>
        <v>-2.4963791496739138</v>
      </c>
    </row>
    <row r="26" spans="1:11" x14ac:dyDescent="0.25">
      <c r="A26" s="2" t="s">
        <v>20</v>
      </c>
      <c r="B26" s="3"/>
      <c r="C26" s="3">
        <v>3</v>
      </c>
      <c r="D26" s="2">
        <v>1.11154028110206</v>
      </c>
      <c r="E26" s="2">
        <v>0.245976271941166</v>
      </c>
      <c r="F26" s="2">
        <f t="shared" si="2"/>
        <v>4.5188922993674954</v>
      </c>
      <c r="G26" s="2">
        <f t="shared" si="3"/>
        <v>-2.1759691730699902</v>
      </c>
    </row>
  </sheetData>
  <mergeCells count="2">
    <mergeCell ref="N2:Q2"/>
    <mergeCell ref="R2:U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Das, Ashim Kumar</cp:lastModifiedBy>
  <dcterms:created xsi:type="dcterms:W3CDTF">2015-06-05T18:17:20Z</dcterms:created>
  <dcterms:modified xsi:type="dcterms:W3CDTF">2024-08-22T06:49:18Z</dcterms:modified>
</cp:coreProperties>
</file>