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cREM1.1" sheetId="4" r:id="rId1"/>
    <sheet name="CcREM1.2" sheetId="5" r:id="rId2"/>
    <sheet name="CcREM1.3" sheetId="6" r:id="rId3"/>
    <sheet name="CcREM3" sheetId="7" r:id="rId4"/>
    <sheet name="CcREM4.1" sheetId="8" r:id="rId5"/>
    <sheet name="CcREM4.2" sheetId="9" r:id="rId6"/>
    <sheet name="CCREM5.1" sheetId="10" r:id="rId7"/>
    <sheet name="CcREM5.2" sheetId="11" r:id="rId8"/>
    <sheet name="CCREM6.1" sheetId="12" r:id="rId9"/>
    <sheet name="CcREM6.2" sheetId="13" r:id="rId10"/>
    <sheet name="CCREM6.4" sheetId="14" r:id="rId11"/>
    <sheet name="CCREM6.5" sheetId="15" r:id="rId12"/>
    <sheet name="CCREM6.7a" sheetId="16" r:id="rId13"/>
    <sheet name="CcREM6.7b" sheetId="17" r:id="rId1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4" l="1"/>
  <c r="F10" i="4"/>
  <c r="F7" i="4"/>
  <c r="F16" i="15"/>
  <c r="F12" i="15"/>
  <c r="F10" i="15"/>
  <c r="F6" i="15"/>
  <c r="F3" i="15"/>
  <c r="F13" i="11"/>
  <c r="F4" i="10"/>
  <c r="F16" i="10"/>
  <c r="F12" i="10"/>
  <c r="F11" i="9"/>
  <c r="F17" i="8"/>
  <c r="F6" i="6"/>
  <c r="F17" i="6"/>
  <c r="F12" i="6"/>
  <c r="F16" i="5"/>
  <c r="F5" i="5"/>
  <c r="F9" i="4"/>
  <c r="F12" i="4"/>
  <c r="F3" i="4"/>
  <c r="F15" i="17"/>
  <c r="H15" i="17"/>
  <c r="J15" i="17"/>
  <c r="K15" i="17"/>
  <c r="F13" i="17"/>
  <c r="H13" i="17"/>
  <c r="J13" i="17"/>
  <c r="K13" i="17"/>
  <c r="F14" i="17"/>
  <c r="H14" i="17"/>
  <c r="J14" i="17"/>
  <c r="K14" i="17"/>
  <c r="M12" i="17"/>
  <c r="L12" i="17"/>
  <c r="F5" i="17"/>
  <c r="H5" i="17"/>
  <c r="I3" i="17"/>
  <c r="J3" i="17"/>
  <c r="K3" i="17"/>
  <c r="J5" i="17"/>
  <c r="K5" i="17"/>
  <c r="M3" i="17"/>
  <c r="F3" i="17"/>
  <c r="H3" i="17"/>
  <c r="L3" i="17"/>
  <c r="F17" i="17"/>
  <c r="H17" i="17"/>
  <c r="F4" i="17"/>
  <c r="H4" i="17"/>
  <c r="J17" i="17"/>
  <c r="K17" i="17"/>
  <c r="F16" i="17"/>
  <c r="H16" i="17"/>
  <c r="J16" i="17"/>
  <c r="K16" i="17"/>
  <c r="M15" i="17"/>
  <c r="L15" i="17"/>
  <c r="F12" i="17"/>
  <c r="H12" i="17"/>
  <c r="J12" i="17"/>
  <c r="K12" i="17"/>
  <c r="F11" i="17"/>
  <c r="H11" i="17"/>
  <c r="J11" i="17"/>
  <c r="K11" i="17"/>
  <c r="F10" i="17"/>
  <c r="H10" i="17"/>
  <c r="J10" i="17"/>
  <c r="K10" i="17"/>
  <c r="F9" i="17"/>
  <c r="H9" i="17"/>
  <c r="J9" i="17"/>
  <c r="K9" i="17"/>
  <c r="M9" i="17"/>
  <c r="L9" i="17"/>
  <c r="F8" i="17"/>
  <c r="H8" i="17"/>
  <c r="J8" i="17"/>
  <c r="K8" i="17"/>
  <c r="P7" i="17"/>
  <c r="O7" i="17"/>
  <c r="F7" i="17"/>
  <c r="H7" i="17"/>
  <c r="J7" i="17"/>
  <c r="K7" i="17"/>
  <c r="P6" i="17"/>
  <c r="O6" i="17"/>
  <c r="F6" i="17"/>
  <c r="H6" i="17"/>
  <c r="J6" i="17"/>
  <c r="K6" i="17"/>
  <c r="M6" i="17"/>
  <c r="L6" i="17"/>
  <c r="P5" i="17"/>
  <c r="O5" i="17"/>
  <c r="P4" i="17"/>
  <c r="O4" i="17"/>
  <c r="J4" i="17"/>
  <c r="K4" i="17"/>
  <c r="P3" i="17"/>
  <c r="O3" i="17"/>
  <c r="F15" i="16"/>
  <c r="F9" i="16"/>
  <c r="H9" i="16"/>
  <c r="J9" i="16"/>
  <c r="K9" i="16"/>
  <c r="F10" i="16"/>
  <c r="H10" i="16"/>
  <c r="J10" i="16"/>
  <c r="K10" i="16"/>
  <c r="M9" i="16"/>
  <c r="L9" i="16"/>
  <c r="F8" i="16"/>
  <c r="F6" i="16"/>
  <c r="F7" i="16"/>
  <c r="F17" i="16"/>
  <c r="H17" i="16"/>
  <c r="F3" i="16"/>
  <c r="H3" i="16"/>
  <c r="F4" i="16"/>
  <c r="H4" i="16"/>
  <c r="F5" i="16"/>
  <c r="H5" i="16"/>
  <c r="I3" i="16"/>
  <c r="J17" i="16"/>
  <c r="K17" i="16"/>
  <c r="F16" i="16"/>
  <c r="H16" i="16"/>
  <c r="J16" i="16"/>
  <c r="K16" i="16"/>
  <c r="H15" i="16"/>
  <c r="J15" i="16"/>
  <c r="K15" i="16"/>
  <c r="M15" i="16"/>
  <c r="L15" i="16"/>
  <c r="F14" i="16"/>
  <c r="H14" i="16"/>
  <c r="J14" i="16"/>
  <c r="K14" i="16"/>
  <c r="F13" i="16"/>
  <c r="H13" i="16"/>
  <c r="J13" i="16"/>
  <c r="K13" i="16"/>
  <c r="F12" i="16"/>
  <c r="H12" i="16"/>
  <c r="J12" i="16"/>
  <c r="K12" i="16"/>
  <c r="M12" i="16"/>
  <c r="L12" i="16"/>
  <c r="F11" i="16"/>
  <c r="H11" i="16"/>
  <c r="J11" i="16"/>
  <c r="K11" i="16"/>
  <c r="H8" i="16"/>
  <c r="J8" i="16"/>
  <c r="K8" i="16"/>
  <c r="P7" i="16"/>
  <c r="O7" i="16"/>
  <c r="H7" i="16"/>
  <c r="J7" i="16"/>
  <c r="K7" i="16"/>
  <c r="P6" i="16"/>
  <c r="O6" i="16"/>
  <c r="H6" i="16"/>
  <c r="J6" i="16"/>
  <c r="K6" i="16"/>
  <c r="M6" i="16"/>
  <c r="L6" i="16"/>
  <c r="P5" i="16"/>
  <c r="O5" i="16"/>
  <c r="J5" i="16"/>
  <c r="K5" i="16"/>
  <c r="P4" i="16"/>
  <c r="O4" i="16"/>
  <c r="J4" i="16"/>
  <c r="K4" i="16"/>
  <c r="J3" i="16"/>
  <c r="K3" i="16"/>
  <c r="M3" i="16"/>
  <c r="P3" i="16"/>
  <c r="L3" i="16"/>
  <c r="O3" i="16"/>
  <c r="F17" i="15"/>
  <c r="H17" i="15"/>
  <c r="H3" i="15"/>
  <c r="F4" i="15"/>
  <c r="H4" i="15"/>
  <c r="F5" i="15"/>
  <c r="H5" i="15"/>
  <c r="I3" i="15"/>
  <c r="J17" i="15"/>
  <c r="K17" i="15"/>
  <c r="H16" i="15"/>
  <c r="J16" i="15"/>
  <c r="K16" i="15"/>
  <c r="F15" i="15"/>
  <c r="H15" i="15"/>
  <c r="J15" i="15"/>
  <c r="K15" i="15"/>
  <c r="M15" i="15"/>
  <c r="L15" i="15"/>
  <c r="F14" i="15"/>
  <c r="H14" i="15"/>
  <c r="J14" i="15"/>
  <c r="K14" i="15"/>
  <c r="F13" i="15"/>
  <c r="H13" i="15"/>
  <c r="J13" i="15"/>
  <c r="K13" i="15"/>
  <c r="H12" i="15"/>
  <c r="J12" i="15"/>
  <c r="K12" i="15"/>
  <c r="M12" i="15"/>
  <c r="L12" i="15"/>
  <c r="F11" i="15"/>
  <c r="H11" i="15"/>
  <c r="J11" i="15"/>
  <c r="K11" i="15"/>
  <c r="H10" i="15"/>
  <c r="J10" i="15"/>
  <c r="K10" i="15"/>
  <c r="F9" i="15"/>
  <c r="H9" i="15"/>
  <c r="J9" i="15"/>
  <c r="K9" i="15"/>
  <c r="M9" i="15"/>
  <c r="L9" i="15"/>
  <c r="F8" i="15"/>
  <c r="H8" i="15"/>
  <c r="J8" i="15"/>
  <c r="K8" i="15"/>
  <c r="P7" i="15"/>
  <c r="O7" i="15"/>
  <c r="F7" i="15"/>
  <c r="H7" i="15"/>
  <c r="J7" i="15"/>
  <c r="K7" i="15"/>
  <c r="P6" i="15"/>
  <c r="O6" i="15"/>
  <c r="H6" i="15"/>
  <c r="J6" i="15"/>
  <c r="K6" i="15"/>
  <c r="M6" i="15"/>
  <c r="L6" i="15"/>
  <c r="P5" i="15"/>
  <c r="O5" i="15"/>
  <c r="J5" i="15"/>
  <c r="K5" i="15"/>
  <c r="P4" i="15"/>
  <c r="O4" i="15"/>
  <c r="J4" i="15"/>
  <c r="K4" i="15"/>
  <c r="J3" i="15"/>
  <c r="K3" i="15"/>
  <c r="M3" i="15"/>
  <c r="P3" i="15"/>
  <c r="L3" i="15"/>
  <c r="O3" i="15"/>
  <c r="F13" i="14"/>
  <c r="H13" i="14"/>
  <c r="J13" i="14"/>
  <c r="K13" i="14"/>
  <c r="F14" i="14"/>
  <c r="H14" i="14"/>
  <c r="J14" i="14"/>
  <c r="K14" i="14"/>
  <c r="M12" i="14"/>
  <c r="L12" i="14"/>
  <c r="F17" i="14"/>
  <c r="H17" i="14"/>
  <c r="F3" i="14"/>
  <c r="H3" i="14"/>
  <c r="F4" i="14"/>
  <c r="H4" i="14"/>
  <c r="F5" i="14"/>
  <c r="H5" i="14"/>
  <c r="I3" i="14"/>
  <c r="J17" i="14"/>
  <c r="K17" i="14"/>
  <c r="F16" i="14"/>
  <c r="H16" i="14"/>
  <c r="J16" i="14"/>
  <c r="K16" i="14"/>
  <c r="F15" i="14"/>
  <c r="H15" i="14"/>
  <c r="J15" i="14"/>
  <c r="K15" i="14"/>
  <c r="M15" i="14"/>
  <c r="L15" i="14"/>
  <c r="F12" i="14"/>
  <c r="H12" i="14"/>
  <c r="J12" i="14"/>
  <c r="K12" i="14"/>
  <c r="F11" i="14"/>
  <c r="H11" i="14"/>
  <c r="J11" i="14"/>
  <c r="K11" i="14"/>
  <c r="F10" i="14"/>
  <c r="H10" i="14"/>
  <c r="J10" i="14"/>
  <c r="K10" i="14"/>
  <c r="F9" i="14"/>
  <c r="H9" i="14"/>
  <c r="J9" i="14"/>
  <c r="K9" i="14"/>
  <c r="M9" i="14"/>
  <c r="L9" i="14"/>
  <c r="F8" i="14"/>
  <c r="H8" i="14"/>
  <c r="J8" i="14"/>
  <c r="K8" i="14"/>
  <c r="P7" i="14"/>
  <c r="O7" i="14"/>
  <c r="F7" i="14"/>
  <c r="H7" i="14"/>
  <c r="J7" i="14"/>
  <c r="K7" i="14"/>
  <c r="P6" i="14"/>
  <c r="O6" i="14"/>
  <c r="F6" i="14"/>
  <c r="H6" i="14"/>
  <c r="J6" i="14"/>
  <c r="K6" i="14"/>
  <c r="M6" i="14"/>
  <c r="L6" i="14"/>
  <c r="P5" i="14"/>
  <c r="O5" i="14"/>
  <c r="J5" i="14"/>
  <c r="K5" i="14"/>
  <c r="P4" i="14"/>
  <c r="O4" i="14"/>
  <c r="J4" i="14"/>
  <c r="K4" i="14"/>
  <c r="J3" i="14"/>
  <c r="K3" i="14"/>
  <c r="M3" i="14"/>
  <c r="P3" i="14"/>
  <c r="L3" i="14"/>
  <c r="O3" i="14"/>
  <c r="F17" i="13"/>
  <c r="H17" i="13"/>
  <c r="F3" i="13"/>
  <c r="H3" i="13"/>
  <c r="F4" i="13"/>
  <c r="H4" i="13"/>
  <c r="F5" i="13"/>
  <c r="H5" i="13"/>
  <c r="I3" i="13"/>
  <c r="J17" i="13"/>
  <c r="K17" i="13"/>
  <c r="F16" i="13"/>
  <c r="H16" i="13"/>
  <c r="J16" i="13"/>
  <c r="K16" i="13"/>
  <c r="F15" i="13"/>
  <c r="H15" i="13"/>
  <c r="J15" i="13"/>
  <c r="K15" i="13"/>
  <c r="M15" i="13"/>
  <c r="L15" i="13"/>
  <c r="F14" i="13"/>
  <c r="H14" i="13"/>
  <c r="J14" i="13"/>
  <c r="K14" i="13"/>
  <c r="F13" i="13"/>
  <c r="H13" i="13"/>
  <c r="J13" i="13"/>
  <c r="K13" i="13"/>
  <c r="F12" i="13"/>
  <c r="H12" i="13"/>
  <c r="J12" i="13"/>
  <c r="K12" i="13"/>
  <c r="M12" i="13"/>
  <c r="L12" i="13"/>
  <c r="F11" i="13"/>
  <c r="H11" i="13"/>
  <c r="J11" i="13"/>
  <c r="K11" i="13"/>
  <c r="F10" i="13"/>
  <c r="H10" i="13"/>
  <c r="J10" i="13"/>
  <c r="K10" i="13"/>
  <c r="F9" i="13"/>
  <c r="H9" i="13"/>
  <c r="J9" i="13"/>
  <c r="K9" i="13"/>
  <c r="M9" i="13"/>
  <c r="L9" i="13"/>
  <c r="F8" i="13"/>
  <c r="H8" i="13"/>
  <c r="J8" i="13"/>
  <c r="K8" i="13"/>
  <c r="P7" i="13"/>
  <c r="O7" i="13"/>
  <c r="F7" i="13"/>
  <c r="H7" i="13"/>
  <c r="J7" i="13"/>
  <c r="K7" i="13"/>
  <c r="P6" i="13"/>
  <c r="O6" i="13"/>
  <c r="F6" i="13"/>
  <c r="H6" i="13"/>
  <c r="J6" i="13"/>
  <c r="K6" i="13"/>
  <c r="M6" i="13"/>
  <c r="L6" i="13"/>
  <c r="P5" i="13"/>
  <c r="O5" i="13"/>
  <c r="J5" i="13"/>
  <c r="K5" i="13"/>
  <c r="P4" i="13"/>
  <c r="O4" i="13"/>
  <c r="J4" i="13"/>
  <c r="K4" i="13"/>
  <c r="J3" i="13"/>
  <c r="K3" i="13"/>
  <c r="M3" i="13"/>
  <c r="P3" i="13"/>
  <c r="L3" i="13"/>
  <c r="O3" i="13"/>
  <c r="F14" i="12"/>
  <c r="H14" i="12"/>
  <c r="J14" i="12"/>
  <c r="K14" i="12"/>
  <c r="M12" i="12"/>
  <c r="L12" i="12"/>
  <c r="F3" i="12"/>
  <c r="H3" i="12"/>
  <c r="F4" i="12"/>
  <c r="H4" i="12"/>
  <c r="F5" i="12"/>
  <c r="H5" i="12"/>
  <c r="I3" i="12"/>
  <c r="F12" i="12"/>
  <c r="H12" i="12"/>
  <c r="J12" i="12"/>
  <c r="K12" i="12"/>
  <c r="J13" i="12"/>
  <c r="K13" i="12"/>
  <c r="F17" i="12"/>
  <c r="H17" i="12"/>
  <c r="J17" i="12"/>
  <c r="K17" i="12"/>
  <c r="F16" i="12"/>
  <c r="H16" i="12"/>
  <c r="J16" i="12"/>
  <c r="K16" i="12"/>
  <c r="F15" i="12"/>
  <c r="H15" i="12"/>
  <c r="J15" i="12"/>
  <c r="K15" i="12"/>
  <c r="M15" i="12"/>
  <c r="L15" i="12"/>
  <c r="F13" i="12"/>
  <c r="H13" i="12"/>
  <c r="F11" i="12"/>
  <c r="H11" i="12"/>
  <c r="J11" i="12"/>
  <c r="K11" i="12"/>
  <c r="F10" i="12"/>
  <c r="H10" i="12"/>
  <c r="J10" i="12"/>
  <c r="K10" i="12"/>
  <c r="F9" i="12"/>
  <c r="H9" i="12"/>
  <c r="J9" i="12"/>
  <c r="K9" i="12"/>
  <c r="M9" i="12"/>
  <c r="L9" i="12"/>
  <c r="F8" i="12"/>
  <c r="H8" i="12"/>
  <c r="J8" i="12"/>
  <c r="K8" i="12"/>
  <c r="P7" i="12"/>
  <c r="O7" i="12"/>
  <c r="F7" i="12"/>
  <c r="H7" i="12"/>
  <c r="J7" i="12"/>
  <c r="K7" i="12"/>
  <c r="P6" i="12"/>
  <c r="O6" i="12"/>
  <c r="F6" i="12"/>
  <c r="H6" i="12"/>
  <c r="J6" i="12"/>
  <c r="K6" i="12"/>
  <c r="M6" i="12"/>
  <c r="L6" i="12"/>
  <c r="P5" i="12"/>
  <c r="O5" i="12"/>
  <c r="J5" i="12"/>
  <c r="K5" i="12"/>
  <c r="P4" i="12"/>
  <c r="O4" i="12"/>
  <c r="J4" i="12"/>
  <c r="K4" i="12"/>
  <c r="J3" i="12"/>
  <c r="K3" i="12"/>
  <c r="M3" i="12"/>
  <c r="P3" i="12"/>
  <c r="L3" i="12"/>
  <c r="O3" i="12"/>
  <c r="F4" i="11"/>
  <c r="F3" i="11"/>
  <c r="F17" i="11"/>
  <c r="H17" i="11"/>
  <c r="H3" i="11"/>
  <c r="H4" i="11"/>
  <c r="F5" i="11"/>
  <c r="H5" i="11"/>
  <c r="I3" i="11"/>
  <c r="J17" i="11"/>
  <c r="K17" i="11"/>
  <c r="F16" i="11"/>
  <c r="H16" i="11"/>
  <c r="J16" i="11"/>
  <c r="K16" i="11"/>
  <c r="F15" i="11"/>
  <c r="H15" i="11"/>
  <c r="J15" i="11"/>
  <c r="K15" i="11"/>
  <c r="M15" i="11"/>
  <c r="L15" i="11"/>
  <c r="F14" i="11"/>
  <c r="H14" i="11"/>
  <c r="J14" i="11"/>
  <c r="K14" i="11"/>
  <c r="H13" i="11"/>
  <c r="J13" i="11"/>
  <c r="K13" i="11"/>
  <c r="F12" i="11"/>
  <c r="H12" i="11"/>
  <c r="J12" i="11"/>
  <c r="K12" i="11"/>
  <c r="M12" i="11"/>
  <c r="L12" i="11"/>
  <c r="F11" i="11"/>
  <c r="H11" i="11"/>
  <c r="J11" i="11"/>
  <c r="K11" i="11"/>
  <c r="F10" i="11"/>
  <c r="H10" i="11"/>
  <c r="J10" i="11"/>
  <c r="K10" i="11"/>
  <c r="F9" i="11"/>
  <c r="H9" i="11"/>
  <c r="J9" i="11"/>
  <c r="K9" i="11"/>
  <c r="M9" i="11"/>
  <c r="L9" i="11"/>
  <c r="H8" i="11"/>
  <c r="J8" i="11"/>
  <c r="K8" i="11"/>
  <c r="P7" i="11"/>
  <c r="O7" i="11"/>
  <c r="F7" i="11"/>
  <c r="H7" i="11"/>
  <c r="J7" i="11"/>
  <c r="K7" i="11"/>
  <c r="P6" i="11"/>
  <c r="O6" i="11"/>
  <c r="F6" i="11"/>
  <c r="H6" i="11"/>
  <c r="J6" i="11"/>
  <c r="K6" i="11"/>
  <c r="M6" i="11"/>
  <c r="L6" i="11"/>
  <c r="P5" i="11"/>
  <c r="O5" i="11"/>
  <c r="J5" i="11"/>
  <c r="K5" i="11"/>
  <c r="P4" i="11"/>
  <c r="O4" i="11"/>
  <c r="J4" i="11"/>
  <c r="K4" i="11"/>
  <c r="J3" i="11"/>
  <c r="K3" i="11"/>
  <c r="M3" i="11"/>
  <c r="P3" i="11"/>
  <c r="L3" i="11"/>
  <c r="O3" i="11"/>
  <c r="F6" i="10"/>
  <c r="F17" i="10"/>
  <c r="H17" i="10"/>
  <c r="F3" i="10"/>
  <c r="H3" i="10"/>
  <c r="H4" i="10"/>
  <c r="F5" i="10"/>
  <c r="H5" i="10"/>
  <c r="I3" i="10"/>
  <c r="J17" i="10"/>
  <c r="K17" i="10"/>
  <c r="H16" i="10"/>
  <c r="J16" i="10"/>
  <c r="K16" i="10"/>
  <c r="F15" i="10"/>
  <c r="H15" i="10"/>
  <c r="J15" i="10"/>
  <c r="K15" i="10"/>
  <c r="M15" i="10"/>
  <c r="L15" i="10"/>
  <c r="F14" i="10"/>
  <c r="H14" i="10"/>
  <c r="J14" i="10"/>
  <c r="K14" i="10"/>
  <c r="F13" i="10"/>
  <c r="H13" i="10"/>
  <c r="J13" i="10"/>
  <c r="K13" i="10"/>
  <c r="H12" i="10"/>
  <c r="J12" i="10"/>
  <c r="K12" i="10"/>
  <c r="M12" i="10"/>
  <c r="L12" i="10"/>
  <c r="F11" i="10"/>
  <c r="H11" i="10"/>
  <c r="J11" i="10"/>
  <c r="K11" i="10"/>
  <c r="F10" i="10"/>
  <c r="H10" i="10"/>
  <c r="J10" i="10"/>
  <c r="K10" i="10"/>
  <c r="F9" i="10"/>
  <c r="H9" i="10"/>
  <c r="J9" i="10"/>
  <c r="K9" i="10"/>
  <c r="M9" i="10"/>
  <c r="L9" i="10"/>
  <c r="F8" i="10"/>
  <c r="H8" i="10"/>
  <c r="J8" i="10"/>
  <c r="K8" i="10"/>
  <c r="P7" i="10"/>
  <c r="O7" i="10"/>
  <c r="F7" i="10"/>
  <c r="H7" i="10"/>
  <c r="J7" i="10"/>
  <c r="K7" i="10"/>
  <c r="P6" i="10"/>
  <c r="O6" i="10"/>
  <c r="H6" i="10"/>
  <c r="J6" i="10"/>
  <c r="K6" i="10"/>
  <c r="M6" i="10"/>
  <c r="L6" i="10"/>
  <c r="P5" i="10"/>
  <c r="O5" i="10"/>
  <c r="J5" i="10"/>
  <c r="K5" i="10"/>
  <c r="P4" i="10"/>
  <c r="O4" i="10"/>
  <c r="J4" i="10"/>
  <c r="K4" i="10"/>
  <c r="J3" i="10"/>
  <c r="K3" i="10"/>
  <c r="M3" i="10"/>
  <c r="P3" i="10"/>
  <c r="L3" i="10"/>
  <c r="O3" i="10"/>
  <c r="F7" i="9"/>
  <c r="H7" i="9"/>
  <c r="J7" i="9"/>
  <c r="K7" i="9"/>
  <c r="F6" i="9"/>
  <c r="H6" i="9"/>
  <c r="J6" i="9"/>
  <c r="K6" i="9"/>
  <c r="M6" i="9"/>
  <c r="L6" i="9"/>
  <c r="F17" i="9"/>
  <c r="H17" i="9"/>
  <c r="F3" i="9"/>
  <c r="H3" i="9"/>
  <c r="F4" i="9"/>
  <c r="H4" i="9"/>
  <c r="F5" i="9"/>
  <c r="H5" i="9"/>
  <c r="I3" i="9"/>
  <c r="J17" i="9"/>
  <c r="K17" i="9"/>
  <c r="F16" i="9"/>
  <c r="H16" i="9"/>
  <c r="J16" i="9"/>
  <c r="K16" i="9"/>
  <c r="F15" i="9"/>
  <c r="H15" i="9"/>
  <c r="J15" i="9"/>
  <c r="K15" i="9"/>
  <c r="M15" i="9"/>
  <c r="L15" i="9"/>
  <c r="F14" i="9"/>
  <c r="H14" i="9"/>
  <c r="J14" i="9"/>
  <c r="K14" i="9"/>
  <c r="F13" i="9"/>
  <c r="H13" i="9"/>
  <c r="J13" i="9"/>
  <c r="K13" i="9"/>
  <c r="F12" i="9"/>
  <c r="H12" i="9"/>
  <c r="J12" i="9"/>
  <c r="K12" i="9"/>
  <c r="M12" i="9"/>
  <c r="L12" i="9"/>
  <c r="H11" i="9"/>
  <c r="J11" i="9"/>
  <c r="K11" i="9"/>
  <c r="F10" i="9"/>
  <c r="H10" i="9"/>
  <c r="J10" i="9"/>
  <c r="K10" i="9"/>
  <c r="F9" i="9"/>
  <c r="H9" i="9"/>
  <c r="J9" i="9"/>
  <c r="K9" i="9"/>
  <c r="M9" i="9"/>
  <c r="L9" i="9"/>
  <c r="F8" i="9"/>
  <c r="H8" i="9"/>
  <c r="J8" i="9"/>
  <c r="K8" i="9"/>
  <c r="P7" i="9"/>
  <c r="O7" i="9"/>
  <c r="P6" i="9"/>
  <c r="O6" i="9"/>
  <c r="P5" i="9"/>
  <c r="O5" i="9"/>
  <c r="J5" i="9"/>
  <c r="K5" i="9"/>
  <c r="P4" i="9"/>
  <c r="O4" i="9"/>
  <c r="J4" i="9"/>
  <c r="K4" i="9"/>
  <c r="J3" i="9"/>
  <c r="K3" i="9"/>
  <c r="M3" i="9"/>
  <c r="P3" i="9"/>
  <c r="L3" i="9"/>
  <c r="O3" i="9"/>
  <c r="F15" i="8"/>
  <c r="F13" i="8"/>
  <c r="F11" i="8"/>
  <c r="F9" i="8"/>
  <c r="F6" i="8"/>
  <c r="F3" i="8"/>
  <c r="F4" i="8"/>
  <c r="H17" i="8"/>
  <c r="H3" i="8"/>
  <c r="H4" i="8"/>
  <c r="F5" i="8"/>
  <c r="H5" i="8"/>
  <c r="I3" i="8"/>
  <c r="J17" i="8"/>
  <c r="K17" i="8"/>
  <c r="F16" i="8"/>
  <c r="H16" i="8"/>
  <c r="J16" i="8"/>
  <c r="K16" i="8"/>
  <c r="H15" i="8"/>
  <c r="J15" i="8"/>
  <c r="K15" i="8"/>
  <c r="M15" i="8"/>
  <c r="L15" i="8"/>
  <c r="F14" i="8"/>
  <c r="H14" i="8"/>
  <c r="J14" i="8"/>
  <c r="K14" i="8"/>
  <c r="H13" i="8"/>
  <c r="J13" i="8"/>
  <c r="K13" i="8"/>
  <c r="F12" i="8"/>
  <c r="H12" i="8"/>
  <c r="J12" i="8"/>
  <c r="K12" i="8"/>
  <c r="M12" i="8"/>
  <c r="L12" i="8"/>
  <c r="H11" i="8"/>
  <c r="J11" i="8"/>
  <c r="K11" i="8"/>
  <c r="F10" i="8"/>
  <c r="H10" i="8"/>
  <c r="J10" i="8"/>
  <c r="K10" i="8"/>
  <c r="H9" i="8"/>
  <c r="J9" i="8"/>
  <c r="K9" i="8"/>
  <c r="M9" i="8"/>
  <c r="L9" i="8"/>
  <c r="F8" i="8"/>
  <c r="H8" i="8"/>
  <c r="J8" i="8"/>
  <c r="K8" i="8"/>
  <c r="P7" i="8"/>
  <c r="O7" i="8"/>
  <c r="F7" i="8"/>
  <c r="H7" i="8"/>
  <c r="J7" i="8"/>
  <c r="K7" i="8"/>
  <c r="P6" i="8"/>
  <c r="O6" i="8"/>
  <c r="H6" i="8"/>
  <c r="J6" i="8"/>
  <c r="K6" i="8"/>
  <c r="M6" i="8"/>
  <c r="L6" i="8"/>
  <c r="P5" i="8"/>
  <c r="O5" i="8"/>
  <c r="J5" i="8"/>
  <c r="K5" i="8"/>
  <c r="P4" i="8"/>
  <c r="O4" i="8"/>
  <c r="J4" i="8"/>
  <c r="K4" i="8"/>
  <c r="J3" i="8"/>
  <c r="K3" i="8"/>
  <c r="M3" i="8"/>
  <c r="P3" i="8"/>
  <c r="L3" i="8"/>
  <c r="O3" i="8"/>
  <c r="F15" i="7"/>
  <c r="F13" i="7"/>
  <c r="F17" i="7"/>
  <c r="F4" i="7"/>
  <c r="H17" i="7"/>
  <c r="F3" i="7"/>
  <c r="H3" i="7"/>
  <c r="H4" i="7"/>
  <c r="F5" i="7"/>
  <c r="H5" i="7"/>
  <c r="I3" i="7"/>
  <c r="J17" i="7"/>
  <c r="K17" i="7"/>
  <c r="F16" i="7"/>
  <c r="H16" i="7"/>
  <c r="J16" i="7"/>
  <c r="K16" i="7"/>
  <c r="H15" i="7"/>
  <c r="J15" i="7"/>
  <c r="K15" i="7"/>
  <c r="M15" i="7"/>
  <c r="L15" i="7"/>
  <c r="F14" i="7"/>
  <c r="H14" i="7"/>
  <c r="J14" i="7"/>
  <c r="K14" i="7"/>
  <c r="H13" i="7"/>
  <c r="J13" i="7"/>
  <c r="K13" i="7"/>
  <c r="F12" i="7"/>
  <c r="H12" i="7"/>
  <c r="J12" i="7"/>
  <c r="K12" i="7"/>
  <c r="M12" i="7"/>
  <c r="L12" i="7"/>
  <c r="F11" i="7"/>
  <c r="H11" i="7"/>
  <c r="J11" i="7"/>
  <c r="K11" i="7"/>
  <c r="F10" i="7"/>
  <c r="H10" i="7"/>
  <c r="J10" i="7"/>
  <c r="K10" i="7"/>
  <c r="F9" i="7"/>
  <c r="H9" i="7"/>
  <c r="J9" i="7"/>
  <c r="K9" i="7"/>
  <c r="M9" i="7"/>
  <c r="L9" i="7"/>
  <c r="F8" i="7"/>
  <c r="H8" i="7"/>
  <c r="J8" i="7"/>
  <c r="K8" i="7"/>
  <c r="P7" i="7"/>
  <c r="O7" i="7"/>
  <c r="F7" i="7"/>
  <c r="H7" i="7"/>
  <c r="J7" i="7"/>
  <c r="K7" i="7"/>
  <c r="P6" i="7"/>
  <c r="O6" i="7"/>
  <c r="F6" i="7"/>
  <c r="H6" i="7"/>
  <c r="J6" i="7"/>
  <c r="K6" i="7"/>
  <c r="M6" i="7"/>
  <c r="L6" i="7"/>
  <c r="P5" i="7"/>
  <c r="O5" i="7"/>
  <c r="J5" i="7"/>
  <c r="K5" i="7"/>
  <c r="P4" i="7"/>
  <c r="O4" i="7"/>
  <c r="J4" i="7"/>
  <c r="K4" i="7"/>
  <c r="J3" i="7"/>
  <c r="K3" i="7"/>
  <c r="M3" i="7"/>
  <c r="P3" i="7"/>
  <c r="L3" i="7"/>
  <c r="O3" i="7"/>
  <c r="H17" i="6"/>
  <c r="F3" i="6"/>
  <c r="H3" i="6"/>
  <c r="F4" i="6"/>
  <c r="H4" i="6"/>
  <c r="F5" i="6"/>
  <c r="H5" i="6"/>
  <c r="I3" i="6"/>
  <c r="J17" i="6"/>
  <c r="K17" i="6"/>
  <c r="F16" i="6"/>
  <c r="H16" i="6"/>
  <c r="J16" i="6"/>
  <c r="K16" i="6"/>
  <c r="F15" i="6"/>
  <c r="H15" i="6"/>
  <c r="J15" i="6"/>
  <c r="K15" i="6"/>
  <c r="M15" i="6"/>
  <c r="L15" i="6"/>
  <c r="F14" i="6"/>
  <c r="H14" i="6"/>
  <c r="J14" i="6"/>
  <c r="K14" i="6"/>
  <c r="F13" i="6"/>
  <c r="H13" i="6"/>
  <c r="J13" i="6"/>
  <c r="K13" i="6"/>
  <c r="H12" i="6"/>
  <c r="J12" i="6"/>
  <c r="K12" i="6"/>
  <c r="M12" i="6"/>
  <c r="L12" i="6"/>
  <c r="F11" i="6"/>
  <c r="H11" i="6"/>
  <c r="J11" i="6"/>
  <c r="K11" i="6"/>
  <c r="F10" i="6"/>
  <c r="H10" i="6"/>
  <c r="J10" i="6"/>
  <c r="K10" i="6"/>
  <c r="F9" i="6"/>
  <c r="H9" i="6"/>
  <c r="J9" i="6"/>
  <c r="K9" i="6"/>
  <c r="M9" i="6"/>
  <c r="L9" i="6"/>
  <c r="F8" i="6"/>
  <c r="H8" i="6"/>
  <c r="J8" i="6"/>
  <c r="K8" i="6"/>
  <c r="P7" i="6"/>
  <c r="O7" i="6"/>
  <c r="F7" i="6"/>
  <c r="H7" i="6"/>
  <c r="J7" i="6"/>
  <c r="K7" i="6"/>
  <c r="P6" i="6"/>
  <c r="O6" i="6"/>
  <c r="H6" i="6"/>
  <c r="J6" i="6"/>
  <c r="K6" i="6"/>
  <c r="M6" i="6"/>
  <c r="L6" i="6"/>
  <c r="P5" i="6"/>
  <c r="O5" i="6"/>
  <c r="J5" i="6"/>
  <c r="K5" i="6"/>
  <c r="P4" i="6"/>
  <c r="O4" i="6"/>
  <c r="J4" i="6"/>
  <c r="K4" i="6"/>
  <c r="J3" i="6"/>
  <c r="K3" i="6"/>
  <c r="M3" i="6"/>
  <c r="P3" i="6"/>
  <c r="L3" i="6"/>
  <c r="O3" i="6"/>
  <c r="F17" i="5"/>
  <c r="H17" i="5"/>
  <c r="F3" i="5"/>
  <c r="H3" i="5"/>
  <c r="F4" i="5"/>
  <c r="H4" i="5"/>
  <c r="H5" i="5"/>
  <c r="I3" i="5"/>
  <c r="J17" i="5"/>
  <c r="K17" i="5"/>
  <c r="H16" i="5"/>
  <c r="J16" i="5"/>
  <c r="K16" i="5"/>
  <c r="F15" i="5"/>
  <c r="H15" i="5"/>
  <c r="J15" i="5"/>
  <c r="K15" i="5"/>
  <c r="M15" i="5"/>
  <c r="L15" i="5"/>
  <c r="F14" i="5"/>
  <c r="H14" i="5"/>
  <c r="J14" i="5"/>
  <c r="K14" i="5"/>
  <c r="F13" i="5"/>
  <c r="H13" i="5"/>
  <c r="J13" i="5"/>
  <c r="K13" i="5"/>
  <c r="F12" i="5"/>
  <c r="H12" i="5"/>
  <c r="J12" i="5"/>
  <c r="K12" i="5"/>
  <c r="M12" i="5"/>
  <c r="L12" i="5"/>
  <c r="F11" i="5"/>
  <c r="H11" i="5"/>
  <c r="J11" i="5"/>
  <c r="K11" i="5"/>
  <c r="F10" i="5"/>
  <c r="H10" i="5"/>
  <c r="J10" i="5"/>
  <c r="K10" i="5"/>
  <c r="F9" i="5"/>
  <c r="H9" i="5"/>
  <c r="J9" i="5"/>
  <c r="K9" i="5"/>
  <c r="M9" i="5"/>
  <c r="L9" i="5"/>
  <c r="F8" i="5"/>
  <c r="H8" i="5"/>
  <c r="J8" i="5"/>
  <c r="K8" i="5"/>
  <c r="P7" i="5"/>
  <c r="O7" i="5"/>
  <c r="F7" i="5"/>
  <c r="H7" i="5"/>
  <c r="J7" i="5"/>
  <c r="K7" i="5"/>
  <c r="P6" i="5"/>
  <c r="O6" i="5"/>
  <c r="F6" i="5"/>
  <c r="H6" i="5"/>
  <c r="J6" i="5"/>
  <c r="K6" i="5"/>
  <c r="M6" i="5"/>
  <c r="L6" i="5"/>
  <c r="P5" i="5"/>
  <c r="O5" i="5"/>
  <c r="J5" i="5"/>
  <c r="K5" i="5"/>
  <c r="P4" i="5"/>
  <c r="O4" i="5"/>
  <c r="J4" i="5"/>
  <c r="K4" i="5"/>
  <c r="J3" i="5"/>
  <c r="K3" i="5"/>
  <c r="M3" i="5"/>
  <c r="P3" i="5"/>
  <c r="L3" i="5"/>
  <c r="O3" i="5"/>
  <c r="F17" i="4"/>
  <c r="H17" i="4"/>
  <c r="H3" i="4"/>
  <c r="F4" i="4"/>
  <c r="H4" i="4"/>
  <c r="F5" i="4"/>
  <c r="H5" i="4"/>
  <c r="I3" i="4"/>
  <c r="J17" i="4"/>
  <c r="K17" i="4"/>
  <c r="H16" i="4"/>
  <c r="J16" i="4"/>
  <c r="K16" i="4"/>
  <c r="F15" i="4"/>
  <c r="H15" i="4"/>
  <c r="J15" i="4"/>
  <c r="K15" i="4"/>
  <c r="M15" i="4"/>
  <c r="L15" i="4"/>
  <c r="F14" i="4"/>
  <c r="H14" i="4"/>
  <c r="J14" i="4"/>
  <c r="K14" i="4"/>
  <c r="F13" i="4"/>
  <c r="H13" i="4"/>
  <c r="J13" i="4"/>
  <c r="K13" i="4"/>
  <c r="H12" i="4"/>
  <c r="J12" i="4"/>
  <c r="K12" i="4"/>
  <c r="M12" i="4"/>
  <c r="L12" i="4"/>
  <c r="F11" i="4"/>
  <c r="H11" i="4"/>
  <c r="J11" i="4"/>
  <c r="K11" i="4"/>
  <c r="H10" i="4"/>
  <c r="J10" i="4"/>
  <c r="K10" i="4"/>
  <c r="H9" i="4"/>
  <c r="J9" i="4"/>
  <c r="K9" i="4"/>
  <c r="M9" i="4"/>
  <c r="L9" i="4"/>
  <c r="F8" i="4"/>
  <c r="H8" i="4"/>
  <c r="J8" i="4"/>
  <c r="K8" i="4"/>
  <c r="P7" i="4"/>
  <c r="O7" i="4"/>
  <c r="H7" i="4"/>
  <c r="J7" i="4"/>
  <c r="K7" i="4"/>
  <c r="P6" i="4"/>
  <c r="O6" i="4"/>
  <c r="F6" i="4"/>
  <c r="H6" i="4"/>
  <c r="J6" i="4"/>
  <c r="K6" i="4"/>
  <c r="M6" i="4"/>
  <c r="L6" i="4"/>
  <c r="P5" i="4"/>
  <c r="O5" i="4"/>
  <c r="J5" i="4"/>
  <c r="K5" i="4"/>
  <c r="P4" i="4"/>
  <c r="O4" i="4"/>
  <c r="J4" i="4"/>
  <c r="K4" i="4"/>
  <c r="J3" i="4"/>
  <c r="K3" i="4"/>
  <c r="M3" i="4"/>
  <c r="P3" i="4"/>
  <c r="L3" i="4"/>
  <c r="O3" i="4"/>
</calcChain>
</file>

<file path=xl/sharedStrings.xml><?xml version="1.0" encoding="utf-8"?>
<sst xmlns="http://schemas.openxmlformats.org/spreadsheetml/2006/main" count="491" uniqueCount="36">
  <si>
    <t>R1</t>
  </si>
  <si>
    <t>R2</t>
  </si>
  <si>
    <t>Average</t>
  </si>
  <si>
    <t>SD</t>
  </si>
  <si>
    <t>Actin</t>
  </si>
  <si>
    <t>∆Ct</t>
  </si>
  <si>
    <t>R3</t>
  </si>
  <si>
    <t>∆Ct(x)-average ∆Ct(H0)</t>
  </si>
  <si>
    <t>Average ∆Ct H0</t>
  </si>
  <si>
    <t>2^-(∆Ct(x)-average ∆Ct(H0))</t>
  </si>
  <si>
    <t>Mean fold expression</t>
  </si>
  <si>
    <t>Sample ID</t>
  </si>
  <si>
    <t>∆Ct (x)</t>
  </si>
  <si>
    <t>Mean</t>
  </si>
  <si>
    <t>CcREM1.1</t>
  </si>
  <si>
    <t>CcREM1.2</t>
  </si>
  <si>
    <t>CcREM1.3</t>
  </si>
  <si>
    <t>CcREM3</t>
  </si>
  <si>
    <t>CcREM4.1</t>
  </si>
  <si>
    <t>CcREM5.1</t>
  </si>
  <si>
    <t>CcREM5.2</t>
  </si>
  <si>
    <t>CcREM6.1</t>
  </si>
  <si>
    <t>CcREM6.2</t>
  </si>
  <si>
    <t>CcREM6.4</t>
  </si>
  <si>
    <t>CcREM6.5</t>
  </si>
  <si>
    <t>CcREM6.7a</t>
  </si>
  <si>
    <t>CcREM6.7b</t>
  </si>
  <si>
    <t>0 min</t>
  </si>
  <si>
    <t>30 min</t>
  </si>
  <si>
    <t>1 h</t>
  </si>
  <si>
    <t>2h</t>
  </si>
  <si>
    <t>4h</t>
  </si>
  <si>
    <t>Average ∆Ct 0 min</t>
  </si>
  <si>
    <t>∆Ct(x)-average ∆Ct(0 min)</t>
  </si>
  <si>
    <t>2^-(∆Ct(x)-average ∆Ct(0 min))</t>
  </si>
  <si>
    <t>Supplementary File S3: Raw data and calculations of gene expression using RT-qPCR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</si>
</sst>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/>
    <xf numFmtId="165" fontId="7" fillId="0" borderId="3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164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164" fontId="0" fillId="0" borderId="1" xfId="0" applyNumberFormat="1" applyFill="1" applyBorder="1"/>
    <xf numFmtId="165" fontId="7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13" xfId="0" applyFill="1" applyBorder="1"/>
    <xf numFmtId="0" fontId="3" fillId="0" borderId="14" xfId="0" applyFont="1" applyFill="1" applyBorder="1" applyAlignment="1">
      <alignment horizontal="center" vertical="center"/>
    </xf>
    <xf numFmtId="164" fontId="0" fillId="0" borderId="16" xfId="0" applyNumberFormat="1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165" fontId="5" fillId="0" borderId="18" xfId="0" applyNumberFormat="1" applyFon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0" fontId="0" fillId="0" borderId="18" xfId="0" applyFill="1" applyBorder="1"/>
    <xf numFmtId="0" fontId="0" fillId="0" borderId="19" xfId="0" applyFill="1" applyBorder="1"/>
    <xf numFmtId="0" fontId="7" fillId="0" borderId="1" xfId="0" applyFont="1" applyFill="1" applyBorder="1"/>
    <xf numFmtId="0" fontId="7" fillId="0" borderId="16" xfId="0" applyFont="1" applyFill="1" applyBorder="1"/>
    <xf numFmtId="0" fontId="0" fillId="0" borderId="1" xfId="0" applyFont="1" applyFill="1" applyBorder="1" applyAlignment="1">
      <alignment horizontal="center" vertical="center"/>
    </xf>
    <xf numFmtId="165" fontId="7" fillId="0" borderId="18" xfId="0" applyNumberFormat="1" applyFont="1" applyFill="1" applyBorder="1" applyAlignment="1">
      <alignment horizontal="center" vertical="center"/>
    </xf>
    <xf numFmtId="165" fontId="0" fillId="0" borderId="18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154" workbookViewId="0">
      <selection sqref="A1:K1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</row>
    <row r="2" spans="1:16" x14ac:dyDescent="0.3">
      <c r="A2" s="51" t="s">
        <v>14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25.5</v>
      </c>
      <c r="D3" s="23">
        <v>25.1</v>
      </c>
      <c r="E3" s="30">
        <v>39</v>
      </c>
      <c r="F3" s="23">
        <f>AVERAGE(C3:D3)</f>
        <v>25.3</v>
      </c>
      <c r="G3" s="17">
        <v>23.3</v>
      </c>
      <c r="H3" s="1">
        <f>F3-G3</f>
        <v>2</v>
      </c>
      <c r="I3" s="1">
        <f>AVERAGE(H3:H5)</f>
        <v>1.9909999999999985</v>
      </c>
      <c r="J3" s="1">
        <f>H3-I3</f>
        <v>9.0000000000014513E-3</v>
      </c>
      <c r="K3" s="1">
        <f>2^-J3</f>
        <v>0.99378109332255382</v>
      </c>
      <c r="L3" s="2">
        <f>AVERAGE(K3:K5)</f>
        <v>1.0000375699664557</v>
      </c>
      <c r="M3" s="2">
        <f>STDEV(K3:K5)</f>
        <v>1.0638282105020765E-2</v>
      </c>
      <c r="N3" s="17" t="s">
        <v>27</v>
      </c>
      <c r="O3" s="29">
        <f>L3</f>
        <v>1.0000375699664557</v>
      </c>
      <c r="P3" s="37">
        <f>M3</f>
        <v>1.0638282105020765E-2</v>
      </c>
    </row>
    <row r="4" spans="1:16" x14ac:dyDescent="0.3">
      <c r="A4" s="52"/>
      <c r="B4" s="17" t="s">
        <v>27</v>
      </c>
      <c r="C4" s="23">
        <v>25.3</v>
      </c>
      <c r="D4" s="23">
        <v>25</v>
      </c>
      <c r="E4" s="23">
        <v>24.9</v>
      </c>
      <c r="F4" s="23">
        <f t="shared" ref="F4:F17" si="0">AVERAGE(C4:E4)</f>
        <v>25.066666666666663</v>
      </c>
      <c r="G4" s="23">
        <v>23.067</v>
      </c>
      <c r="H4" s="1">
        <f t="shared" ref="H4:H17" si="1">F4-G4</f>
        <v>1.9996666666666627</v>
      </c>
      <c r="I4" s="2"/>
      <c r="J4" s="1">
        <f>H4-I3</f>
        <v>8.6666666666641579E-3</v>
      </c>
      <c r="K4" s="1">
        <f t="shared" ref="K4:K17" si="2">2^-J4</f>
        <v>0.9940107320380831</v>
      </c>
      <c r="L4" s="2"/>
      <c r="M4" s="2"/>
      <c r="N4" s="17" t="s">
        <v>28</v>
      </c>
      <c r="O4" s="29">
        <f>L6</f>
        <v>0.29881317194442425</v>
      </c>
      <c r="P4" s="37">
        <f>M6</f>
        <v>5.1059055264813261E-2</v>
      </c>
    </row>
    <row r="5" spans="1:16" x14ac:dyDescent="0.3">
      <c r="A5" s="52"/>
      <c r="B5" s="17" t="s">
        <v>27</v>
      </c>
      <c r="C5" s="23">
        <v>25.06</v>
      </c>
      <c r="D5" s="23">
        <v>25.06</v>
      </c>
      <c r="E5" s="23">
        <v>25.4</v>
      </c>
      <c r="F5" s="23">
        <f t="shared" si="0"/>
        <v>25.173333333333332</v>
      </c>
      <c r="G5" s="17">
        <v>23.2</v>
      </c>
      <c r="H5" s="1">
        <f t="shared" si="1"/>
        <v>1.9733333333333327</v>
      </c>
      <c r="I5" s="2"/>
      <c r="J5" s="1">
        <f>H5-I3</f>
        <v>-1.7666666666665831E-2</v>
      </c>
      <c r="K5" s="1">
        <f t="shared" si="2"/>
        <v>1.0123208845387301</v>
      </c>
      <c r="L5" s="2"/>
      <c r="M5" s="2"/>
      <c r="N5" s="17" t="s">
        <v>29</v>
      </c>
      <c r="O5" s="29">
        <f>L9</f>
        <v>0.2032325097508306</v>
      </c>
      <c r="P5" s="37">
        <f>M9</f>
        <v>2.0001283937627359E-2</v>
      </c>
    </row>
    <row r="6" spans="1:16" x14ac:dyDescent="0.3">
      <c r="A6" s="52"/>
      <c r="B6" s="17" t="s">
        <v>28</v>
      </c>
      <c r="C6" s="23">
        <v>27.4</v>
      </c>
      <c r="D6" s="23">
        <v>27.1</v>
      </c>
      <c r="E6" s="23">
        <v>27.5</v>
      </c>
      <c r="F6" s="23">
        <f t="shared" si="0"/>
        <v>27.333333333333332</v>
      </c>
      <c r="G6" s="23">
        <v>23.859000000000002</v>
      </c>
      <c r="H6" s="1">
        <f t="shared" si="1"/>
        <v>3.4743333333333304</v>
      </c>
      <c r="I6" s="2"/>
      <c r="J6" s="1">
        <f>H6-I3</f>
        <v>1.4833333333333318</v>
      </c>
      <c r="K6" s="1">
        <f t="shared" si="2"/>
        <v>0.35766148310881496</v>
      </c>
      <c r="L6" s="2">
        <f>AVERAGE(K6:K8)</f>
        <v>0.29881317194442425</v>
      </c>
      <c r="M6" s="2">
        <f>STDEV(K6:K8)</f>
        <v>5.1059055264813261E-2</v>
      </c>
      <c r="N6" s="17" t="s">
        <v>30</v>
      </c>
      <c r="O6" s="29">
        <f>L12</f>
        <v>0.36410188394110782</v>
      </c>
      <c r="P6" s="37">
        <f>M12</f>
        <v>5.8409047118067256E-2</v>
      </c>
    </row>
    <row r="7" spans="1:16" x14ac:dyDescent="0.3">
      <c r="A7" s="52"/>
      <c r="B7" s="17" t="s">
        <v>28</v>
      </c>
      <c r="C7" s="23">
        <v>27.1</v>
      </c>
      <c r="D7" s="23">
        <v>26.5</v>
      </c>
      <c r="E7" s="30">
        <v>36.200000000000003</v>
      </c>
      <c r="F7" s="23">
        <f>AVERAGE(C7:D7)</f>
        <v>26.8</v>
      </c>
      <c r="G7" s="17">
        <v>22.9</v>
      </c>
      <c r="H7" s="1">
        <f t="shared" si="1"/>
        <v>3.9000000000000021</v>
      </c>
      <c r="I7" s="2"/>
      <c r="J7" s="1">
        <f>H7-I3</f>
        <v>1.9090000000000036</v>
      </c>
      <c r="K7" s="1">
        <f t="shared" si="2"/>
        <v>0.26627705084835379</v>
      </c>
      <c r="L7" s="2"/>
      <c r="M7" s="2"/>
      <c r="N7" s="17" t="s">
        <v>31</v>
      </c>
      <c r="O7" s="29">
        <f>L15</f>
        <v>0.60669415743201371</v>
      </c>
      <c r="P7" s="37">
        <f>M15</f>
        <v>6.0317753476212571E-2</v>
      </c>
    </row>
    <row r="8" spans="1:16" x14ac:dyDescent="0.3">
      <c r="A8" s="52"/>
      <c r="B8" s="17" t="s">
        <v>28</v>
      </c>
      <c r="C8" s="23">
        <v>26.9</v>
      </c>
      <c r="D8" s="23">
        <v>26.8</v>
      </c>
      <c r="E8" s="23">
        <v>26.9</v>
      </c>
      <c r="F8" s="23">
        <f t="shared" si="0"/>
        <v>26.866666666666664</v>
      </c>
      <c r="G8" s="23">
        <v>23</v>
      </c>
      <c r="H8" s="1">
        <f t="shared" si="1"/>
        <v>3.8666666666666636</v>
      </c>
      <c r="I8" s="2"/>
      <c r="J8" s="1">
        <f>H8-I3</f>
        <v>1.875666666666665</v>
      </c>
      <c r="K8" s="1">
        <f t="shared" si="2"/>
        <v>0.27250098187610394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27.2</v>
      </c>
      <c r="D9" s="23">
        <v>28.3</v>
      </c>
      <c r="E9" s="30">
        <v>18.2</v>
      </c>
      <c r="F9" s="23">
        <f>AVERAGE(C9:D9)</f>
        <v>27.75</v>
      </c>
      <c r="G9" s="17">
        <v>23.6</v>
      </c>
      <c r="H9" s="1">
        <f t="shared" si="1"/>
        <v>4.1499999999999986</v>
      </c>
      <c r="I9" s="2"/>
      <c r="J9" s="1">
        <f>H9-I3</f>
        <v>2.1589999999999998</v>
      </c>
      <c r="K9" s="1">
        <f t="shared" si="2"/>
        <v>0.22391141752271235</v>
      </c>
      <c r="L9" s="2">
        <f>AVERAGE(K9:K11)</f>
        <v>0.2032325097508306</v>
      </c>
      <c r="M9" s="2">
        <f>STDEV(K9:K11)</f>
        <v>2.0001283937627359E-2</v>
      </c>
      <c r="N9" s="28"/>
      <c r="O9" s="28"/>
      <c r="P9" s="38"/>
    </row>
    <row r="10" spans="1:16" x14ac:dyDescent="0.3">
      <c r="A10" s="52"/>
      <c r="B10" s="17" t="s">
        <v>29</v>
      </c>
      <c r="C10" s="30">
        <v>34.299999999999997</v>
      </c>
      <c r="D10" s="23">
        <v>28.2</v>
      </c>
      <c r="E10" s="23">
        <v>28.6</v>
      </c>
      <c r="F10" s="23">
        <f>AVERAGE(D10:E10)</f>
        <v>28.4</v>
      </c>
      <c r="G10" s="23">
        <v>24.1</v>
      </c>
      <c r="H10" s="1">
        <f t="shared" si="1"/>
        <v>4.2999999999999972</v>
      </c>
      <c r="I10" s="2"/>
      <c r="J10" s="1">
        <f>H10-I3</f>
        <v>2.3089999999999984</v>
      </c>
      <c r="K10" s="1">
        <f t="shared" si="2"/>
        <v>0.20180026862619144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27.9</v>
      </c>
      <c r="D11" s="23">
        <v>27.9</v>
      </c>
      <c r="E11" s="23">
        <v>28.9</v>
      </c>
      <c r="F11" s="23">
        <f t="shared" si="0"/>
        <v>28.233333333333331</v>
      </c>
      <c r="G11" s="17">
        <v>23.8</v>
      </c>
      <c r="H11" s="1">
        <f t="shared" si="1"/>
        <v>4.43333333333333</v>
      </c>
      <c r="I11" s="2"/>
      <c r="J11" s="1">
        <f>H11-I3</f>
        <v>2.4423333333333312</v>
      </c>
      <c r="K11" s="1">
        <f t="shared" si="2"/>
        <v>0.18398584310358798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27</v>
      </c>
      <c r="D12" s="30">
        <v>12</v>
      </c>
      <c r="E12" s="23">
        <v>26.9</v>
      </c>
      <c r="F12" s="23">
        <f>AVERAGE(C12,E12)</f>
        <v>26.95</v>
      </c>
      <c r="G12" s="23">
        <v>23.5</v>
      </c>
      <c r="H12" s="1">
        <f t="shared" si="1"/>
        <v>3.4499999999999993</v>
      </c>
      <c r="I12" s="2"/>
      <c r="J12" s="1">
        <f>H12-I3</f>
        <v>1.4590000000000007</v>
      </c>
      <c r="K12" s="1">
        <f t="shared" si="2"/>
        <v>0.36374517090868913</v>
      </c>
      <c r="L12" s="2">
        <f>AVERAGE(K12:K14)</f>
        <v>0.36410188394110782</v>
      </c>
      <c r="M12" s="2">
        <f>STDEV(K12:K14)</f>
        <v>5.8409047118067256E-2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25.3</v>
      </c>
      <c r="D13" s="23">
        <v>26.2</v>
      </c>
      <c r="E13" s="23">
        <v>25.9</v>
      </c>
      <c r="F13" s="23">
        <f t="shared" si="0"/>
        <v>25.8</v>
      </c>
      <c r="G13" s="17">
        <v>22.1</v>
      </c>
      <c r="H13" s="1">
        <f t="shared" si="1"/>
        <v>3.6999999999999993</v>
      </c>
      <c r="I13" s="2"/>
      <c r="J13" s="1">
        <f>H13-I3</f>
        <v>1.7090000000000007</v>
      </c>
      <c r="K13" s="1">
        <f t="shared" si="2"/>
        <v>0.3058720102829664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26.9</v>
      </c>
      <c r="D14" s="23">
        <v>27.8</v>
      </c>
      <c r="E14" s="23">
        <v>27.9</v>
      </c>
      <c r="F14" s="23">
        <f t="shared" si="0"/>
        <v>27.533333333333331</v>
      </c>
      <c r="G14" s="23">
        <v>24.3</v>
      </c>
      <c r="H14" s="1">
        <f t="shared" si="1"/>
        <v>3.2333333333333307</v>
      </c>
      <c r="I14" s="2"/>
      <c r="J14" s="1">
        <f>H14-I3</f>
        <v>1.2423333333333322</v>
      </c>
      <c r="K14" s="1">
        <f t="shared" si="2"/>
        <v>0.42268847063166792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27.5</v>
      </c>
      <c r="D15" s="17">
        <v>28.9</v>
      </c>
      <c r="E15" s="17">
        <v>25.6</v>
      </c>
      <c r="F15" s="23">
        <f t="shared" si="0"/>
        <v>27.333333333333332</v>
      </c>
      <c r="G15" s="17">
        <v>24.6</v>
      </c>
      <c r="H15" s="1">
        <f t="shared" si="1"/>
        <v>2.7333333333333307</v>
      </c>
      <c r="I15" s="2"/>
      <c r="J15" s="1">
        <f>H15-I3</f>
        <v>0.74233333333333218</v>
      </c>
      <c r="K15" s="1">
        <f t="shared" si="2"/>
        <v>0.59777176782604646</v>
      </c>
      <c r="L15" s="2">
        <f>AVERAGE(K15:K17)</f>
        <v>0.60669415743201371</v>
      </c>
      <c r="M15" s="2">
        <f>STDEV(K15:K17)</f>
        <v>6.0317753476212571E-2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27.9</v>
      </c>
      <c r="D16" s="17">
        <v>25.4</v>
      </c>
      <c r="E16" s="27">
        <v>8.1999999999999993</v>
      </c>
      <c r="F16" s="23">
        <f>AVERAGE(C16:D16)</f>
        <v>26.65</v>
      </c>
      <c r="G16" s="17">
        <v>23.8</v>
      </c>
      <c r="H16" s="1">
        <f t="shared" si="1"/>
        <v>2.8499999999999979</v>
      </c>
      <c r="I16" s="2"/>
      <c r="J16" s="1">
        <f>H16-I3</f>
        <v>0.85899999999999932</v>
      </c>
      <c r="K16" s="1">
        <f t="shared" si="2"/>
        <v>0.5513345815344568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27.8</v>
      </c>
      <c r="D17" s="39">
        <v>25.3</v>
      </c>
      <c r="E17" s="39">
        <v>25.7</v>
      </c>
      <c r="F17" s="40">
        <f t="shared" si="0"/>
        <v>26.266666666666666</v>
      </c>
      <c r="G17" s="39">
        <v>23.7</v>
      </c>
      <c r="H17" s="41">
        <f t="shared" si="1"/>
        <v>2.5666666666666664</v>
      </c>
      <c r="I17" s="42"/>
      <c r="J17" s="41">
        <f>H17-I3</f>
        <v>0.57566666666666788</v>
      </c>
      <c r="K17" s="41">
        <f t="shared" si="2"/>
        <v>0.67097612293553788</v>
      </c>
      <c r="L17" s="42"/>
      <c r="M17" s="42"/>
      <c r="N17" s="43"/>
      <c r="O17" s="43"/>
      <c r="P17" s="44"/>
    </row>
  </sheetData>
  <mergeCells count="2">
    <mergeCell ref="A2:A17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R15" sqref="R15"/>
    </sheetView>
  </sheetViews>
  <sheetFormatPr defaultRowHeight="14.4" x14ac:dyDescent="0.3"/>
  <cols>
    <col min="1" max="16384" width="8.88671875" style="5"/>
  </cols>
  <sheetData>
    <row r="1" spans="1:16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6" x14ac:dyDescent="0.3">
      <c r="A2" s="51" t="s">
        <v>15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12</v>
      </c>
      <c r="I2" s="33" t="s">
        <v>8</v>
      </c>
      <c r="J2" s="34" t="s">
        <v>7</v>
      </c>
      <c r="K2" s="33" t="s">
        <v>9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23" t="s">
        <v>27</v>
      </c>
      <c r="C3" s="23">
        <v>23.8</v>
      </c>
      <c r="D3" s="23">
        <v>23.6</v>
      </c>
      <c r="E3" s="23">
        <v>24.3</v>
      </c>
      <c r="F3" s="23">
        <f>AVERAGE(C3:E3)</f>
        <v>23.900000000000002</v>
      </c>
      <c r="G3" s="17">
        <v>23.3</v>
      </c>
      <c r="H3" s="1">
        <f>F3-G3</f>
        <v>0.60000000000000142</v>
      </c>
      <c r="I3" s="1">
        <f>AVERAGE(H3:H5)</f>
        <v>0.58322222222222331</v>
      </c>
      <c r="J3" s="1">
        <f>H3-I3</f>
        <v>1.6777777777778113E-2</v>
      </c>
      <c r="K3" s="1">
        <f>2^-J3</f>
        <v>0.98843789153938744</v>
      </c>
      <c r="L3" s="2">
        <f>AVERAGE(K3:K5)</f>
        <v>1.0009440862532397</v>
      </c>
      <c r="M3" s="2">
        <f>STDEV(K3:K5)</f>
        <v>5.353611686870613E-2</v>
      </c>
      <c r="N3" s="17" t="s">
        <v>27</v>
      </c>
      <c r="O3" s="29">
        <f>L3</f>
        <v>1.0009440862532397</v>
      </c>
      <c r="P3" s="37">
        <f>M3</f>
        <v>5.353611686870613E-2</v>
      </c>
    </row>
    <row r="4" spans="1:16" x14ac:dyDescent="0.3">
      <c r="A4" s="52"/>
      <c r="B4" s="23" t="s">
        <v>27</v>
      </c>
      <c r="C4" s="23">
        <v>24.1</v>
      </c>
      <c r="D4" s="23">
        <v>23.5</v>
      </c>
      <c r="E4" s="23">
        <v>23.1</v>
      </c>
      <c r="F4" s="23">
        <f t="shared" ref="F4:F17" si="0">AVERAGE(C4:E4)</f>
        <v>23.566666666666666</v>
      </c>
      <c r="G4" s="23">
        <v>23.067</v>
      </c>
      <c r="H4" s="1">
        <f t="shared" ref="H4:H17" si="1">F4-G4</f>
        <v>0.49966666666666626</v>
      </c>
      <c r="I4" s="2"/>
      <c r="J4" s="1">
        <f>H4-I3</f>
        <v>-8.3555555555557048E-2</v>
      </c>
      <c r="K4" s="1">
        <f t="shared" ref="K4:K17" si="2">2^-J4</f>
        <v>1.0596262988965615</v>
      </c>
      <c r="L4" s="2"/>
      <c r="M4" s="2"/>
      <c r="N4" s="17" t="s">
        <v>28</v>
      </c>
      <c r="O4" s="29">
        <f>L6</f>
        <v>0.6916204664569805</v>
      </c>
      <c r="P4" s="37">
        <f>M6</f>
        <v>9.676588541156389E-2</v>
      </c>
    </row>
    <row r="5" spans="1:16" x14ac:dyDescent="0.3">
      <c r="A5" s="52"/>
      <c r="B5" s="23" t="s">
        <v>27</v>
      </c>
      <c r="C5" s="23">
        <v>24.9</v>
      </c>
      <c r="D5" s="30">
        <v>37</v>
      </c>
      <c r="E5" s="23">
        <v>22.8</v>
      </c>
      <c r="F5" s="23">
        <f>AVERAGE(C5,E5)</f>
        <v>23.85</v>
      </c>
      <c r="G5" s="17">
        <v>23.2</v>
      </c>
      <c r="H5" s="1">
        <f t="shared" si="1"/>
        <v>0.65000000000000213</v>
      </c>
      <c r="I5" s="2"/>
      <c r="J5" s="1">
        <f>H5-I3</f>
        <v>6.6777777777778824E-2</v>
      </c>
      <c r="K5" s="1">
        <f t="shared" si="2"/>
        <v>0.95476806832377004</v>
      </c>
      <c r="L5" s="2"/>
      <c r="M5" s="2"/>
      <c r="N5" s="17" t="s">
        <v>29</v>
      </c>
      <c r="O5" s="29">
        <f>L9</f>
        <v>0.79257552172525647</v>
      </c>
      <c r="P5" s="37">
        <f>M9</f>
        <v>6.763548142962704E-2</v>
      </c>
    </row>
    <row r="6" spans="1:16" x14ac:dyDescent="0.3">
      <c r="A6" s="52"/>
      <c r="B6" s="23" t="s">
        <v>28</v>
      </c>
      <c r="C6" s="23">
        <v>25.4</v>
      </c>
      <c r="D6" s="23">
        <v>24.1</v>
      </c>
      <c r="E6" s="23">
        <v>26.1</v>
      </c>
      <c r="F6" s="23">
        <f t="shared" si="0"/>
        <v>25.2</v>
      </c>
      <c r="G6" s="23">
        <v>23.859000000000002</v>
      </c>
      <c r="H6" s="1">
        <f t="shared" si="1"/>
        <v>1.3409999999999975</v>
      </c>
      <c r="I6" s="2"/>
      <c r="J6" s="1">
        <f>H6-I3</f>
        <v>0.75777777777777422</v>
      </c>
      <c r="K6" s="1">
        <f t="shared" si="2"/>
        <v>0.59140658906428223</v>
      </c>
      <c r="L6" s="2">
        <f>AVERAGE(K6:K8)</f>
        <v>0.6916204664569805</v>
      </c>
      <c r="M6" s="2">
        <f>STDEV(K6:K8)</f>
        <v>9.676588541156389E-2</v>
      </c>
      <c r="N6" s="17" t="s">
        <v>30</v>
      </c>
      <c r="O6" s="29">
        <f>L12</f>
        <v>0.3941051394378931</v>
      </c>
      <c r="P6" s="37">
        <f>M12</f>
        <v>4.5571448481469254E-2</v>
      </c>
    </row>
    <row r="7" spans="1:16" x14ac:dyDescent="0.3">
      <c r="A7" s="52"/>
      <c r="B7" s="23" t="s">
        <v>28</v>
      </c>
      <c r="C7" s="23">
        <v>24.2</v>
      </c>
      <c r="D7" s="23">
        <v>23.3</v>
      </c>
      <c r="E7" s="23">
        <v>24.5</v>
      </c>
      <c r="F7" s="23">
        <f t="shared" si="0"/>
        <v>24</v>
      </c>
      <c r="G7" s="17">
        <v>22.9</v>
      </c>
      <c r="H7" s="1">
        <f t="shared" si="1"/>
        <v>1.1000000000000014</v>
      </c>
      <c r="I7" s="2"/>
      <c r="J7" s="1">
        <f>H7-I3</f>
        <v>0.51677777777777811</v>
      </c>
      <c r="K7" s="1">
        <f t="shared" si="2"/>
        <v>0.69893113588923406</v>
      </c>
      <c r="L7" s="2"/>
      <c r="M7" s="2"/>
      <c r="N7" s="17" t="s">
        <v>31</v>
      </c>
      <c r="O7" s="29">
        <f>L15</f>
        <v>0.49739275446773212</v>
      </c>
      <c r="P7" s="37">
        <f>M15</f>
        <v>6.6950783041077017E-2</v>
      </c>
    </row>
    <row r="8" spans="1:16" x14ac:dyDescent="0.3">
      <c r="A8" s="52"/>
      <c r="B8" s="23" t="s">
        <v>28</v>
      </c>
      <c r="C8" s="23">
        <v>23.9</v>
      </c>
      <c r="D8" s="23">
        <v>23.8</v>
      </c>
      <c r="E8" s="23">
        <v>24.1</v>
      </c>
      <c r="F8" s="23">
        <f t="shared" si="0"/>
        <v>23.933333333333337</v>
      </c>
      <c r="G8" s="23">
        <v>23</v>
      </c>
      <c r="H8" s="1">
        <f t="shared" si="1"/>
        <v>0.93333333333333712</v>
      </c>
      <c r="I8" s="2"/>
      <c r="J8" s="1">
        <f>H8-I3</f>
        <v>0.35011111111111382</v>
      </c>
      <c r="K8" s="1">
        <f t="shared" si="2"/>
        <v>0.78452367441742499</v>
      </c>
      <c r="L8" s="2"/>
      <c r="M8" s="2"/>
      <c r="N8" s="28"/>
      <c r="O8" s="28"/>
      <c r="P8" s="38"/>
    </row>
    <row r="9" spans="1:16" x14ac:dyDescent="0.3">
      <c r="A9" s="52"/>
      <c r="B9" s="23" t="s">
        <v>29</v>
      </c>
      <c r="C9" s="23">
        <v>24.9</v>
      </c>
      <c r="D9" s="23">
        <v>24.8</v>
      </c>
      <c r="E9" s="23">
        <v>24.3</v>
      </c>
      <c r="F9" s="23">
        <f t="shared" si="0"/>
        <v>24.666666666666668</v>
      </c>
      <c r="G9" s="17">
        <v>23.6</v>
      </c>
      <c r="H9" s="1">
        <f t="shared" si="1"/>
        <v>1.0666666666666664</v>
      </c>
      <c r="I9" s="2"/>
      <c r="J9" s="1">
        <f>H9-I3</f>
        <v>0.48344444444444312</v>
      </c>
      <c r="K9" s="1">
        <f t="shared" si="2"/>
        <v>0.71526787677269299</v>
      </c>
      <c r="L9" s="2">
        <f>AVERAGE(K9:K11)</f>
        <v>0.79257552172525647</v>
      </c>
      <c r="M9" s="2">
        <f>STDEV(K9:K11)</f>
        <v>6.763548142962704E-2</v>
      </c>
      <c r="N9" s="28"/>
      <c r="O9" s="28"/>
      <c r="P9" s="38"/>
    </row>
    <row r="10" spans="1:16" x14ac:dyDescent="0.3">
      <c r="A10" s="52"/>
      <c r="B10" s="23" t="s">
        <v>29</v>
      </c>
      <c r="C10" s="23">
        <v>24.9</v>
      </c>
      <c r="D10" s="23">
        <v>24.6</v>
      </c>
      <c r="E10" s="23">
        <v>25.3</v>
      </c>
      <c r="F10" s="23">
        <f t="shared" si="0"/>
        <v>24.933333333333334</v>
      </c>
      <c r="G10" s="23">
        <v>24.1</v>
      </c>
      <c r="H10" s="1">
        <f t="shared" si="1"/>
        <v>0.83333333333333215</v>
      </c>
      <c r="I10" s="2"/>
      <c r="J10" s="1">
        <f>H10-I3</f>
        <v>0.25011111111110884</v>
      </c>
      <c r="K10" s="1">
        <f t="shared" si="2"/>
        <v>0.84083165497206214</v>
      </c>
      <c r="L10" s="2"/>
      <c r="M10" s="2"/>
      <c r="N10" s="28"/>
      <c r="O10" s="28"/>
      <c r="P10" s="38"/>
    </row>
    <row r="11" spans="1:16" x14ac:dyDescent="0.3">
      <c r="A11" s="52"/>
      <c r="B11" s="23" t="s">
        <v>29</v>
      </c>
      <c r="C11" s="23">
        <v>24.6</v>
      </c>
      <c r="D11" s="23">
        <v>24.3</v>
      </c>
      <c r="E11" s="23">
        <v>25.1</v>
      </c>
      <c r="F11" s="23">
        <f t="shared" si="0"/>
        <v>24.666666666666668</v>
      </c>
      <c r="G11" s="17">
        <v>23.8</v>
      </c>
      <c r="H11" s="1">
        <f t="shared" si="1"/>
        <v>0.86666666666666714</v>
      </c>
      <c r="I11" s="2"/>
      <c r="J11" s="1">
        <f>H11-I3</f>
        <v>0.28344444444444383</v>
      </c>
      <c r="K11" s="1">
        <f t="shared" si="2"/>
        <v>0.82162703343101406</v>
      </c>
      <c r="L11" s="2"/>
      <c r="M11" s="2"/>
      <c r="N11" s="28"/>
      <c r="O11" s="28"/>
      <c r="P11" s="38"/>
    </row>
    <row r="12" spans="1:16" x14ac:dyDescent="0.3">
      <c r="A12" s="52"/>
      <c r="B12" s="23" t="s">
        <v>30</v>
      </c>
      <c r="C12" s="23">
        <v>25.2</v>
      </c>
      <c r="D12" s="23">
        <v>26.1</v>
      </c>
      <c r="E12" s="23">
        <v>24.7</v>
      </c>
      <c r="F12" s="23">
        <f t="shared" si="0"/>
        <v>25.333333333333332</v>
      </c>
      <c r="G12" s="23">
        <v>23.5</v>
      </c>
      <c r="H12" s="1">
        <f t="shared" si="1"/>
        <v>1.8333333333333321</v>
      </c>
      <c r="I12" s="2"/>
      <c r="J12" s="1">
        <f>H12-I3</f>
        <v>1.2501111111111087</v>
      </c>
      <c r="K12" s="1">
        <f t="shared" si="2"/>
        <v>0.42041582748603107</v>
      </c>
      <c r="L12" s="2">
        <f>AVERAGE(K12:K14)</f>
        <v>0.3941051394378931</v>
      </c>
      <c r="M12" s="2">
        <f>STDEV(K12:K14)</f>
        <v>4.5571448481469254E-2</v>
      </c>
      <c r="N12" s="28"/>
      <c r="O12" s="28"/>
      <c r="P12" s="38"/>
    </row>
    <row r="13" spans="1:16" x14ac:dyDescent="0.3">
      <c r="A13" s="52"/>
      <c r="B13" s="23" t="s">
        <v>30</v>
      </c>
      <c r="C13" s="23">
        <v>25.3</v>
      </c>
      <c r="D13" s="23">
        <v>24.3</v>
      </c>
      <c r="E13" s="23">
        <v>23.1</v>
      </c>
      <c r="F13" s="23">
        <f t="shared" si="0"/>
        <v>24.233333333333334</v>
      </c>
      <c r="G13" s="17">
        <v>22.1</v>
      </c>
      <c r="H13" s="1">
        <f t="shared" si="1"/>
        <v>2.1333333333333329</v>
      </c>
      <c r="I13" s="2"/>
      <c r="J13" s="1">
        <f>H13-I3</f>
        <v>1.5501111111111094</v>
      </c>
      <c r="K13" s="1">
        <f t="shared" si="2"/>
        <v>0.34148376334161823</v>
      </c>
      <c r="L13" s="2"/>
      <c r="M13" s="2"/>
      <c r="N13" s="28"/>
      <c r="O13" s="28"/>
      <c r="P13" s="38"/>
    </row>
    <row r="14" spans="1:16" x14ac:dyDescent="0.3">
      <c r="A14" s="52"/>
      <c r="B14" s="23" t="s">
        <v>30</v>
      </c>
      <c r="C14" s="23">
        <v>24.6</v>
      </c>
      <c r="D14" s="23">
        <v>26.7</v>
      </c>
      <c r="E14" s="23">
        <v>27.1</v>
      </c>
      <c r="F14" s="23">
        <f t="shared" si="0"/>
        <v>26.133333333333336</v>
      </c>
      <c r="G14" s="23">
        <v>24.3</v>
      </c>
      <c r="H14" s="1">
        <f t="shared" si="1"/>
        <v>1.8333333333333357</v>
      </c>
      <c r="I14" s="2"/>
      <c r="J14" s="1">
        <f>H14-I3</f>
        <v>1.2501111111111123</v>
      </c>
      <c r="K14" s="1">
        <f t="shared" si="2"/>
        <v>0.42041582748603001</v>
      </c>
      <c r="L14" s="2"/>
      <c r="M14" s="2"/>
      <c r="N14" s="28"/>
      <c r="O14" s="28"/>
      <c r="P14" s="38"/>
    </row>
    <row r="15" spans="1:16" x14ac:dyDescent="0.3">
      <c r="A15" s="52"/>
      <c r="B15" s="23" t="s">
        <v>31</v>
      </c>
      <c r="C15" s="23">
        <v>26.4</v>
      </c>
      <c r="D15" s="23">
        <v>26.2</v>
      </c>
      <c r="E15" s="23">
        <v>26.7</v>
      </c>
      <c r="F15" s="23">
        <f t="shared" si="0"/>
        <v>26.433333333333334</v>
      </c>
      <c r="G15" s="17">
        <v>24.6</v>
      </c>
      <c r="H15" s="1">
        <f t="shared" si="1"/>
        <v>1.8333333333333321</v>
      </c>
      <c r="I15" s="2"/>
      <c r="J15" s="1">
        <f>H15-I3</f>
        <v>1.2501111111111087</v>
      </c>
      <c r="K15" s="1">
        <f t="shared" si="2"/>
        <v>0.42041582748603107</v>
      </c>
      <c r="L15" s="2">
        <f>AVERAGE(K15:K17)</f>
        <v>0.49739275446773212</v>
      </c>
      <c r="M15" s="2">
        <f>STDEV(K15:K17)</f>
        <v>6.6950783041077017E-2</v>
      </c>
      <c r="N15" s="28"/>
      <c r="O15" s="28"/>
      <c r="P15" s="38"/>
    </row>
    <row r="16" spans="1:16" x14ac:dyDescent="0.3">
      <c r="A16" s="52"/>
      <c r="B16" s="23" t="s">
        <v>31</v>
      </c>
      <c r="C16" s="23">
        <v>25.5</v>
      </c>
      <c r="D16" s="30">
        <v>30</v>
      </c>
      <c r="E16" s="23">
        <v>25.1</v>
      </c>
      <c r="F16" s="23">
        <f>AVERAGE(C16,E16)</f>
        <v>25.3</v>
      </c>
      <c r="G16" s="17">
        <v>23.8</v>
      </c>
      <c r="H16" s="1">
        <f t="shared" si="1"/>
        <v>1.5</v>
      </c>
      <c r="I16" s="2"/>
      <c r="J16" s="1">
        <f>H16-I3</f>
        <v>0.91677777777777669</v>
      </c>
      <c r="K16" s="1">
        <f t="shared" si="2"/>
        <v>0.5296907507586216</v>
      </c>
      <c r="L16" s="2"/>
      <c r="M16" s="2"/>
      <c r="N16" s="28"/>
      <c r="O16" s="28"/>
      <c r="P16" s="38"/>
    </row>
    <row r="17" spans="1:16" ht="15" thickBot="1" x14ac:dyDescent="0.35">
      <c r="A17" s="53"/>
      <c r="B17" s="40" t="s">
        <v>31</v>
      </c>
      <c r="C17" s="40">
        <v>25.9</v>
      </c>
      <c r="D17" s="40">
        <v>25.2</v>
      </c>
      <c r="E17" s="40">
        <v>24.4</v>
      </c>
      <c r="F17" s="40">
        <f t="shared" si="0"/>
        <v>25.166666666666668</v>
      </c>
      <c r="G17" s="39">
        <v>23.7</v>
      </c>
      <c r="H17" s="41">
        <f t="shared" si="1"/>
        <v>1.4666666666666686</v>
      </c>
      <c r="I17" s="42"/>
      <c r="J17" s="41">
        <f>H17-I3</f>
        <v>0.88344444444444525</v>
      </c>
      <c r="K17" s="41">
        <f t="shared" si="2"/>
        <v>0.54207168515854365</v>
      </c>
      <c r="L17" s="42"/>
      <c r="M17" s="42"/>
      <c r="N17" s="43"/>
      <c r="O17" s="43"/>
      <c r="P17" s="44"/>
    </row>
    <row r="18" spans="1:1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1">
    <mergeCell ref="A2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82" workbookViewId="0">
      <selection activeCell="R21" sqref="R21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16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27.1</v>
      </c>
      <c r="D3" s="23">
        <v>27.5</v>
      </c>
      <c r="E3" s="23">
        <v>28.1</v>
      </c>
      <c r="F3" s="23">
        <f>AVERAGE(C3:E3)</f>
        <v>27.566666666666666</v>
      </c>
      <c r="G3" s="17">
        <v>23.3</v>
      </c>
      <c r="H3" s="1">
        <f>F3-G3</f>
        <v>4.2666666666666657</v>
      </c>
      <c r="I3" s="1">
        <f>AVERAGE(H3:H5)</f>
        <v>4.2887777777777778</v>
      </c>
      <c r="J3" s="1">
        <f>H3-I3</f>
        <v>-2.2111111111112081E-2</v>
      </c>
      <c r="K3" s="1">
        <f>2^-J3</f>
        <v>1.0154443036752896</v>
      </c>
      <c r="L3" s="2">
        <f>AVERAGE(K3:K5)</f>
        <v>1.006415574684689</v>
      </c>
      <c r="M3" s="2">
        <f>STDEV(K3:K5)</f>
        <v>0.13811798740574019</v>
      </c>
      <c r="N3" s="17" t="s">
        <v>27</v>
      </c>
      <c r="O3" s="29">
        <f>L3</f>
        <v>1.006415574684689</v>
      </c>
      <c r="P3" s="37">
        <f>M3</f>
        <v>0.13811798740574019</v>
      </c>
    </row>
    <row r="4" spans="1:16" x14ac:dyDescent="0.3">
      <c r="A4" s="52"/>
      <c r="B4" s="17" t="s">
        <v>27</v>
      </c>
      <c r="C4" s="17">
        <v>26.7</v>
      </c>
      <c r="D4" s="17">
        <v>27.8</v>
      </c>
      <c r="E4" s="17">
        <v>28.2</v>
      </c>
      <c r="F4" s="23">
        <f t="shared" ref="F4:F16" si="0">AVERAGE(C4:E4)</f>
        <v>27.566666666666666</v>
      </c>
      <c r="G4" s="23">
        <v>23.067</v>
      </c>
      <c r="H4" s="1">
        <f t="shared" ref="H4:H17" si="1">F4-G4</f>
        <v>4.4996666666666663</v>
      </c>
      <c r="I4" s="2"/>
      <c r="J4" s="1">
        <f>H4-I3</f>
        <v>0.21088888888888846</v>
      </c>
      <c r="K4" s="1">
        <f t="shared" ref="K4:K17" si="2">2^-J4</f>
        <v>0.86400472733132871</v>
      </c>
      <c r="L4" s="2"/>
      <c r="M4" s="2"/>
      <c r="N4" s="17" t="s">
        <v>28</v>
      </c>
      <c r="O4" s="29">
        <f>L6</f>
        <v>2.9819923198328291</v>
      </c>
      <c r="P4" s="37">
        <f>M6</f>
        <v>0.14793711808290755</v>
      </c>
    </row>
    <row r="5" spans="1:16" x14ac:dyDescent="0.3">
      <c r="A5" s="52"/>
      <c r="B5" s="17" t="s">
        <v>27</v>
      </c>
      <c r="C5" s="17">
        <v>26.9</v>
      </c>
      <c r="D5" s="17">
        <v>28.1</v>
      </c>
      <c r="E5" s="17">
        <v>26.9</v>
      </c>
      <c r="F5" s="23">
        <f t="shared" si="0"/>
        <v>27.3</v>
      </c>
      <c r="G5" s="17">
        <v>23.2</v>
      </c>
      <c r="H5" s="1">
        <f t="shared" si="1"/>
        <v>4.1000000000000014</v>
      </c>
      <c r="I5" s="2"/>
      <c r="J5" s="1">
        <f>H5-I3</f>
        <v>-0.18877777777777638</v>
      </c>
      <c r="K5" s="1">
        <f t="shared" si="2"/>
        <v>1.1397976930474485</v>
      </c>
      <c r="L5" s="2"/>
      <c r="M5" s="2"/>
      <c r="N5" s="17" t="s">
        <v>29</v>
      </c>
      <c r="O5" s="29">
        <f>L9</f>
        <v>7.0732233652233729</v>
      </c>
      <c r="P5" s="37">
        <f>M9</f>
        <v>0.16341525673701221</v>
      </c>
    </row>
    <row r="6" spans="1:16" x14ac:dyDescent="0.3">
      <c r="A6" s="52"/>
      <c r="B6" s="17" t="s">
        <v>28</v>
      </c>
      <c r="C6" s="30">
        <v>10</v>
      </c>
      <c r="D6" s="23">
        <v>26.2</v>
      </c>
      <c r="E6" s="23">
        <v>27</v>
      </c>
      <c r="F6" s="23">
        <f>AVERAGE(D6:E6)</f>
        <v>26.6</v>
      </c>
      <c r="G6" s="23">
        <v>23.859000000000002</v>
      </c>
      <c r="H6" s="1">
        <f t="shared" si="1"/>
        <v>2.7409999999999997</v>
      </c>
      <c r="I6" s="2"/>
      <c r="J6" s="1">
        <f>H6-I3</f>
        <v>-1.5477777777777781</v>
      </c>
      <c r="K6" s="1">
        <f t="shared" si="2"/>
        <v>2.9236645221546484</v>
      </c>
      <c r="L6" s="2">
        <f>AVERAGE(K6:K8)</f>
        <v>2.9819923198328291</v>
      </c>
      <c r="M6" s="2">
        <f>STDEV(K6:K8)</f>
        <v>0.14793711808290755</v>
      </c>
      <c r="N6" s="17" t="s">
        <v>30</v>
      </c>
      <c r="O6" s="29">
        <f>L12</f>
        <v>8.6209642360608587</v>
      </c>
      <c r="P6" s="37">
        <f>M12</f>
        <v>0.61720320436442377</v>
      </c>
    </row>
    <row r="7" spans="1:16" x14ac:dyDescent="0.3">
      <c r="A7" s="52"/>
      <c r="B7" s="17" t="s">
        <v>28</v>
      </c>
      <c r="C7" s="23">
        <v>26.6</v>
      </c>
      <c r="D7" s="23">
        <v>25.8</v>
      </c>
      <c r="E7" s="23">
        <v>24.2</v>
      </c>
      <c r="F7" s="23">
        <f t="shared" si="0"/>
        <v>25.533333333333335</v>
      </c>
      <c r="G7" s="17">
        <v>22.9</v>
      </c>
      <c r="H7" s="1">
        <f t="shared" si="1"/>
        <v>2.6333333333333364</v>
      </c>
      <c r="I7" s="2"/>
      <c r="J7" s="1">
        <f>H7-I3</f>
        <v>-1.6554444444444414</v>
      </c>
      <c r="K7" s="1">
        <f t="shared" si="2"/>
        <v>3.1502022251596506</v>
      </c>
      <c r="L7" s="2"/>
      <c r="M7" s="2"/>
      <c r="N7" s="17" t="s">
        <v>31</v>
      </c>
      <c r="O7" s="29">
        <f>L15</f>
        <v>4.7136431371892105</v>
      </c>
      <c r="P7" s="37">
        <f>M15</f>
        <v>0.40224497745939963</v>
      </c>
    </row>
    <row r="8" spans="1:16" x14ac:dyDescent="0.3">
      <c r="A8" s="52"/>
      <c r="B8" s="17" t="s">
        <v>28</v>
      </c>
      <c r="C8" s="23">
        <v>25.8</v>
      </c>
      <c r="D8" s="23">
        <v>25.6</v>
      </c>
      <c r="E8" s="23">
        <v>25.9</v>
      </c>
      <c r="F8" s="23">
        <f t="shared" si="0"/>
        <v>25.766666666666669</v>
      </c>
      <c r="G8" s="23">
        <v>23</v>
      </c>
      <c r="H8" s="1">
        <f t="shared" si="1"/>
        <v>2.7666666666666693</v>
      </c>
      <c r="I8" s="2"/>
      <c r="J8" s="1">
        <f>H8-I3</f>
        <v>-1.5221111111111085</v>
      </c>
      <c r="K8" s="1">
        <f t="shared" si="2"/>
        <v>2.8721102121841895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23.8</v>
      </c>
      <c r="D9" s="23">
        <v>25.9</v>
      </c>
      <c r="E9" s="23">
        <v>25.6</v>
      </c>
      <c r="F9" s="23">
        <f t="shared" si="0"/>
        <v>25.100000000000005</v>
      </c>
      <c r="G9" s="17">
        <v>23.6</v>
      </c>
      <c r="H9" s="1">
        <f t="shared" si="1"/>
        <v>1.5000000000000036</v>
      </c>
      <c r="I9" s="2"/>
      <c r="J9" s="1">
        <f>H9-I3</f>
        <v>-2.7887777777777742</v>
      </c>
      <c r="K9" s="1">
        <f t="shared" si="2"/>
        <v>6.9104409832893952</v>
      </c>
      <c r="L9" s="2">
        <f>AVERAGE(K9:K11)</f>
        <v>7.0732233652233729</v>
      </c>
      <c r="M9" s="2">
        <f>STDEV(K9:K11)</f>
        <v>0.16341525673701221</v>
      </c>
      <c r="N9" s="28"/>
      <c r="O9" s="28"/>
      <c r="P9" s="38"/>
    </row>
    <row r="10" spans="1:16" x14ac:dyDescent="0.3">
      <c r="A10" s="52"/>
      <c r="B10" s="17" t="s">
        <v>29</v>
      </c>
      <c r="C10" s="23">
        <v>25.9</v>
      </c>
      <c r="D10" s="23">
        <v>25.6</v>
      </c>
      <c r="E10" s="23">
        <v>25.1</v>
      </c>
      <c r="F10" s="23">
        <f t="shared" si="0"/>
        <v>25.533333333333331</v>
      </c>
      <c r="G10" s="23">
        <v>24.1</v>
      </c>
      <c r="H10" s="1">
        <f t="shared" si="1"/>
        <v>1.43333333333333</v>
      </c>
      <c r="I10" s="2"/>
      <c r="J10" s="1">
        <f>H10-I3</f>
        <v>-2.8554444444444478</v>
      </c>
      <c r="K10" s="1">
        <f t="shared" si="2"/>
        <v>7.2372642278978105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24.9</v>
      </c>
      <c r="D11" s="23">
        <v>26.1</v>
      </c>
      <c r="E11" s="23">
        <v>24.8</v>
      </c>
      <c r="F11" s="23">
        <f t="shared" si="0"/>
        <v>25.266666666666666</v>
      </c>
      <c r="G11" s="17">
        <v>23.8</v>
      </c>
      <c r="H11" s="1">
        <f t="shared" si="1"/>
        <v>1.466666666666665</v>
      </c>
      <c r="I11" s="2"/>
      <c r="J11" s="1">
        <f>H11-I3</f>
        <v>-2.8221111111111128</v>
      </c>
      <c r="K11" s="1">
        <f t="shared" si="2"/>
        <v>7.071964884482913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30">
        <v>18.100000000000001</v>
      </c>
      <c r="D12" s="23">
        <v>25.3</v>
      </c>
      <c r="E12" s="23">
        <v>24.2</v>
      </c>
      <c r="F12" s="23">
        <f>AVERAGE(D12:E12)</f>
        <v>24.75</v>
      </c>
      <c r="G12" s="23">
        <v>23.5</v>
      </c>
      <c r="H12" s="1">
        <f t="shared" si="1"/>
        <v>1.25</v>
      </c>
      <c r="I12" s="2"/>
      <c r="J12" s="1">
        <f>H12-I3</f>
        <v>-3.0387777777777778</v>
      </c>
      <c r="K12" s="1">
        <f t="shared" si="2"/>
        <v>8.217945585134169</v>
      </c>
      <c r="L12" s="2">
        <f>AVERAGE(K12:K14)</f>
        <v>8.6209642360608587</v>
      </c>
      <c r="M12" s="2">
        <f>STDEV(K12:K14)</f>
        <v>0.61720320436442377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22.9</v>
      </c>
      <c r="D13" s="23">
        <v>23.7</v>
      </c>
      <c r="E13" s="23">
        <v>22.9</v>
      </c>
      <c r="F13" s="23">
        <f t="shared" si="0"/>
        <v>23.166666666666668</v>
      </c>
      <c r="G13" s="17">
        <v>22.1</v>
      </c>
      <c r="H13" s="1">
        <f t="shared" si="1"/>
        <v>1.0666666666666664</v>
      </c>
      <c r="I13" s="2"/>
      <c r="J13" s="1">
        <f>H13-I3</f>
        <v>-3.2221111111111114</v>
      </c>
      <c r="K13" s="1">
        <f t="shared" si="2"/>
        <v>9.3315136097833129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25.3</v>
      </c>
      <c r="D14" s="23">
        <v>25.5</v>
      </c>
      <c r="E14" s="23">
        <v>25.8</v>
      </c>
      <c r="F14" s="23">
        <f t="shared" si="0"/>
        <v>25.533333333333331</v>
      </c>
      <c r="G14" s="23">
        <v>24.3</v>
      </c>
      <c r="H14" s="1">
        <f t="shared" si="1"/>
        <v>1.2333333333333307</v>
      </c>
      <c r="I14" s="2"/>
      <c r="J14" s="1">
        <f>H14-I3</f>
        <v>-3.0554444444444471</v>
      </c>
      <c r="K14" s="1">
        <f t="shared" si="2"/>
        <v>8.3134335132650961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26.9</v>
      </c>
      <c r="D15" s="23">
        <v>26.5</v>
      </c>
      <c r="E15" s="23">
        <v>26.3</v>
      </c>
      <c r="F15" s="23">
        <f t="shared" si="0"/>
        <v>26.566666666666666</v>
      </c>
      <c r="G15" s="17">
        <v>24.6</v>
      </c>
      <c r="H15" s="1">
        <f t="shared" si="1"/>
        <v>1.966666666666665</v>
      </c>
      <c r="I15" s="2"/>
      <c r="J15" s="1">
        <f>H15-I3</f>
        <v>-2.3221111111111128</v>
      </c>
      <c r="K15" s="1">
        <f t="shared" si="2"/>
        <v>5.0006343261310082</v>
      </c>
      <c r="L15" s="2">
        <f>AVERAGE(K15:K17)</f>
        <v>4.7136431371892105</v>
      </c>
      <c r="M15" s="2">
        <f>STDEV(K15:K17)</f>
        <v>0.40224497745939963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25.6</v>
      </c>
      <c r="D16" s="23">
        <v>27.3</v>
      </c>
      <c r="E16" s="23">
        <v>25.1</v>
      </c>
      <c r="F16" s="23">
        <f t="shared" si="0"/>
        <v>26</v>
      </c>
      <c r="G16" s="17">
        <v>23.8</v>
      </c>
      <c r="H16" s="1">
        <f t="shared" si="1"/>
        <v>2.1999999999999993</v>
      </c>
      <c r="I16" s="2"/>
      <c r="J16" s="1">
        <f>H16-I3</f>
        <v>-2.0887777777777785</v>
      </c>
      <c r="K16" s="1">
        <f t="shared" si="2"/>
        <v>4.2538754051632575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25.1</v>
      </c>
      <c r="D17" s="40">
        <v>26.3</v>
      </c>
      <c r="E17" s="48">
        <v>12</v>
      </c>
      <c r="F17" s="40">
        <f>AVERAGE(C17:D17)</f>
        <v>25.700000000000003</v>
      </c>
      <c r="G17" s="39">
        <v>23.7</v>
      </c>
      <c r="H17" s="41">
        <f t="shared" si="1"/>
        <v>2.0000000000000036</v>
      </c>
      <c r="I17" s="42"/>
      <c r="J17" s="41">
        <f>H17-I3</f>
        <v>-2.2887777777777742</v>
      </c>
      <c r="K17" s="41">
        <f t="shared" si="2"/>
        <v>4.8864196802733648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08" workbookViewId="0">
      <selection activeCell="J16" sqref="J16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17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22.9</v>
      </c>
      <c r="D3" s="23">
        <v>23.5</v>
      </c>
      <c r="E3" s="23">
        <v>23.1</v>
      </c>
      <c r="F3" s="23">
        <f>AVERAGE(C3:E3)</f>
        <v>23.166666666666668</v>
      </c>
      <c r="G3" s="17">
        <v>23.3</v>
      </c>
      <c r="H3" s="1">
        <f>F3-G3</f>
        <v>-0.13333333333333286</v>
      </c>
      <c r="I3" s="1">
        <f>AVERAGE(H3:H5)</f>
        <v>-0.11677777777777838</v>
      </c>
      <c r="J3" s="1">
        <f>H3-I3</f>
        <v>-1.6555555555554477E-2</v>
      </c>
      <c r="K3" s="1">
        <f>2^-J3</f>
        <v>1.0115415320617485</v>
      </c>
      <c r="L3" s="2">
        <f>AVERAGE(K3:K5)</f>
        <v>1.0013665845940614</v>
      </c>
      <c r="M3" s="2">
        <f>STDEV(K3:K5)</f>
        <v>6.3714667648895801E-2</v>
      </c>
      <c r="N3" s="17" t="s">
        <v>27</v>
      </c>
      <c r="O3" s="29">
        <f>L3</f>
        <v>1.0013665845940614</v>
      </c>
      <c r="P3" s="37">
        <f>M3</f>
        <v>6.3714667648895801E-2</v>
      </c>
    </row>
    <row r="4" spans="1:16" x14ac:dyDescent="0.3">
      <c r="A4" s="52"/>
      <c r="B4" s="17" t="s">
        <v>27</v>
      </c>
      <c r="C4" s="17">
        <v>22.7</v>
      </c>
      <c r="D4" s="27">
        <v>3.5</v>
      </c>
      <c r="E4" s="17">
        <v>23.4</v>
      </c>
      <c r="F4" s="23">
        <f>AVERAGE(C4, E4)</f>
        <v>23.049999999999997</v>
      </c>
      <c r="G4" s="23">
        <v>23.067</v>
      </c>
      <c r="H4" s="1">
        <f t="shared" ref="H4:H17" si="0">F4-G4</f>
        <v>-1.7000000000003013E-2</v>
      </c>
      <c r="I4" s="2"/>
      <c r="J4" s="1">
        <f>H4-I3</f>
        <v>9.977777777777537E-2</v>
      </c>
      <c r="K4" s="1">
        <f t="shared" ref="K4:K17" si="1">2^-J4</f>
        <v>0.93317672020319442</v>
      </c>
      <c r="L4" s="2"/>
      <c r="M4" s="2"/>
      <c r="N4" s="17" t="s">
        <v>28</v>
      </c>
      <c r="O4" s="29">
        <f>L6</f>
        <v>0.81473513536637776</v>
      </c>
      <c r="P4" s="37">
        <f>M6</f>
        <v>4.520049785775837E-2</v>
      </c>
    </row>
    <row r="5" spans="1:16" x14ac:dyDescent="0.3">
      <c r="A5" s="52"/>
      <c r="B5" s="17" t="s">
        <v>27</v>
      </c>
      <c r="C5" s="17">
        <v>22.7</v>
      </c>
      <c r="D5" s="17">
        <v>23.2</v>
      </c>
      <c r="E5" s="17">
        <v>23.1</v>
      </c>
      <c r="F5" s="23">
        <f t="shared" ref="F5:F16" si="2">AVERAGE(C5:E5)</f>
        <v>23</v>
      </c>
      <c r="G5" s="17">
        <v>23.2</v>
      </c>
      <c r="H5" s="1">
        <f t="shared" si="0"/>
        <v>-0.19999999999999929</v>
      </c>
      <c r="I5" s="2"/>
      <c r="J5" s="1">
        <f>H5-I3</f>
        <v>-8.3222222222220907E-2</v>
      </c>
      <c r="K5" s="1">
        <f t="shared" si="1"/>
        <v>1.0593815015172414</v>
      </c>
      <c r="L5" s="2"/>
      <c r="M5" s="2"/>
      <c r="N5" s="17" t="s">
        <v>29</v>
      </c>
      <c r="O5" s="29">
        <f>L9</f>
        <v>1.0436233656537499</v>
      </c>
      <c r="P5" s="37">
        <f>M9</f>
        <v>3.7029161181231292E-2</v>
      </c>
    </row>
    <row r="6" spans="1:16" x14ac:dyDescent="0.3">
      <c r="A6" s="52"/>
      <c r="B6" s="17" t="s">
        <v>28</v>
      </c>
      <c r="C6" s="23">
        <v>23.9</v>
      </c>
      <c r="D6" s="23">
        <v>24.2</v>
      </c>
      <c r="E6" s="23">
        <v>24.3</v>
      </c>
      <c r="F6" s="23">
        <f t="shared" si="2"/>
        <v>24.133333333333329</v>
      </c>
      <c r="G6" s="23">
        <v>23.859000000000002</v>
      </c>
      <c r="H6" s="1">
        <f t="shared" si="0"/>
        <v>0.27433333333332754</v>
      </c>
      <c r="I6" s="2"/>
      <c r="J6" s="1">
        <f>H6-I3</f>
        <v>0.39111111111110591</v>
      </c>
      <c r="K6" s="1">
        <f t="shared" si="1"/>
        <v>0.76254209615501389</v>
      </c>
      <c r="L6" s="2">
        <f>AVERAGE(K6:K8)</f>
        <v>0.81473513536637776</v>
      </c>
      <c r="M6" s="2">
        <f>STDEV(K6:K8)</f>
        <v>4.520049785775837E-2</v>
      </c>
      <c r="N6" s="17" t="s">
        <v>30</v>
      </c>
      <c r="O6" s="29">
        <f>L12</f>
        <v>1.1446721768420109</v>
      </c>
      <c r="P6" s="37">
        <f>M12</f>
        <v>4.0614508960708368E-2</v>
      </c>
    </row>
    <row r="7" spans="1:16" x14ac:dyDescent="0.3">
      <c r="A7" s="52"/>
      <c r="B7" s="17" t="s">
        <v>28</v>
      </c>
      <c r="C7" s="23">
        <v>23.1</v>
      </c>
      <c r="D7" s="23">
        <v>23.1</v>
      </c>
      <c r="E7" s="23">
        <v>22.9</v>
      </c>
      <c r="F7" s="23">
        <f t="shared" si="2"/>
        <v>23.033333333333331</v>
      </c>
      <c r="G7" s="17">
        <v>22.9</v>
      </c>
      <c r="H7" s="1">
        <f t="shared" si="0"/>
        <v>0.13333333333333286</v>
      </c>
      <c r="I7" s="2"/>
      <c r="J7" s="1">
        <f>H7-I3</f>
        <v>0.25011111111111123</v>
      </c>
      <c r="K7" s="1">
        <f t="shared" si="1"/>
        <v>0.84083165497206069</v>
      </c>
      <c r="L7" s="2"/>
      <c r="M7" s="2"/>
      <c r="N7" s="17" t="s">
        <v>31</v>
      </c>
      <c r="O7" s="29">
        <f>L15</f>
        <v>0.90451470016096236</v>
      </c>
      <c r="P7" s="37">
        <f>M15</f>
        <v>9.4050350221149825E-2</v>
      </c>
    </row>
    <row r="8" spans="1:16" x14ac:dyDescent="0.3">
      <c r="A8" s="52"/>
      <c r="B8" s="17" t="s">
        <v>28</v>
      </c>
      <c r="C8" s="23">
        <v>23.9</v>
      </c>
      <c r="D8" s="23">
        <v>22.1</v>
      </c>
      <c r="E8" s="23">
        <v>23.4</v>
      </c>
      <c r="F8" s="23">
        <f t="shared" si="2"/>
        <v>23.133333333333336</v>
      </c>
      <c r="G8" s="23">
        <v>23</v>
      </c>
      <c r="H8" s="1">
        <f t="shared" si="0"/>
        <v>0.13333333333333641</v>
      </c>
      <c r="I8" s="2"/>
      <c r="J8" s="1">
        <f>H8-I3</f>
        <v>0.25011111111111478</v>
      </c>
      <c r="K8" s="1">
        <f t="shared" si="1"/>
        <v>0.84083165497205847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24</v>
      </c>
      <c r="D9" s="23">
        <v>23</v>
      </c>
      <c r="E9" s="23">
        <v>23.4</v>
      </c>
      <c r="F9" s="23">
        <f t="shared" si="2"/>
        <v>23.466666666666669</v>
      </c>
      <c r="G9" s="17">
        <v>23.6</v>
      </c>
      <c r="H9" s="1">
        <f t="shared" si="0"/>
        <v>-0.13333333333333286</v>
      </c>
      <c r="I9" s="2"/>
      <c r="J9" s="1">
        <f>H9-I3</f>
        <v>-1.6555555555554477E-2</v>
      </c>
      <c r="K9" s="1">
        <f t="shared" si="1"/>
        <v>1.0115415320617485</v>
      </c>
      <c r="L9" s="2">
        <f>AVERAGE(K9:K11)</f>
        <v>1.0436233656537499</v>
      </c>
      <c r="M9" s="2">
        <f>STDEV(K9:K11)</f>
        <v>3.7029161181231292E-2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23.6</v>
      </c>
      <c r="D10" s="23">
        <v>24.2</v>
      </c>
      <c r="E10" s="23">
        <v>23.8</v>
      </c>
      <c r="F10" s="23">
        <f t="shared" si="2"/>
        <v>23.866666666666664</v>
      </c>
      <c r="G10" s="23">
        <v>24.1</v>
      </c>
      <c r="H10" s="1">
        <f t="shared" si="0"/>
        <v>-0.23333333333333783</v>
      </c>
      <c r="I10" s="2"/>
      <c r="J10" s="1">
        <f>H10-I3</f>
        <v>-0.11655555555555945</v>
      </c>
      <c r="K10" s="1">
        <f t="shared" si="1"/>
        <v>1.0841433703170906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24.9</v>
      </c>
      <c r="D11" s="23">
        <v>23.4</v>
      </c>
      <c r="E11" s="23">
        <v>22.6</v>
      </c>
      <c r="F11" s="23">
        <f t="shared" si="2"/>
        <v>23.633333333333336</v>
      </c>
      <c r="G11" s="17">
        <v>23.8</v>
      </c>
      <c r="H11" s="1">
        <f t="shared" si="0"/>
        <v>-0.1666666666666643</v>
      </c>
      <c r="I11" s="2"/>
      <c r="J11" s="1">
        <f>H11-I3</f>
        <v>-4.9888888888885916E-2</v>
      </c>
      <c r="K11" s="1">
        <f t="shared" si="1"/>
        <v>1.0351851945824107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22.3</v>
      </c>
      <c r="D12" s="23">
        <v>24</v>
      </c>
      <c r="E12" s="23">
        <v>23.4</v>
      </c>
      <c r="F12" s="23">
        <f t="shared" si="2"/>
        <v>23.233333333333331</v>
      </c>
      <c r="G12" s="23">
        <v>23.5</v>
      </c>
      <c r="H12" s="1">
        <f t="shared" si="0"/>
        <v>-0.26666666666666927</v>
      </c>
      <c r="I12" s="2"/>
      <c r="J12" s="1">
        <f>H12-I3</f>
        <v>-0.1498888888888909</v>
      </c>
      <c r="K12" s="1">
        <f t="shared" si="1"/>
        <v>1.1094840203639005</v>
      </c>
      <c r="L12" s="2">
        <f>AVERAGE(K12:K14)</f>
        <v>1.1446721768420109</v>
      </c>
      <c r="M12" s="2">
        <f>STDEV(K12:K14)</f>
        <v>4.0614508960708368E-2</v>
      </c>
      <c r="N12" s="28"/>
      <c r="O12" s="28"/>
      <c r="P12" s="38"/>
    </row>
    <row r="13" spans="1:16" x14ac:dyDescent="0.3">
      <c r="A13" s="52"/>
      <c r="B13" s="17" t="s">
        <v>30</v>
      </c>
      <c r="C13" s="30">
        <v>36.1</v>
      </c>
      <c r="D13" s="23">
        <v>22.1</v>
      </c>
      <c r="E13" s="23">
        <v>21.5</v>
      </c>
      <c r="F13" s="23">
        <f>AVERAGE(D13:E13)</f>
        <v>21.8</v>
      </c>
      <c r="G13" s="17">
        <v>22.1</v>
      </c>
      <c r="H13" s="1">
        <f t="shared" si="0"/>
        <v>-0.30000000000000071</v>
      </c>
      <c r="I13" s="2"/>
      <c r="J13" s="1">
        <f>H13-I3</f>
        <v>-0.18322222222222234</v>
      </c>
      <c r="K13" s="1">
        <f t="shared" si="1"/>
        <v>1.1354169800280323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24.1</v>
      </c>
      <c r="D14" s="23">
        <v>24.1</v>
      </c>
      <c r="E14" s="23">
        <v>23.6</v>
      </c>
      <c r="F14" s="23">
        <f t="shared" si="2"/>
        <v>23.933333333333337</v>
      </c>
      <c r="G14" s="23">
        <v>24.3</v>
      </c>
      <c r="H14" s="1">
        <f t="shared" si="0"/>
        <v>-0.36666666666666359</v>
      </c>
      <c r="I14" s="2"/>
      <c r="J14" s="1">
        <f>H14-I3</f>
        <v>-0.24988888888888522</v>
      </c>
      <c r="K14" s="1">
        <f t="shared" si="1"/>
        <v>1.1891155301341001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24.8</v>
      </c>
      <c r="D15" s="30">
        <v>33</v>
      </c>
      <c r="E15" s="23">
        <v>24.8</v>
      </c>
      <c r="F15" s="23">
        <f>AVERAGE(C15,E15)</f>
        <v>24.8</v>
      </c>
      <c r="G15" s="17">
        <v>24.6</v>
      </c>
      <c r="H15" s="1">
        <f t="shared" si="0"/>
        <v>0.19999999999999929</v>
      </c>
      <c r="I15" s="2"/>
      <c r="J15" s="1">
        <f>H15-I3</f>
        <v>0.31677777777777766</v>
      </c>
      <c r="K15" s="1">
        <f t="shared" si="1"/>
        <v>0.80286104605217246</v>
      </c>
      <c r="L15" s="2">
        <f>AVERAGE(K15:K17)</f>
        <v>0.90451470016096236</v>
      </c>
      <c r="M15" s="2">
        <f>STDEV(K15:K17)</f>
        <v>9.4050350221149825E-2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23.7</v>
      </c>
      <c r="D16" s="23">
        <v>24.1</v>
      </c>
      <c r="E16" s="23">
        <v>23.6</v>
      </c>
      <c r="F16" s="23">
        <f t="shared" si="2"/>
        <v>23.8</v>
      </c>
      <c r="G16" s="17">
        <v>23.8</v>
      </c>
      <c r="H16" s="1">
        <f t="shared" si="0"/>
        <v>0</v>
      </c>
      <c r="I16" s="2"/>
      <c r="J16" s="1">
        <f>H16-I3</f>
        <v>0.11677777777777838</v>
      </c>
      <c r="K16" s="1">
        <f t="shared" si="1"/>
        <v>0.92224516289132885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8">
        <v>39</v>
      </c>
      <c r="D17" s="40">
        <v>23.8</v>
      </c>
      <c r="E17" s="40">
        <v>23.4</v>
      </c>
      <c r="F17" s="40">
        <f>AVERAGE(D17:E17)</f>
        <v>23.6</v>
      </c>
      <c r="G17" s="39">
        <v>23.7</v>
      </c>
      <c r="H17" s="41">
        <f t="shared" si="0"/>
        <v>-9.9999999999997868E-2</v>
      </c>
      <c r="I17" s="42"/>
      <c r="J17" s="41">
        <f>H17-I3</f>
        <v>1.6777777777780514E-2</v>
      </c>
      <c r="K17" s="41">
        <f t="shared" si="1"/>
        <v>0.98843789153938566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38" workbookViewId="0">
      <selection activeCell="E11" sqref="E11"/>
    </sheetView>
  </sheetViews>
  <sheetFormatPr defaultRowHeight="14.4" x14ac:dyDescent="0.3"/>
  <cols>
    <col min="1" max="16384" width="8.88671875" style="5"/>
  </cols>
  <sheetData>
    <row r="1" spans="1:16" ht="16.2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18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30">
        <v>10.3</v>
      </c>
      <c r="D3" s="23">
        <v>28.4</v>
      </c>
      <c r="E3" s="23">
        <v>27.7</v>
      </c>
      <c r="F3" s="23">
        <f>AVERAGE(D3:E3)</f>
        <v>28.049999999999997</v>
      </c>
      <c r="G3" s="17">
        <v>23.3</v>
      </c>
      <c r="H3" s="1">
        <f>F3-G3</f>
        <v>4.7499999999999964</v>
      </c>
      <c r="I3" s="1">
        <f>AVERAGE(H3:H5)</f>
        <v>4.860999999999998</v>
      </c>
      <c r="J3" s="1">
        <f>H3-I3</f>
        <v>-0.11100000000000154</v>
      </c>
      <c r="K3" s="1">
        <f>2^-J3</f>
        <v>1.0799765598328834</v>
      </c>
      <c r="L3" s="2">
        <f>AVERAGE(K3:K5)</f>
        <v>1.0015414034409731</v>
      </c>
      <c r="M3" s="2">
        <f>STDEV(K3:K5)</f>
        <v>6.8812625480712875E-2</v>
      </c>
      <c r="N3" s="17" t="s">
        <v>27</v>
      </c>
      <c r="O3" s="29">
        <f>L3</f>
        <v>1.0015414034409731</v>
      </c>
      <c r="P3" s="37">
        <f>M3</f>
        <v>6.8812625480712875E-2</v>
      </c>
    </row>
    <row r="4" spans="1:16" x14ac:dyDescent="0.3">
      <c r="A4" s="52"/>
      <c r="B4" s="17" t="s">
        <v>27</v>
      </c>
      <c r="C4" s="17">
        <v>27.9</v>
      </c>
      <c r="D4" s="47">
        <v>27.1</v>
      </c>
      <c r="E4" s="17">
        <v>29</v>
      </c>
      <c r="F4" s="23">
        <f>AVERAGE(C4:E4)</f>
        <v>28</v>
      </c>
      <c r="G4" s="23">
        <v>23.067</v>
      </c>
      <c r="H4" s="1">
        <f t="shared" ref="H4:H17" si="0">F4-G4</f>
        <v>4.9329999999999998</v>
      </c>
      <c r="I4" s="2"/>
      <c r="J4" s="1">
        <f>H4-I3</f>
        <v>7.200000000000184E-2</v>
      </c>
      <c r="K4" s="1">
        <f t="shared" ref="K4:K17" si="1">2^-J4</f>
        <v>0.951318276331798</v>
      </c>
      <c r="L4" s="2"/>
      <c r="M4" s="2"/>
      <c r="N4" s="17" t="s">
        <v>28</v>
      </c>
      <c r="O4" s="29">
        <f>L6</f>
        <v>0.73692653240340589</v>
      </c>
      <c r="P4" s="37">
        <f>M6</f>
        <v>3.5970494663361746E-2</v>
      </c>
    </row>
    <row r="5" spans="1:16" x14ac:dyDescent="0.3">
      <c r="A5" s="52"/>
      <c r="B5" s="17" t="s">
        <v>27</v>
      </c>
      <c r="C5" s="17">
        <v>27.1</v>
      </c>
      <c r="D5" s="17">
        <v>29</v>
      </c>
      <c r="E5" s="17">
        <v>28.2</v>
      </c>
      <c r="F5" s="23">
        <f t="shared" ref="F5:F16" si="2">AVERAGE(C5:E5)</f>
        <v>28.099999999999998</v>
      </c>
      <c r="G5" s="17">
        <v>23.2</v>
      </c>
      <c r="H5" s="1">
        <f t="shared" si="0"/>
        <v>4.8999999999999986</v>
      </c>
      <c r="I5" s="2"/>
      <c r="J5" s="1">
        <f>H5-I3</f>
        <v>3.900000000000059E-2</v>
      </c>
      <c r="K5" s="1">
        <f t="shared" si="1"/>
        <v>0.97332937415823773</v>
      </c>
      <c r="L5" s="2"/>
      <c r="M5" s="2"/>
      <c r="N5" s="17" t="s">
        <v>29</v>
      </c>
      <c r="O5" s="29">
        <f>L9</f>
        <v>0.65022978471591786</v>
      </c>
      <c r="P5" s="37">
        <f>M9</f>
        <v>3.4693629456721456E-2</v>
      </c>
    </row>
    <row r="6" spans="1:16" x14ac:dyDescent="0.3">
      <c r="A6" s="52"/>
      <c r="B6" s="17" t="s">
        <v>28</v>
      </c>
      <c r="C6" s="31">
        <v>29.7</v>
      </c>
      <c r="D6" s="23">
        <v>28</v>
      </c>
      <c r="E6" s="23">
        <v>30</v>
      </c>
      <c r="F6" s="23">
        <f>AVERAGE(C6:E6)</f>
        <v>29.233333333333334</v>
      </c>
      <c r="G6" s="23">
        <v>23.859000000000002</v>
      </c>
      <c r="H6" s="1">
        <f t="shared" si="0"/>
        <v>5.3743333333333325</v>
      </c>
      <c r="I6" s="2"/>
      <c r="J6" s="1">
        <f>H6-I3</f>
        <v>0.51333333333333453</v>
      </c>
      <c r="K6" s="1">
        <f t="shared" si="1"/>
        <v>0.70060183244363305</v>
      </c>
      <c r="L6" s="2">
        <f>AVERAGE(K6:K8)</f>
        <v>0.73692653240340589</v>
      </c>
      <c r="M6" s="2">
        <f>STDEV(K6:K8)</f>
        <v>3.5970494663361746E-2</v>
      </c>
      <c r="N6" s="17" t="s">
        <v>30</v>
      </c>
      <c r="O6" s="29">
        <f>L12</f>
        <v>0.70483625279990003</v>
      </c>
      <c r="P6" s="37">
        <f>M12</f>
        <v>3.2561660305045807E-2</v>
      </c>
    </row>
    <row r="7" spans="1:16" x14ac:dyDescent="0.3">
      <c r="A7" s="52"/>
      <c r="B7" s="17" t="s">
        <v>28</v>
      </c>
      <c r="C7" s="47">
        <v>28.4</v>
      </c>
      <c r="D7" s="47">
        <v>28.3</v>
      </c>
      <c r="E7" s="17">
        <v>27.9</v>
      </c>
      <c r="F7" s="23">
        <f t="shared" si="2"/>
        <v>28.2</v>
      </c>
      <c r="G7" s="17">
        <v>22.9</v>
      </c>
      <c r="H7" s="1">
        <f t="shared" si="0"/>
        <v>5.3000000000000007</v>
      </c>
      <c r="I7" s="2"/>
      <c r="J7" s="1">
        <f>H7-I3</f>
        <v>0.43900000000000272</v>
      </c>
      <c r="K7" s="1">
        <f t="shared" si="1"/>
        <v>0.7376457285414183</v>
      </c>
      <c r="L7" s="2"/>
      <c r="M7" s="2"/>
      <c r="N7" s="17" t="s">
        <v>31</v>
      </c>
      <c r="O7" s="29">
        <f>L15</f>
        <v>0.43862982574587733</v>
      </c>
      <c r="P7" s="37">
        <f>M15</f>
        <v>4.6602259743636007E-2</v>
      </c>
    </row>
    <row r="8" spans="1:16" x14ac:dyDescent="0.3">
      <c r="A8" s="52"/>
      <c r="B8" s="17" t="s">
        <v>28</v>
      </c>
      <c r="C8" s="17">
        <v>28.8</v>
      </c>
      <c r="D8" s="17">
        <v>28.1</v>
      </c>
      <c r="E8" s="17">
        <v>27.8</v>
      </c>
      <c r="F8" s="23">
        <f t="shared" si="2"/>
        <v>28.233333333333334</v>
      </c>
      <c r="G8" s="23">
        <v>23</v>
      </c>
      <c r="H8" s="1">
        <f t="shared" si="0"/>
        <v>5.2333333333333343</v>
      </c>
      <c r="I8" s="2"/>
      <c r="J8" s="1">
        <f>H8-I3</f>
        <v>0.37233333333333629</v>
      </c>
      <c r="K8" s="1">
        <f t="shared" si="1"/>
        <v>0.77253203622516664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29</v>
      </c>
      <c r="D9" s="23">
        <v>29.2</v>
      </c>
      <c r="E9" s="30">
        <v>38.200000000000003</v>
      </c>
      <c r="F9" s="23">
        <f>AVERAGE(C9:D9)</f>
        <v>29.1</v>
      </c>
      <c r="G9" s="17">
        <v>23.6</v>
      </c>
      <c r="H9" s="1">
        <f t="shared" si="0"/>
        <v>5.5</v>
      </c>
      <c r="I9" s="2"/>
      <c r="J9" s="1">
        <f>H9-I3</f>
        <v>0.63900000000000201</v>
      </c>
      <c r="K9" s="1">
        <f t="shared" si="1"/>
        <v>0.64215790449471188</v>
      </c>
      <c r="L9" s="2">
        <f>AVERAGE(K9:K11)</f>
        <v>0.65022978471591786</v>
      </c>
      <c r="M9" s="2">
        <f>STDEV(K9:K11)</f>
        <v>3.4693629456721456E-2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29</v>
      </c>
      <c r="D10" s="23">
        <v>29.2</v>
      </c>
      <c r="E10" s="31">
        <v>30.3</v>
      </c>
      <c r="F10" s="23">
        <f t="shared" si="2"/>
        <v>29.5</v>
      </c>
      <c r="G10" s="23">
        <v>24.1</v>
      </c>
      <c r="H10" s="1">
        <f t="shared" si="0"/>
        <v>5.3999999999999986</v>
      </c>
      <c r="I10" s="2"/>
      <c r="J10" s="1">
        <f>H10-I3</f>
        <v>0.53900000000000059</v>
      </c>
      <c r="K10" s="1">
        <f t="shared" si="1"/>
        <v>0.68824780079534842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29.7</v>
      </c>
      <c r="D11" s="23">
        <v>29</v>
      </c>
      <c r="E11" s="30">
        <v>39</v>
      </c>
      <c r="F11" s="23">
        <f>AVERAGE(C11:D11)</f>
        <v>29.35</v>
      </c>
      <c r="G11" s="17">
        <v>23.8</v>
      </c>
      <c r="H11" s="1">
        <f t="shared" si="0"/>
        <v>5.5500000000000007</v>
      </c>
      <c r="I11" s="2"/>
      <c r="J11" s="1">
        <f>H11-I3</f>
        <v>0.68900000000000272</v>
      </c>
      <c r="K11" s="1">
        <f t="shared" si="1"/>
        <v>0.62028364885769327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31">
        <v>30</v>
      </c>
      <c r="D12" s="23">
        <v>28</v>
      </c>
      <c r="E12" s="23">
        <v>28.6</v>
      </c>
      <c r="F12" s="23">
        <f t="shared" si="2"/>
        <v>28.866666666666664</v>
      </c>
      <c r="G12" s="23">
        <v>23.5</v>
      </c>
      <c r="H12" s="1">
        <f t="shared" si="0"/>
        <v>5.3666666666666636</v>
      </c>
      <c r="I12" s="2"/>
      <c r="J12" s="1">
        <f>H12-I3</f>
        <v>0.5056666666666656</v>
      </c>
      <c r="K12" s="1">
        <f t="shared" si="1"/>
        <v>0.70433483055815749</v>
      </c>
      <c r="L12" s="2">
        <f>AVERAGE(K12:K14)</f>
        <v>0.70483625279990003</v>
      </c>
      <c r="M12" s="2">
        <f>STDEV(K12:K14)</f>
        <v>3.2561660305045807E-2</v>
      </c>
      <c r="N12" s="28"/>
      <c r="O12" s="28"/>
      <c r="P12" s="38"/>
    </row>
    <row r="13" spans="1:16" x14ac:dyDescent="0.3">
      <c r="A13" s="52"/>
      <c r="B13" s="17" t="s">
        <v>30</v>
      </c>
      <c r="C13" s="47">
        <v>28.9</v>
      </c>
      <c r="D13" s="47">
        <v>27.8</v>
      </c>
      <c r="E13" s="17">
        <v>25.9</v>
      </c>
      <c r="F13" s="23">
        <f>AVERAGE(C13:E13)</f>
        <v>27.533333333333331</v>
      </c>
      <c r="G13" s="17">
        <v>22.1</v>
      </c>
      <c r="H13" s="1">
        <f t="shared" si="0"/>
        <v>5.43333333333333</v>
      </c>
      <c r="I13" s="2"/>
      <c r="J13" s="1">
        <f>H13-I3</f>
        <v>0.57233333333333203</v>
      </c>
      <c r="K13" s="1">
        <f t="shared" si="1"/>
        <v>0.67252819930012264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17">
        <v>29.3</v>
      </c>
      <c r="D14" s="17">
        <v>29.5</v>
      </c>
      <c r="E14" s="17">
        <v>30</v>
      </c>
      <c r="F14" s="23">
        <f t="shared" si="2"/>
        <v>29.599999999999998</v>
      </c>
      <c r="G14" s="23">
        <v>24.3</v>
      </c>
      <c r="H14" s="1">
        <f t="shared" si="0"/>
        <v>5.2999999999999972</v>
      </c>
      <c r="I14" s="2"/>
      <c r="J14" s="1">
        <f>H14-I3</f>
        <v>0.43899999999999917</v>
      </c>
      <c r="K14" s="1">
        <f t="shared" si="1"/>
        <v>0.73764572854142019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30</v>
      </c>
      <c r="D15" s="23">
        <v>31</v>
      </c>
      <c r="E15" s="31">
        <v>31.5</v>
      </c>
      <c r="F15" s="23">
        <f>AVERAGE(C15:E15)</f>
        <v>30.833333333333332</v>
      </c>
      <c r="G15" s="17">
        <v>24.6</v>
      </c>
      <c r="H15" s="1">
        <f t="shared" si="0"/>
        <v>6.2333333333333307</v>
      </c>
      <c r="I15" s="2"/>
      <c r="J15" s="1">
        <f>H15-I3</f>
        <v>1.3723333333333327</v>
      </c>
      <c r="K15" s="1">
        <f t="shared" si="1"/>
        <v>0.38626601811258432</v>
      </c>
      <c r="L15" s="2">
        <f>AVERAGE(K15:K17)</f>
        <v>0.43862982574587733</v>
      </c>
      <c r="M15" s="2">
        <f>STDEV(K15:K17)</f>
        <v>4.6602259743636007E-2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29.2</v>
      </c>
      <c r="D16" s="23">
        <v>29.5</v>
      </c>
      <c r="E16" s="31">
        <v>30.5</v>
      </c>
      <c r="F16" s="23">
        <f t="shared" si="2"/>
        <v>29.733333333333334</v>
      </c>
      <c r="G16" s="17">
        <v>23.8</v>
      </c>
      <c r="H16" s="1">
        <f t="shared" si="0"/>
        <v>5.9333333333333336</v>
      </c>
      <c r="I16" s="2"/>
      <c r="J16" s="1">
        <f>H16-I3</f>
        <v>1.0723333333333356</v>
      </c>
      <c r="K16" s="1">
        <f t="shared" si="1"/>
        <v>0.47554925026429345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29.4</v>
      </c>
      <c r="D17" s="48">
        <v>10.199999999999999</v>
      </c>
      <c r="E17" s="49">
        <v>30</v>
      </c>
      <c r="F17" s="40">
        <f>AVERAGE(C17,E17)</f>
        <v>29.7</v>
      </c>
      <c r="G17" s="39">
        <v>23.7</v>
      </c>
      <c r="H17" s="41">
        <f t="shared" si="0"/>
        <v>6</v>
      </c>
      <c r="I17" s="42"/>
      <c r="J17" s="41">
        <f>H17-I3</f>
        <v>1.139000000000002</v>
      </c>
      <c r="K17" s="41">
        <f t="shared" si="1"/>
        <v>0.45407420886075417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M21" sqref="M21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15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24</v>
      </c>
      <c r="D3" s="23">
        <v>23</v>
      </c>
      <c r="E3" s="23">
        <v>22.1</v>
      </c>
      <c r="F3" s="23">
        <f>AVERAGE(C3:E3)</f>
        <v>23.033333333333331</v>
      </c>
      <c r="G3" s="17">
        <v>23.3</v>
      </c>
      <c r="H3" s="1">
        <f>F3-G3</f>
        <v>-0.26666666666666927</v>
      </c>
      <c r="I3" s="1">
        <f>AVERAGE(H3:H5)</f>
        <v>-0.37788888888889005</v>
      </c>
      <c r="J3" s="1">
        <f>H3-I3</f>
        <v>0.11122222222222078</v>
      </c>
      <c r="K3" s="1">
        <f>2^-J3</f>
        <v>0.92580340753910106</v>
      </c>
      <c r="L3" s="2">
        <f>AVERAGE(K3:K5)</f>
        <v>1.0022034912990261</v>
      </c>
      <c r="M3" s="2">
        <f>STDEV(K3:K5)</f>
        <v>8.169649375641605E-2</v>
      </c>
      <c r="N3" s="17" t="s">
        <v>27</v>
      </c>
      <c r="O3" s="29">
        <f>L3</f>
        <v>1.0022034912990261</v>
      </c>
      <c r="P3" s="37">
        <f>M3</f>
        <v>8.169649375641605E-2</v>
      </c>
    </row>
    <row r="4" spans="1:16" x14ac:dyDescent="0.3">
      <c r="A4" s="52"/>
      <c r="B4" s="17" t="s">
        <v>27</v>
      </c>
      <c r="C4" s="23">
        <v>23.5</v>
      </c>
      <c r="D4" s="23">
        <v>22.3</v>
      </c>
      <c r="E4" s="23">
        <v>22.3</v>
      </c>
      <c r="F4" s="23">
        <f t="shared" ref="F4:F17" si="0">AVERAGE(C4:E4)</f>
        <v>22.7</v>
      </c>
      <c r="G4" s="23">
        <v>23.067</v>
      </c>
      <c r="H4" s="1">
        <f t="shared" ref="H4:H17" si="1">F4-G4</f>
        <v>-0.36700000000000088</v>
      </c>
      <c r="I4" s="2"/>
      <c r="J4" s="1">
        <f>H4-I3</f>
        <v>1.088888888888917E-2</v>
      </c>
      <c r="K4" s="1">
        <f t="shared" ref="K4:K17" si="2">2^-J4</f>
        <v>0.99248080899515856</v>
      </c>
      <c r="L4" s="2"/>
      <c r="M4" s="2"/>
      <c r="N4" s="17" t="s">
        <v>28</v>
      </c>
      <c r="O4" s="29">
        <f>L6</f>
        <v>1.5557131995652007</v>
      </c>
      <c r="P4" s="37">
        <f>M6</f>
        <v>0.1327676964578744</v>
      </c>
    </row>
    <row r="5" spans="1:16" x14ac:dyDescent="0.3">
      <c r="A5" s="52"/>
      <c r="B5" s="17" t="s">
        <v>27</v>
      </c>
      <c r="C5" s="23">
        <v>23.1</v>
      </c>
      <c r="D5" s="23">
        <v>22.5</v>
      </c>
      <c r="E5" s="23">
        <v>22.5</v>
      </c>
      <c r="F5" s="23">
        <f t="shared" si="0"/>
        <v>22.7</v>
      </c>
      <c r="G5" s="17">
        <v>23.2</v>
      </c>
      <c r="H5" s="1">
        <f t="shared" si="1"/>
        <v>-0.5</v>
      </c>
      <c r="I5" s="2"/>
      <c r="J5" s="1">
        <f>H5-I3</f>
        <v>-0.12211111111110995</v>
      </c>
      <c r="K5" s="1">
        <f t="shared" si="2"/>
        <v>1.0883262573628187</v>
      </c>
      <c r="L5" s="2"/>
      <c r="M5" s="2"/>
      <c r="N5" s="17" t="s">
        <v>29</v>
      </c>
      <c r="O5" s="29">
        <f>L9</f>
        <v>1.1666467731344901</v>
      </c>
      <c r="P5" s="37">
        <f>M9</f>
        <v>2.6953465500681142E-2</v>
      </c>
    </row>
    <row r="6" spans="1:16" x14ac:dyDescent="0.3">
      <c r="A6" s="52"/>
      <c r="B6" s="17" t="s">
        <v>28</v>
      </c>
      <c r="C6" s="23">
        <v>21</v>
      </c>
      <c r="D6" s="23">
        <v>23.7</v>
      </c>
      <c r="E6" s="23">
        <v>24.1</v>
      </c>
      <c r="F6" s="23">
        <f t="shared" si="0"/>
        <v>22.933333333333337</v>
      </c>
      <c r="G6" s="23">
        <v>23.859000000000002</v>
      </c>
      <c r="H6" s="1">
        <f t="shared" si="1"/>
        <v>-0.92566666666666464</v>
      </c>
      <c r="I6" s="2"/>
      <c r="J6" s="1">
        <f>H6-I3</f>
        <v>-0.54777777777777459</v>
      </c>
      <c r="K6" s="1">
        <f t="shared" si="2"/>
        <v>1.4618322610773207</v>
      </c>
      <c r="L6" s="2">
        <f>AVERAGE(K6:K7)</f>
        <v>1.5557131995652007</v>
      </c>
      <c r="M6" s="2">
        <f>STDEV(K6:K7)</f>
        <v>0.1327676964578744</v>
      </c>
      <c r="N6" s="17" t="s">
        <v>30</v>
      </c>
      <c r="O6" s="29">
        <f>L12</f>
        <v>1.3122819263069039</v>
      </c>
      <c r="P6" s="37">
        <f>M12</f>
        <v>0.10746881395931251</v>
      </c>
    </row>
    <row r="7" spans="1:16" x14ac:dyDescent="0.3">
      <c r="A7" s="52"/>
      <c r="B7" s="17" t="s">
        <v>28</v>
      </c>
      <c r="C7" s="23">
        <v>21</v>
      </c>
      <c r="D7" s="23">
        <v>22</v>
      </c>
      <c r="E7" s="23">
        <v>22.4</v>
      </c>
      <c r="F7" s="23">
        <f t="shared" si="0"/>
        <v>21.8</v>
      </c>
      <c r="G7" s="17">
        <v>22.9</v>
      </c>
      <c r="H7" s="1">
        <f t="shared" si="1"/>
        <v>-1.0999999999999979</v>
      </c>
      <c r="I7" s="2"/>
      <c r="J7" s="1">
        <f>H7-I3</f>
        <v>-0.72211111111110782</v>
      </c>
      <c r="K7" s="1">
        <f t="shared" si="2"/>
        <v>1.649594138053081</v>
      </c>
      <c r="L7" s="2"/>
      <c r="M7" s="2"/>
      <c r="N7" s="17" t="s">
        <v>31</v>
      </c>
      <c r="O7" s="29">
        <f>L15</f>
        <v>1.1976690286733016</v>
      </c>
      <c r="P7" s="37">
        <f>M15</f>
        <v>0.11713553459309632</v>
      </c>
    </row>
    <row r="8" spans="1:16" x14ac:dyDescent="0.3">
      <c r="A8" s="52"/>
      <c r="B8" s="17" t="s">
        <v>28</v>
      </c>
      <c r="C8" s="30">
        <v>12</v>
      </c>
      <c r="D8" s="30">
        <v>5</v>
      </c>
      <c r="E8" s="30">
        <v>30</v>
      </c>
      <c r="F8" s="30">
        <f t="shared" si="0"/>
        <v>15.666666666666666</v>
      </c>
      <c r="G8" s="30">
        <v>23</v>
      </c>
      <c r="H8" s="15">
        <f t="shared" si="1"/>
        <v>-7.3333333333333339</v>
      </c>
      <c r="I8" s="2"/>
      <c r="J8" s="15">
        <f>H8-I3</f>
        <v>-6.9554444444444439</v>
      </c>
      <c r="K8" s="15">
        <f t="shared" si="2"/>
        <v>124.10732385318505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23.9</v>
      </c>
      <c r="D9" s="23">
        <v>23.1</v>
      </c>
      <c r="E9" s="23">
        <v>22.1</v>
      </c>
      <c r="F9" s="23">
        <f t="shared" si="0"/>
        <v>23.033333333333331</v>
      </c>
      <c r="G9" s="17">
        <v>23.6</v>
      </c>
      <c r="H9" s="1">
        <f t="shared" si="1"/>
        <v>-0.56666666666666998</v>
      </c>
      <c r="I9" s="2"/>
      <c r="J9" s="1">
        <f>H9-I3</f>
        <v>-0.18877777777777993</v>
      </c>
      <c r="K9" s="1">
        <f t="shared" si="2"/>
        <v>1.1397976930474514</v>
      </c>
      <c r="L9" s="2">
        <f>AVERAGE(K9:K11)</f>
        <v>1.1666467731344901</v>
      </c>
      <c r="M9" s="2">
        <f>STDEV(K9:K11)</f>
        <v>2.6953465500681142E-2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23.7</v>
      </c>
      <c r="D10" s="23">
        <v>23.9</v>
      </c>
      <c r="E10" s="23">
        <v>22.8</v>
      </c>
      <c r="F10" s="23">
        <f t="shared" si="0"/>
        <v>23.466666666666665</v>
      </c>
      <c r="G10" s="23">
        <v>24.1</v>
      </c>
      <c r="H10" s="1">
        <f t="shared" si="1"/>
        <v>-0.63333333333333641</v>
      </c>
      <c r="I10" s="2"/>
      <c r="J10" s="1">
        <f>H10-I3</f>
        <v>-0.25544444444444636</v>
      </c>
      <c r="K10" s="1">
        <f t="shared" si="2"/>
        <v>1.1937034251331045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23.5</v>
      </c>
      <c r="D11" s="23">
        <v>22.9</v>
      </c>
      <c r="E11" s="30">
        <v>15.4</v>
      </c>
      <c r="F11" s="23">
        <f>AVERAGE(C11:D11)</f>
        <v>23.2</v>
      </c>
      <c r="G11" s="17">
        <v>23.8</v>
      </c>
      <c r="H11" s="1">
        <f t="shared" si="1"/>
        <v>-0.60000000000000142</v>
      </c>
      <c r="I11" s="2"/>
      <c r="J11" s="1">
        <f>H11-I3</f>
        <v>-0.22211111111111137</v>
      </c>
      <c r="K11" s="1">
        <f t="shared" si="2"/>
        <v>1.1664392012229141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21.1</v>
      </c>
      <c r="D12" s="23">
        <v>23.1</v>
      </c>
      <c r="E12" s="23">
        <v>24.4</v>
      </c>
      <c r="F12" s="23">
        <f t="shared" si="0"/>
        <v>22.866666666666664</v>
      </c>
      <c r="G12" s="23">
        <v>23.5</v>
      </c>
      <c r="H12" s="1">
        <f t="shared" si="1"/>
        <v>-0.63333333333333641</v>
      </c>
      <c r="I12" s="2"/>
      <c r="J12" s="1">
        <f>H12-I3</f>
        <v>-0.25544444444444636</v>
      </c>
      <c r="K12" s="1">
        <f t="shared" si="2"/>
        <v>1.1937034251331045</v>
      </c>
      <c r="L12" s="2">
        <f>AVERAGE(K12:K14)</f>
        <v>1.3122819263069039</v>
      </c>
      <c r="M12" s="2">
        <f>STDEV(K12:K14)</f>
        <v>0.10746881395931251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21</v>
      </c>
      <c r="D13" s="23">
        <v>21.5</v>
      </c>
      <c r="E13" s="23">
        <v>21.2</v>
      </c>
      <c r="F13" s="23">
        <f t="shared" si="0"/>
        <v>21.233333333333334</v>
      </c>
      <c r="G13" s="17">
        <v>22.1</v>
      </c>
      <c r="H13" s="1">
        <f t="shared" si="1"/>
        <v>-0.86666666666666714</v>
      </c>
      <c r="I13" s="2"/>
      <c r="J13" s="1">
        <f>H13-I3</f>
        <v>-0.48877777777777709</v>
      </c>
      <c r="K13" s="1">
        <f t="shared" si="2"/>
        <v>1.4032555621387908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24</v>
      </c>
      <c r="D14" s="23">
        <v>22.5</v>
      </c>
      <c r="E14" s="23">
        <v>24</v>
      </c>
      <c r="F14" s="23">
        <f t="shared" si="0"/>
        <v>23.5</v>
      </c>
      <c r="G14" s="23">
        <v>24.3</v>
      </c>
      <c r="H14" s="1">
        <f t="shared" si="1"/>
        <v>-0.80000000000000071</v>
      </c>
      <c r="I14" s="2"/>
      <c r="J14" s="1">
        <f>H14-I3</f>
        <v>-0.42211111111111066</v>
      </c>
      <c r="K14" s="1">
        <f t="shared" si="2"/>
        <v>1.3398867916488164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24.1</v>
      </c>
      <c r="D15" s="23">
        <v>24</v>
      </c>
      <c r="E15" s="23">
        <v>23.5</v>
      </c>
      <c r="F15" s="23">
        <f t="shared" si="0"/>
        <v>23.866666666666664</v>
      </c>
      <c r="G15" s="17">
        <v>24.6</v>
      </c>
      <c r="H15" s="1">
        <f t="shared" si="1"/>
        <v>-0.73333333333333783</v>
      </c>
      <c r="I15" s="2"/>
      <c r="J15" s="1">
        <f>H15-I3</f>
        <v>-0.35544444444444778</v>
      </c>
      <c r="K15" s="1">
        <f t="shared" si="2"/>
        <v>1.2793796531963413</v>
      </c>
      <c r="L15" s="2">
        <f>AVERAGE(K15:K17)</f>
        <v>1.1976690286733016</v>
      </c>
      <c r="M15" s="2">
        <f>STDEV(K15:K17)</f>
        <v>0.11713553459309632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24</v>
      </c>
      <c r="D16" s="23">
        <v>22</v>
      </c>
      <c r="E16" s="23">
        <v>24</v>
      </c>
      <c r="F16" s="23">
        <f t="shared" si="0"/>
        <v>23.333333333333332</v>
      </c>
      <c r="G16" s="17">
        <v>23.8</v>
      </c>
      <c r="H16" s="1">
        <f t="shared" si="1"/>
        <v>-0.46666666666666856</v>
      </c>
      <c r="I16" s="2"/>
      <c r="J16" s="1">
        <f>H16-I3</f>
        <v>-8.877777777777851E-2</v>
      </c>
      <c r="K16" s="1">
        <f t="shared" si="2"/>
        <v>1.0634688512908144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24</v>
      </c>
      <c r="D17" s="40">
        <v>22.5</v>
      </c>
      <c r="E17" s="40">
        <v>22.5</v>
      </c>
      <c r="F17" s="40">
        <f t="shared" si="0"/>
        <v>23</v>
      </c>
      <c r="G17" s="39">
        <v>23.7</v>
      </c>
      <c r="H17" s="41">
        <f t="shared" si="1"/>
        <v>-0.69999999999999929</v>
      </c>
      <c r="I17" s="42"/>
      <c r="J17" s="41">
        <f>H17-I3</f>
        <v>-0.32211111111110924</v>
      </c>
      <c r="K17" s="41">
        <f t="shared" si="2"/>
        <v>1.2501585815327489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21" workbookViewId="0">
      <selection activeCell="I14" sqref="I14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19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26.5</v>
      </c>
      <c r="D3" s="23">
        <v>24.2</v>
      </c>
      <c r="E3" s="23">
        <v>24.1</v>
      </c>
      <c r="F3" s="23">
        <f>AVERAGE(C3:E3)</f>
        <v>24.933333333333337</v>
      </c>
      <c r="G3" s="17">
        <v>23.3</v>
      </c>
      <c r="H3" s="1">
        <f>F3-G3</f>
        <v>1.6333333333333364</v>
      </c>
      <c r="I3" s="1">
        <f>AVERAGE(H3:H5)</f>
        <v>1.7010000000000005</v>
      </c>
      <c r="J3" s="1">
        <f>H3-I3</f>
        <v>-6.7666666666664099E-2</v>
      </c>
      <c r="K3" s="1">
        <f>2^-J3</f>
        <v>1.0480203034350231</v>
      </c>
      <c r="L3" s="2">
        <f>AVERAGE(K3:K5)</f>
        <v>1.0009746961282944</v>
      </c>
      <c r="M3" s="2">
        <f>STDEV(K3:K5)</f>
        <v>5.377900620042398E-2</v>
      </c>
      <c r="N3" s="17" t="s">
        <v>27</v>
      </c>
      <c r="O3" s="29">
        <f>L3</f>
        <v>1.0009746961282944</v>
      </c>
      <c r="P3" s="37">
        <f>M3</f>
        <v>5.377900620042398E-2</v>
      </c>
    </row>
    <row r="4" spans="1:16" x14ac:dyDescent="0.3">
      <c r="A4" s="52"/>
      <c r="B4" s="17" t="s">
        <v>27</v>
      </c>
      <c r="C4" s="30">
        <v>14.4</v>
      </c>
      <c r="D4" s="23">
        <v>24.5</v>
      </c>
      <c r="E4" s="23">
        <v>25</v>
      </c>
      <c r="F4" s="23">
        <f>AVERAGE(D4:E4)</f>
        <v>24.75</v>
      </c>
      <c r="G4" s="23">
        <v>23.067</v>
      </c>
      <c r="H4" s="1">
        <f t="shared" ref="H4:H17" si="0">F4-G4</f>
        <v>1.6829999999999998</v>
      </c>
      <c r="I4" s="2"/>
      <c r="J4" s="1">
        <f>H4-I3</f>
        <v>-1.8000000000000682E-2</v>
      </c>
      <c r="K4" s="1">
        <f t="shared" ref="K4:K17" si="1">2^-J4</f>
        <v>1.0125548073504933</v>
      </c>
      <c r="L4" s="2"/>
      <c r="M4" s="2"/>
      <c r="N4" s="17" t="s">
        <v>28</v>
      </c>
      <c r="O4" s="29">
        <f>L6</f>
        <v>1.0881590752312473</v>
      </c>
      <c r="P4" s="37">
        <f>M6</f>
        <v>5.5202547543391184E-2</v>
      </c>
    </row>
    <row r="5" spans="1:16" x14ac:dyDescent="0.3">
      <c r="A5" s="52"/>
      <c r="B5" s="17" t="s">
        <v>27</v>
      </c>
      <c r="C5" s="23">
        <v>24.9</v>
      </c>
      <c r="D5" s="23">
        <v>25.06</v>
      </c>
      <c r="E5" s="23">
        <v>25</v>
      </c>
      <c r="F5" s="23">
        <f t="shared" ref="F5:F17" si="2">AVERAGE(C5:E5)</f>
        <v>24.986666666666665</v>
      </c>
      <c r="G5" s="17">
        <v>23.2</v>
      </c>
      <c r="H5" s="1">
        <f t="shared" si="0"/>
        <v>1.7866666666666653</v>
      </c>
      <c r="I5" s="2"/>
      <c r="J5" s="1">
        <f>H5-I3</f>
        <v>8.5666666666664781E-2</v>
      </c>
      <c r="K5" s="1">
        <f t="shared" si="1"/>
        <v>0.94234897759936664</v>
      </c>
      <c r="L5" s="2"/>
      <c r="M5" s="2"/>
      <c r="N5" s="17" t="s">
        <v>29</v>
      </c>
      <c r="O5" s="29">
        <f>L9</f>
        <v>0.93434463998751272</v>
      </c>
      <c r="P5" s="37">
        <f>M9</f>
        <v>4.31643699572185E-2</v>
      </c>
    </row>
    <row r="6" spans="1:16" x14ac:dyDescent="0.3">
      <c r="A6" s="52"/>
      <c r="B6" s="17" t="s">
        <v>28</v>
      </c>
      <c r="C6" s="30">
        <v>15.1</v>
      </c>
      <c r="D6" s="23">
        <v>25</v>
      </c>
      <c r="E6" s="23">
        <v>26</v>
      </c>
      <c r="F6" s="23">
        <f>AVERAGE(D6:E6)</f>
        <v>25.5</v>
      </c>
      <c r="G6" s="23">
        <v>23.859000000000002</v>
      </c>
      <c r="H6" s="1">
        <f t="shared" si="0"/>
        <v>1.6409999999999982</v>
      </c>
      <c r="I6" s="2"/>
      <c r="J6" s="1">
        <f>H6-I3</f>
        <v>-6.0000000000002274E-2</v>
      </c>
      <c r="K6" s="1">
        <f t="shared" si="1"/>
        <v>1.042465760841123</v>
      </c>
      <c r="L6" s="2">
        <f>AVERAGE(K6:K8)</f>
        <v>1.0881590752312473</v>
      </c>
      <c r="M6" s="2">
        <f>STDEV(K6:K8)</f>
        <v>5.5202547543391184E-2</v>
      </c>
      <c r="N6" s="17" t="s">
        <v>30</v>
      </c>
      <c r="O6" s="29">
        <f>L12</f>
        <v>1.1238354376290998</v>
      </c>
      <c r="P6" s="37">
        <f>M12</f>
        <v>4.4443402514721973E-2</v>
      </c>
    </row>
    <row r="7" spans="1:16" x14ac:dyDescent="0.3">
      <c r="A7" s="52"/>
      <c r="B7" s="17" t="s">
        <v>28</v>
      </c>
      <c r="C7" s="23">
        <v>24</v>
      </c>
      <c r="D7" s="23">
        <v>24</v>
      </c>
      <c r="E7" s="23">
        <v>25.5</v>
      </c>
      <c r="F7" s="23">
        <f t="shared" si="2"/>
        <v>24.5</v>
      </c>
      <c r="G7" s="17">
        <v>22.9</v>
      </c>
      <c r="H7" s="1">
        <f t="shared" si="0"/>
        <v>1.6000000000000014</v>
      </c>
      <c r="I7" s="2"/>
      <c r="J7" s="1">
        <f>H7-I3</f>
        <v>-0.10099999999999909</v>
      </c>
      <c r="K7" s="1">
        <f t="shared" si="1"/>
        <v>1.0725166168179419</v>
      </c>
      <c r="L7" s="2"/>
      <c r="M7" s="2"/>
      <c r="N7" s="17" t="s">
        <v>31</v>
      </c>
      <c r="O7" s="29">
        <f>L15</f>
        <v>1.0426752514675182</v>
      </c>
      <c r="P7" s="37">
        <f>M15</f>
        <v>9.3211680276427539E-2</v>
      </c>
    </row>
    <row r="8" spans="1:16" x14ac:dyDescent="0.3">
      <c r="A8" s="52"/>
      <c r="B8" s="17" t="s">
        <v>28</v>
      </c>
      <c r="C8" s="23">
        <v>24</v>
      </c>
      <c r="D8" s="23">
        <v>25</v>
      </c>
      <c r="E8" s="23">
        <v>24.5</v>
      </c>
      <c r="F8" s="23">
        <f t="shared" si="2"/>
        <v>24.5</v>
      </c>
      <c r="G8" s="23">
        <v>23</v>
      </c>
      <c r="H8" s="1">
        <f t="shared" si="0"/>
        <v>1.5</v>
      </c>
      <c r="I8" s="2"/>
      <c r="J8" s="1">
        <f>H8-I3</f>
        <v>-0.20100000000000051</v>
      </c>
      <c r="K8" s="1">
        <f t="shared" si="1"/>
        <v>1.1494948480346774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26.5</v>
      </c>
      <c r="D9" s="23">
        <v>24.9</v>
      </c>
      <c r="E9" s="23">
        <v>25</v>
      </c>
      <c r="F9" s="23">
        <f t="shared" si="2"/>
        <v>25.466666666666669</v>
      </c>
      <c r="G9" s="17">
        <v>23.6</v>
      </c>
      <c r="H9" s="1">
        <f t="shared" si="0"/>
        <v>1.8666666666666671</v>
      </c>
      <c r="I9" s="2"/>
      <c r="J9" s="1">
        <f>H9-I3</f>
        <v>0.16566666666666663</v>
      </c>
      <c r="K9" s="1">
        <f t="shared" si="1"/>
        <v>0.89151645614192698</v>
      </c>
      <c r="L9" s="2">
        <f>AVERAGE(K9:K11)</f>
        <v>0.93434463998751272</v>
      </c>
      <c r="M9" s="2">
        <f>STDEV(K9:K11)</f>
        <v>4.31643699572185E-2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25</v>
      </c>
      <c r="D10" s="23">
        <v>26</v>
      </c>
      <c r="E10" s="23">
        <v>26.5</v>
      </c>
      <c r="F10" s="23">
        <f t="shared" si="2"/>
        <v>25.833333333333332</v>
      </c>
      <c r="G10" s="23">
        <v>24.1</v>
      </c>
      <c r="H10" s="1">
        <f t="shared" si="0"/>
        <v>1.7333333333333307</v>
      </c>
      <c r="I10" s="2"/>
      <c r="J10" s="1">
        <f>H10-I3</f>
        <v>3.2333333333330216E-2</v>
      </c>
      <c r="K10" s="1">
        <f t="shared" si="1"/>
        <v>0.97783751890529602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24.8</v>
      </c>
      <c r="D11" s="23">
        <v>27</v>
      </c>
      <c r="E11" s="23">
        <v>25</v>
      </c>
      <c r="F11" s="23">
        <f t="shared" si="2"/>
        <v>25.599999999999998</v>
      </c>
      <c r="G11" s="17">
        <v>23.8</v>
      </c>
      <c r="H11" s="1">
        <f t="shared" si="0"/>
        <v>1.7999999999999972</v>
      </c>
      <c r="I11" s="2"/>
      <c r="J11" s="1">
        <f>H11-I3</f>
        <v>9.8999999999996646E-2</v>
      </c>
      <c r="K11" s="1">
        <f t="shared" si="1"/>
        <v>0.93367994491531536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24.3</v>
      </c>
      <c r="D12" s="23">
        <v>25.7</v>
      </c>
      <c r="E12" s="30">
        <v>37.1</v>
      </c>
      <c r="F12" s="23">
        <f>AVERAGE(C12:D12)</f>
        <v>25</v>
      </c>
      <c r="G12" s="23">
        <v>23.5</v>
      </c>
      <c r="H12" s="1">
        <f t="shared" si="0"/>
        <v>1.5</v>
      </c>
      <c r="I12" s="2"/>
      <c r="J12" s="1">
        <f>H12-I3</f>
        <v>-0.20100000000000051</v>
      </c>
      <c r="K12" s="1">
        <f t="shared" si="1"/>
        <v>1.1494948480346774</v>
      </c>
      <c r="L12" s="2">
        <f>AVERAGE(K12:K14)</f>
        <v>1.1238354376290998</v>
      </c>
      <c r="M12" s="2">
        <f>STDEV(K12:K14)</f>
        <v>4.4443402514721973E-2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25</v>
      </c>
      <c r="D13" s="23">
        <v>23.1</v>
      </c>
      <c r="E13" s="23">
        <v>23</v>
      </c>
      <c r="F13" s="23">
        <f t="shared" si="2"/>
        <v>23.7</v>
      </c>
      <c r="G13" s="17">
        <v>22.1</v>
      </c>
      <c r="H13" s="1">
        <f t="shared" si="0"/>
        <v>1.5999999999999979</v>
      </c>
      <c r="I13" s="2"/>
      <c r="J13" s="1">
        <f>H13-I3</f>
        <v>-0.10100000000000264</v>
      </c>
      <c r="K13" s="1">
        <f t="shared" si="1"/>
        <v>1.0725166168179445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25.1</v>
      </c>
      <c r="D14" s="23">
        <v>26.8</v>
      </c>
      <c r="E14" s="23">
        <v>25.5</v>
      </c>
      <c r="F14" s="23">
        <f t="shared" si="2"/>
        <v>25.8</v>
      </c>
      <c r="G14" s="23">
        <v>24.3</v>
      </c>
      <c r="H14" s="1">
        <f t="shared" si="0"/>
        <v>1.5</v>
      </c>
      <c r="I14" s="2"/>
      <c r="J14" s="1">
        <f>H14-I3</f>
        <v>-0.20100000000000051</v>
      </c>
      <c r="K14" s="1">
        <f t="shared" si="1"/>
        <v>1.1494948480346774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27</v>
      </c>
      <c r="D15" s="23">
        <v>26</v>
      </c>
      <c r="E15" s="23">
        <v>26</v>
      </c>
      <c r="F15" s="23">
        <f t="shared" si="2"/>
        <v>26.333333333333332</v>
      </c>
      <c r="G15" s="17">
        <v>24.6</v>
      </c>
      <c r="H15" s="1">
        <f t="shared" si="0"/>
        <v>1.7333333333333307</v>
      </c>
      <c r="I15" s="2"/>
      <c r="J15" s="1">
        <f>H15-I3</f>
        <v>3.2333333333330216E-2</v>
      </c>
      <c r="K15" s="1">
        <f t="shared" si="1"/>
        <v>0.97783751890529602</v>
      </c>
      <c r="L15" s="2">
        <f>AVERAGE(K15:K17)</f>
        <v>1.0426752514675182</v>
      </c>
      <c r="M15" s="2">
        <f>STDEV(K15:K17)</f>
        <v>9.3211680276427539E-2</v>
      </c>
      <c r="N15" s="28"/>
      <c r="O15" s="28"/>
      <c r="P15" s="38"/>
    </row>
    <row r="16" spans="1:16" x14ac:dyDescent="0.3">
      <c r="A16" s="52"/>
      <c r="B16" s="17" t="s">
        <v>31</v>
      </c>
      <c r="C16" s="30">
        <v>35.200000000000003</v>
      </c>
      <c r="D16" s="23">
        <v>25</v>
      </c>
      <c r="E16" s="23">
        <v>26</v>
      </c>
      <c r="F16" s="23">
        <f>AVERAGE(D16:E16)</f>
        <v>25.5</v>
      </c>
      <c r="G16" s="17">
        <v>23.8</v>
      </c>
      <c r="H16" s="1">
        <f t="shared" si="0"/>
        <v>1.6999999999999993</v>
      </c>
      <c r="I16" s="2"/>
      <c r="J16" s="1">
        <f>H16-I3</f>
        <v>-1.0000000000012221E-3</v>
      </c>
      <c r="K16" s="1">
        <f t="shared" si="1"/>
        <v>1.0006933874625814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25.8</v>
      </c>
      <c r="D17" s="40">
        <v>24.9</v>
      </c>
      <c r="E17" s="40">
        <v>24.9</v>
      </c>
      <c r="F17" s="40">
        <f t="shared" si="2"/>
        <v>25.2</v>
      </c>
      <c r="G17" s="39">
        <v>23.7</v>
      </c>
      <c r="H17" s="41">
        <f t="shared" si="0"/>
        <v>1.5</v>
      </c>
      <c r="I17" s="42"/>
      <c r="J17" s="41">
        <f>H17-I3</f>
        <v>-0.20100000000000051</v>
      </c>
      <c r="K17" s="41">
        <f t="shared" si="1"/>
        <v>1.1494948480346774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15" workbookViewId="0">
      <selection activeCell="H21" sqref="H21"/>
    </sheetView>
  </sheetViews>
  <sheetFormatPr defaultRowHeight="14.4" x14ac:dyDescent="0.3"/>
  <cols>
    <col min="1" max="16384" width="8.88671875" style="5"/>
  </cols>
  <sheetData>
    <row r="1" spans="1:16" ht="16.2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20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27.7</v>
      </c>
      <c r="D3" s="23">
        <v>27.5</v>
      </c>
      <c r="E3" s="30">
        <v>37</v>
      </c>
      <c r="F3" s="23">
        <f>AVERAGE(C3:D3)</f>
        <v>27.6</v>
      </c>
      <c r="G3" s="17">
        <v>23.3</v>
      </c>
      <c r="H3" s="1">
        <f>F3-G3</f>
        <v>4.3000000000000007</v>
      </c>
      <c r="I3" s="1">
        <f>AVERAGE(H3:H5)</f>
        <v>4.2943333333333342</v>
      </c>
      <c r="J3" s="1">
        <f>H3-I3</f>
        <v>5.6666666666664867E-3</v>
      </c>
      <c r="K3" s="1">
        <f>2^-J3</f>
        <v>0.99607986982710151</v>
      </c>
      <c r="L3" s="2">
        <f>AVERAGE(K3:K5)</f>
        <v>1.0000154481390806</v>
      </c>
      <c r="M3" s="2">
        <f>STDEV(K3:K5)</f>
        <v>6.8166215935139664E-3</v>
      </c>
      <c r="N3" s="17" t="s">
        <v>27</v>
      </c>
      <c r="O3" s="29">
        <f>L3</f>
        <v>1.0000154481390806</v>
      </c>
      <c r="P3" s="37">
        <f>M3</f>
        <v>6.8166215935139664E-3</v>
      </c>
    </row>
    <row r="4" spans="1:16" x14ac:dyDescent="0.3">
      <c r="A4" s="52"/>
      <c r="B4" s="17" t="s">
        <v>27</v>
      </c>
      <c r="C4" s="23">
        <v>27.7</v>
      </c>
      <c r="D4" s="23">
        <v>27</v>
      </c>
      <c r="E4" s="30">
        <v>39</v>
      </c>
      <c r="F4" s="23">
        <f>AVERAGE(C4:D4)</f>
        <v>27.35</v>
      </c>
      <c r="G4" s="23">
        <v>23.067</v>
      </c>
      <c r="H4" s="1">
        <f t="shared" ref="H4:H17" si="0">F4-G4</f>
        <v>4.2830000000000013</v>
      </c>
      <c r="I4" s="2"/>
      <c r="J4" s="1">
        <f>H4-I3</f>
        <v>-1.1333333333332973E-2</v>
      </c>
      <c r="K4" s="1">
        <f t="shared" ref="K4:K17" si="1">2^-J4</f>
        <v>1.0078866047630388</v>
      </c>
      <c r="L4" s="2"/>
      <c r="M4" s="2"/>
      <c r="N4" s="17" t="s">
        <v>28</v>
      </c>
      <c r="O4" s="29">
        <f>L6</f>
        <v>0.92202897425088459</v>
      </c>
      <c r="P4" s="37">
        <f>M6</f>
        <v>6.298904316885813E-2</v>
      </c>
    </row>
    <row r="5" spans="1:16" x14ac:dyDescent="0.3">
      <c r="A5" s="52"/>
      <c r="B5" s="17" t="s">
        <v>27</v>
      </c>
      <c r="C5" s="23">
        <v>27.5</v>
      </c>
      <c r="D5" s="23">
        <v>27.5</v>
      </c>
      <c r="E5" s="23">
        <v>27.5</v>
      </c>
      <c r="F5" s="23">
        <f t="shared" ref="F5:F17" si="2">AVERAGE(C5:E5)</f>
        <v>27.5</v>
      </c>
      <c r="G5" s="17">
        <v>23.2</v>
      </c>
      <c r="H5" s="1">
        <f t="shared" si="0"/>
        <v>4.3000000000000007</v>
      </c>
      <c r="I5" s="2"/>
      <c r="J5" s="1">
        <f>H5-I3</f>
        <v>5.6666666666664867E-3</v>
      </c>
      <c r="K5" s="1">
        <f t="shared" si="1"/>
        <v>0.99607986982710151</v>
      </c>
      <c r="L5" s="2"/>
      <c r="M5" s="2"/>
      <c r="N5" s="17" t="s">
        <v>29</v>
      </c>
      <c r="O5" s="29">
        <f>L9</f>
        <v>0.95160238867932956</v>
      </c>
      <c r="P5" s="37">
        <f>M9</f>
        <v>3.7632242744781184E-2</v>
      </c>
    </row>
    <row r="6" spans="1:16" x14ac:dyDescent="0.3">
      <c r="A6" s="52"/>
      <c r="B6" s="17" t="s">
        <v>28</v>
      </c>
      <c r="C6" s="23">
        <v>28</v>
      </c>
      <c r="D6" s="23">
        <v>28.5</v>
      </c>
      <c r="E6" s="23">
        <v>28</v>
      </c>
      <c r="F6" s="23">
        <f t="shared" si="2"/>
        <v>28.166666666666668</v>
      </c>
      <c r="G6" s="23">
        <v>23.859000000000002</v>
      </c>
      <c r="H6" s="1">
        <f t="shared" si="0"/>
        <v>4.3076666666666661</v>
      </c>
      <c r="I6" s="2"/>
      <c r="J6" s="1">
        <f>H6-I3</f>
        <v>1.3333333333331865E-2</v>
      </c>
      <c r="K6" s="1">
        <f t="shared" si="1"/>
        <v>0.99080061326523039</v>
      </c>
      <c r="L6" s="2">
        <f>AVERAGE(K6:K8)</f>
        <v>0.92202897425088459</v>
      </c>
      <c r="M6" s="2">
        <f>STDEV(K6:K8)</f>
        <v>6.298904316885813E-2</v>
      </c>
      <c r="N6" s="17" t="s">
        <v>30</v>
      </c>
      <c r="O6" s="29">
        <f>L12</f>
        <v>0.70010093830894282</v>
      </c>
      <c r="P6" s="37">
        <f>M12</f>
        <v>4.9926544520532308E-2</v>
      </c>
    </row>
    <row r="7" spans="1:16" x14ac:dyDescent="0.3">
      <c r="A7" s="52"/>
      <c r="B7" s="17" t="s">
        <v>28</v>
      </c>
      <c r="C7" s="23">
        <v>28.1</v>
      </c>
      <c r="D7" s="23">
        <v>26.9</v>
      </c>
      <c r="E7" s="23">
        <v>27</v>
      </c>
      <c r="F7" s="23">
        <f t="shared" si="2"/>
        <v>27.333333333333332</v>
      </c>
      <c r="G7" s="17">
        <v>22.9</v>
      </c>
      <c r="H7" s="1">
        <f t="shared" si="0"/>
        <v>4.4333333333333336</v>
      </c>
      <c r="I7" s="2"/>
      <c r="J7" s="1">
        <f>H7-I3</f>
        <v>0.13899999999999935</v>
      </c>
      <c r="K7" s="1">
        <f t="shared" si="1"/>
        <v>0.90814841772150989</v>
      </c>
      <c r="L7" s="2"/>
      <c r="M7" s="2"/>
      <c r="N7" s="17" t="s">
        <v>31</v>
      </c>
      <c r="O7" s="29">
        <f>L15</f>
        <v>0.40925609849294564</v>
      </c>
      <c r="P7" s="37">
        <f>M15</f>
        <v>4.3481445820981589E-2</v>
      </c>
    </row>
    <row r="8" spans="1:16" x14ac:dyDescent="0.3">
      <c r="A8" s="52"/>
      <c r="B8" s="17" t="s">
        <v>28</v>
      </c>
      <c r="C8" s="23">
        <v>27.1</v>
      </c>
      <c r="D8" s="23">
        <v>26.8</v>
      </c>
      <c r="E8" s="23">
        <v>27.2</v>
      </c>
      <c r="F8" s="23">
        <v>27.5</v>
      </c>
      <c r="G8" s="23">
        <v>23</v>
      </c>
      <c r="H8" s="1">
        <f t="shared" si="0"/>
        <v>4.5</v>
      </c>
      <c r="I8" s="2"/>
      <c r="J8" s="1">
        <f>H8-I3</f>
        <v>0.20566666666666578</v>
      </c>
      <c r="K8" s="1">
        <f t="shared" si="1"/>
        <v>0.8671378917659136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28.1</v>
      </c>
      <c r="D9" s="23">
        <v>27.7</v>
      </c>
      <c r="E9" s="23">
        <v>28</v>
      </c>
      <c r="F9" s="23">
        <f t="shared" si="2"/>
        <v>27.933333333333334</v>
      </c>
      <c r="G9" s="17">
        <v>23.6</v>
      </c>
      <c r="H9" s="1">
        <f t="shared" si="0"/>
        <v>4.3333333333333321</v>
      </c>
      <c r="I9" s="2"/>
      <c r="J9" s="1">
        <f>H9-I3</f>
        <v>3.8999999999997925E-2</v>
      </c>
      <c r="K9" s="1">
        <f t="shared" si="1"/>
        <v>0.97332937415823961</v>
      </c>
      <c r="L9" s="2">
        <f>AVERAGE(K9:K11)</f>
        <v>0.95160238867932956</v>
      </c>
      <c r="M9" s="2">
        <f>STDEV(K9:K11)</f>
        <v>3.7632242744781184E-2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29</v>
      </c>
      <c r="D10" s="23">
        <v>27.7</v>
      </c>
      <c r="E10" s="23">
        <v>28.9</v>
      </c>
      <c r="F10" s="23">
        <f t="shared" si="2"/>
        <v>28.533333333333331</v>
      </c>
      <c r="G10" s="23">
        <v>24.1</v>
      </c>
      <c r="H10" s="1">
        <f t="shared" si="0"/>
        <v>4.43333333333333</v>
      </c>
      <c r="I10" s="2"/>
      <c r="J10" s="1">
        <f>H10-I3</f>
        <v>0.13899999999999579</v>
      </c>
      <c r="K10" s="1">
        <f t="shared" si="1"/>
        <v>0.90814841772151211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28.8</v>
      </c>
      <c r="D11" s="23">
        <v>27.8</v>
      </c>
      <c r="E11" s="23">
        <v>27.8</v>
      </c>
      <c r="F11" s="23">
        <f t="shared" si="2"/>
        <v>28.133333333333336</v>
      </c>
      <c r="G11" s="17">
        <v>23.8</v>
      </c>
      <c r="H11" s="1">
        <f t="shared" si="0"/>
        <v>4.3333333333333357</v>
      </c>
      <c r="I11" s="2"/>
      <c r="J11" s="1">
        <f>H11-I3</f>
        <v>3.9000000000001478E-2</v>
      </c>
      <c r="K11" s="1">
        <f t="shared" si="1"/>
        <v>0.97332937415823717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28</v>
      </c>
      <c r="D12" s="23">
        <v>29</v>
      </c>
      <c r="E12" s="23">
        <v>28</v>
      </c>
      <c r="F12" s="23">
        <f t="shared" si="2"/>
        <v>28.333333333333332</v>
      </c>
      <c r="G12" s="23">
        <v>23.5</v>
      </c>
      <c r="H12" s="1">
        <f t="shared" si="0"/>
        <v>4.8333333333333321</v>
      </c>
      <c r="I12" s="2"/>
      <c r="J12" s="1">
        <f>H12-I3</f>
        <v>0.53899999999999793</v>
      </c>
      <c r="K12" s="1">
        <f t="shared" si="1"/>
        <v>0.68824780079534964</v>
      </c>
      <c r="L12" s="2">
        <f>AVERAGE(K12:K14)</f>
        <v>0.70010093830894282</v>
      </c>
      <c r="M12" s="2">
        <f>STDEV(K12:K14)</f>
        <v>4.9926544520532308E-2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25.8</v>
      </c>
      <c r="D13" s="23">
        <v>28.2</v>
      </c>
      <c r="E13" s="30">
        <v>36</v>
      </c>
      <c r="F13" s="23">
        <f>AVERAGE(C13:D13)</f>
        <v>27</v>
      </c>
      <c r="G13" s="17">
        <v>22.1</v>
      </c>
      <c r="H13" s="1">
        <f t="shared" si="0"/>
        <v>4.8999999999999986</v>
      </c>
      <c r="I13" s="2"/>
      <c r="J13" s="1">
        <f>H13-I3</f>
        <v>0.60566666666666436</v>
      </c>
      <c r="K13" s="1">
        <f t="shared" si="1"/>
        <v>0.6571676339992486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30</v>
      </c>
      <c r="D14" s="23">
        <v>29</v>
      </c>
      <c r="E14" s="23">
        <v>28</v>
      </c>
      <c r="F14" s="23">
        <f t="shared" si="2"/>
        <v>29</v>
      </c>
      <c r="G14" s="23">
        <v>24.3</v>
      </c>
      <c r="H14" s="1">
        <f t="shared" si="0"/>
        <v>4.6999999999999993</v>
      </c>
      <c r="I14" s="2"/>
      <c r="J14" s="1">
        <f>H14-I3</f>
        <v>0.40566666666666507</v>
      </c>
      <c r="K14" s="1">
        <f t="shared" si="1"/>
        <v>0.75488738013223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29.9</v>
      </c>
      <c r="D15" s="23">
        <v>30.2</v>
      </c>
      <c r="E15" s="23">
        <v>30.1</v>
      </c>
      <c r="F15" s="23">
        <f t="shared" si="2"/>
        <v>30.066666666666663</v>
      </c>
      <c r="G15" s="17">
        <v>24.6</v>
      </c>
      <c r="H15" s="1">
        <f t="shared" si="0"/>
        <v>5.4666666666666615</v>
      </c>
      <c r="I15" s="2"/>
      <c r="J15" s="1">
        <f>H15-I3</f>
        <v>1.1723333333333272</v>
      </c>
      <c r="K15" s="1">
        <f t="shared" si="1"/>
        <v>0.44370313959718222</v>
      </c>
      <c r="L15" s="2">
        <f>AVERAGE(K15:K17)</f>
        <v>0.40925609849294564</v>
      </c>
      <c r="M15" s="2">
        <f>STDEV(K15:K17)</f>
        <v>4.3481445820981589E-2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28.9</v>
      </c>
      <c r="D16" s="23">
        <v>29.9</v>
      </c>
      <c r="E16" s="23">
        <v>29.2</v>
      </c>
      <c r="F16" s="23">
        <f t="shared" si="2"/>
        <v>29.333333333333332</v>
      </c>
      <c r="G16" s="17">
        <v>23.8</v>
      </c>
      <c r="H16" s="1">
        <f t="shared" si="0"/>
        <v>5.5333333333333314</v>
      </c>
      <c r="I16" s="2"/>
      <c r="J16" s="1">
        <f>H16-I3</f>
        <v>1.2389999999999972</v>
      </c>
      <c r="K16" s="1">
        <f t="shared" si="1"/>
        <v>0.42366621747305999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30</v>
      </c>
      <c r="D17" s="40">
        <v>30</v>
      </c>
      <c r="E17" s="40">
        <v>28.4</v>
      </c>
      <c r="F17" s="40">
        <f t="shared" si="2"/>
        <v>29.466666666666669</v>
      </c>
      <c r="G17" s="39">
        <v>23.7</v>
      </c>
      <c r="H17" s="41">
        <f t="shared" si="0"/>
        <v>5.7666666666666693</v>
      </c>
      <c r="I17" s="42"/>
      <c r="J17" s="41">
        <f>H17-I3</f>
        <v>1.472333333333335</v>
      </c>
      <c r="K17" s="41">
        <f t="shared" si="1"/>
        <v>0.36039893840859466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93" workbookViewId="0">
      <selection activeCell="T10" sqref="T10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21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22.1</v>
      </c>
      <c r="D3" s="23">
        <v>21.1</v>
      </c>
      <c r="E3" s="23">
        <v>22.2</v>
      </c>
      <c r="F3" s="23">
        <f>AVERAGE(C3:E3)</f>
        <v>21.8</v>
      </c>
      <c r="G3" s="17">
        <v>23.3</v>
      </c>
      <c r="H3" s="1">
        <f>F3-G3</f>
        <v>-1.5</v>
      </c>
      <c r="I3" s="1">
        <f>AVERAGE(H3:H5)</f>
        <v>-1.4667777777777786</v>
      </c>
      <c r="J3" s="1">
        <f>H3-I3</f>
        <v>-3.3222222222221376E-2</v>
      </c>
      <c r="K3" s="1">
        <f>2^-J3</f>
        <v>1.0232950785064552</v>
      </c>
      <c r="L3" s="2">
        <f>AVERAGE(K3:K5)</f>
        <v>1.0001761865801919</v>
      </c>
      <c r="M3" s="2">
        <f>STDEV(K3:K5)</f>
        <v>2.2993337544346178E-2</v>
      </c>
      <c r="N3" s="17" t="s">
        <v>27</v>
      </c>
      <c r="O3" s="29">
        <f>L3</f>
        <v>1.0001761865801919</v>
      </c>
      <c r="P3" s="37">
        <f>M3</f>
        <v>2.2993337544346178E-2</v>
      </c>
    </row>
    <row r="4" spans="1:16" x14ac:dyDescent="0.3">
      <c r="A4" s="52"/>
      <c r="B4" s="17" t="s">
        <v>27</v>
      </c>
      <c r="C4" s="23">
        <v>21.4</v>
      </c>
      <c r="D4" s="23">
        <v>21.7</v>
      </c>
      <c r="E4" s="23">
        <v>21.8</v>
      </c>
      <c r="F4" s="23">
        <f t="shared" ref="F4:F17" si="0">AVERAGE(C4:E4)</f>
        <v>21.633333333333329</v>
      </c>
      <c r="G4" s="23">
        <v>23.067</v>
      </c>
      <c r="H4" s="1">
        <f t="shared" ref="H4:H17" si="1">F4-G4</f>
        <v>-1.4336666666666709</v>
      </c>
      <c r="I4" s="2"/>
      <c r="J4" s="1">
        <f>H4-I3</f>
        <v>3.3111111111107761E-2</v>
      </c>
      <c r="K4" s="1">
        <f t="shared" ref="K4:K17" si="2">2^-J4</f>
        <v>0.9773104946218345</v>
      </c>
      <c r="L4" s="2"/>
      <c r="M4" s="2"/>
      <c r="N4" s="17" t="s">
        <v>28</v>
      </c>
      <c r="O4" s="29">
        <f>L6</f>
        <v>0.10134632846851427</v>
      </c>
      <c r="P4" s="37">
        <f>M6</f>
        <v>1.5768596340496221E-2</v>
      </c>
    </row>
    <row r="5" spans="1:16" x14ac:dyDescent="0.3">
      <c r="A5" s="52"/>
      <c r="B5" s="17" t="s">
        <v>27</v>
      </c>
      <c r="C5" s="23">
        <v>21.6</v>
      </c>
      <c r="D5" s="23">
        <v>21.5</v>
      </c>
      <c r="E5" s="23">
        <v>22.1</v>
      </c>
      <c r="F5" s="23">
        <f t="shared" si="0"/>
        <v>21.733333333333334</v>
      </c>
      <c r="G5" s="17">
        <v>23.2</v>
      </c>
      <c r="H5" s="1">
        <f t="shared" si="1"/>
        <v>-1.466666666666665</v>
      </c>
      <c r="I5" s="2"/>
      <c r="J5" s="1">
        <f>H5-I3</f>
        <v>1.1111111111361538E-4</v>
      </c>
      <c r="K5" s="1">
        <f t="shared" si="2"/>
        <v>0.99992298661228596</v>
      </c>
      <c r="L5" s="2"/>
      <c r="M5" s="2"/>
      <c r="N5" s="17" t="s">
        <v>29</v>
      </c>
      <c r="O5" s="29">
        <f>L9</f>
        <v>0.15683358654109972</v>
      </c>
      <c r="P5" s="37">
        <f>M9</f>
        <v>1.6224029530710241E-2</v>
      </c>
    </row>
    <row r="6" spans="1:16" x14ac:dyDescent="0.3">
      <c r="A6" s="52"/>
      <c r="B6" s="17" t="s">
        <v>28</v>
      </c>
      <c r="C6" s="23">
        <v>26.5</v>
      </c>
      <c r="D6" s="23">
        <v>25.5</v>
      </c>
      <c r="E6" s="23">
        <v>25.6</v>
      </c>
      <c r="F6" s="23">
        <f t="shared" si="0"/>
        <v>25.866666666666664</v>
      </c>
      <c r="G6" s="23">
        <v>23.859000000000002</v>
      </c>
      <c r="H6" s="1">
        <f t="shared" si="1"/>
        <v>2.0076666666666618</v>
      </c>
      <c r="I6" s="2"/>
      <c r="J6" s="1">
        <f>H6-I3</f>
        <v>3.4744444444444404</v>
      </c>
      <c r="K6" s="1">
        <f t="shared" si="2"/>
        <v>8.9967987112396397E-2</v>
      </c>
      <c r="L6" s="2">
        <f>AVERAGE(K6:K8)</f>
        <v>0.10134632846851427</v>
      </c>
      <c r="M6" s="2">
        <f>STDEV(K6:K8)</f>
        <v>1.5768596340496221E-2</v>
      </c>
      <c r="N6" s="17" t="s">
        <v>30</v>
      </c>
      <c r="O6" s="29">
        <f>L12</f>
        <v>6.35633711695366E-2</v>
      </c>
      <c r="P6" s="37">
        <f>M12</f>
        <v>9.3127434741067799E-3</v>
      </c>
    </row>
    <row r="7" spans="1:16" x14ac:dyDescent="0.3">
      <c r="A7" s="52"/>
      <c r="B7" s="17" t="s">
        <v>28</v>
      </c>
      <c r="C7" s="23">
        <v>25</v>
      </c>
      <c r="D7" s="23">
        <v>25</v>
      </c>
      <c r="E7" s="23">
        <v>24.5</v>
      </c>
      <c r="F7" s="23">
        <f t="shared" si="0"/>
        <v>24.833333333333332</v>
      </c>
      <c r="G7" s="17">
        <v>22.9</v>
      </c>
      <c r="H7" s="1">
        <f t="shared" si="1"/>
        <v>1.9333333333333336</v>
      </c>
      <c r="I7" s="2"/>
      <c r="J7" s="1">
        <f>H7-I3</f>
        <v>3.4001111111111122</v>
      </c>
      <c r="K7" s="1">
        <f t="shared" si="2"/>
        <v>9.472498975267489E-2</v>
      </c>
      <c r="L7" s="2"/>
      <c r="M7" s="2"/>
      <c r="N7" s="17" t="s">
        <v>31</v>
      </c>
      <c r="O7" s="29">
        <f>L15</f>
        <v>4.7469625720554791E-2</v>
      </c>
      <c r="P7" s="37">
        <f>M15</f>
        <v>8.1542183731164661E-3</v>
      </c>
    </row>
    <row r="8" spans="1:16" x14ac:dyDescent="0.3">
      <c r="A8" s="52"/>
      <c r="B8" s="17" t="s">
        <v>28</v>
      </c>
      <c r="C8" s="23">
        <v>24.5</v>
      </c>
      <c r="D8" s="23">
        <v>25</v>
      </c>
      <c r="E8" s="23">
        <v>24.3</v>
      </c>
      <c r="F8" s="23">
        <f t="shared" si="0"/>
        <v>24.599999999999998</v>
      </c>
      <c r="G8" s="23">
        <v>23</v>
      </c>
      <c r="H8" s="1">
        <f t="shared" si="1"/>
        <v>1.5999999999999979</v>
      </c>
      <c r="I8" s="2"/>
      <c r="J8" s="1">
        <f>H8-I3</f>
        <v>3.0667777777777765</v>
      </c>
      <c r="K8" s="1">
        <f t="shared" si="2"/>
        <v>0.11934600854047149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24.4</v>
      </c>
      <c r="D9" s="23">
        <v>24</v>
      </c>
      <c r="E9" s="23">
        <v>26</v>
      </c>
      <c r="F9" s="23">
        <f t="shared" si="0"/>
        <v>24.8</v>
      </c>
      <c r="G9" s="17">
        <v>23.6</v>
      </c>
      <c r="H9" s="1">
        <f t="shared" si="1"/>
        <v>1.1999999999999993</v>
      </c>
      <c r="I9" s="2"/>
      <c r="J9" s="1">
        <f>H9-I3</f>
        <v>2.6667777777777779</v>
      </c>
      <c r="K9" s="1">
        <f t="shared" si="2"/>
        <v>0.15747800238832133</v>
      </c>
      <c r="L9" s="2">
        <f>AVERAGE(K9:K11)</f>
        <v>0.15683358654109972</v>
      </c>
      <c r="M9" s="2">
        <f>STDEV(K9:K11)</f>
        <v>1.6224029530710241E-2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25</v>
      </c>
      <c r="D10" s="23">
        <v>26.3</v>
      </c>
      <c r="E10" s="23">
        <v>25.1</v>
      </c>
      <c r="F10" s="23">
        <f t="shared" si="0"/>
        <v>25.466666666666669</v>
      </c>
      <c r="G10" s="23">
        <v>24.1</v>
      </c>
      <c r="H10" s="1">
        <f t="shared" si="1"/>
        <v>1.3666666666666671</v>
      </c>
      <c r="I10" s="2"/>
      <c r="J10" s="1">
        <f>H10-I3</f>
        <v>2.8334444444444458</v>
      </c>
      <c r="K10" s="1">
        <f t="shared" si="2"/>
        <v>0.14029695046305665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23.6</v>
      </c>
      <c r="D11" s="23">
        <v>25.5</v>
      </c>
      <c r="E11" s="23">
        <v>25.5</v>
      </c>
      <c r="F11" s="23">
        <f t="shared" si="0"/>
        <v>24.866666666666664</v>
      </c>
      <c r="G11" s="17">
        <v>23.8</v>
      </c>
      <c r="H11" s="1">
        <f t="shared" si="1"/>
        <v>1.0666666666666629</v>
      </c>
      <c r="I11" s="2"/>
      <c r="J11" s="1">
        <f>H11-I3</f>
        <v>2.5334444444444415</v>
      </c>
      <c r="K11" s="1">
        <f t="shared" si="2"/>
        <v>0.17272580677192115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26</v>
      </c>
      <c r="D12" s="23">
        <v>26</v>
      </c>
      <c r="E12" s="23">
        <v>26.5</v>
      </c>
      <c r="F12" s="23">
        <f t="shared" si="0"/>
        <v>26.166666666666668</v>
      </c>
      <c r="G12" s="23">
        <v>23.5</v>
      </c>
      <c r="H12" s="1">
        <f t="shared" si="1"/>
        <v>2.6666666666666679</v>
      </c>
      <c r="I12" s="2"/>
      <c r="J12" s="1">
        <f>H12-I3</f>
        <v>4.1334444444444465</v>
      </c>
      <c r="K12" s="1">
        <f t="shared" si="2"/>
        <v>5.6978267107544882E-2</v>
      </c>
      <c r="L12" s="2">
        <f>AVERAGE(K12,K14)</f>
        <v>6.35633711695366E-2</v>
      </c>
      <c r="M12" s="2">
        <f>STDEV(K12,K14)</f>
        <v>9.3127434741067799E-3</v>
      </c>
      <c r="N12" s="28"/>
      <c r="O12" s="28"/>
      <c r="P12" s="38"/>
    </row>
    <row r="13" spans="1:16" s="25" customFormat="1" x14ac:dyDescent="0.3">
      <c r="A13" s="52"/>
      <c r="B13" s="27" t="s">
        <v>30</v>
      </c>
      <c r="C13" s="30">
        <v>37.1</v>
      </c>
      <c r="D13" s="30">
        <v>2.2999999999999998</v>
      </c>
      <c r="E13" s="30">
        <v>16.100000000000001</v>
      </c>
      <c r="F13" s="30">
        <f t="shared" si="0"/>
        <v>18.5</v>
      </c>
      <c r="G13" s="27">
        <v>22.1</v>
      </c>
      <c r="H13" s="15">
        <f t="shared" si="1"/>
        <v>-3.6000000000000014</v>
      </c>
      <c r="I13" s="24"/>
      <c r="J13" s="15">
        <f>H13-I3</f>
        <v>-2.1332222222222228</v>
      </c>
      <c r="K13" s="15">
        <f t="shared" si="2"/>
        <v>4.3869620379488499</v>
      </c>
      <c r="L13" s="24"/>
      <c r="M13" s="24"/>
      <c r="N13" s="45"/>
      <c r="O13" s="45"/>
      <c r="P13" s="46"/>
    </row>
    <row r="14" spans="1:16" x14ac:dyDescent="0.3">
      <c r="A14" s="52"/>
      <c r="B14" s="17" t="s">
        <v>30</v>
      </c>
      <c r="C14" s="23">
        <v>26.5</v>
      </c>
      <c r="D14" s="23">
        <v>27</v>
      </c>
      <c r="E14" s="23">
        <v>26.5</v>
      </c>
      <c r="F14" s="23">
        <f t="shared" si="0"/>
        <v>26.666666666666668</v>
      </c>
      <c r="G14" s="23">
        <v>24.3</v>
      </c>
      <c r="H14" s="1">
        <f t="shared" si="1"/>
        <v>2.3666666666666671</v>
      </c>
      <c r="I14" s="2"/>
      <c r="J14" s="1">
        <f>H14-I3</f>
        <v>3.8334444444444458</v>
      </c>
      <c r="K14" s="1">
        <f t="shared" si="2"/>
        <v>7.0148475231528312E-2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27.1</v>
      </c>
      <c r="D15" s="17">
        <v>27.3</v>
      </c>
      <c r="E15" s="17">
        <v>27.5</v>
      </c>
      <c r="F15" s="23">
        <f t="shared" si="0"/>
        <v>27.3</v>
      </c>
      <c r="G15" s="17">
        <v>24.6</v>
      </c>
      <c r="H15" s="1">
        <f t="shared" si="1"/>
        <v>2.6999999999999993</v>
      </c>
      <c r="I15" s="2"/>
      <c r="J15" s="1">
        <f>H15-I3</f>
        <v>4.1667777777777779</v>
      </c>
      <c r="K15" s="1">
        <f t="shared" si="2"/>
        <v>5.5676881688246672E-2</v>
      </c>
      <c r="L15" s="2">
        <f>AVERAGE(K15:K17)</f>
        <v>4.7469625720554791E-2</v>
      </c>
      <c r="M15" s="2">
        <f>STDEV(K15:K17)</f>
        <v>8.1542183731164661E-3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27</v>
      </c>
      <c r="D16" s="17">
        <v>26.2</v>
      </c>
      <c r="E16" s="17">
        <v>27</v>
      </c>
      <c r="F16" s="23">
        <f t="shared" si="0"/>
        <v>26.733333333333334</v>
      </c>
      <c r="G16" s="17">
        <v>23.8</v>
      </c>
      <c r="H16" s="1">
        <f t="shared" si="1"/>
        <v>2.9333333333333336</v>
      </c>
      <c r="I16" s="2"/>
      <c r="J16" s="1">
        <f>H16-I3</f>
        <v>4.4001111111111122</v>
      </c>
      <c r="K16" s="1">
        <f t="shared" si="2"/>
        <v>4.7362494876337459E-2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27</v>
      </c>
      <c r="D17" s="39">
        <v>26.5</v>
      </c>
      <c r="E17" s="39">
        <v>27.2</v>
      </c>
      <c r="F17" s="40">
        <f t="shared" si="0"/>
        <v>26.900000000000002</v>
      </c>
      <c r="G17" s="39">
        <v>23.7</v>
      </c>
      <c r="H17" s="41">
        <f t="shared" si="1"/>
        <v>3.2000000000000028</v>
      </c>
      <c r="I17" s="42"/>
      <c r="J17" s="41">
        <f>H17-I3</f>
        <v>4.6667777777777815</v>
      </c>
      <c r="K17" s="41">
        <f t="shared" si="2"/>
        <v>3.9369500597080227E-2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04" workbookViewId="0">
      <selection activeCell="A2" sqref="A2:P17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22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26.2</v>
      </c>
      <c r="D3" s="23">
        <v>26.4</v>
      </c>
      <c r="E3" s="23">
        <v>27</v>
      </c>
      <c r="F3" s="23">
        <f>AVERAGE(C3:E3)</f>
        <v>26.533333333333331</v>
      </c>
      <c r="G3" s="17">
        <v>23.3</v>
      </c>
      <c r="H3" s="1">
        <f>F3-G3</f>
        <v>3.2333333333333307</v>
      </c>
      <c r="I3" s="1">
        <f>AVERAGE(H3:H5)</f>
        <v>3.2443333333333322</v>
      </c>
      <c r="J3" s="1">
        <f>H3-I3</f>
        <v>-1.1000000000001453E-2</v>
      </c>
      <c r="K3" s="1">
        <f>2^-J3</f>
        <v>1.0076537604105051</v>
      </c>
      <c r="L3" s="2">
        <f>AVERAGE(K3:K5)</f>
        <v>1.0000579879055194</v>
      </c>
      <c r="M3" s="2">
        <f>STDEV(K3:K5)</f>
        <v>1.3156263901367652E-2</v>
      </c>
      <c r="N3" s="17" t="s">
        <v>27</v>
      </c>
      <c r="O3" s="29">
        <f>L3</f>
        <v>1.0000579879055194</v>
      </c>
      <c r="P3" s="37">
        <f>M3</f>
        <v>1.3156263901367652E-2</v>
      </c>
    </row>
    <row r="4" spans="1:16" x14ac:dyDescent="0.3">
      <c r="A4" s="52"/>
      <c r="B4" s="17" t="s">
        <v>27</v>
      </c>
      <c r="C4" s="23">
        <v>26</v>
      </c>
      <c r="D4" s="23">
        <v>26</v>
      </c>
      <c r="E4" s="23">
        <v>27</v>
      </c>
      <c r="F4" s="23">
        <f t="shared" ref="F4:F17" si="0">AVERAGE(C4:E4)</f>
        <v>26.333333333333332</v>
      </c>
      <c r="G4" s="23">
        <v>23.067</v>
      </c>
      <c r="H4" s="1">
        <f t="shared" ref="H4:H17" si="1">F4-G4</f>
        <v>3.266333333333332</v>
      </c>
      <c r="I4" s="2"/>
      <c r="J4" s="1">
        <f>H4-I3</f>
        <v>2.1999999999999797E-2</v>
      </c>
      <c r="K4" s="1">
        <f t="shared" ref="K4:K17" si="2">2^-J4</f>
        <v>0.98486644289555081</v>
      </c>
      <c r="L4" s="2"/>
      <c r="M4" s="2"/>
      <c r="N4" s="17" t="s">
        <v>28</v>
      </c>
      <c r="O4" s="29">
        <f>L6</f>
        <v>0.70109870722668111</v>
      </c>
      <c r="P4" s="37">
        <f>M6</f>
        <v>3.9114951974117254E-2</v>
      </c>
    </row>
    <row r="5" spans="1:16" x14ac:dyDescent="0.3">
      <c r="A5" s="52"/>
      <c r="B5" s="17" t="s">
        <v>27</v>
      </c>
      <c r="C5" s="23">
        <v>26.5</v>
      </c>
      <c r="D5" s="23">
        <v>26</v>
      </c>
      <c r="E5" s="23">
        <v>26.8</v>
      </c>
      <c r="F5" s="23">
        <f t="shared" si="0"/>
        <v>26.433333333333334</v>
      </c>
      <c r="G5" s="17">
        <v>23.2</v>
      </c>
      <c r="H5" s="1">
        <f t="shared" si="1"/>
        <v>3.2333333333333343</v>
      </c>
      <c r="I5" s="2"/>
      <c r="J5" s="1">
        <f>H5-I3</f>
        <v>-1.09999999999979E-2</v>
      </c>
      <c r="K5" s="1">
        <f t="shared" si="2"/>
        <v>1.0076537604105027</v>
      </c>
      <c r="L5" s="2"/>
      <c r="M5" s="2"/>
      <c r="N5" s="17" t="s">
        <v>29</v>
      </c>
      <c r="O5" s="29">
        <f>L9</f>
        <v>0.68612769401146956</v>
      </c>
      <c r="P5" s="37">
        <f>M9</f>
        <v>3.2647372575338715E-2</v>
      </c>
    </row>
    <row r="6" spans="1:16" x14ac:dyDescent="0.3">
      <c r="A6" s="52"/>
      <c r="B6" s="17" t="s">
        <v>28</v>
      </c>
      <c r="C6" s="23">
        <v>28</v>
      </c>
      <c r="D6" s="23">
        <v>28.1</v>
      </c>
      <c r="E6" s="23">
        <v>26.9</v>
      </c>
      <c r="F6" s="23">
        <f t="shared" si="0"/>
        <v>27.666666666666668</v>
      </c>
      <c r="G6" s="23">
        <v>23.859000000000002</v>
      </c>
      <c r="H6" s="1">
        <f t="shared" si="1"/>
        <v>3.8076666666666661</v>
      </c>
      <c r="I6" s="2"/>
      <c r="J6" s="1">
        <f>H6-I3</f>
        <v>0.56333333333333391</v>
      </c>
      <c r="K6" s="1">
        <f t="shared" si="2"/>
        <v>0.67673676206862288</v>
      </c>
      <c r="L6" s="2">
        <f>AVERAGE(K6:K8)</f>
        <v>0.70109870722668111</v>
      </c>
      <c r="M6" s="2">
        <f>STDEV(K6:K8)</f>
        <v>3.9114951974117254E-2</v>
      </c>
      <c r="N6" s="17" t="s">
        <v>30</v>
      </c>
      <c r="O6" s="29">
        <f>L12</f>
        <v>0.80798370005015752</v>
      </c>
      <c r="P6" s="37">
        <f>M12</f>
        <v>6.8950358725723318E-2</v>
      </c>
    </row>
    <row r="7" spans="1:16" x14ac:dyDescent="0.3">
      <c r="A7" s="52"/>
      <c r="B7" s="17" t="s">
        <v>28</v>
      </c>
      <c r="C7" s="23">
        <v>27.8</v>
      </c>
      <c r="D7" s="23">
        <v>26.1</v>
      </c>
      <c r="E7" s="23">
        <v>26.2</v>
      </c>
      <c r="F7" s="23">
        <f t="shared" si="0"/>
        <v>26.700000000000003</v>
      </c>
      <c r="G7" s="17">
        <v>22.9</v>
      </c>
      <c r="H7" s="1">
        <f t="shared" si="1"/>
        <v>3.8000000000000043</v>
      </c>
      <c r="I7" s="2"/>
      <c r="J7" s="1">
        <f>H7-I3</f>
        <v>0.55566666666667208</v>
      </c>
      <c r="K7" s="1">
        <f t="shared" si="2"/>
        <v>0.68034260056324669</v>
      </c>
      <c r="L7" s="2"/>
      <c r="M7" s="2"/>
      <c r="N7" s="17" t="s">
        <v>31</v>
      </c>
      <c r="O7" s="29">
        <f>L15</f>
        <v>0.8530942068181756</v>
      </c>
      <c r="P7" s="37">
        <f>M15</f>
        <v>8.0459680424516927E-2</v>
      </c>
    </row>
    <row r="8" spans="1:16" x14ac:dyDescent="0.3">
      <c r="A8" s="52"/>
      <c r="B8" s="17" t="s">
        <v>28</v>
      </c>
      <c r="C8" s="23">
        <v>26.7</v>
      </c>
      <c r="D8" s="23">
        <v>26.6</v>
      </c>
      <c r="E8" s="23">
        <v>26.7</v>
      </c>
      <c r="F8" s="23">
        <f t="shared" si="0"/>
        <v>26.666666666666668</v>
      </c>
      <c r="G8" s="23">
        <v>23</v>
      </c>
      <c r="H8" s="1">
        <f t="shared" si="1"/>
        <v>3.6666666666666679</v>
      </c>
      <c r="I8" s="2"/>
      <c r="J8" s="1">
        <f>H8-I3</f>
        <v>0.42233333333333567</v>
      </c>
      <c r="K8" s="1">
        <f t="shared" si="2"/>
        <v>0.74621675904817375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27</v>
      </c>
      <c r="D9" s="23">
        <v>28</v>
      </c>
      <c r="E9" s="23">
        <v>27</v>
      </c>
      <c r="F9" s="23">
        <f t="shared" si="0"/>
        <v>27.333333333333332</v>
      </c>
      <c r="G9" s="17">
        <v>23.6</v>
      </c>
      <c r="H9" s="1">
        <f t="shared" si="1"/>
        <v>3.7333333333333307</v>
      </c>
      <c r="I9" s="2"/>
      <c r="J9" s="1">
        <f>H9-I3</f>
        <v>0.48899999999999855</v>
      </c>
      <c r="K9" s="1">
        <f t="shared" si="2"/>
        <v>0.71251880707439286</v>
      </c>
      <c r="L9" s="2">
        <f>AVERAGE(K9:K11)</f>
        <v>0.68612769401146956</v>
      </c>
      <c r="M9" s="2">
        <f>STDEV(K9:K11)</f>
        <v>3.2647372575338715E-2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28.8</v>
      </c>
      <c r="D10" s="23">
        <v>27.1</v>
      </c>
      <c r="E10" s="23">
        <v>28</v>
      </c>
      <c r="F10" s="23">
        <f t="shared" si="0"/>
        <v>27.966666666666669</v>
      </c>
      <c r="G10" s="23">
        <v>24.1</v>
      </c>
      <c r="H10" s="1">
        <f t="shared" si="1"/>
        <v>3.8666666666666671</v>
      </c>
      <c r="I10" s="2"/>
      <c r="J10" s="1">
        <f>H10-I3</f>
        <v>0.62233333333333496</v>
      </c>
      <c r="K10" s="1">
        <f t="shared" si="2"/>
        <v>0.64961941993039607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27.7</v>
      </c>
      <c r="D11" s="23">
        <v>28</v>
      </c>
      <c r="E11" s="23">
        <v>27</v>
      </c>
      <c r="F11" s="23">
        <f t="shared" si="0"/>
        <v>27.566666666666666</v>
      </c>
      <c r="G11" s="17">
        <v>23.8</v>
      </c>
      <c r="H11" s="1">
        <f t="shared" si="1"/>
        <v>3.7666666666666657</v>
      </c>
      <c r="I11" s="2"/>
      <c r="J11" s="1">
        <f>H11-I3</f>
        <v>0.52233333333333354</v>
      </c>
      <c r="K11" s="1">
        <f t="shared" si="2"/>
        <v>0.69624485502961952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26.5</v>
      </c>
      <c r="D12" s="23">
        <v>28</v>
      </c>
      <c r="E12" s="23">
        <v>27.1</v>
      </c>
      <c r="F12" s="23">
        <f t="shared" si="0"/>
        <v>27.2</v>
      </c>
      <c r="G12" s="23">
        <v>23.5</v>
      </c>
      <c r="H12" s="1">
        <f t="shared" si="1"/>
        <v>3.6999999999999993</v>
      </c>
      <c r="I12" s="2"/>
      <c r="J12" s="1">
        <f>H12-I3</f>
        <v>0.45566666666666711</v>
      </c>
      <c r="K12" s="1">
        <f t="shared" si="2"/>
        <v>0.72917314471661965</v>
      </c>
      <c r="L12" s="2">
        <f>AVERAGE(K12:K14)</f>
        <v>0.80798370005015752</v>
      </c>
      <c r="M12" s="2">
        <f>STDEV(K12:K14)</f>
        <v>6.8950358725723318E-2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25.5</v>
      </c>
      <c r="D13" s="23">
        <v>25.2</v>
      </c>
      <c r="E13" s="23">
        <v>26</v>
      </c>
      <c r="F13" s="23">
        <f t="shared" si="0"/>
        <v>25.566666666666666</v>
      </c>
      <c r="G13" s="17">
        <v>22.1</v>
      </c>
      <c r="H13" s="1">
        <f t="shared" si="1"/>
        <v>3.466666666666665</v>
      </c>
      <c r="I13" s="2"/>
      <c r="J13" s="1">
        <f>H13-I3</f>
        <v>0.22233333333333283</v>
      </c>
      <c r="K13" s="1">
        <f t="shared" si="2"/>
        <v>0.85717796358985765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28</v>
      </c>
      <c r="D14" s="23">
        <v>28.9</v>
      </c>
      <c r="E14" s="23">
        <v>26.5</v>
      </c>
      <c r="F14" s="23">
        <f t="shared" si="0"/>
        <v>27.8</v>
      </c>
      <c r="G14" s="23">
        <v>24.3</v>
      </c>
      <c r="H14" s="1">
        <f t="shared" si="1"/>
        <v>3.5</v>
      </c>
      <c r="I14" s="2"/>
      <c r="J14" s="1">
        <f>H14-I3</f>
        <v>0.25566666666666782</v>
      </c>
      <c r="K14" s="1">
        <f t="shared" si="2"/>
        <v>0.83759999184399547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27.7</v>
      </c>
      <c r="D15" s="23">
        <v>28</v>
      </c>
      <c r="E15" s="23">
        <v>28.1</v>
      </c>
      <c r="F15" s="23">
        <f t="shared" si="0"/>
        <v>27.933333333333337</v>
      </c>
      <c r="G15" s="17">
        <v>24.6</v>
      </c>
      <c r="H15" s="1">
        <f t="shared" si="1"/>
        <v>3.3333333333333357</v>
      </c>
      <c r="I15" s="2"/>
      <c r="J15" s="1">
        <f>H15-I3</f>
        <v>8.9000000000003521E-2</v>
      </c>
      <c r="K15" s="1">
        <f t="shared" si="2"/>
        <v>0.94017420250912365</v>
      </c>
      <c r="L15" s="2">
        <f>AVERAGE(K15:K17)</f>
        <v>0.8530942068181756</v>
      </c>
      <c r="M15" s="2">
        <f>STDEV(K15:K17)</f>
        <v>8.0459680424516927E-2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26.3</v>
      </c>
      <c r="D16" s="23">
        <v>26.8</v>
      </c>
      <c r="E16" s="23">
        <v>29.1</v>
      </c>
      <c r="F16" s="23">
        <f t="shared" si="0"/>
        <v>27.400000000000002</v>
      </c>
      <c r="G16" s="17">
        <v>23.8</v>
      </c>
      <c r="H16" s="1">
        <f t="shared" si="1"/>
        <v>3.6000000000000014</v>
      </c>
      <c r="I16" s="2"/>
      <c r="J16" s="1">
        <f>H16-I3</f>
        <v>0.35566666666666924</v>
      </c>
      <c r="K16" s="1">
        <f t="shared" si="2"/>
        <v>0.78150842610140792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26.5</v>
      </c>
      <c r="D17" s="40">
        <v>28</v>
      </c>
      <c r="E17" s="40">
        <v>27.1</v>
      </c>
      <c r="F17" s="40">
        <f t="shared" si="0"/>
        <v>27.2</v>
      </c>
      <c r="G17" s="39">
        <v>23.7</v>
      </c>
      <c r="H17" s="41">
        <f t="shared" si="1"/>
        <v>3.5</v>
      </c>
      <c r="I17" s="42"/>
      <c r="J17" s="41">
        <f>H17-I3</f>
        <v>0.25566666666666782</v>
      </c>
      <c r="K17" s="41">
        <f t="shared" si="2"/>
        <v>0.83759999184399547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opLeftCell="A2" zoomScale="144" workbookViewId="0">
      <selection activeCell="E18" sqref="E18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23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26</v>
      </c>
      <c r="D3" s="23">
        <v>26.5</v>
      </c>
      <c r="E3" s="23">
        <v>27</v>
      </c>
      <c r="F3" s="23">
        <f>AVERAGE(C3:E3)</f>
        <v>26.5</v>
      </c>
      <c r="G3" s="17">
        <v>23.3</v>
      </c>
      <c r="H3" s="1">
        <f>F3-G3</f>
        <v>3.1999999999999993</v>
      </c>
      <c r="I3" s="1">
        <f>AVERAGE(H3:H5)</f>
        <v>3.1887777777777777</v>
      </c>
      <c r="J3" s="1">
        <f>H3-I3</f>
        <v>1.1222222222221578E-2</v>
      </c>
      <c r="K3" s="1">
        <f>2^-J3</f>
        <v>0.99225152372608061</v>
      </c>
      <c r="L3" s="2">
        <f>AVERAGE(K3:K5)</f>
        <v>1.0004144096245067</v>
      </c>
      <c r="M3" s="2">
        <f>STDEV(K3:K5)</f>
        <v>3.5396445672848699E-2</v>
      </c>
      <c r="N3" s="17" t="s">
        <v>27</v>
      </c>
      <c r="O3" s="29">
        <f>L3</f>
        <v>1.0004144096245067</v>
      </c>
      <c r="P3" s="37">
        <f>M3</f>
        <v>3.5396445672848699E-2</v>
      </c>
    </row>
    <row r="4" spans="1:16" x14ac:dyDescent="0.3">
      <c r="A4" s="52"/>
      <c r="B4" s="17" t="s">
        <v>27</v>
      </c>
      <c r="C4" s="23">
        <v>26.9</v>
      </c>
      <c r="D4" s="23">
        <v>26.8</v>
      </c>
      <c r="E4" s="23">
        <v>25.2</v>
      </c>
      <c r="F4" s="23">
        <f t="shared" ref="F4:F17" si="0">AVERAGE(C4:E4)</f>
        <v>26.3</v>
      </c>
      <c r="G4" s="23">
        <v>23.067</v>
      </c>
      <c r="H4" s="1">
        <f t="shared" ref="H4:H17" si="1">F4-G4</f>
        <v>3.2330000000000005</v>
      </c>
      <c r="I4" s="2"/>
      <c r="J4" s="1">
        <f>H4-I3</f>
        <v>4.4222222222222829E-2</v>
      </c>
      <c r="K4" s="1">
        <f t="shared" ref="K4:K17" si="2">2^-J4</f>
        <v>0.96981251598930374</v>
      </c>
      <c r="L4" s="2"/>
      <c r="M4" s="2"/>
      <c r="N4" s="17" t="s">
        <v>28</v>
      </c>
      <c r="O4" s="29">
        <f>L6</f>
        <v>0.91809673636251843</v>
      </c>
      <c r="P4" s="37">
        <f>M6</f>
        <v>5.2947223806767175E-2</v>
      </c>
    </row>
    <row r="5" spans="1:16" x14ac:dyDescent="0.3">
      <c r="A5" s="52"/>
      <c r="B5" s="17" t="s">
        <v>27</v>
      </c>
      <c r="C5" s="23">
        <v>27</v>
      </c>
      <c r="D5" s="23">
        <v>25.6</v>
      </c>
      <c r="E5" s="23">
        <v>26.4</v>
      </c>
      <c r="F5" s="23">
        <f t="shared" si="0"/>
        <v>26.333333333333332</v>
      </c>
      <c r="G5" s="17">
        <v>23.2</v>
      </c>
      <c r="H5" s="1">
        <f t="shared" si="1"/>
        <v>3.1333333333333329</v>
      </c>
      <c r="I5" s="2"/>
      <c r="J5" s="1">
        <f>H5-I3</f>
        <v>-5.5444444444444851E-2</v>
      </c>
      <c r="K5" s="1">
        <f t="shared" si="2"/>
        <v>1.0391791891581357</v>
      </c>
      <c r="L5" s="2"/>
      <c r="M5" s="2"/>
      <c r="N5" s="17" t="s">
        <v>29</v>
      </c>
      <c r="O5" s="29">
        <f>L9</f>
        <v>0.82494384453280223</v>
      </c>
      <c r="P5" s="37">
        <f>M9</f>
        <v>1.9058978232008233E-2</v>
      </c>
    </row>
    <row r="6" spans="1:16" x14ac:dyDescent="0.3">
      <c r="A6" s="52"/>
      <c r="B6" s="17" t="s">
        <v>28</v>
      </c>
      <c r="C6" s="23">
        <v>27.4</v>
      </c>
      <c r="D6" s="23">
        <v>27.1</v>
      </c>
      <c r="E6" s="23">
        <v>27</v>
      </c>
      <c r="F6" s="23">
        <f t="shared" si="0"/>
        <v>27.166666666666668</v>
      </c>
      <c r="G6" s="23">
        <v>23.859000000000002</v>
      </c>
      <c r="H6" s="1">
        <f t="shared" si="1"/>
        <v>3.3076666666666661</v>
      </c>
      <c r="I6" s="2"/>
      <c r="J6" s="1">
        <f>H6-I3</f>
        <v>0.11888888888888838</v>
      </c>
      <c r="K6" s="1">
        <f t="shared" si="2"/>
        <v>0.92089661857336935</v>
      </c>
      <c r="L6" s="2">
        <f>AVERAGE(K6:K8)</f>
        <v>0.91809673636251843</v>
      </c>
      <c r="M6" s="2">
        <f>STDEV(K6:K8)</f>
        <v>5.2947223806767175E-2</v>
      </c>
      <c r="N6" s="17" t="s">
        <v>30</v>
      </c>
      <c r="O6" s="29">
        <f>L12</f>
        <v>0.96005116608125673</v>
      </c>
      <c r="P6" s="37">
        <f>M12</f>
        <v>7.8337726447881562E-2</v>
      </c>
    </row>
    <row r="7" spans="1:16" x14ac:dyDescent="0.3">
      <c r="A7" s="52"/>
      <c r="B7" s="17" t="s">
        <v>28</v>
      </c>
      <c r="C7" s="23">
        <v>26.2</v>
      </c>
      <c r="D7" s="23">
        <v>26.1</v>
      </c>
      <c r="E7" s="23">
        <v>26.6</v>
      </c>
      <c r="F7" s="23">
        <f t="shared" si="0"/>
        <v>26.3</v>
      </c>
      <c r="G7" s="17">
        <v>22.9</v>
      </c>
      <c r="H7" s="1">
        <f t="shared" si="1"/>
        <v>3.4000000000000021</v>
      </c>
      <c r="I7" s="2"/>
      <c r="J7" s="1">
        <f>H7-I3</f>
        <v>0.21122222222222442</v>
      </c>
      <c r="K7" s="1">
        <f t="shared" si="2"/>
        <v>0.86380512291117528</v>
      </c>
      <c r="L7" s="2"/>
      <c r="M7" s="2"/>
      <c r="N7" s="17" t="s">
        <v>31</v>
      </c>
      <c r="O7" s="29">
        <f>L15</f>
        <v>0.97890509840902673</v>
      </c>
      <c r="P7" s="37">
        <f>M15</f>
        <v>7.402931588477267E-2</v>
      </c>
    </row>
    <row r="8" spans="1:16" x14ac:dyDescent="0.3">
      <c r="A8" s="52"/>
      <c r="B8" s="17" t="s">
        <v>28</v>
      </c>
      <c r="C8" s="23">
        <v>26.4</v>
      </c>
      <c r="D8" s="23">
        <v>25.9</v>
      </c>
      <c r="E8" s="23">
        <v>26.4</v>
      </c>
      <c r="F8" s="23">
        <f t="shared" si="0"/>
        <v>26.233333333333331</v>
      </c>
      <c r="G8" s="23">
        <v>23</v>
      </c>
      <c r="H8" s="1">
        <f t="shared" si="1"/>
        <v>3.2333333333333307</v>
      </c>
      <c r="I8" s="2"/>
      <c r="J8" s="1">
        <f>H8-I3</f>
        <v>4.4555555555553017E-2</v>
      </c>
      <c r="K8" s="1">
        <f t="shared" si="2"/>
        <v>0.96958846760301065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27</v>
      </c>
      <c r="D9" s="23">
        <v>26.9</v>
      </c>
      <c r="E9" s="23">
        <v>27.4</v>
      </c>
      <c r="F9" s="23">
        <f t="shared" si="0"/>
        <v>27.099999999999998</v>
      </c>
      <c r="G9" s="17">
        <v>23.6</v>
      </c>
      <c r="H9" s="1">
        <f t="shared" si="1"/>
        <v>3.4999999999999964</v>
      </c>
      <c r="I9" s="2"/>
      <c r="J9" s="1">
        <f>H9-I3</f>
        <v>0.31122222222221874</v>
      </c>
      <c r="K9" s="1">
        <f t="shared" si="2"/>
        <v>0.8059586779346366</v>
      </c>
      <c r="L9" s="2">
        <f>AVERAGE(K9:K11)</f>
        <v>0.82494384453280223</v>
      </c>
      <c r="M9" s="2">
        <f>STDEV(K9:K11)</f>
        <v>1.9058978232008233E-2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27.3</v>
      </c>
      <c r="D10" s="23">
        <v>27.5</v>
      </c>
      <c r="E10" s="23">
        <v>27.9</v>
      </c>
      <c r="F10" s="23">
        <f t="shared" si="0"/>
        <v>27.566666666666663</v>
      </c>
      <c r="G10" s="23">
        <v>24.1</v>
      </c>
      <c r="H10" s="1">
        <f t="shared" si="1"/>
        <v>3.4666666666666615</v>
      </c>
      <c r="I10" s="2"/>
      <c r="J10" s="1">
        <f>H10-I3</f>
        <v>0.27788888888888374</v>
      </c>
      <c r="K10" s="1">
        <f t="shared" si="2"/>
        <v>0.82479706902654515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27.4</v>
      </c>
      <c r="D11" s="23">
        <v>27.8</v>
      </c>
      <c r="E11" s="23">
        <v>26.5</v>
      </c>
      <c r="F11" s="23">
        <f t="shared" si="0"/>
        <v>27.233333333333334</v>
      </c>
      <c r="G11" s="17">
        <v>23.8</v>
      </c>
      <c r="H11" s="1">
        <f t="shared" si="1"/>
        <v>3.4333333333333336</v>
      </c>
      <c r="I11" s="2"/>
      <c r="J11" s="1">
        <f>H11-I3</f>
        <v>0.24455555555555586</v>
      </c>
      <c r="K11" s="1">
        <f t="shared" si="2"/>
        <v>0.84407578663722505</v>
      </c>
      <c r="L11" s="2"/>
      <c r="M11" s="2"/>
      <c r="N11" s="28"/>
      <c r="O11" s="28"/>
      <c r="P11" s="38"/>
    </row>
    <row r="12" spans="1:16" s="25" customFormat="1" x14ac:dyDescent="0.3">
      <c r="A12" s="52"/>
      <c r="B12" s="27" t="s">
        <v>30</v>
      </c>
      <c r="C12" s="30">
        <v>37</v>
      </c>
      <c r="D12" s="30">
        <v>39</v>
      </c>
      <c r="E12" s="30">
        <v>26.9</v>
      </c>
      <c r="F12" s="30">
        <f t="shared" si="0"/>
        <v>34.300000000000004</v>
      </c>
      <c r="G12" s="30">
        <v>23.5</v>
      </c>
      <c r="H12" s="15">
        <f t="shared" si="1"/>
        <v>10.800000000000004</v>
      </c>
      <c r="I12" s="24"/>
      <c r="J12" s="15">
        <f>H12-I3</f>
        <v>7.6112222222222261</v>
      </c>
      <c r="K12" s="15">
        <f t="shared" si="2"/>
        <v>5.1143895899727256E-3</v>
      </c>
      <c r="L12" s="26">
        <f>AVERAGE(K13:K14)</f>
        <v>0.96005116608125673</v>
      </c>
      <c r="M12" s="26">
        <f>STDEV(K13:K14)</f>
        <v>7.8337726447881562E-2</v>
      </c>
      <c r="N12" s="45"/>
      <c r="O12" s="45"/>
      <c r="P12" s="46"/>
    </row>
    <row r="13" spans="1:16" x14ac:dyDescent="0.3">
      <c r="A13" s="52"/>
      <c r="B13" s="17" t="s">
        <v>30</v>
      </c>
      <c r="C13" s="23">
        <v>26</v>
      </c>
      <c r="D13" s="23">
        <v>24.6</v>
      </c>
      <c r="E13" s="23">
        <v>25.2</v>
      </c>
      <c r="F13" s="23">
        <f t="shared" si="0"/>
        <v>25.266666666666666</v>
      </c>
      <c r="G13" s="17">
        <v>22.1</v>
      </c>
      <c r="H13" s="1">
        <f t="shared" si="1"/>
        <v>3.1666666666666643</v>
      </c>
      <c r="I13" s="2"/>
      <c r="J13" s="1">
        <f>H13-I3</f>
        <v>-2.2111111111113413E-2</v>
      </c>
      <c r="K13" s="1">
        <f t="shared" si="2"/>
        <v>1.0154443036752905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27</v>
      </c>
      <c r="D14" s="23">
        <v>28</v>
      </c>
      <c r="E14" s="23">
        <v>27.9</v>
      </c>
      <c r="F14" s="23">
        <f t="shared" si="0"/>
        <v>27.633333333333336</v>
      </c>
      <c r="G14" s="23">
        <v>24.3</v>
      </c>
      <c r="H14" s="1">
        <f t="shared" si="1"/>
        <v>3.3333333333333357</v>
      </c>
      <c r="I14" s="2"/>
      <c r="J14" s="1">
        <f>H14-I3</f>
        <v>0.14455555555555799</v>
      </c>
      <c r="K14" s="1">
        <f t="shared" si="2"/>
        <v>0.90465802848722288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28.2</v>
      </c>
      <c r="D15" s="17">
        <v>28.6</v>
      </c>
      <c r="E15" s="17">
        <v>26.9</v>
      </c>
      <c r="F15" s="23">
        <f t="shared" si="0"/>
        <v>27.899999999999995</v>
      </c>
      <c r="G15" s="17">
        <v>24.6</v>
      </c>
      <c r="H15" s="1">
        <f t="shared" si="1"/>
        <v>3.2999999999999936</v>
      </c>
      <c r="I15" s="2"/>
      <c r="J15" s="1">
        <f>H15-I3</f>
        <v>0.11122222222221589</v>
      </c>
      <c r="K15" s="1">
        <f t="shared" si="2"/>
        <v>0.92580340753910406</v>
      </c>
      <c r="L15" s="2">
        <f>AVERAGE(K15:K17)</f>
        <v>0.97890509840902673</v>
      </c>
      <c r="M15" s="2">
        <f>STDEV(K15:K17)</f>
        <v>7.402931588477267E-2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27.9</v>
      </c>
      <c r="D16" s="17">
        <v>26.8</v>
      </c>
      <c r="E16" s="17">
        <v>26</v>
      </c>
      <c r="F16" s="23">
        <f t="shared" si="0"/>
        <v>26.900000000000002</v>
      </c>
      <c r="G16" s="17">
        <v>23.8</v>
      </c>
      <c r="H16" s="1">
        <f t="shared" si="1"/>
        <v>3.1000000000000014</v>
      </c>
      <c r="I16" s="2"/>
      <c r="J16" s="1">
        <f>H16-I3</f>
        <v>-8.877777777777629E-2</v>
      </c>
      <c r="K16" s="1">
        <f t="shared" si="2"/>
        <v>1.0634688512908126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27</v>
      </c>
      <c r="D17" s="39">
        <v>28.2</v>
      </c>
      <c r="E17" s="39">
        <v>25.7</v>
      </c>
      <c r="F17" s="40">
        <f t="shared" si="0"/>
        <v>26.966666666666669</v>
      </c>
      <c r="G17" s="39">
        <v>23.7</v>
      </c>
      <c r="H17" s="41">
        <f t="shared" si="1"/>
        <v>3.2666666666666693</v>
      </c>
      <c r="I17" s="42"/>
      <c r="J17" s="41">
        <f>H17-I3</f>
        <v>7.7888888888891561E-2</v>
      </c>
      <c r="K17" s="41">
        <f t="shared" si="2"/>
        <v>0.94744303639716332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105" workbookViewId="0">
      <selection activeCell="A2" sqref="A2:P17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24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30">
        <v>10.4</v>
      </c>
      <c r="D3" s="23">
        <v>22.2</v>
      </c>
      <c r="E3" s="23">
        <v>22.4</v>
      </c>
      <c r="F3" s="23">
        <f>AVERAGE(D3:E3)</f>
        <v>22.299999999999997</v>
      </c>
      <c r="G3" s="17">
        <v>23.3</v>
      </c>
      <c r="H3" s="1">
        <f>F3-G3</f>
        <v>-1.0000000000000036</v>
      </c>
      <c r="I3" s="1">
        <f>AVERAGE(H3:H5)</f>
        <v>-0.93344444444444596</v>
      </c>
      <c r="J3" s="1">
        <f>H3-I3</f>
        <v>-6.6555555555557588E-2</v>
      </c>
      <c r="K3" s="1">
        <f>2^-J3</f>
        <v>1.0472134671522986</v>
      </c>
      <c r="L3" s="2">
        <f>AVERAGE(K3:K5)</f>
        <v>1.0007083819465705</v>
      </c>
      <c r="M3" s="2">
        <f>STDEV(K3:K5)</f>
        <v>4.6117403644200111E-2</v>
      </c>
      <c r="N3" s="17" t="s">
        <v>27</v>
      </c>
      <c r="O3" s="29">
        <f>L3</f>
        <v>1.0007083819465705</v>
      </c>
      <c r="P3" s="37">
        <f>M3</f>
        <v>4.6117403644200111E-2</v>
      </c>
    </row>
    <row r="4" spans="1:16" x14ac:dyDescent="0.3">
      <c r="A4" s="52"/>
      <c r="B4" s="17" t="s">
        <v>27</v>
      </c>
      <c r="C4" s="23">
        <v>22.8</v>
      </c>
      <c r="D4" s="23">
        <v>22</v>
      </c>
      <c r="E4" s="23">
        <v>21.8</v>
      </c>
      <c r="F4" s="23">
        <f t="shared" ref="F4:F17" si="0">AVERAGE(C4:E4)</f>
        <v>22.2</v>
      </c>
      <c r="G4" s="23">
        <v>23.067</v>
      </c>
      <c r="H4" s="1">
        <f t="shared" ref="H4:H17" si="1">F4-G4</f>
        <v>-0.86700000000000088</v>
      </c>
      <c r="I4" s="2"/>
      <c r="J4" s="1">
        <f>H4-I3</f>
        <v>6.6444444444445083E-2</v>
      </c>
      <c r="K4" s="1">
        <f t="shared" ref="K4:K17" si="2">2^-J4</f>
        <v>0.95498869207512649</v>
      </c>
      <c r="L4" s="2"/>
      <c r="M4" s="2"/>
      <c r="N4" s="17" t="s">
        <v>28</v>
      </c>
      <c r="O4" s="29">
        <f>L6</f>
        <v>0.30706984942756693</v>
      </c>
      <c r="P4" s="37">
        <f>M6</f>
        <v>4.6185325109993951E-2</v>
      </c>
    </row>
    <row r="5" spans="1:16" x14ac:dyDescent="0.3">
      <c r="A5" s="52"/>
      <c r="B5" s="17" t="s">
        <v>27</v>
      </c>
      <c r="C5" s="23">
        <v>22</v>
      </c>
      <c r="D5" s="23">
        <v>22.4</v>
      </c>
      <c r="E5" s="23">
        <v>22.4</v>
      </c>
      <c r="F5" s="23">
        <f t="shared" si="0"/>
        <v>22.266666666666666</v>
      </c>
      <c r="G5" s="17">
        <v>23.2</v>
      </c>
      <c r="H5" s="1">
        <f t="shared" si="1"/>
        <v>-0.93333333333333357</v>
      </c>
      <c r="I5" s="2"/>
      <c r="J5" s="1">
        <f>H5-I3</f>
        <v>1.1111111111239413E-4</v>
      </c>
      <c r="K5" s="1">
        <f t="shared" si="2"/>
        <v>0.99992298661228685</v>
      </c>
      <c r="L5" s="2"/>
      <c r="M5" s="2"/>
      <c r="N5" s="17" t="s">
        <v>29</v>
      </c>
      <c r="O5" s="29">
        <f>L9</f>
        <v>0.42802968436649752</v>
      </c>
      <c r="P5" s="37">
        <f>M9</f>
        <v>5.9195435647024265E-2</v>
      </c>
    </row>
    <row r="6" spans="1:16" x14ac:dyDescent="0.3">
      <c r="A6" s="52"/>
      <c r="B6" s="17" t="s">
        <v>28</v>
      </c>
      <c r="C6" s="23">
        <v>24.2</v>
      </c>
      <c r="D6" s="23">
        <v>24.6</v>
      </c>
      <c r="E6" s="30">
        <v>2.5</v>
      </c>
      <c r="F6" s="23">
        <f>AVERAGE(C6:D6)</f>
        <v>24.4</v>
      </c>
      <c r="G6" s="23">
        <v>23.859000000000002</v>
      </c>
      <c r="H6" s="1">
        <f t="shared" si="1"/>
        <v>0.54099999999999682</v>
      </c>
      <c r="I6" s="2"/>
      <c r="J6" s="1">
        <f>H6-I3</f>
        <v>1.4744444444444427</v>
      </c>
      <c r="K6" s="1">
        <f t="shared" si="2"/>
        <v>0.35987194844958487</v>
      </c>
      <c r="L6" s="2">
        <f>AVERAGE(K6:K8)</f>
        <v>0.30706984942756693</v>
      </c>
      <c r="M6" s="2">
        <f>STDEV(K6:K8)</f>
        <v>4.6185325109993951E-2</v>
      </c>
      <c r="N6" s="17" t="s">
        <v>30</v>
      </c>
      <c r="O6" s="29">
        <f>L12</f>
        <v>0.33754307249870452</v>
      </c>
      <c r="P6" s="37">
        <f>M12</f>
        <v>4.9500342404977124E-2</v>
      </c>
    </row>
    <row r="7" spans="1:16" x14ac:dyDescent="0.3">
      <c r="A7" s="52"/>
      <c r="B7" s="17" t="s">
        <v>28</v>
      </c>
      <c r="C7" s="23">
        <v>23.8</v>
      </c>
      <c r="D7" s="23">
        <v>23.6</v>
      </c>
      <c r="E7" s="23">
        <v>23.9</v>
      </c>
      <c r="F7" s="23">
        <f t="shared" si="0"/>
        <v>23.766666666666669</v>
      </c>
      <c r="G7" s="17">
        <v>22.9</v>
      </c>
      <c r="H7" s="1">
        <f t="shared" si="1"/>
        <v>0.86666666666667069</v>
      </c>
      <c r="I7" s="2"/>
      <c r="J7" s="1">
        <f>H7-I3</f>
        <v>1.8001111111111165</v>
      </c>
      <c r="K7" s="1">
        <f t="shared" si="2"/>
        <v>0.28715247246131315</v>
      </c>
      <c r="L7" s="2"/>
      <c r="M7" s="2"/>
      <c r="N7" s="17" t="s">
        <v>31</v>
      </c>
      <c r="O7" s="29">
        <f>L15</f>
        <v>0.25763911456700389</v>
      </c>
      <c r="P7" s="37">
        <f>M15</f>
        <v>3.8206222234233256E-2</v>
      </c>
    </row>
    <row r="8" spans="1:16" x14ac:dyDescent="0.3">
      <c r="A8" s="52"/>
      <c r="B8" s="17" t="s">
        <v>28</v>
      </c>
      <c r="C8" s="23">
        <v>23.8</v>
      </c>
      <c r="D8" s="23">
        <v>24.2</v>
      </c>
      <c r="E8" s="23">
        <v>23.8</v>
      </c>
      <c r="F8" s="23">
        <f t="shared" si="0"/>
        <v>23.933333333333334</v>
      </c>
      <c r="G8" s="23">
        <v>23</v>
      </c>
      <c r="H8" s="1">
        <f t="shared" si="1"/>
        <v>0.93333333333333357</v>
      </c>
      <c r="I8" s="2"/>
      <c r="J8" s="1">
        <f>H8-I3</f>
        <v>1.8667777777777794</v>
      </c>
      <c r="K8" s="1">
        <f t="shared" si="2"/>
        <v>0.27418512737180273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24.3</v>
      </c>
      <c r="D9" s="23">
        <v>24</v>
      </c>
      <c r="E9" s="23">
        <v>24</v>
      </c>
      <c r="F9" s="23">
        <f t="shared" si="0"/>
        <v>24.099999999999998</v>
      </c>
      <c r="G9" s="17">
        <v>23.6</v>
      </c>
      <c r="H9" s="1">
        <f t="shared" si="1"/>
        <v>0.49999999999999645</v>
      </c>
      <c r="I9" s="2"/>
      <c r="J9" s="1">
        <f>H9-I3</f>
        <v>1.4334444444444423</v>
      </c>
      <c r="K9" s="1">
        <f t="shared" si="2"/>
        <v>0.37024587198663311</v>
      </c>
      <c r="L9" s="2">
        <f>AVERAGE(K9:K11)</f>
        <v>0.42802968436649752</v>
      </c>
      <c r="M9" s="2">
        <f>STDEV(K9:K11)</f>
        <v>5.9195435647024265E-2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24.2</v>
      </c>
      <c r="D10" s="23">
        <v>24.6</v>
      </c>
      <c r="E10" s="30">
        <v>10.5</v>
      </c>
      <c r="F10" s="23">
        <f>AVERAGE(C10:D10)</f>
        <v>24.4</v>
      </c>
      <c r="G10" s="23">
        <v>24.1</v>
      </c>
      <c r="H10" s="1">
        <f t="shared" si="1"/>
        <v>0.29999999999999716</v>
      </c>
      <c r="I10" s="2"/>
      <c r="J10" s="1">
        <f>H10-I3</f>
        <v>1.233444444444443</v>
      </c>
      <c r="K10" s="1">
        <f t="shared" si="2"/>
        <v>0.42530082409548808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23">
        <v>23.8</v>
      </c>
      <c r="D11" s="23">
        <v>24</v>
      </c>
      <c r="E11" s="23">
        <v>23.9</v>
      </c>
      <c r="F11" s="23">
        <f t="shared" si="0"/>
        <v>23.899999999999995</v>
      </c>
      <c r="G11" s="17">
        <v>23.8</v>
      </c>
      <c r="H11" s="1">
        <f t="shared" si="1"/>
        <v>9.9999999999994316E-2</v>
      </c>
      <c r="I11" s="2"/>
      <c r="J11" s="1">
        <f>H11-I3</f>
        <v>1.0334444444444402</v>
      </c>
      <c r="K11" s="1">
        <f t="shared" si="2"/>
        <v>0.48854235701737142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23.8</v>
      </c>
      <c r="D12" s="23">
        <v>24.2</v>
      </c>
      <c r="E12" s="30">
        <v>37</v>
      </c>
      <c r="F12" s="23">
        <f>AVERAGE(C12:D12)</f>
        <v>24</v>
      </c>
      <c r="G12" s="23">
        <v>23.5</v>
      </c>
      <c r="H12" s="1">
        <f t="shared" si="1"/>
        <v>0.5</v>
      </c>
      <c r="I12" s="2"/>
      <c r="J12" s="1">
        <f>H12-I3</f>
        <v>1.4334444444444459</v>
      </c>
      <c r="K12" s="1">
        <f t="shared" si="2"/>
        <v>0.37024587198663217</v>
      </c>
      <c r="L12" s="2">
        <f>AVERAGE(K12:K14)</f>
        <v>0.33754307249870452</v>
      </c>
      <c r="M12" s="2">
        <f>STDEV(K12:K14)</f>
        <v>4.9500342404977124E-2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24.5</v>
      </c>
      <c r="D13" s="23">
        <v>22.5</v>
      </c>
      <c r="E13" s="23">
        <v>22</v>
      </c>
      <c r="F13" s="23">
        <f t="shared" si="0"/>
        <v>23</v>
      </c>
      <c r="G13" s="17">
        <v>22.1</v>
      </c>
      <c r="H13" s="1">
        <f t="shared" si="1"/>
        <v>0.89999999999999858</v>
      </c>
      <c r="I13" s="2"/>
      <c r="J13" s="1">
        <f>H13-I3</f>
        <v>1.8334444444444444</v>
      </c>
      <c r="K13" s="1">
        <f t="shared" si="2"/>
        <v>0.28059390092611353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24.5</v>
      </c>
      <c r="D14" s="23">
        <v>25</v>
      </c>
      <c r="E14" s="23">
        <v>25</v>
      </c>
      <c r="F14" s="23">
        <f t="shared" si="0"/>
        <v>24.833333333333332</v>
      </c>
      <c r="G14" s="23">
        <v>24.3</v>
      </c>
      <c r="H14" s="1">
        <f t="shared" si="1"/>
        <v>0.53333333333333144</v>
      </c>
      <c r="I14" s="2"/>
      <c r="J14" s="1">
        <f>H14-I3</f>
        <v>1.4667777777777773</v>
      </c>
      <c r="K14" s="1">
        <f t="shared" si="2"/>
        <v>0.36178944458336787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25</v>
      </c>
      <c r="D15" s="17">
        <v>25.8</v>
      </c>
      <c r="E15" s="17">
        <v>25.4</v>
      </c>
      <c r="F15" s="23">
        <f t="shared" si="0"/>
        <v>25.399999999999995</v>
      </c>
      <c r="G15" s="17">
        <v>24.6</v>
      </c>
      <c r="H15" s="1">
        <f t="shared" si="1"/>
        <v>0.79999999999999361</v>
      </c>
      <c r="I15" s="2"/>
      <c r="J15" s="1">
        <f>H15-I3</f>
        <v>1.7334444444444395</v>
      </c>
      <c r="K15" s="1">
        <f t="shared" si="2"/>
        <v>0.30073309676214732</v>
      </c>
      <c r="L15" s="2">
        <f>AVERAGE(K15:K17)</f>
        <v>0.25763911456700389</v>
      </c>
      <c r="M15" s="2">
        <f>STDEV(K15:K17)</f>
        <v>3.8206222234233256E-2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25.3</v>
      </c>
      <c r="D16" s="27">
        <v>34</v>
      </c>
      <c r="E16" s="17">
        <v>24.7</v>
      </c>
      <c r="F16" s="23">
        <f>AVERAGE(C16,E16)</f>
        <v>25</v>
      </c>
      <c r="G16" s="17">
        <v>23.8</v>
      </c>
      <c r="H16" s="1">
        <f t="shared" si="1"/>
        <v>1.1999999999999993</v>
      </c>
      <c r="I16" s="2"/>
      <c r="J16" s="1">
        <f>H16-I3</f>
        <v>2.1334444444444451</v>
      </c>
      <c r="K16" s="1">
        <f t="shared" si="2"/>
        <v>0.22791306843017975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25</v>
      </c>
      <c r="D17" s="39">
        <v>24.8</v>
      </c>
      <c r="E17" s="39">
        <v>24.6</v>
      </c>
      <c r="F17" s="40">
        <f t="shared" si="0"/>
        <v>24.8</v>
      </c>
      <c r="G17" s="39">
        <v>23.7</v>
      </c>
      <c r="H17" s="41">
        <f t="shared" si="1"/>
        <v>1.1000000000000014</v>
      </c>
      <c r="I17" s="42"/>
      <c r="J17" s="41">
        <f>H17-I3</f>
        <v>2.0334444444444473</v>
      </c>
      <c r="K17" s="41">
        <f t="shared" si="2"/>
        <v>0.24427117850868449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H23" sqref="H23"/>
    </sheetView>
  </sheetViews>
  <sheetFormatPr defaultRowHeight="14.4" x14ac:dyDescent="0.3"/>
  <cols>
    <col min="1" max="1" width="11" style="5" bestFit="1" customWidth="1"/>
    <col min="2" max="16384" width="8.88671875" style="5"/>
  </cols>
  <sheetData>
    <row r="1" spans="1:16" ht="63" customHeight="1" thickBot="1" x14ac:dyDescent="0.35">
      <c r="A1" s="4"/>
      <c r="B1" s="4"/>
      <c r="C1" s="50"/>
      <c r="D1" s="50"/>
      <c r="E1" s="50"/>
      <c r="F1" s="50"/>
      <c r="G1" s="50"/>
      <c r="H1" s="50"/>
      <c r="I1" s="50"/>
      <c r="J1" s="50"/>
      <c r="K1" s="50"/>
      <c r="L1" s="4"/>
      <c r="M1" s="4"/>
    </row>
    <row r="2" spans="1:16" x14ac:dyDescent="0.3">
      <c r="A2" s="51" t="s">
        <v>25</v>
      </c>
      <c r="B2" s="32" t="s">
        <v>11</v>
      </c>
      <c r="C2" s="32" t="s">
        <v>0</v>
      </c>
      <c r="D2" s="32" t="s">
        <v>1</v>
      </c>
      <c r="E2" s="32" t="s">
        <v>6</v>
      </c>
      <c r="F2" s="32" t="s">
        <v>2</v>
      </c>
      <c r="G2" s="32" t="s">
        <v>4</v>
      </c>
      <c r="H2" s="33" t="s">
        <v>5</v>
      </c>
      <c r="I2" s="33" t="s">
        <v>32</v>
      </c>
      <c r="J2" s="34" t="s">
        <v>33</v>
      </c>
      <c r="K2" s="33" t="s">
        <v>34</v>
      </c>
      <c r="L2" s="33" t="s">
        <v>10</v>
      </c>
      <c r="M2" s="33" t="s">
        <v>3</v>
      </c>
      <c r="N2" s="35"/>
      <c r="O2" s="33" t="s">
        <v>13</v>
      </c>
      <c r="P2" s="36" t="s">
        <v>3</v>
      </c>
    </row>
    <row r="3" spans="1:16" x14ac:dyDescent="0.3">
      <c r="A3" s="52"/>
      <c r="B3" s="17" t="s">
        <v>27</v>
      </c>
      <c r="C3" s="23">
        <v>29.2</v>
      </c>
      <c r="D3" s="23">
        <v>29</v>
      </c>
      <c r="E3" s="23">
        <v>30</v>
      </c>
      <c r="F3" s="23">
        <f>AVERAGE(C3:E3)</f>
        <v>29.400000000000002</v>
      </c>
      <c r="G3" s="17">
        <v>23.3</v>
      </c>
      <c r="H3" s="1">
        <f>F3-G3</f>
        <v>6.1000000000000014</v>
      </c>
      <c r="I3" s="1">
        <f>AVERAGE(H3:H5)</f>
        <v>6.1776666666666671</v>
      </c>
      <c r="J3" s="1">
        <f>H3-I3</f>
        <v>-7.7666666666665662E-2</v>
      </c>
      <c r="K3" s="1">
        <f>2^-J3</f>
        <v>1.0553098611160241</v>
      </c>
      <c r="L3" s="2">
        <f>AVERAGE(K3:K5)</f>
        <v>1.0018184308567673</v>
      </c>
      <c r="M3" s="2">
        <f>STDEV(K3:K5)</f>
        <v>7.2964484073837821E-2</v>
      </c>
      <c r="N3" s="17" t="s">
        <v>27</v>
      </c>
      <c r="O3" s="29">
        <f>L3</f>
        <v>1.0018184308567673</v>
      </c>
      <c r="P3" s="37">
        <f>M3</f>
        <v>7.2964484073837821E-2</v>
      </c>
    </row>
    <row r="4" spans="1:16" x14ac:dyDescent="0.3">
      <c r="A4" s="52"/>
      <c r="B4" s="17" t="s">
        <v>27</v>
      </c>
      <c r="C4" s="23">
        <v>28.5</v>
      </c>
      <c r="D4" s="23">
        <v>29.5</v>
      </c>
      <c r="E4" s="23">
        <v>29.6</v>
      </c>
      <c r="F4" s="23">
        <f t="shared" ref="F4:F17" si="0">AVERAGE(C4:E4)</f>
        <v>29.2</v>
      </c>
      <c r="G4" s="23">
        <v>23.067</v>
      </c>
      <c r="H4" s="1">
        <f t="shared" ref="H4:H17" si="1">F4-G4</f>
        <v>6.1329999999999991</v>
      </c>
      <c r="I4" s="2"/>
      <c r="J4" s="1">
        <f>H4-I3</f>
        <v>-4.4666666666667965E-2</v>
      </c>
      <c r="K4" s="1">
        <f t="shared" ref="K4:K17" si="2">2^-J4</f>
        <v>1.0314448374077674</v>
      </c>
      <c r="L4" s="2"/>
      <c r="M4" s="2"/>
      <c r="N4" s="17" t="s">
        <v>28</v>
      </c>
      <c r="O4" s="29">
        <f>L6</f>
        <v>0.80170702012906103</v>
      </c>
      <c r="P4" s="37">
        <f>M6</f>
        <v>2.5361698910825171E-2</v>
      </c>
    </row>
    <row r="5" spans="1:16" x14ac:dyDescent="0.3">
      <c r="A5" s="52"/>
      <c r="B5" s="17" t="s">
        <v>27</v>
      </c>
      <c r="C5" s="23">
        <v>30</v>
      </c>
      <c r="D5" s="23">
        <v>29.5</v>
      </c>
      <c r="E5" s="23">
        <v>29</v>
      </c>
      <c r="F5" s="23">
        <f t="shared" si="0"/>
        <v>29.5</v>
      </c>
      <c r="G5" s="17">
        <v>23.2</v>
      </c>
      <c r="H5" s="1">
        <f t="shared" si="1"/>
        <v>6.3000000000000007</v>
      </c>
      <c r="I5" s="2"/>
      <c r="J5" s="1">
        <f>H5-I3</f>
        <v>0.12233333333333363</v>
      </c>
      <c r="K5" s="1">
        <f t="shared" si="2"/>
        <v>0.91870059404650983</v>
      </c>
      <c r="L5" s="2"/>
      <c r="M5" s="2"/>
      <c r="N5" s="17" t="s">
        <v>29</v>
      </c>
      <c r="O5" s="29">
        <f>L9</f>
        <v>0.92993358812787097</v>
      </c>
      <c r="P5" s="37">
        <f>M9</f>
        <v>4.5560508689790315E-2</v>
      </c>
    </row>
    <row r="6" spans="1:16" x14ac:dyDescent="0.3">
      <c r="A6" s="52"/>
      <c r="B6" s="17" t="s">
        <v>28</v>
      </c>
      <c r="C6" s="23">
        <v>29.8</v>
      </c>
      <c r="D6" s="30">
        <v>12</v>
      </c>
      <c r="E6" s="23">
        <v>31</v>
      </c>
      <c r="F6" s="23">
        <f>AVERAGE(C6,E6)</f>
        <v>30.4</v>
      </c>
      <c r="G6" s="23">
        <v>23.859000000000002</v>
      </c>
      <c r="H6" s="1">
        <f t="shared" si="1"/>
        <v>6.5409999999999968</v>
      </c>
      <c r="I6" s="2"/>
      <c r="J6" s="1">
        <f>H6-I3</f>
        <v>0.36333333333332973</v>
      </c>
      <c r="K6" s="1">
        <f t="shared" si="2"/>
        <v>0.77736640535424928</v>
      </c>
      <c r="L6" s="2">
        <f>AVERAGE(K6:K8)</f>
        <v>0.80170702012906103</v>
      </c>
      <c r="M6" s="2">
        <f>STDEV(K6:K8)</f>
        <v>2.5361698910825171E-2</v>
      </c>
      <c r="N6" s="17" t="s">
        <v>30</v>
      </c>
      <c r="O6" s="29">
        <f>L12</f>
        <v>0.85202530184606129</v>
      </c>
      <c r="P6" s="37">
        <f>M12</f>
        <v>6.0760780106919925E-2</v>
      </c>
    </row>
    <row r="7" spans="1:16" x14ac:dyDescent="0.3">
      <c r="A7" s="52"/>
      <c r="B7" s="17" t="s">
        <v>28</v>
      </c>
      <c r="C7" s="23">
        <v>29.2</v>
      </c>
      <c r="D7" s="23">
        <v>29.5</v>
      </c>
      <c r="E7" s="30">
        <v>38</v>
      </c>
      <c r="F7" s="23">
        <f>AVERAGE(C7:D7)</f>
        <v>29.35</v>
      </c>
      <c r="G7" s="17">
        <v>22.9</v>
      </c>
      <c r="H7" s="1">
        <f t="shared" si="1"/>
        <v>6.4500000000000028</v>
      </c>
      <c r="I7" s="2"/>
      <c r="J7" s="1">
        <f>H7-I3</f>
        <v>0.27233333333333576</v>
      </c>
      <c r="K7" s="1">
        <f t="shared" si="2"/>
        <v>0.82797933538526036</v>
      </c>
      <c r="L7" s="2"/>
      <c r="M7" s="2"/>
      <c r="N7" s="17" t="s">
        <v>31</v>
      </c>
      <c r="O7" s="29">
        <f>L15</f>
        <v>1.1030424055784798</v>
      </c>
      <c r="P7" s="37">
        <f>M15</f>
        <v>8.2613091409253103E-2</v>
      </c>
    </row>
    <row r="8" spans="1:16" x14ac:dyDescent="0.3">
      <c r="A8" s="52"/>
      <c r="B8" s="17" t="s">
        <v>28</v>
      </c>
      <c r="C8" s="23">
        <v>29.6</v>
      </c>
      <c r="D8" s="23">
        <v>29.4</v>
      </c>
      <c r="E8" s="30">
        <v>39</v>
      </c>
      <c r="F8" s="23">
        <f>AVERAGE(C8:D8)</f>
        <v>29.5</v>
      </c>
      <c r="G8" s="23">
        <v>23</v>
      </c>
      <c r="H8" s="1">
        <f t="shared" si="1"/>
        <v>6.5</v>
      </c>
      <c r="I8" s="2"/>
      <c r="J8" s="1">
        <f>H8-I3</f>
        <v>0.32233333333333292</v>
      </c>
      <c r="K8" s="1">
        <f t="shared" si="2"/>
        <v>0.79977531964767345</v>
      </c>
      <c r="L8" s="2"/>
      <c r="M8" s="2"/>
      <c r="N8" s="28"/>
      <c r="O8" s="28"/>
      <c r="P8" s="38"/>
    </row>
    <row r="9" spans="1:16" x14ac:dyDescent="0.3">
      <c r="A9" s="52"/>
      <c r="B9" s="17" t="s">
        <v>29</v>
      </c>
      <c r="C9" s="23">
        <v>31</v>
      </c>
      <c r="D9" s="31">
        <v>29</v>
      </c>
      <c r="E9" s="23">
        <v>29.5</v>
      </c>
      <c r="F9" s="23">
        <f t="shared" si="0"/>
        <v>29.833333333333332</v>
      </c>
      <c r="G9" s="17">
        <v>23.6</v>
      </c>
      <c r="H9" s="1">
        <f t="shared" si="1"/>
        <v>6.2333333333333307</v>
      </c>
      <c r="I9" s="2"/>
      <c r="J9" s="1">
        <f>H9-I3</f>
        <v>5.5666666666663644E-2</v>
      </c>
      <c r="K9" s="1">
        <f t="shared" si="2"/>
        <v>0.96214973277673033</v>
      </c>
      <c r="L9" s="2">
        <f>AVERAGE(K9:K10)</f>
        <v>0.92993358812787097</v>
      </c>
      <c r="M9" s="2">
        <f>STDEV(K9:K10)</f>
        <v>4.5560508689790315E-2</v>
      </c>
      <c r="N9" s="28"/>
      <c r="O9" s="28"/>
      <c r="P9" s="38"/>
    </row>
    <row r="10" spans="1:16" x14ac:dyDescent="0.3">
      <c r="A10" s="52"/>
      <c r="B10" s="17" t="s">
        <v>29</v>
      </c>
      <c r="C10" s="23">
        <v>29.9</v>
      </c>
      <c r="D10" s="23">
        <v>30.4</v>
      </c>
      <c r="E10" s="31">
        <v>31</v>
      </c>
      <c r="F10" s="23">
        <f>AVERAGE(C10:E10)</f>
        <v>30.433333333333334</v>
      </c>
      <c r="G10" s="23">
        <v>24.1</v>
      </c>
      <c r="H10" s="1">
        <f t="shared" si="1"/>
        <v>6.3333333333333321</v>
      </c>
      <c r="I10" s="2"/>
      <c r="J10" s="1">
        <f>H10-I3</f>
        <v>0.15566666666666507</v>
      </c>
      <c r="K10" s="1">
        <f t="shared" si="2"/>
        <v>0.89771744347901161</v>
      </c>
      <c r="L10" s="2"/>
      <c r="M10" s="2"/>
      <c r="N10" s="28"/>
      <c r="O10" s="28"/>
      <c r="P10" s="38"/>
    </row>
    <row r="11" spans="1:16" x14ac:dyDescent="0.3">
      <c r="A11" s="52"/>
      <c r="B11" s="17" t="s">
        <v>29</v>
      </c>
      <c r="C11" s="30">
        <v>2</v>
      </c>
      <c r="D11" s="30">
        <v>12</v>
      </c>
      <c r="E11" s="30">
        <v>39</v>
      </c>
      <c r="F11" s="30">
        <f t="shared" si="0"/>
        <v>17.666666666666668</v>
      </c>
      <c r="G11" s="27">
        <v>23.8</v>
      </c>
      <c r="H11" s="15">
        <f t="shared" si="1"/>
        <v>-6.1333333333333329</v>
      </c>
      <c r="I11" s="24"/>
      <c r="J11" s="15">
        <f>H11-I3</f>
        <v>-12.311</v>
      </c>
      <c r="K11" s="15">
        <f t="shared" si="2"/>
        <v>5081.3636514422278</v>
      </c>
      <c r="L11" s="2"/>
      <c r="M11" s="2"/>
      <c r="N11" s="28"/>
      <c r="O11" s="28"/>
      <c r="P11" s="38"/>
    </row>
    <row r="12" spans="1:16" x14ac:dyDescent="0.3">
      <c r="A12" s="52"/>
      <c r="B12" s="17" t="s">
        <v>30</v>
      </c>
      <c r="C12" s="23">
        <v>32</v>
      </c>
      <c r="D12" s="23">
        <v>29</v>
      </c>
      <c r="E12" s="23">
        <v>29</v>
      </c>
      <c r="F12" s="23">
        <f t="shared" si="0"/>
        <v>30</v>
      </c>
      <c r="G12" s="23">
        <v>23.5</v>
      </c>
      <c r="H12" s="1">
        <f t="shared" si="1"/>
        <v>6.5</v>
      </c>
      <c r="I12" s="2"/>
      <c r="J12" s="1">
        <f>H12-I3</f>
        <v>0.32233333333333292</v>
      </c>
      <c r="K12" s="1">
        <f t="shared" si="2"/>
        <v>0.79977531964767345</v>
      </c>
      <c r="L12" s="2">
        <f>AVERAGE(K12:K14)</f>
        <v>0.85202530184606129</v>
      </c>
      <c r="M12" s="2">
        <f>STDEV(K12:K14)</f>
        <v>6.0760780106919925E-2</v>
      </c>
      <c r="N12" s="28"/>
      <c r="O12" s="28"/>
      <c r="P12" s="38"/>
    </row>
    <row r="13" spans="1:16" x14ac:dyDescent="0.3">
      <c r="A13" s="52"/>
      <c r="B13" s="17" t="s">
        <v>30</v>
      </c>
      <c r="C13" s="23">
        <v>28.2</v>
      </c>
      <c r="D13" s="23">
        <v>28.5</v>
      </c>
      <c r="E13" s="23">
        <v>28.9</v>
      </c>
      <c r="F13" s="23">
        <f t="shared" si="0"/>
        <v>28.533333333333331</v>
      </c>
      <c r="G13" s="17">
        <v>22.1</v>
      </c>
      <c r="H13" s="1">
        <f t="shared" si="1"/>
        <v>6.43333333333333</v>
      </c>
      <c r="I13" s="2"/>
      <c r="J13" s="1">
        <f>H13-I3</f>
        <v>0.25566666666666293</v>
      </c>
      <c r="K13" s="1">
        <f t="shared" si="2"/>
        <v>0.83759999184399836</v>
      </c>
      <c r="L13" s="2"/>
      <c r="M13" s="2"/>
      <c r="N13" s="28"/>
      <c r="O13" s="28"/>
      <c r="P13" s="38"/>
    </row>
    <row r="14" spans="1:16" x14ac:dyDescent="0.3">
      <c r="A14" s="52"/>
      <c r="B14" s="17" t="s">
        <v>30</v>
      </c>
      <c r="C14" s="23">
        <v>31</v>
      </c>
      <c r="D14" s="23">
        <v>29.8</v>
      </c>
      <c r="E14" s="23">
        <v>31</v>
      </c>
      <c r="F14" s="23">
        <f t="shared" si="0"/>
        <v>30.599999999999998</v>
      </c>
      <c r="G14" s="23">
        <v>24.3</v>
      </c>
      <c r="H14" s="1">
        <f t="shared" si="1"/>
        <v>6.2999999999999972</v>
      </c>
      <c r="I14" s="2"/>
      <c r="J14" s="1">
        <f>H14-I3</f>
        <v>0.12233333333333007</v>
      </c>
      <c r="K14" s="1">
        <f t="shared" si="2"/>
        <v>0.91870059404651205</v>
      </c>
      <c r="L14" s="2"/>
      <c r="M14" s="2"/>
      <c r="N14" s="28"/>
      <c r="O14" s="28"/>
      <c r="P14" s="38"/>
    </row>
    <row r="15" spans="1:16" x14ac:dyDescent="0.3">
      <c r="A15" s="52"/>
      <c r="B15" s="17" t="s">
        <v>31</v>
      </c>
      <c r="C15" s="23">
        <v>30</v>
      </c>
      <c r="D15" s="17">
        <v>31.5</v>
      </c>
      <c r="E15" s="27">
        <v>21</v>
      </c>
      <c r="F15" s="23">
        <f>AVERAGE(C15:D15)</f>
        <v>30.75</v>
      </c>
      <c r="G15" s="17">
        <v>24.6</v>
      </c>
      <c r="H15" s="1">
        <f t="shared" si="1"/>
        <v>6.1499999999999986</v>
      </c>
      <c r="I15" s="2"/>
      <c r="J15" s="1">
        <f>H15-I3</f>
        <v>-2.7666666666668505E-2</v>
      </c>
      <c r="K15" s="1">
        <f t="shared" si="2"/>
        <v>1.019362133124603</v>
      </c>
      <c r="L15" s="2">
        <f>AVERAGE(K15:K17)</f>
        <v>1.1030424055784798</v>
      </c>
      <c r="M15" s="2">
        <f>STDEV(K15:K17)</f>
        <v>8.2613091409253103E-2</v>
      </c>
      <c r="N15" s="28"/>
      <c r="O15" s="28"/>
      <c r="P15" s="38"/>
    </row>
    <row r="16" spans="1:16" x14ac:dyDescent="0.3">
      <c r="A16" s="52"/>
      <c r="B16" s="17" t="s">
        <v>31</v>
      </c>
      <c r="C16" s="23">
        <v>29.8</v>
      </c>
      <c r="D16" s="17">
        <v>29.8</v>
      </c>
      <c r="E16" s="17">
        <v>29.9</v>
      </c>
      <c r="F16" s="23">
        <f t="shared" si="0"/>
        <v>29.833333333333332</v>
      </c>
      <c r="G16" s="17">
        <v>23.8</v>
      </c>
      <c r="H16" s="1">
        <f t="shared" si="1"/>
        <v>6.0333333333333314</v>
      </c>
      <c r="I16" s="2"/>
      <c r="J16" s="1">
        <f>H16-I3</f>
        <v>-0.14433333333333564</v>
      </c>
      <c r="K16" s="1">
        <f t="shared" si="2"/>
        <v>1.1052198153014665</v>
      </c>
      <c r="L16" s="2"/>
      <c r="M16" s="2"/>
      <c r="N16" s="28"/>
      <c r="O16" s="28"/>
      <c r="P16" s="38"/>
    </row>
    <row r="17" spans="1:16" ht="15" thickBot="1" x14ac:dyDescent="0.35">
      <c r="A17" s="53"/>
      <c r="B17" s="39" t="s">
        <v>31</v>
      </c>
      <c r="C17" s="40">
        <v>29.1</v>
      </c>
      <c r="D17" s="39">
        <v>29.8</v>
      </c>
      <c r="E17" s="39">
        <v>30</v>
      </c>
      <c r="F17" s="40">
        <f t="shared" si="0"/>
        <v>29.633333333333336</v>
      </c>
      <c r="G17" s="39">
        <v>23.7</v>
      </c>
      <c r="H17" s="41">
        <f t="shared" si="1"/>
        <v>5.9333333333333371</v>
      </c>
      <c r="I17" s="42"/>
      <c r="J17" s="41">
        <f>H17-I3</f>
        <v>-0.24433333333332996</v>
      </c>
      <c r="K17" s="41">
        <f t="shared" si="2"/>
        <v>1.1845452683093705</v>
      </c>
      <c r="L17" s="42"/>
      <c r="M17" s="42"/>
      <c r="N17" s="43"/>
      <c r="O17" s="43"/>
      <c r="P17" s="44"/>
    </row>
  </sheetData>
  <mergeCells count="2">
    <mergeCell ref="C1:K1"/>
    <mergeCell ref="A2:A1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P15" sqref="P15"/>
    </sheetView>
  </sheetViews>
  <sheetFormatPr defaultRowHeight="14.4" x14ac:dyDescent="0.3"/>
  <cols>
    <col min="1" max="16384" width="8.88671875" style="5"/>
  </cols>
  <sheetData>
    <row r="1" spans="1:16" ht="63" customHeight="1" thickBot="1" x14ac:dyDescent="0.35">
      <c r="A1" s="4"/>
      <c r="B1" s="4"/>
      <c r="C1" s="54"/>
      <c r="D1" s="54"/>
      <c r="E1" s="54"/>
      <c r="F1" s="54"/>
      <c r="G1" s="54"/>
      <c r="H1" s="54"/>
      <c r="I1" s="54"/>
      <c r="J1" s="54"/>
      <c r="K1" s="54"/>
      <c r="L1" s="4"/>
      <c r="M1" s="4"/>
    </row>
    <row r="2" spans="1:16" ht="15" thickBot="1" x14ac:dyDescent="0.35">
      <c r="A2" s="55" t="s">
        <v>26</v>
      </c>
      <c r="B2" s="16" t="s">
        <v>11</v>
      </c>
      <c r="C2" s="6" t="s">
        <v>0</v>
      </c>
      <c r="D2" s="6" t="s">
        <v>1</v>
      </c>
      <c r="E2" s="6" t="s">
        <v>6</v>
      </c>
      <c r="F2" s="6" t="s">
        <v>2</v>
      </c>
      <c r="G2" s="6" t="s">
        <v>4</v>
      </c>
      <c r="H2" s="7" t="s">
        <v>5</v>
      </c>
      <c r="I2" s="7" t="s">
        <v>32</v>
      </c>
      <c r="J2" s="8" t="s">
        <v>33</v>
      </c>
      <c r="K2" s="7" t="s">
        <v>34</v>
      </c>
      <c r="L2" s="7" t="s">
        <v>10</v>
      </c>
      <c r="M2" s="7" t="s">
        <v>3</v>
      </c>
      <c r="O2" s="3" t="s">
        <v>13</v>
      </c>
      <c r="P2" s="3" t="s">
        <v>3</v>
      </c>
    </row>
    <row r="3" spans="1:16" ht="15" thickBot="1" x14ac:dyDescent="0.35">
      <c r="A3" s="56"/>
      <c r="B3" s="18" t="s">
        <v>27</v>
      </c>
      <c r="C3" s="10">
        <v>25</v>
      </c>
      <c r="D3" s="10">
        <v>26</v>
      </c>
      <c r="E3" s="10">
        <v>24.8</v>
      </c>
      <c r="F3" s="10">
        <f>AVERAGE(C3:E3)</f>
        <v>25.266666666666666</v>
      </c>
      <c r="G3" s="9">
        <v>23.3</v>
      </c>
      <c r="H3" s="1">
        <f>F3-G3</f>
        <v>1.966666666666665</v>
      </c>
      <c r="I3" s="1">
        <f>AVERAGE(H3,H5)</f>
        <v>1.9333333333333318</v>
      </c>
      <c r="J3" s="1">
        <f>H3-I3</f>
        <v>3.3333333333333215E-2</v>
      </c>
      <c r="K3" s="1">
        <f>2^-J3</f>
        <v>0.97715996843424613</v>
      </c>
      <c r="L3" s="2">
        <f>AVERAGE(K3,K5)</f>
        <v>1.0002669302155105</v>
      </c>
      <c r="M3" s="2">
        <f>STDEV(K3,K5)</f>
        <v>3.2678178736300759E-2</v>
      </c>
      <c r="N3" s="9" t="s">
        <v>27</v>
      </c>
      <c r="O3" s="13">
        <f>L3</f>
        <v>1.0002669302155105</v>
      </c>
      <c r="P3" s="13">
        <f>M3</f>
        <v>3.2678178736300759E-2</v>
      </c>
    </row>
    <row r="4" spans="1:16" ht="15" thickBot="1" x14ac:dyDescent="0.35">
      <c r="A4" s="56"/>
      <c r="B4" s="19" t="s">
        <v>27</v>
      </c>
      <c r="C4" s="14">
        <v>37</v>
      </c>
      <c r="D4" s="14">
        <v>39</v>
      </c>
      <c r="E4" s="14">
        <v>12</v>
      </c>
      <c r="F4" s="14">
        <f t="shared" ref="F4:F17" si="0">AVERAGE(C4:E4)</f>
        <v>29.333333333333332</v>
      </c>
      <c r="G4" s="14">
        <v>23.067</v>
      </c>
      <c r="H4" s="15">
        <f t="shared" ref="H4:H17" si="1">F4-G4</f>
        <v>6.266333333333332</v>
      </c>
      <c r="I4" s="24"/>
      <c r="J4" s="15">
        <f>H4-I3</f>
        <v>4.3330000000000002</v>
      </c>
      <c r="K4" s="15">
        <f t="shared" ref="K4:K17" si="2">2^-J4</f>
        <v>4.9617745683228291E-2</v>
      </c>
      <c r="L4" s="2"/>
      <c r="M4" s="2"/>
      <c r="N4" s="9" t="s">
        <v>28</v>
      </c>
      <c r="O4" s="13">
        <f>L6</f>
        <v>0.90405685368120592</v>
      </c>
      <c r="P4" s="13">
        <f>M6</f>
        <v>4.9999553570430837E-2</v>
      </c>
    </row>
    <row r="5" spans="1:16" ht="15" thickBot="1" x14ac:dyDescent="0.35">
      <c r="A5" s="56"/>
      <c r="B5" s="19" t="s">
        <v>27</v>
      </c>
      <c r="C5" s="10">
        <v>24.8</v>
      </c>
      <c r="D5" s="10">
        <v>25</v>
      </c>
      <c r="E5" s="10">
        <v>25.5</v>
      </c>
      <c r="F5" s="10">
        <f t="shared" si="0"/>
        <v>25.099999999999998</v>
      </c>
      <c r="G5" s="9">
        <v>23.2</v>
      </c>
      <c r="H5" s="1">
        <f t="shared" si="1"/>
        <v>1.8999999999999986</v>
      </c>
      <c r="I5" s="2"/>
      <c r="J5" s="1">
        <f>H5-I3</f>
        <v>-3.3333333333333215E-2</v>
      </c>
      <c r="K5" s="1">
        <f t="shared" si="2"/>
        <v>1.0233738919967748</v>
      </c>
      <c r="L5" s="2"/>
      <c r="M5" s="2"/>
      <c r="N5" s="9" t="s">
        <v>29</v>
      </c>
      <c r="O5" s="13">
        <f>L9</f>
        <v>1.0976058191707627</v>
      </c>
      <c r="P5" s="13">
        <f>M9</f>
        <v>5.0706625390943387E-2</v>
      </c>
    </row>
    <row r="6" spans="1:16" ht="15" thickBot="1" x14ac:dyDescent="0.35">
      <c r="A6" s="56"/>
      <c r="B6" s="19" t="s">
        <v>28</v>
      </c>
      <c r="C6" s="10">
        <v>26.5</v>
      </c>
      <c r="D6" s="10">
        <v>25.9</v>
      </c>
      <c r="E6" s="10">
        <v>25.2</v>
      </c>
      <c r="F6" s="10">
        <f t="shared" si="0"/>
        <v>25.866666666666664</v>
      </c>
      <c r="G6" s="10">
        <v>23.859000000000002</v>
      </c>
      <c r="H6" s="1">
        <f t="shared" si="1"/>
        <v>2.0076666666666618</v>
      </c>
      <c r="I6" s="2"/>
      <c r="J6" s="1">
        <f>H6-I3</f>
        <v>7.4333333333330032E-2</v>
      </c>
      <c r="K6" s="1">
        <f t="shared" si="2"/>
        <v>0.94978091153454769</v>
      </c>
      <c r="L6" s="2">
        <f>AVERAGE(K6:K8)</f>
        <v>0.90405685368120592</v>
      </c>
      <c r="M6" s="2">
        <f>STDEV(K6:K8)</f>
        <v>4.9999553570430837E-2</v>
      </c>
      <c r="N6" s="9" t="s">
        <v>30</v>
      </c>
      <c r="O6" s="13">
        <f>L12</f>
        <v>1.0860361234969051</v>
      </c>
      <c r="P6" s="13">
        <f>M12</f>
        <v>8.861777763604714E-2</v>
      </c>
    </row>
    <row r="7" spans="1:16" ht="15" thickBot="1" x14ac:dyDescent="0.35">
      <c r="A7" s="56"/>
      <c r="B7" s="19" t="s">
        <v>28</v>
      </c>
      <c r="C7" s="10">
        <v>24</v>
      </c>
      <c r="D7" s="10">
        <v>26</v>
      </c>
      <c r="E7" s="10">
        <v>25.2</v>
      </c>
      <c r="F7" s="10">
        <f t="shared" si="0"/>
        <v>25.066666666666666</v>
      </c>
      <c r="G7" s="9">
        <v>22.9</v>
      </c>
      <c r="H7" s="1">
        <f t="shared" si="1"/>
        <v>2.1666666666666679</v>
      </c>
      <c r="I7" s="2"/>
      <c r="J7" s="1">
        <f>H7-I3</f>
        <v>0.23333333333333606</v>
      </c>
      <c r="K7" s="1">
        <f t="shared" si="2"/>
        <v>0.85066716095085404</v>
      </c>
      <c r="L7" s="2"/>
      <c r="M7" s="2"/>
      <c r="N7" s="11" t="s">
        <v>31</v>
      </c>
      <c r="O7" s="13">
        <f>L15</f>
        <v>1.1588892493455252</v>
      </c>
      <c r="P7" s="13">
        <f>M15</f>
        <v>6.7737126524161709E-2</v>
      </c>
    </row>
    <row r="8" spans="1:16" ht="15" thickBot="1" x14ac:dyDescent="0.35">
      <c r="A8" s="56"/>
      <c r="B8" s="19" t="s">
        <v>28</v>
      </c>
      <c r="C8" s="10">
        <v>26</v>
      </c>
      <c r="D8" s="10">
        <v>23</v>
      </c>
      <c r="E8" s="10">
        <v>26.2</v>
      </c>
      <c r="F8" s="10">
        <f t="shared" si="0"/>
        <v>25.066666666666666</v>
      </c>
      <c r="G8" s="10">
        <v>23</v>
      </c>
      <c r="H8" s="1">
        <f t="shared" si="1"/>
        <v>2.0666666666666664</v>
      </c>
      <c r="I8" s="2"/>
      <c r="J8" s="1">
        <f>H8-I3</f>
        <v>0.13333333333333464</v>
      </c>
      <c r="K8" s="1">
        <f t="shared" si="2"/>
        <v>0.91172248855821592</v>
      </c>
      <c r="L8" s="2"/>
      <c r="M8" s="2"/>
    </row>
    <row r="9" spans="1:16" ht="15" thickBot="1" x14ac:dyDescent="0.35">
      <c r="A9" s="56"/>
      <c r="B9" s="19" t="s">
        <v>29</v>
      </c>
      <c r="C9" s="10">
        <v>24.2</v>
      </c>
      <c r="D9" s="10">
        <v>27.2</v>
      </c>
      <c r="E9" s="10">
        <v>24.6</v>
      </c>
      <c r="F9" s="10">
        <f t="shared" si="0"/>
        <v>25.333333333333332</v>
      </c>
      <c r="G9" s="9">
        <v>23.6</v>
      </c>
      <c r="H9" s="1">
        <f t="shared" si="1"/>
        <v>1.7333333333333307</v>
      </c>
      <c r="I9" s="2"/>
      <c r="J9" s="1">
        <f>H9-I3</f>
        <v>-0.20000000000000107</v>
      </c>
      <c r="K9" s="1">
        <f t="shared" si="2"/>
        <v>1.1486983549970358</v>
      </c>
      <c r="L9" s="2">
        <f>AVERAGE(K9:K11)</f>
        <v>1.0976058191707627</v>
      </c>
      <c r="M9" s="2">
        <f>STDEV(K9:K11)</f>
        <v>5.0706625390943387E-2</v>
      </c>
    </row>
    <row r="10" spans="1:16" ht="15" thickBot="1" x14ac:dyDescent="0.35">
      <c r="A10" s="56"/>
      <c r="B10" s="19" t="s">
        <v>29</v>
      </c>
      <c r="C10" s="10">
        <v>23</v>
      </c>
      <c r="D10" s="10">
        <v>26</v>
      </c>
      <c r="E10" s="10">
        <v>28.9</v>
      </c>
      <c r="F10" s="10">
        <f t="shared" si="0"/>
        <v>25.966666666666669</v>
      </c>
      <c r="G10" s="10">
        <v>24.1</v>
      </c>
      <c r="H10" s="1">
        <f t="shared" si="1"/>
        <v>1.8666666666666671</v>
      </c>
      <c r="I10" s="2"/>
      <c r="J10" s="1">
        <f>H10-I3</f>
        <v>-6.6666666666664653E-2</v>
      </c>
      <c r="K10" s="1">
        <f t="shared" si="2"/>
        <v>1.0472941228206252</v>
      </c>
      <c r="L10" s="2"/>
      <c r="M10" s="2"/>
    </row>
    <row r="11" spans="1:16" ht="15" thickBot="1" x14ac:dyDescent="0.35">
      <c r="A11" s="56"/>
      <c r="B11" s="19" t="s">
        <v>29</v>
      </c>
      <c r="C11" s="10">
        <v>25.6</v>
      </c>
      <c r="D11" s="10">
        <v>25</v>
      </c>
      <c r="E11" s="10">
        <v>26.2</v>
      </c>
      <c r="F11" s="10">
        <f t="shared" si="0"/>
        <v>25.599999999999998</v>
      </c>
      <c r="G11" s="9">
        <v>23.8</v>
      </c>
      <c r="H11" s="1">
        <f t="shared" si="1"/>
        <v>1.7999999999999972</v>
      </c>
      <c r="I11" s="2"/>
      <c r="J11" s="1">
        <f>H11-I3</f>
        <v>-0.13333333333333464</v>
      </c>
      <c r="K11" s="1">
        <f t="shared" si="2"/>
        <v>1.096824979694627</v>
      </c>
      <c r="L11" s="2"/>
      <c r="M11" s="2"/>
    </row>
    <row r="12" spans="1:16" ht="15" thickBot="1" x14ac:dyDescent="0.35">
      <c r="A12" s="56"/>
      <c r="B12" s="19" t="s">
        <v>30</v>
      </c>
      <c r="C12" s="14">
        <v>40</v>
      </c>
      <c r="D12" s="14">
        <v>37</v>
      </c>
      <c r="E12" s="14">
        <v>36</v>
      </c>
      <c r="F12" s="14">
        <f t="shared" si="0"/>
        <v>37.666666666666664</v>
      </c>
      <c r="G12" s="14">
        <v>23.5</v>
      </c>
      <c r="H12" s="15">
        <f t="shared" si="1"/>
        <v>14.166666666666664</v>
      </c>
      <c r="I12" s="24"/>
      <c r="J12" s="15">
        <f>H12-I3</f>
        <v>12.233333333333333</v>
      </c>
      <c r="K12" s="15">
        <f t="shared" si="2"/>
        <v>2.076824123415177E-4</v>
      </c>
      <c r="L12" s="2">
        <f>AVERAGE(K13:K14)</f>
        <v>1.0860361234969051</v>
      </c>
      <c r="M12" s="2">
        <f>STDEV(K13:K14)</f>
        <v>8.861777763604714E-2</v>
      </c>
    </row>
    <row r="13" spans="1:16" ht="15" thickBot="1" x14ac:dyDescent="0.35">
      <c r="A13" s="56"/>
      <c r="B13" s="19" t="s">
        <v>30</v>
      </c>
      <c r="C13" s="10">
        <v>24</v>
      </c>
      <c r="D13" s="10">
        <v>25.5</v>
      </c>
      <c r="E13" s="10">
        <v>22.5</v>
      </c>
      <c r="F13" s="10">
        <f t="shared" si="0"/>
        <v>24</v>
      </c>
      <c r="G13" s="9">
        <v>22.1</v>
      </c>
      <c r="H13" s="1">
        <f t="shared" si="1"/>
        <v>1.8999999999999986</v>
      </c>
      <c r="I13" s="2"/>
      <c r="J13" s="1">
        <f>H13-I3</f>
        <v>-3.3333333333333215E-2</v>
      </c>
      <c r="K13" s="1">
        <f t="shared" si="2"/>
        <v>1.0233738919967748</v>
      </c>
      <c r="L13" s="2"/>
      <c r="M13" s="2"/>
    </row>
    <row r="14" spans="1:16" ht="15" thickBot="1" x14ac:dyDescent="0.35">
      <c r="A14" s="56"/>
      <c r="B14" s="19" t="s">
        <v>30</v>
      </c>
      <c r="C14" s="22">
        <v>27</v>
      </c>
      <c r="D14" s="22">
        <v>25.1</v>
      </c>
      <c r="E14" s="22">
        <v>26</v>
      </c>
      <c r="F14" s="10">
        <f t="shared" si="0"/>
        <v>26.033333333333331</v>
      </c>
      <c r="G14" s="10">
        <v>24.3</v>
      </c>
      <c r="H14" s="1">
        <f t="shared" si="1"/>
        <v>1.7333333333333307</v>
      </c>
      <c r="I14" s="2"/>
      <c r="J14" s="1">
        <f>H14-I3</f>
        <v>-0.20000000000000107</v>
      </c>
      <c r="K14" s="1">
        <f t="shared" si="2"/>
        <v>1.1486983549970358</v>
      </c>
      <c r="L14" s="2"/>
      <c r="M14" s="2"/>
    </row>
    <row r="15" spans="1:16" ht="15" thickBot="1" x14ac:dyDescent="0.35">
      <c r="A15" s="56"/>
      <c r="B15" s="20" t="s">
        <v>31</v>
      </c>
      <c r="C15" s="23">
        <v>27.8</v>
      </c>
      <c r="D15" s="17">
        <v>25.8</v>
      </c>
      <c r="E15" s="17">
        <v>25.6</v>
      </c>
      <c r="F15" s="10">
        <f t="shared" si="0"/>
        <v>26.400000000000002</v>
      </c>
      <c r="G15" s="11">
        <v>24.6</v>
      </c>
      <c r="H15" s="1">
        <f t="shared" si="1"/>
        <v>1.8000000000000007</v>
      </c>
      <c r="I15" s="12"/>
      <c r="J15" s="1">
        <f>H15-I3</f>
        <v>-0.13333333333333108</v>
      </c>
      <c r="K15" s="1">
        <f>2^-J15</f>
        <v>1.0968249796946243</v>
      </c>
      <c r="L15" s="2">
        <f>AVERAGE(K15:K17)</f>
        <v>1.1588892493455252</v>
      </c>
      <c r="M15" s="2">
        <f>STDEV(K15:K17)</f>
        <v>6.7737126524161709E-2</v>
      </c>
    </row>
    <row r="16" spans="1:16" ht="15" thickBot="1" x14ac:dyDescent="0.35">
      <c r="A16" s="56"/>
      <c r="B16" s="20" t="s">
        <v>31</v>
      </c>
      <c r="C16" s="23">
        <v>26.2</v>
      </c>
      <c r="D16" s="17">
        <v>23.4</v>
      </c>
      <c r="E16" s="17">
        <v>27</v>
      </c>
      <c r="F16" s="10">
        <f t="shared" si="0"/>
        <v>25.533333333333331</v>
      </c>
      <c r="G16" s="11">
        <v>23.8</v>
      </c>
      <c r="H16" s="1">
        <f t="shared" si="1"/>
        <v>1.7333333333333307</v>
      </c>
      <c r="I16" s="12"/>
      <c r="J16" s="1">
        <f>H16-I3</f>
        <v>-0.20000000000000107</v>
      </c>
      <c r="K16" s="1">
        <f t="shared" si="2"/>
        <v>1.1486983549970358</v>
      </c>
      <c r="L16" s="12"/>
      <c r="M16" s="12"/>
    </row>
    <row r="17" spans="1:13" ht="15" thickBot="1" x14ac:dyDescent="0.35">
      <c r="A17" s="56"/>
      <c r="B17" s="21" t="s">
        <v>31</v>
      </c>
      <c r="C17" s="23">
        <v>24.2</v>
      </c>
      <c r="D17" s="17">
        <v>25.3</v>
      </c>
      <c r="E17" s="17">
        <v>26.5</v>
      </c>
      <c r="F17" s="10">
        <f t="shared" si="0"/>
        <v>25.333333333333332</v>
      </c>
      <c r="G17" s="11">
        <v>23.7</v>
      </c>
      <c r="H17" s="1">
        <f t="shared" si="1"/>
        <v>1.6333333333333329</v>
      </c>
      <c r="I17" s="12"/>
      <c r="J17" s="1">
        <f>H17-I3</f>
        <v>-0.29999999999999893</v>
      </c>
      <c r="K17" s="1">
        <f t="shared" si="2"/>
        <v>1.2311444133449154</v>
      </c>
      <c r="L17" s="12"/>
      <c r="M17" s="12"/>
    </row>
  </sheetData>
  <mergeCells count="2">
    <mergeCell ref="C1:K1"/>
    <mergeCell ref="A2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CcREM1.1</vt:lpstr>
      <vt:lpstr>CcREM1.2</vt:lpstr>
      <vt:lpstr>CcREM1.3</vt:lpstr>
      <vt:lpstr>CcREM3</vt:lpstr>
      <vt:lpstr>CcREM4.1</vt:lpstr>
      <vt:lpstr>CcREM4.2</vt:lpstr>
      <vt:lpstr>CCREM5.1</vt:lpstr>
      <vt:lpstr>CcREM5.2</vt:lpstr>
      <vt:lpstr>CCREM6.1</vt:lpstr>
      <vt:lpstr>CcREM6.2</vt:lpstr>
      <vt:lpstr>CCREM6.4</vt:lpstr>
      <vt:lpstr>CCREM6.5</vt:lpstr>
      <vt:lpstr>CCREM6.7a</vt:lpstr>
      <vt:lpstr>CcREM6.7b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2024-12-18T17:07:32Z</dcterms:modified>
</cp:coreProperties>
</file>