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r. Nasibi\Dr. Alimoradi\"/>
    </mc:Choice>
  </mc:AlternateContent>
  <bookViews>
    <workbookView xWindow="0" yWindow="0" windowWidth="20490" windowHeight="7350"/>
  </bookViews>
  <sheets>
    <sheet name="Data" sheetId="1" r:id="rId1"/>
    <sheet name="ANOVA" sheetId="4" r:id="rId2"/>
    <sheet name="LSD" sheetId="5" r:id="rId3"/>
    <sheet name="Levene Test" sheetId="3" r:id="rId4"/>
    <sheet name="Normality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G18" i="1"/>
  <c r="G14" i="1"/>
  <c r="G10" i="1"/>
  <c r="G6" i="1"/>
  <c r="G2" i="1"/>
  <c r="G1" i="1"/>
  <c r="J22" i="1"/>
  <c r="J18" i="1"/>
  <c r="J14" i="1"/>
  <c r="J10" i="1"/>
  <c r="J6" i="1"/>
  <c r="J2" i="1"/>
  <c r="J1" i="1"/>
  <c r="M22" i="1"/>
  <c r="M18" i="1"/>
  <c r="M14" i="1"/>
  <c r="M10" i="1"/>
  <c r="M6" i="1"/>
  <c r="M2" i="1"/>
  <c r="M1" i="1"/>
  <c r="P22" i="1"/>
  <c r="P18" i="1"/>
  <c r="P14" i="1"/>
  <c r="P10" i="1"/>
  <c r="P6" i="1"/>
  <c r="P2" i="1"/>
  <c r="P1" i="1"/>
  <c r="S22" i="1"/>
  <c r="S18" i="1"/>
  <c r="S14" i="1"/>
  <c r="S10" i="1"/>
  <c r="S6" i="1"/>
  <c r="S2" i="1"/>
  <c r="S1" i="1"/>
  <c r="V22" i="1"/>
  <c r="V18" i="1"/>
  <c r="V14" i="1"/>
  <c r="V10" i="1"/>
  <c r="V6" i="1"/>
  <c r="V2" i="1"/>
  <c r="V1" i="1"/>
  <c r="Y22" i="1"/>
  <c r="Y18" i="1"/>
  <c r="Y14" i="1"/>
  <c r="Y10" i="1"/>
  <c r="Y6" i="1"/>
  <c r="Y2" i="1"/>
  <c r="Y1" i="1"/>
  <c r="AB22" i="1"/>
  <c r="AB18" i="1"/>
  <c r="AB14" i="1"/>
  <c r="AB10" i="1"/>
  <c r="AB6" i="1"/>
  <c r="AB2" i="1"/>
  <c r="AB1" i="1"/>
  <c r="AE22" i="1"/>
  <c r="AE18" i="1"/>
  <c r="AE14" i="1"/>
  <c r="AE10" i="1"/>
  <c r="AE6" i="1"/>
  <c r="AE2" i="1"/>
  <c r="AE1" i="1"/>
  <c r="AH22" i="1"/>
  <c r="AH18" i="1"/>
  <c r="AH14" i="1"/>
  <c r="AH10" i="1"/>
  <c r="AH6" i="1"/>
  <c r="AH2" i="1"/>
  <c r="AH1" i="1"/>
  <c r="AK22" i="1"/>
  <c r="AK18" i="1"/>
  <c r="AK14" i="1"/>
  <c r="AK10" i="1"/>
  <c r="AK6" i="1"/>
  <c r="AK2" i="1"/>
  <c r="AK1" i="1"/>
  <c r="AM2" i="1" l="1"/>
  <c r="AM22" i="1"/>
  <c r="AM18" i="1"/>
  <c r="AM14" i="1"/>
  <c r="AM10" i="1"/>
  <c r="AM6" i="1"/>
  <c r="AJ22" i="1"/>
  <c r="AJ18" i="1"/>
  <c r="AJ14" i="1"/>
  <c r="AJ10" i="1"/>
  <c r="AJ6" i="1"/>
  <c r="AJ2" i="1"/>
  <c r="AG22" i="1"/>
  <c r="AG18" i="1"/>
  <c r="AG14" i="1"/>
  <c r="AG10" i="1"/>
  <c r="AG6" i="1"/>
  <c r="AG2" i="1"/>
  <c r="AD22" i="1"/>
  <c r="AD18" i="1"/>
  <c r="AD14" i="1"/>
  <c r="AD10" i="1"/>
  <c r="AD6" i="1"/>
  <c r="AD2" i="1"/>
  <c r="AA22" i="1"/>
  <c r="AA18" i="1"/>
  <c r="AA14" i="1"/>
  <c r="AA10" i="1"/>
  <c r="AA6" i="1"/>
  <c r="AA2" i="1"/>
  <c r="X22" i="1"/>
  <c r="X18" i="1"/>
  <c r="X14" i="1"/>
  <c r="X10" i="1"/>
  <c r="X6" i="1"/>
  <c r="X2" i="1"/>
  <c r="U22" i="1"/>
  <c r="U18" i="1"/>
  <c r="U14" i="1"/>
  <c r="U10" i="1"/>
  <c r="U6" i="1"/>
  <c r="U2" i="1"/>
  <c r="R2" i="1"/>
  <c r="O22" i="1"/>
  <c r="O18" i="1"/>
  <c r="O14" i="1"/>
  <c r="O10" i="1"/>
  <c r="O6" i="1"/>
  <c r="O2" i="1"/>
  <c r="L22" i="1"/>
  <c r="L18" i="1"/>
  <c r="L14" i="1"/>
  <c r="L10" i="1"/>
  <c r="L6" i="1"/>
  <c r="L2" i="1"/>
  <c r="I22" i="1"/>
  <c r="I18" i="1"/>
  <c r="I14" i="1"/>
  <c r="I10" i="1"/>
  <c r="I6" i="1"/>
  <c r="I2" i="1"/>
  <c r="F6" i="1"/>
  <c r="F10" i="1"/>
  <c r="F14" i="1"/>
  <c r="F18" i="1"/>
  <c r="F22" i="1"/>
  <c r="F2" i="1"/>
  <c r="AC26" i="1" l="1"/>
  <c r="AN22" i="1"/>
  <c r="AN18" i="1"/>
  <c r="AN14" i="1"/>
  <c r="AN10" i="1"/>
  <c r="AN6" i="1"/>
  <c r="AN2" i="1"/>
  <c r="AN1" i="1"/>
  <c r="Q6" i="1" l="1"/>
  <c r="Q2" i="1"/>
  <c r="Q22" i="1"/>
  <c r="Q18" i="1"/>
  <c r="Q14" i="1"/>
  <c r="Q11" i="1"/>
  <c r="Q7" i="1"/>
  <c r="Q3" i="1"/>
  <c r="Q23" i="1"/>
  <c r="Q19" i="1"/>
  <c r="Q15" i="1"/>
  <c r="Q12" i="1"/>
  <c r="Q8" i="1"/>
  <c r="R6" i="1" s="1"/>
  <c r="Q4" i="1"/>
  <c r="Q24" i="1"/>
  <c r="R22" i="1" s="1"/>
  <c r="Q20" i="1"/>
  <c r="Q16" i="1"/>
  <c r="R14" i="1" s="1"/>
  <c r="Q13" i="1"/>
  <c r="Q9" i="1"/>
  <c r="Q5" i="1"/>
  <c r="Q25" i="1"/>
  <c r="Q21" i="1"/>
  <c r="R18" i="1" s="1"/>
  <c r="Q17" i="1"/>
  <c r="Q10" i="1"/>
  <c r="R10" i="1" l="1"/>
</calcChain>
</file>

<file path=xl/sharedStrings.xml><?xml version="1.0" encoding="utf-8"?>
<sst xmlns="http://schemas.openxmlformats.org/spreadsheetml/2006/main" count="491" uniqueCount="77">
  <si>
    <t>drought</t>
  </si>
  <si>
    <t>rep</t>
  </si>
  <si>
    <t>WW</t>
  </si>
  <si>
    <t>PW</t>
  </si>
  <si>
    <t>PP</t>
  </si>
  <si>
    <t>plasma</t>
  </si>
  <si>
    <t xml:space="preserve">FW </t>
  </si>
  <si>
    <t>DW</t>
  </si>
  <si>
    <t>Chla</t>
  </si>
  <si>
    <t>Chlb</t>
  </si>
  <si>
    <t>total Chl</t>
  </si>
  <si>
    <t>Car</t>
  </si>
  <si>
    <t>MDA</t>
  </si>
  <si>
    <t>Suger</t>
  </si>
  <si>
    <t>Proline</t>
  </si>
  <si>
    <t>APX</t>
  </si>
  <si>
    <t>CAT</t>
  </si>
  <si>
    <t>GPX</t>
  </si>
  <si>
    <t>treat</t>
  </si>
  <si>
    <t>Test</t>
  </si>
  <si>
    <t>Statistic</t>
  </si>
  <si>
    <t>p Value</t>
  </si>
  <si>
    <t>Shapiro-Wilk</t>
  </si>
  <si>
    <t>W</t>
  </si>
  <si>
    <t>Pr &lt; W</t>
  </si>
  <si>
    <t>Kolmogorov-Smirnov</t>
  </si>
  <si>
    <t>D</t>
  </si>
  <si>
    <t>Pr &gt; D</t>
  </si>
  <si>
    <t>&gt;0.1500</t>
  </si>
  <si>
    <t>Cramer-von Mises</t>
  </si>
  <si>
    <t>W-Sq</t>
  </si>
  <si>
    <t>Pr &gt; W-Sq</t>
  </si>
  <si>
    <t>&gt;0.2500</t>
  </si>
  <si>
    <t>Anderson-Darling</t>
  </si>
  <si>
    <t>A-Sq</t>
  </si>
  <si>
    <t>Pr &gt; A-Sq</t>
  </si>
  <si>
    <t>FW</t>
  </si>
  <si>
    <t/>
  </si>
  <si>
    <t>Tests of Homogeneity of Variances</t>
  </si>
  <si>
    <t>Levene Statistic</t>
  </si>
  <si>
    <t>df1</t>
  </si>
  <si>
    <t>df2</t>
  </si>
  <si>
    <t>Sig.</t>
  </si>
  <si>
    <t>Based on Mean</t>
  </si>
  <si>
    <t>TChl</t>
  </si>
  <si>
    <t>&lt;0.0100</t>
  </si>
  <si>
    <t>&lt;0.0050</t>
  </si>
  <si>
    <t>tChl</t>
  </si>
  <si>
    <t>SE</t>
  </si>
  <si>
    <t>Source</t>
  </si>
  <si>
    <t>DF</t>
  </si>
  <si>
    <t>F Value</t>
  </si>
  <si>
    <t>Pr &gt; F</t>
  </si>
  <si>
    <t>&lt;.0001</t>
  </si>
  <si>
    <t>Error</t>
  </si>
  <si>
    <t>CV</t>
  </si>
  <si>
    <t>فقط ستونها رنگی را در مقاله بیاورید</t>
  </si>
  <si>
    <t>اعداد آبی یعنی در سطح یک درصد معنی دار است</t>
  </si>
  <si>
    <t>اعداد قرمز یعنی در سطح 5 درصد معنی دار است</t>
  </si>
  <si>
    <t>اعداد سیاه یعنی معنی دار نیست</t>
  </si>
  <si>
    <t>**</t>
  </si>
  <si>
    <t>*</t>
  </si>
  <si>
    <t>ns</t>
  </si>
  <si>
    <t>این حالتها را فقط برای ردیف خشکی، پلاسما و اثر متقابل آنها در نظر بگیرید</t>
  </si>
  <si>
    <t>A</t>
  </si>
  <si>
    <t>B</t>
  </si>
  <si>
    <t>C</t>
  </si>
  <si>
    <t>LSD</t>
  </si>
  <si>
    <t>AB</t>
  </si>
  <si>
    <t>BC</t>
  </si>
  <si>
    <t>ABC</t>
  </si>
  <si>
    <t>ABD</t>
  </si>
  <si>
    <t>E</t>
  </si>
  <si>
    <t>water stress</t>
  </si>
  <si>
    <t>water stress*plasma</t>
  </si>
  <si>
    <t>Sugar</t>
  </si>
  <si>
    <t>Prolin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</si>
</sst>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"/>
    <numFmt numFmtId="166" formatCode="###0.000"/>
    <numFmt numFmtId="167" formatCode="###0"/>
    <numFmt numFmtId="168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Times New Roman"/>
      <family val="1"/>
    </font>
    <font>
      <sz val="10"/>
      <name val="Arial"/>
      <family val="2"/>
    </font>
    <font>
      <b/>
      <sz val="12"/>
      <color indexed="60"/>
      <name val="Times New Roman"/>
      <family val="1"/>
    </font>
    <font>
      <sz val="12"/>
      <name val="Times New Roman"/>
      <family val="1"/>
    </font>
    <font>
      <sz val="12"/>
      <color indexed="62"/>
      <name val="Times New Roman"/>
      <family val="1"/>
    </font>
    <font>
      <sz val="12"/>
      <color indexed="60"/>
      <name val="Times New Roman"/>
      <family val="1"/>
    </font>
    <font>
      <sz val="12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2"/>
      <name val="Times New Roman"/>
      <family val="1"/>
    </font>
    <font>
      <sz val="12"/>
      <color rgb="FF00B0F0"/>
      <name val="Times New Roman"/>
      <family val="1"/>
    </font>
    <font>
      <sz val="12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22">
    <xf numFmtId="0" fontId="0" fillId="0" borderId="0" xfId="0"/>
    <xf numFmtId="2" fontId="0" fillId="0" borderId="0" xfId="0" applyNumberFormat="1"/>
    <xf numFmtId="0" fontId="4" fillId="0" borderId="0" xfId="0" applyFont="1"/>
    <xf numFmtId="165" fontId="6" fillId="0" borderId="0" xfId="0" applyNumberFormat="1" applyFont="1"/>
    <xf numFmtId="165" fontId="5" fillId="2" borderId="0" xfId="0" applyNumberFormat="1" applyFont="1" applyFill="1"/>
    <xf numFmtId="165" fontId="5" fillId="3" borderId="0" xfId="0" applyNumberFormat="1" applyFont="1" applyFill="1"/>
    <xf numFmtId="165" fontId="5" fillId="4" borderId="0" xfId="0" applyNumberFormat="1" applyFont="1" applyFill="1"/>
    <xf numFmtId="165" fontId="5" fillId="6" borderId="0" xfId="0" applyNumberFormat="1" applyFont="1" applyFill="1"/>
    <xf numFmtId="165" fontId="5" fillId="5" borderId="0" xfId="0" applyNumberFormat="1" applyFont="1" applyFill="1"/>
    <xf numFmtId="165" fontId="5" fillId="0" borderId="0" xfId="0" applyNumberFormat="1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2" fontId="0" fillId="4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2" fontId="0" fillId="6" borderId="0" xfId="0" applyNumberForma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2" fontId="0" fillId="5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2" fontId="0" fillId="7" borderId="0" xfId="0" applyNumberFormat="1" applyFill="1" applyAlignment="1">
      <alignment horizontal="center" vertical="center"/>
    </xf>
    <xf numFmtId="164" fontId="0" fillId="7" borderId="0" xfId="0" applyNumberFormat="1" applyFill="1" applyAlignment="1">
      <alignment horizontal="center" vertical="center"/>
    </xf>
    <xf numFmtId="165" fontId="5" fillId="7" borderId="0" xfId="0" applyNumberFormat="1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2" fillId="0" borderId="0" xfId="2" applyFont="1" applyFill="1"/>
    <xf numFmtId="0" fontId="13" fillId="0" borderId="0" xfId="2" applyFont="1" applyFill="1" applyBorder="1" applyAlignment="1">
      <alignment horizontal="center" wrapText="1"/>
    </xf>
    <xf numFmtId="0" fontId="13" fillId="0" borderId="0" xfId="2" applyFont="1" applyFill="1" applyBorder="1" applyAlignment="1">
      <alignment horizontal="left" vertical="top" wrapText="1"/>
    </xf>
    <xf numFmtId="166" fontId="14" fillId="0" borderId="0" xfId="2" applyNumberFormat="1" applyFont="1" applyFill="1" applyBorder="1" applyAlignment="1">
      <alignment horizontal="right" vertical="top"/>
    </xf>
    <xf numFmtId="167" fontId="14" fillId="0" borderId="0" xfId="2" applyNumberFormat="1" applyFont="1" applyFill="1" applyBorder="1" applyAlignment="1">
      <alignment horizontal="right" vertical="top"/>
    </xf>
    <xf numFmtId="0" fontId="15" fillId="0" borderId="0" xfId="0" applyFont="1" applyFill="1" applyBorder="1"/>
    <xf numFmtId="0" fontId="15" fillId="0" borderId="0" xfId="0" applyFont="1" applyFill="1"/>
    <xf numFmtId="0" fontId="13" fillId="0" borderId="5" xfId="2" applyFont="1" applyFill="1" applyBorder="1" applyAlignment="1">
      <alignment horizontal="center" wrapText="1"/>
    </xf>
    <xf numFmtId="0" fontId="13" fillId="0" borderId="4" xfId="2" applyFont="1" applyFill="1" applyBorder="1" applyAlignment="1">
      <alignment horizontal="left" vertical="top" wrapText="1"/>
    </xf>
    <xf numFmtId="166" fontId="14" fillId="0" borderId="5" xfId="2" applyNumberFormat="1" applyFont="1" applyFill="1" applyBorder="1" applyAlignment="1">
      <alignment horizontal="right" vertical="top"/>
    </xf>
    <xf numFmtId="0" fontId="13" fillId="0" borderId="6" xfId="2" applyFont="1" applyFill="1" applyBorder="1" applyAlignment="1">
      <alignment horizontal="left" vertical="top" wrapText="1"/>
    </xf>
    <xf numFmtId="0" fontId="13" fillId="0" borderId="7" xfId="2" applyFont="1" applyFill="1" applyBorder="1" applyAlignment="1">
      <alignment horizontal="left" vertical="top" wrapText="1"/>
    </xf>
    <xf numFmtId="166" fontId="14" fillId="0" borderId="7" xfId="2" applyNumberFormat="1" applyFont="1" applyFill="1" applyBorder="1" applyAlignment="1">
      <alignment horizontal="right" vertical="top"/>
    </xf>
    <xf numFmtId="167" fontId="14" fillId="0" borderId="7" xfId="2" applyNumberFormat="1" applyFont="1" applyFill="1" applyBorder="1" applyAlignment="1">
      <alignment horizontal="right" vertical="top"/>
    </xf>
    <xf numFmtId="166" fontId="14" fillId="0" borderId="8" xfId="2" applyNumberFormat="1" applyFont="1" applyFill="1" applyBorder="1" applyAlignment="1">
      <alignment horizontal="right" vertical="top"/>
    </xf>
    <xf numFmtId="0" fontId="7" fillId="8" borderId="1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0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vertical="center" wrapText="1"/>
    </xf>
    <xf numFmtId="0" fontId="9" fillId="8" borderId="5" xfId="0" applyFont="1" applyFill="1" applyBorder="1" applyAlignment="1">
      <alignment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vertical="center" wrapText="1"/>
    </xf>
    <xf numFmtId="0" fontId="9" fillId="8" borderId="8" xfId="0" applyFont="1" applyFill="1" applyBorder="1" applyAlignment="1">
      <alignment vertical="center" wrapText="1"/>
    </xf>
    <xf numFmtId="2" fontId="0" fillId="0" borderId="0" xfId="0" applyNumberFormat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68" fontId="0" fillId="3" borderId="0" xfId="0" applyNumberFormat="1" applyFill="1" applyAlignment="1">
      <alignment horizontal="center" vertical="center"/>
    </xf>
    <xf numFmtId="168" fontId="0" fillId="4" borderId="0" xfId="0" applyNumberFormat="1" applyFill="1" applyAlignment="1">
      <alignment horizontal="center" vertical="center"/>
    </xf>
    <xf numFmtId="168" fontId="0" fillId="7" borderId="0" xfId="0" applyNumberFormat="1" applyFill="1" applyAlignment="1">
      <alignment horizontal="center" vertical="center"/>
    </xf>
    <xf numFmtId="168" fontId="0" fillId="6" borderId="0" xfId="0" applyNumberFormat="1" applyFill="1" applyAlignment="1">
      <alignment horizontal="center" vertical="center"/>
    </xf>
    <xf numFmtId="168" fontId="0" fillId="5" borderId="0" xfId="0" applyNumberFormat="1" applyFill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8" fontId="16" fillId="8" borderId="0" xfId="0" applyNumberFormat="1" applyFont="1" applyFill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3" fillId="0" borderId="4" xfId="2" applyFont="1" applyFill="1" applyBorder="1" applyAlignment="1">
      <alignment horizontal="left" wrapText="1"/>
    </xf>
    <xf numFmtId="0" fontId="13" fillId="0" borderId="0" xfId="2" applyFont="1" applyFill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 wrapText="1"/>
    </xf>
    <xf numFmtId="165" fontId="18" fillId="3" borderId="9" xfId="0" applyNumberFormat="1" applyFont="1" applyFill="1" applyBorder="1" applyAlignment="1">
      <alignment horizontal="center" vertical="center" wrapText="1"/>
    </xf>
    <xf numFmtId="165" fontId="12" fillId="3" borderId="9" xfId="0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165" fontId="19" fillId="3" borderId="9" xfId="0" applyNumberFormat="1" applyFont="1" applyFill="1" applyBorder="1" applyAlignment="1">
      <alignment horizontal="center" vertical="center" wrapText="1"/>
    </xf>
    <xf numFmtId="168" fontId="12" fillId="3" borderId="9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4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168" fontId="16" fillId="8" borderId="3" xfId="0" applyNumberFormat="1" applyFont="1" applyFill="1" applyBorder="1" applyAlignment="1">
      <alignment horizontal="center" vertical="center"/>
    </xf>
    <xf numFmtId="168" fontId="0" fillId="2" borderId="5" xfId="0" applyNumberFormat="1" applyFill="1" applyBorder="1" applyAlignment="1">
      <alignment horizontal="center" vertical="center"/>
    </xf>
    <xf numFmtId="168" fontId="0" fillId="3" borderId="5" xfId="0" applyNumberFormat="1" applyFill="1" applyBorder="1" applyAlignment="1">
      <alignment horizontal="center" vertical="center"/>
    </xf>
    <xf numFmtId="168" fontId="0" fillId="4" borderId="5" xfId="0" applyNumberFormat="1" applyFill="1" applyBorder="1" applyAlignment="1">
      <alignment horizontal="center" vertical="center"/>
    </xf>
    <xf numFmtId="168" fontId="0" fillId="7" borderId="5" xfId="0" applyNumberFormat="1" applyFill="1" applyBorder="1" applyAlignment="1">
      <alignment horizontal="center" vertical="center"/>
    </xf>
    <xf numFmtId="168" fontId="0" fillId="6" borderId="5" xfId="0" applyNumberFormat="1" applyFill="1" applyBorder="1" applyAlignment="1">
      <alignment horizontal="center" vertical="center"/>
    </xf>
    <xf numFmtId="168" fontId="0" fillId="5" borderId="8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"/>
  <sheetViews>
    <sheetView tabSelected="1" topLeftCell="C1" workbookViewId="0">
      <selection activeCell="G1" sqref="G1:G1048576"/>
    </sheetView>
  </sheetViews>
  <sheetFormatPr defaultRowHeight="15" x14ac:dyDescent="0.25"/>
  <cols>
    <col min="1" max="2" width="9.140625" style="28"/>
    <col min="3" max="4" width="9.140625" style="28" customWidth="1"/>
    <col min="5" max="5" width="9.140625" style="28"/>
    <col min="6" max="6" width="9.140625" style="79" customWidth="1"/>
    <col min="7" max="7" width="9.140625" style="9"/>
    <col min="8" max="8" width="9.140625" style="28"/>
    <col min="9" max="9" width="9.140625" style="79" customWidth="1"/>
    <col min="10" max="10" width="9.140625" style="9"/>
    <col min="11" max="11" width="9.140625" style="28"/>
    <col min="12" max="12" width="9.140625" style="79" customWidth="1"/>
    <col min="13" max="13" width="9.140625" style="9"/>
    <col min="14" max="14" width="9.140625" style="28" customWidth="1"/>
    <col min="15" max="15" width="9.140625" style="79" customWidth="1"/>
    <col min="16" max="16" width="9.140625" style="9"/>
    <col min="17" max="17" width="9.140625" style="28"/>
    <col min="18" max="18" width="9.140625" style="79" customWidth="1"/>
    <col min="19" max="19" width="9.140625" style="9"/>
    <col min="20" max="20" width="9.140625" style="28"/>
    <col min="21" max="21" width="9.140625" style="79" customWidth="1"/>
    <col min="22" max="22" width="9.140625" style="9"/>
    <col min="23" max="23" width="9.140625" style="28"/>
    <col min="24" max="24" width="9.140625" style="79" customWidth="1"/>
    <col min="25" max="25" width="9.140625" style="9"/>
    <col min="26" max="26" width="9.140625" style="28"/>
    <col min="27" max="27" width="9.140625" style="79" customWidth="1"/>
    <col min="28" max="28" width="9.140625" style="9"/>
    <col min="29" max="29" width="9.140625" style="28"/>
    <col min="30" max="30" width="9.140625" style="79" customWidth="1"/>
    <col min="31" max="31" width="9.140625" style="9"/>
    <col min="32" max="32" width="9.140625" style="28"/>
    <col min="33" max="33" width="9.140625" style="79" customWidth="1"/>
    <col min="34" max="34" width="9.140625" style="9"/>
    <col min="35" max="35" width="9.140625" style="28"/>
    <col min="36" max="36" width="9.140625" style="79" customWidth="1"/>
    <col min="37" max="37" width="9.140625" style="9"/>
    <col min="38" max="38" width="9.140625" style="28"/>
    <col min="39" max="39" width="9.140625" style="79"/>
    <col min="40" max="40" width="9.140625" style="9"/>
  </cols>
  <sheetData>
    <row r="1" spans="1:46" s="2" customFormat="1" ht="14.25" x14ac:dyDescent="0.2">
      <c r="A1" s="10" t="s">
        <v>18</v>
      </c>
      <c r="B1" s="10" t="s">
        <v>1</v>
      </c>
      <c r="C1" s="10" t="s">
        <v>5</v>
      </c>
      <c r="D1" s="10" t="s">
        <v>0</v>
      </c>
      <c r="E1" s="11" t="s">
        <v>6</v>
      </c>
      <c r="F1" s="80" t="s">
        <v>48</v>
      </c>
      <c r="G1" s="3" t="str">
        <f>E1</f>
        <v xml:space="preserve">FW </v>
      </c>
      <c r="H1" s="10" t="s">
        <v>7</v>
      </c>
      <c r="I1" s="80" t="s">
        <v>48</v>
      </c>
      <c r="J1" s="3" t="str">
        <f>H1</f>
        <v>DW</v>
      </c>
      <c r="K1" s="10" t="s">
        <v>8</v>
      </c>
      <c r="L1" s="80" t="s">
        <v>48</v>
      </c>
      <c r="M1" s="3" t="str">
        <f>K1</f>
        <v>Chla</v>
      </c>
      <c r="N1" s="10" t="s">
        <v>9</v>
      </c>
      <c r="O1" s="80" t="s">
        <v>48</v>
      </c>
      <c r="P1" s="3" t="str">
        <f>N1</f>
        <v>Chlb</v>
      </c>
      <c r="Q1" s="10" t="s">
        <v>10</v>
      </c>
      <c r="R1" s="80" t="s">
        <v>48</v>
      </c>
      <c r="S1" s="3" t="str">
        <f>Q1</f>
        <v>total Chl</v>
      </c>
      <c r="T1" s="10" t="s">
        <v>11</v>
      </c>
      <c r="U1" s="80" t="s">
        <v>48</v>
      </c>
      <c r="V1" s="3" t="str">
        <f>T1</f>
        <v>Car</v>
      </c>
      <c r="W1" s="10" t="s">
        <v>12</v>
      </c>
      <c r="X1" s="80" t="s">
        <v>48</v>
      </c>
      <c r="Y1" s="3" t="str">
        <f>W1</f>
        <v>MDA</v>
      </c>
      <c r="Z1" s="10" t="s">
        <v>13</v>
      </c>
      <c r="AA1" s="80" t="s">
        <v>48</v>
      </c>
      <c r="AB1" s="3" t="str">
        <f>Z1</f>
        <v>Suger</v>
      </c>
      <c r="AC1" s="10" t="s">
        <v>14</v>
      </c>
      <c r="AD1" s="80" t="s">
        <v>48</v>
      </c>
      <c r="AE1" s="3" t="str">
        <f>AC1</f>
        <v>Proline</v>
      </c>
      <c r="AF1" s="10" t="s">
        <v>15</v>
      </c>
      <c r="AG1" s="80" t="s">
        <v>48</v>
      </c>
      <c r="AH1" s="3" t="str">
        <f>AF1</f>
        <v>APX</v>
      </c>
      <c r="AI1" s="10" t="s">
        <v>16</v>
      </c>
      <c r="AJ1" s="80" t="s">
        <v>48</v>
      </c>
      <c r="AK1" s="3" t="str">
        <f>AI1</f>
        <v>CAT</v>
      </c>
      <c r="AL1" s="10" t="s">
        <v>17</v>
      </c>
      <c r="AM1" s="80" t="s">
        <v>48</v>
      </c>
      <c r="AN1" s="3" t="str">
        <f>AL1</f>
        <v>GPX</v>
      </c>
    </row>
    <row r="2" spans="1:46" x14ac:dyDescent="0.25">
      <c r="A2" s="12">
        <v>1</v>
      </c>
      <c r="B2" s="12">
        <v>1</v>
      </c>
      <c r="C2" s="13" t="s">
        <v>4</v>
      </c>
      <c r="D2" s="13">
        <v>1</v>
      </c>
      <c r="E2" s="12">
        <v>1.94</v>
      </c>
      <c r="F2" s="73">
        <f>STDEV(E2:E5)/(4^0.5)</f>
        <v>1.1086778913041736E-2</v>
      </c>
      <c r="G2" s="4">
        <f>AVERAGE(E2:E5)</f>
        <v>1.9275</v>
      </c>
      <c r="H2" s="12">
        <v>0.24299999999999999</v>
      </c>
      <c r="I2" s="73">
        <f>STDEV(H2:H5)/(4^0.5)</f>
        <v>2.0966242709015226E-3</v>
      </c>
      <c r="J2" s="4">
        <f>AVERAGE(H2:H5)</f>
        <v>0.24424999999999999</v>
      </c>
      <c r="K2" s="14">
        <v>2.6545904</v>
      </c>
      <c r="L2" s="73">
        <f>STDEV(K2:K5)/(4^0.5)</f>
        <v>9.4334784360034868E-2</v>
      </c>
      <c r="M2" s="4">
        <f>AVERAGE(K2:K5)</f>
        <v>2.5882050999999997</v>
      </c>
      <c r="N2" s="14">
        <v>7.407240000000001E-2</v>
      </c>
      <c r="O2" s="73">
        <f>STDEV(N2:N5)/(4^0.5)</f>
        <v>3.3250697004185759E-3</v>
      </c>
      <c r="P2" s="4">
        <f>AVERAGE(N2:N5)</f>
        <v>7.2250725000000002E-2</v>
      </c>
      <c r="Q2" s="14">
        <f t="shared" ref="Q2:Q25" si="0">(K2)+(N2)</f>
        <v>2.7286627999999999</v>
      </c>
      <c r="R2" s="73">
        <f>STDEV(Q2:Q5)/(4^0.5)</f>
        <v>9.6677420084290908E-2</v>
      </c>
      <c r="S2" s="4">
        <f>AVERAGE(Q2:Q5)</f>
        <v>2.6604558249999997</v>
      </c>
      <c r="T2" s="14">
        <v>139.58895460653599</v>
      </c>
      <c r="U2" s="73">
        <f>STDEV(T2:T5)/(4^0.5)</f>
        <v>3.623021758979339</v>
      </c>
      <c r="V2" s="4">
        <f>AVERAGE(T2:T5)</f>
        <v>134.93739273792798</v>
      </c>
      <c r="W2" s="14">
        <v>0.14726923076923076</v>
      </c>
      <c r="X2" s="73">
        <f>STDEV(W2:W5)/(4^0.5)</f>
        <v>7.7536238107874774E-3</v>
      </c>
      <c r="Y2" s="4">
        <f>AVERAGE(W2:W5)</f>
        <v>0.1293173076923077</v>
      </c>
      <c r="Z2" s="14">
        <v>48.349999999999994</v>
      </c>
      <c r="AA2" s="73">
        <f>STDEV(Z2:Z5)/(4^0.5)</f>
        <v>0.545672261364747</v>
      </c>
      <c r="AB2" s="4">
        <f>AVERAGE(Z2:Z5)</f>
        <v>48.252012499999992</v>
      </c>
      <c r="AC2" s="14">
        <v>3</v>
      </c>
      <c r="AD2" s="73">
        <f>STDEV(AC2:AC5)/(4^0.5)</f>
        <v>0.13149778198382917</v>
      </c>
      <c r="AE2" s="4">
        <f>AVERAGE(AC2:AC5)</f>
        <v>3.125</v>
      </c>
      <c r="AF2" s="14">
        <v>13.2</v>
      </c>
      <c r="AG2" s="73">
        <f>STDEV(AF2:AF5)/(4^0.5)</f>
        <v>0.20207259421636914</v>
      </c>
      <c r="AH2" s="4">
        <f>AVERAGE(AF2:AF5)</f>
        <v>13.45</v>
      </c>
      <c r="AI2" s="14">
        <v>45.2</v>
      </c>
      <c r="AJ2" s="73">
        <f>STDEV(AI2:AI5)/(4^0.5)</f>
        <v>0.20207259421636853</v>
      </c>
      <c r="AK2" s="4">
        <f>AVERAGE(AI2:AI5)</f>
        <v>45.45</v>
      </c>
      <c r="AL2" s="14">
        <v>45</v>
      </c>
      <c r="AM2" s="73">
        <f>STDEV(AL2:AL5)/(4^0.5)</f>
        <v>1.0408329997330663</v>
      </c>
      <c r="AN2" s="4">
        <f>AVERAGE(AL2:AL5)</f>
        <v>45.5</v>
      </c>
      <c r="AO2" s="1"/>
      <c r="AS2" s="1"/>
    </row>
    <row r="3" spans="1:46" x14ac:dyDescent="0.25">
      <c r="A3" s="12">
        <v>1</v>
      </c>
      <c r="B3" s="12">
        <v>2</v>
      </c>
      <c r="C3" s="13" t="s">
        <v>4</v>
      </c>
      <c r="D3" s="13">
        <v>1</v>
      </c>
      <c r="E3" s="12">
        <v>1.92</v>
      </c>
      <c r="F3" s="73"/>
      <c r="G3" s="4"/>
      <c r="H3" s="12">
        <v>0.24</v>
      </c>
      <c r="I3" s="73"/>
      <c r="J3" s="4"/>
      <c r="K3" s="14">
        <v>2.5229534399999998</v>
      </c>
      <c r="L3" s="73"/>
      <c r="M3" s="4"/>
      <c r="N3" s="14">
        <v>7.7252890000000005E-2</v>
      </c>
      <c r="O3" s="73"/>
      <c r="P3" s="4"/>
      <c r="Q3" s="14">
        <f t="shared" si="0"/>
        <v>2.6002063299999998</v>
      </c>
      <c r="R3" s="73"/>
      <c r="S3" s="4"/>
      <c r="T3" s="14">
        <v>131.55268845918397</v>
      </c>
      <c r="U3" s="73"/>
      <c r="V3" s="4"/>
      <c r="W3" s="14">
        <v>0.11480769230769232</v>
      </c>
      <c r="X3" s="73"/>
      <c r="Y3" s="4"/>
      <c r="Z3" s="14">
        <v>49.199999999999996</v>
      </c>
      <c r="AA3" s="73"/>
      <c r="AB3" s="4"/>
      <c r="AC3" s="14">
        <v>2.9</v>
      </c>
      <c r="AD3" s="73"/>
      <c r="AE3" s="4"/>
      <c r="AF3" s="14">
        <v>14</v>
      </c>
      <c r="AG3" s="73"/>
      <c r="AH3" s="4"/>
      <c r="AI3" s="14">
        <v>46</v>
      </c>
      <c r="AJ3" s="73"/>
      <c r="AK3" s="4"/>
      <c r="AL3" s="14">
        <v>46</v>
      </c>
      <c r="AM3" s="73"/>
      <c r="AN3" s="4"/>
      <c r="AO3" s="1"/>
      <c r="AS3" s="1"/>
    </row>
    <row r="4" spans="1:46" x14ac:dyDescent="0.25">
      <c r="A4" s="12">
        <v>1</v>
      </c>
      <c r="B4" s="12">
        <v>3</v>
      </c>
      <c r="C4" s="13" t="s">
        <v>4</v>
      </c>
      <c r="D4" s="13">
        <v>1</v>
      </c>
      <c r="E4" s="12">
        <v>1.9</v>
      </c>
      <c r="F4" s="73"/>
      <c r="G4" s="4"/>
      <c r="H4" s="12">
        <v>0.25</v>
      </c>
      <c r="I4" s="73"/>
      <c r="J4" s="4"/>
      <c r="K4" s="14">
        <v>2.3661397599999994</v>
      </c>
      <c r="L4" s="73"/>
      <c r="M4" s="4"/>
      <c r="N4" s="14">
        <v>6.2472859999999998E-2</v>
      </c>
      <c r="O4" s="73"/>
      <c r="P4" s="4"/>
      <c r="Q4" s="14">
        <f t="shared" si="0"/>
        <v>2.4286126199999996</v>
      </c>
      <c r="R4" s="73"/>
      <c r="S4" s="4"/>
      <c r="T4" s="14">
        <v>126.44203908187201</v>
      </c>
      <c r="U4" s="73"/>
      <c r="V4" s="4"/>
      <c r="W4" s="14">
        <v>0.11803846153846154</v>
      </c>
      <c r="X4" s="73"/>
      <c r="Y4" s="4"/>
      <c r="Z4" s="14">
        <v>46.699999999999996</v>
      </c>
      <c r="AA4" s="73"/>
      <c r="AB4" s="4"/>
      <c r="AC4" s="14">
        <v>3.1</v>
      </c>
      <c r="AD4" s="73"/>
      <c r="AE4" s="4"/>
      <c r="AF4" s="14">
        <v>13.1</v>
      </c>
      <c r="AG4" s="73"/>
      <c r="AH4" s="4"/>
      <c r="AI4" s="14">
        <v>45.1</v>
      </c>
      <c r="AJ4" s="73"/>
      <c r="AK4" s="4"/>
      <c r="AL4" s="14">
        <v>43</v>
      </c>
      <c r="AM4" s="73"/>
      <c r="AN4" s="4"/>
      <c r="AO4" s="1"/>
      <c r="AP4" s="1"/>
      <c r="AS4" s="1"/>
    </row>
    <row r="5" spans="1:46" x14ac:dyDescent="0.25">
      <c r="A5" s="12">
        <v>1</v>
      </c>
      <c r="B5" s="12">
        <v>4</v>
      </c>
      <c r="C5" s="13" t="s">
        <v>4</v>
      </c>
      <c r="D5" s="13">
        <v>1</v>
      </c>
      <c r="E5" s="12">
        <v>1.95</v>
      </c>
      <c r="F5" s="73"/>
      <c r="G5" s="4"/>
      <c r="H5" s="12">
        <v>0.24399999999999999</v>
      </c>
      <c r="I5" s="73"/>
      <c r="J5" s="4"/>
      <c r="K5" s="14">
        <v>2.8091367999999997</v>
      </c>
      <c r="L5" s="73"/>
      <c r="M5" s="4"/>
      <c r="N5" s="14">
        <v>7.5204750000000001E-2</v>
      </c>
      <c r="O5" s="73"/>
      <c r="P5" s="4"/>
      <c r="Q5" s="14">
        <f t="shared" si="0"/>
        <v>2.8843415499999998</v>
      </c>
      <c r="R5" s="73"/>
      <c r="S5" s="4"/>
      <c r="T5" s="14">
        <v>142.16588880411999</v>
      </c>
      <c r="U5" s="73"/>
      <c r="V5" s="4"/>
      <c r="W5" s="14">
        <v>0.13715384615384615</v>
      </c>
      <c r="X5" s="73"/>
      <c r="Y5" s="4"/>
      <c r="Z5" s="14">
        <v>48.758049999999997</v>
      </c>
      <c r="AA5" s="73"/>
      <c r="AB5" s="4"/>
      <c r="AC5" s="14">
        <v>3.5</v>
      </c>
      <c r="AD5" s="73"/>
      <c r="AE5" s="4"/>
      <c r="AF5" s="14">
        <v>13.5</v>
      </c>
      <c r="AG5" s="73"/>
      <c r="AH5" s="4"/>
      <c r="AI5" s="14">
        <v>45.5</v>
      </c>
      <c r="AJ5" s="73"/>
      <c r="AK5" s="4"/>
      <c r="AL5" s="14">
        <v>48</v>
      </c>
      <c r="AM5" s="73"/>
      <c r="AN5" s="4"/>
      <c r="AO5" s="1"/>
      <c r="AS5" s="1"/>
    </row>
    <row r="6" spans="1:46" x14ac:dyDescent="0.25">
      <c r="A6" s="15">
        <v>2</v>
      </c>
      <c r="B6" s="15">
        <v>1</v>
      </c>
      <c r="C6" s="16" t="s">
        <v>3</v>
      </c>
      <c r="D6" s="16">
        <v>1</v>
      </c>
      <c r="E6" s="15">
        <v>1.71</v>
      </c>
      <c r="F6" s="74">
        <f>STDEV(E6:E9)/(4^0.5)</f>
        <v>3.6170890690351204E-2</v>
      </c>
      <c r="G6" s="5">
        <f>AVERAGE(E6:E9)</f>
        <v>1.7649999999999999</v>
      </c>
      <c r="H6" s="15">
        <v>0.24</v>
      </c>
      <c r="I6" s="74">
        <f>STDEV(H6:H9)/(4^0.5)</f>
        <v>2.8867513459481233E-3</v>
      </c>
      <c r="J6" s="5">
        <f>AVERAGE(H6:H9)</f>
        <v>0.23499999999999999</v>
      </c>
      <c r="K6" s="17">
        <v>2.83728128</v>
      </c>
      <c r="L6" s="74">
        <f>STDEV(K6:K9)/(4^0.5)</f>
        <v>7.1959217746766113E-2</v>
      </c>
      <c r="M6" s="5">
        <f>AVERAGE(K6:K9)</f>
        <v>2.6983025700000001</v>
      </c>
      <c r="N6" s="17">
        <v>7.3214354999999995E-2</v>
      </c>
      <c r="O6" s="74">
        <f>STDEV(N6:N9)/(4^0.5)</f>
        <v>2.7951357539467551E-3</v>
      </c>
      <c r="P6" s="5">
        <f>AVERAGE(N6:N9)</f>
        <v>6.9909866999999987E-2</v>
      </c>
      <c r="Q6" s="17">
        <f t="shared" si="0"/>
        <v>2.9104956350000002</v>
      </c>
      <c r="R6" s="74">
        <f>STDEV(Q6:Q9)/(4^0.5)</f>
        <v>7.1043015267432993E-2</v>
      </c>
      <c r="S6" s="5">
        <f>AVERAGE(Q6:Q9)</f>
        <v>2.7682124369999999</v>
      </c>
      <c r="T6" s="17">
        <v>174.91836674543202</v>
      </c>
      <c r="U6" s="74">
        <f>STDEV(T6:T9)/(4^0.5)</f>
        <v>5.9316915438861866</v>
      </c>
      <c r="V6" s="5">
        <f>AVERAGE(T6:T9)</f>
        <v>157.179039201786</v>
      </c>
      <c r="W6" s="17">
        <v>0.15015384615384617</v>
      </c>
      <c r="X6" s="74">
        <f>STDEV(W6:W9)/(4^0.5)</f>
        <v>5.6261312691048377E-3</v>
      </c>
      <c r="Y6" s="5">
        <f>AVERAGE(W6:W9)</f>
        <v>0.14188461538461539</v>
      </c>
      <c r="Z6" s="17">
        <v>44.079200000000007</v>
      </c>
      <c r="AA6" s="74">
        <f>STDEV(Z6:Z9)/(4^0.5)</f>
        <v>1.1570119374204122</v>
      </c>
      <c r="AB6" s="5">
        <f>AVERAGE(Z6:Z9)</f>
        <v>41.857300000000002</v>
      </c>
      <c r="AC6" s="17">
        <v>2.8528158399999994</v>
      </c>
      <c r="AD6" s="74">
        <f>STDEV(AC6:AC9)/(4^0.5)</f>
        <v>5.306164320368012E-2</v>
      </c>
      <c r="AE6" s="5">
        <f>AVERAGE(AC6:AC9)</f>
        <v>2.7162255599999994</v>
      </c>
      <c r="AF6" s="17">
        <v>14</v>
      </c>
      <c r="AG6" s="74">
        <f>STDEV(AF6:AF9)/(4^0.5)</f>
        <v>0.1491239641396685</v>
      </c>
      <c r="AH6" s="5">
        <f>AVERAGE(AF6:AF9)</f>
        <v>13.992316249999998</v>
      </c>
      <c r="AI6" s="17">
        <v>46</v>
      </c>
      <c r="AJ6" s="74">
        <f>STDEV(AI6:AI9)/(4^0.5)</f>
        <v>0.14912396413966791</v>
      </c>
      <c r="AK6" s="5">
        <f>AVERAGE(AI6:AI9)</f>
        <v>45.992316250000002</v>
      </c>
      <c r="AL6" s="17">
        <v>42</v>
      </c>
      <c r="AM6" s="74">
        <f>STDEV(AL6:AL9)/(4^0.5)</f>
        <v>1.1902380714238083</v>
      </c>
      <c r="AN6" s="5">
        <f>AVERAGE(AL6:AL9)</f>
        <v>43.5</v>
      </c>
      <c r="AP6" s="1"/>
      <c r="AT6" s="1"/>
    </row>
    <row r="7" spans="1:46" x14ac:dyDescent="0.25">
      <c r="A7" s="15">
        <v>2</v>
      </c>
      <c r="B7" s="15">
        <v>2</v>
      </c>
      <c r="C7" s="16" t="s">
        <v>3</v>
      </c>
      <c r="D7" s="16">
        <v>1</v>
      </c>
      <c r="E7" s="15">
        <v>1.85</v>
      </c>
      <c r="F7" s="74"/>
      <c r="G7" s="5"/>
      <c r="H7" s="15">
        <v>0.23</v>
      </c>
      <c r="I7" s="74"/>
      <c r="J7" s="5"/>
      <c r="K7" s="17">
        <v>2.7998699599999997</v>
      </c>
      <c r="L7" s="74"/>
      <c r="M7" s="5"/>
      <c r="N7" s="17">
        <v>6.4127898000000003E-2</v>
      </c>
      <c r="O7" s="74"/>
      <c r="P7" s="5"/>
      <c r="Q7" s="17">
        <f t="shared" si="0"/>
        <v>2.8639978579999998</v>
      </c>
      <c r="R7" s="74"/>
      <c r="S7" s="5"/>
      <c r="T7" s="17">
        <v>152.52254379765597</v>
      </c>
      <c r="U7" s="74"/>
      <c r="V7" s="5"/>
      <c r="W7" s="17">
        <v>0.13846153846153844</v>
      </c>
      <c r="X7" s="74"/>
      <c r="Y7" s="5"/>
      <c r="Z7" s="17">
        <v>43.349999999999994</v>
      </c>
      <c r="AA7" s="74"/>
      <c r="AB7" s="5"/>
      <c r="AC7" s="17">
        <v>2.6794555199999994</v>
      </c>
      <c r="AD7" s="74"/>
      <c r="AE7" s="5"/>
      <c r="AF7" s="17">
        <v>13.869264999999999</v>
      </c>
      <c r="AG7" s="74"/>
      <c r="AH7" s="5"/>
      <c r="AI7" s="17">
        <v>45.869264999999999</v>
      </c>
      <c r="AJ7" s="74"/>
      <c r="AK7" s="5"/>
      <c r="AL7" s="17">
        <v>42</v>
      </c>
      <c r="AM7" s="74"/>
      <c r="AN7" s="5"/>
      <c r="AP7" s="1"/>
      <c r="AQ7" s="1"/>
      <c r="AT7" s="1"/>
    </row>
    <row r="8" spans="1:46" x14ac:dyDescent="0.25">
      <c r="A8" s="15">
        <v>2</v>
      </c>
      <c r="B8" s="15">
        <v>3</v>
      </c>
      <c r="C8" s="16" t="s">
        <v>3</v>
      </c>
      <c r="D8" s="16">
        <v>1</v>
      </c>
      <c r="E8" s="15">
        <v>1.7</v>
      </c>
      <c r="F8" s="74"/>
      <c r="G8" s="5"/>
      <c r="H8" s="15">
        <v>0.24</v>
      </c>
      <c r="I8" s="74"/>
      <c r="J8" s="5"/>
      <c r="K8" s="17">
        <v>2.6203102399999998</v>
      </c>
      <c r="L8" s="74"/>
      <c r="M8" s="5"/>
      <c r="N8" s="17">
        <v>6.6335414999999995E-2</v>
      </c>
      <c r="O8" s="74"/>
      <c r="P8" s="5"/>
      <c r="Q8" s="17">
        <f t="shared" si="0"/>
        <v>2.686645655</v>
      </c>
      <c r="R8" s="74"/>
      <c r="S8" s="5"/>
      <c r="T8" s="17">
        <v>151.00683534533601</v>
      </c>
      <c r="U8" s="74"/>
      <c r="V8" s="5"/>
      <c r="W8" s="17">
        <v>0.12746153846153849</v>
      </c>
      <c r="X8" s="74"/>
      <c r="Y8" s="5"/>
      <c r="Z8" s="17">
        <v>39</v>
      </c>
      <c r="AA8" s="74"/>
      <c r="AB8" s="5"/>
      <c r="AC8" s="17">
        <v>2.6</v>
      </c>
      <c r="AD8" s="74"/>
      <c r="AE8" s="5"/>
      <c r="AF8" s="17">
        <v>14.399999999999999</v>
      </c>
      <c r="AG8" s="74"/>
      <c r="AH8" s="5"/>
      <c r="AI8" s="17">
        <v>46.4</v>
      </c>
      <c r="AJ8" s="74"/>
      <c r="AK8" s="5"/>
      <c r="AL8" s="17">
        <v>47</v>
      </c>
      <c r="AM8" s="74"/>
      <c r="AN8" s="5"/>
      <c r="AP8" s="1"/>
      <c r="AQ8" s="1"/>
      <c r="AT8" s="1"/>
    </row>
    <row r="9" spans="1:46" x14ac:dyDescent="0.25">
      <c r="A9" s="15">
        <v>2</v>
      </c>
      <c r="B9" s="15">
        <v>4</v>
      </c>
      <c r="C9" s="16" t="s">
        <v>3</v>
      </c>
      <c r="D9" s="16">
        <v>1</v>
      </c>
      <c r="E9" s="15">
        <v>1.8</v>
      </c>
      <c r="F9" s="74"/>
      <c r="G9" s="5"/>
      <c r="H9" s="15">
        <v>0.23</v>
      </c>
      <c r="I9" s="74"/>
      <c r="J9" s="5"/>
      <c r="K9" s="17">
        <v>2.5357487999999999</v>
      </c>
      <c r="L9" s="74"/>
      <c r="M9" s="5"/>
      <c r="N9" s="17">
        <v>7.5961799999999996E-2</v>
      </c>
      <c r="O9" s="74"/>
      <c r="P9" s="5"/>
      <c r="Q9" s="17">
        <f t="shared" si="0"/>
        <v>2.6117105999999999</v>
      </c>
      <c r="R9" s="74"/>
      <c r="S9" s="5"/>
      <c r="T9" s="17">
        <v>150.26841091871998</v>
      </c>
      <c r="U9" s="74"/>
      <c r="V9" s="5"/>
      <c r="W9" s="17">
        <v>0.15146153846153848</v>
      </c>
      <c r="X9" s="74"/>
      <c r="Y9" s="5"/>
      <c r="Z9" s="17">
        <v>40.999999999999993</v>
      </c>
      <c r="AA9" s="74"/>
      <c r="AB9" s="5"/>
      <c r="AC9" s="17">
        <v>2.732630879999999</v>
      </c>
      <c r="AD9" s="74"/>
      <c r="AE9" s="5"/>
      <c r="AF9" s="17">
        <v>13.7</v>
      </c>
      <c r="AG9" s="74"/>
      <c r="AH9" s="5"/>
      <c r="AI9" s="17">
        <v>45.7</v>
      </c>
      <c r="AJ9" s="74"/>
      <c r="AK9" s="5"/>
      <c r="AL9" s="17">
        <v>43</v>
      </c>
      <c r="AM9" s="74"/>
      <c r="AN9" s="5"/>
      <c r="AP9" s="1"/>
      <c r="AQ9" s="1"/>
      <c r="AT9" s="1"/>
    </row>
    <row r="10" spans="1:46" x14ac:dyDescent="0.25">
      <c r="A10" s="18">
        <v>3</v>
      </c>
      <c r="B10" s="18">
        <v>1</v>
      </c>
      <c r="C10" s="19" t="s">
        <v>2</v>
      </c>
      <c r="D10" s="19">
        <v>1</v>
      </c>
      <c r="E10" s="18">
        <v>1.71</v>
      </c>
      <c r="F10" s="75">
        <f>STDEV(E10:E13)/(4^0.5)</f>
        <v>3.894440481849306E-2</v>
      </c>
      <c r="G10" s="6">
        <f>AVERAGE(E10:E13)</f>
        <v>1.7</v>
      </c>
      <c r="H10" s="18">
        <v>0.21</v>
      </c>
      <c r="I10" s="75">
        <f>STDEV(H10:H13)/(4^0.5)</f>
        <v>4.0824829046386341E-3</v>
      </c>
      <c r="J10" s="6">
        <f>AVERAGE(H10:H13)</f>
        <v>0.22</v>
      </c>
      <c r="K10" s="20">
        <v>2.2000000000000002</v>
      </c>
      <c r="L10" s="75">
        <f>STDEV(K10:K13)/(4^0.5)</f>
        <v>4.2695628191498282E-2</v>
      </c>
      <c r="M10" s="6">
        <f>AVERAGE(K10:K13)</f>
        <v>2.1875</v>
      </c>
      <c r="N10" s="20">
        <v>6.7000000000000004E-2</v>
      </c>
      <c r="O10" s="75">
        <f>STDEV(N10:N13)/(4^0.5)</f>
        <v>3.5173500112480383E-3</v>
      </c>
      <c r="P10" s="6">
        <f>AVERAGE(N10:N13)</f>
        <v>5.752550125E-2</v>
      </c>
      <c r="Q10" s="20">
        <f t="shared" si="0"/>
        <v>2.2670000000000003</v>
      </c>
      <c r="R10" s="75">
        <f>STDEV(Q10:Q13)/(4^0.5)</f>
        <v>4.2530263869997635E-2</v>
      </c>
      <c r="S10" s="6">
        <f>AVERAGE(Q10:Q13)</f>
        <v>2.2450255012499998</v>
      </c>
      <c r="T10" s="20">
        <v>224.86378350175997</v>
      </c>
      <c r="U10" s="75">
        <f>STDEV(T10:T13)/(4^0.5)</f>
        <v>5.2276419175249469</v>
      </c>
      <c r="V10" s="6">
        <f>AVERAGE(T10:T13)</f>
        <v>220.96423067083998</v>
      </c>
      <c r="W10" s="20">
        <v>0.17161538461538459</v>
      </c>
      <c r="X10" s="75">
        <f>STDEV(W10:W13)/(4^0.5)</f>
        <v>1.0369283256638832E-2</v>
      </c>
      <c r="Y10" s="6">
        <f>AVERAGE(W10:W13)</f>
        <v>0.19087499999999999</v>
      </c>
      <c r="Z10" s="20">
        <v>28.336549999999995</v>
      </c>
      <c r="AA10" s="75">
        <f>STDEV(Z10:Z13)/(4^0.5)</f>
        <v>0.74585534525245956</v>
      </c>
      <c r="AB10" s="6">
        <f>AVERAGE(Z10:Z13)</f>
        <v>26.423174999999997</v>
      </c>
      <c r="AC10" s="20">
        <v>2.2799918400000001</v>
      </c>
      <c r="AD10" s="75">
        <f>STDEV(AC10:AC13)/(4^0.5)</f>
        <v>0.12283282886343562</v>
      </c>
      <c r="AE10" s="6">
        <f>AVERAGE(AC10:AC13)</f>
        <v>2.3455963999999998</v>
      </c>
      <c r="AF10" s="20">
        <v>12.4</v>
      </c>
      <c r="AG10" s="75">
        <f>STDEV(AF10:AF13)/(4^0.5)</f>
        <v>0.28686524130097518</v>
      </c>
      <c r="AH10" s="6">
        <f>AVERAGE(AF10:AF13)</f>
        <v>13.075000000000001</v>
      </c>
      <c r="AI10" s="20">
        <v>44.4</v>
      </c>
      <c r="AJ10" s="75">
        <f>STDEV(AI10:AI13)/(4^0.5)</f>
        <v>0.28686524130097479</v>
      </c>
      <c r="AK10" s="6">
        <f>AVERAGE(AI10:AI13)</f>
        <v>45.074999999999996</v>
      </c>
      <c r="AL10" s="20">
        <v>39.4</v>
      </c>
      <c r="AM10" s="75">
        <f>STDEV(AL10:AL13)/(4^0.5)</f>
        <v>1.148912529307605</v>
      </c>
      <c r="AN10" s="6">
        <f>AVERAGE(AL10:AL13)</f>
        <v>38.799999999999997</v>
      </c>
      <c r="AO10" s="1"/>
      <c r="AP10" s="1"/>
      <c r="AS10" s="1"/>
    </row>
    <row r="11" spans="1:46" x14ac:dyDescent="0.25">
      <c r="A11" s="18">
        <v>3</v>
      </c>
      <c r="B11" s="18">
        <v>2</v>
      </c>
      <c r="C11" s="19" t="s">
        <v>2</v>
      </c>
      <c r="D11" s="19">
        <v>1</v>
      </c>
      <c r="E11" s="18">
        <v>1.6</v>
      </c>
      <c r="F11" s="75"/>
      <c r="G11" s="6"/>
      <c r="H11" s="18">
        <v>0.22</v>
      </c>
      <c r="I11" s="75"/>
      <c r="J11" s="6"/>
      <c r="K11" s="20">
        <v>2.15</v>
      </c>
      <c r="L11" s="75"/>
      <c r="M11" s="6"/>
      <c r="N11" s="20">
        <v>5.0999999999999997E-2</v>
      </c>
      <c r="O11" s="75"/>
      <c r="P11" s="6"/>
      <c r="Q11" s="20">
        <f t="shared" si="0"/>
        <v>2.2010000000000001</v>
      </c>
      <c r="R11" s="75"/>
      <c r="S11" s="6"/>
      <c r="T11" s="20">
        <v>214.59018565697599</v>
      </c>
      <c r="U11" s="75"/>
      <c r="V11" s="6"/>
      <c r="W11" s="20">
        <v>0.20638461538461542</v>
      </c>
      <c r="X11" s="75"/>
      <c r="Y11" s="6"/>
      <c r="Z11" s="20">
        <v>25.518899999999995</v>
      </c>
      <c r="AA11" s="75"/>
      <c r="AB11" s="6"/>
      <c r="AC11" s="20">
        <v>2.709285599999999</v>
      </c>
      <c r="AD11" s="75"/>
      <c r="AE11" s="6"/>
      <c r="AF11" s="20">
        <v>13</v>
      </c>
      <c r="AG11" s="75"/>
      <c r="AH11" s="6"/>
      <c r="AI11" s="20">
        <v>45</v>
      </c>
      <c r="AJ11" s="75"/>
      <c r="AK11" s="6"/>
      <c r="AL11" s="20">
        <v>37</v>
      </c>
      <c r="AM11" s="75"/>
      <c r="AN11" s="6"/>
      <c r="AO11" s="1"/>
      <c r="AS11" s="1"/>
    </row>
    <row r="12" spans="1:46" x14ac:dyDescent="0.25">
      <c r="A12" s="18">
        <v>3</v>
      </c>
      <c r="B12" s="18">
        <v>3</v>
      </c>
      <c r="C12" s="19" t="s">
        <v>2</v>
      </c>
      <c r="D12" s="19">
        <v>1</v>
      </c>
      <c r="E12" s="18">
        <v>1.7</v>
      </c>
      <c r="F12" s="75"/>
      <c r="G12" s="6"/>
      <c r="H12" s="18">
        <v>0.23</v>
      </c>
      <c r="I12" s="75"/>
      <c r="J12" s="6"/>
      <c r="K12" s="20">
        <v>2.1</v>
      </c>
      <c r="L12" s="75"/>
      <c r="M12" s="6"/>
      <c r="N12" s="20">
        <v>5.847633E-2</v>
      </c>
      <c r="O12" s="75"/>
      <c r="P12" s="6"/>
      <c r="Q12" s="20">
        <f t="shared" si="0"/>
        <v>2.1584763300000001</v>
      </c>
      <c r="R12" s="75"/>
      <c r="S12" s="6"/>
      <c r="T12" s="20">
        <v>210.603150109024</v>
      </c>
      <c r="U12" s="75"/>
      <c r="V12" s="6"/>
      <c r="W12" s="20">
        <v>0.1744230769230769</v>
      </c>
      <c r="X12" s="75"/>
      <c r="Y12" s="6"/>
      <c r="Z12" s="20">
        <v>25</v>
      </c>
      <c r="AA12" s="75"/>
      <c r="AB12" s="6"/>
      <c r="AC12" s="20">
        <v>2.2017419199999999</v>
      </c>
      <c r="AD12" s="75"/>
      <c r="AE12" s="6"/>
      <c r="AF12" s="20">
        <v>13.8</v>
      </c>
      <c r="AG12" s="75"/>
      <c r="AH12" s="6"/>
      <c r="AI12" s="20">
        <v>45.8</v>
      </c>
      <c r="AJ12" s="75"/>
      <c r="AK12" s="6"/>
      <c r="AL12" s="20">
        <v>41.8</v>
      </c>
      <c r="AM12" s="75"/>
      <c r="AN12" s="6"/>
      <c r="AO12" s="1"/>
      <c r="AS12" s="1"/>
    </row>
    <row r="13" spans="1:46" x14ac:dyDescent="0.25">
      <c r="A13" s="18">
        <v>3</v>
      </c>
      <c r="B13" s="18">
        <v>4</v>
      </c>
      <c r="C13" s="19" t="s">
        <v>2</v>
      </c>
      <c r="D13" s="19">
        <v>1</v>
      </c>
      <c r="E13" s="18">
        <v>1.79</v>
      </c>
      <c r="F13" s="75"/>
      <c r="G13" s="6"/>
      <c r="H13" s="18">
        <v>0.22</v>
      </c>
      <c r="I13" s="75"/>
      <c r="J13" s="6"/>
      <c r="K13" s="20">
        <v>2.2999999999999998</v>
      </c>
      <c r="L13" s="75"/>
      <c r="M13" s="6"/>
      <c r="N13" s="20">
        <v>5.3625674999999998E-2</v>
      </c>
      <c r="O13" s="75"/>
      <c r="P13" s="6"/>
      <c r="Q13" s="20">
        <f t="shared" si="0"/>
        <v>2.353625675</v>
      </c>
      <c r="R13" s="75"/>
      <c r="S13" s="6"/>
      <c r="T13" s="20">
        <v>233.79980341559997</v>
      </c>
      <c r="U13" s="75"/>
      <c r="V13" s="6"/>
      <c r="W13" s="20">
        <v>0.21107692307692305</v>
      </c>
      <c r="X13" s="75"/>
      <c r="Y13" s="6"/>
      <c r="Z13" s="20">
        <v>26.837249999999997</v>
      </c>
      <c r="AA13" s="75"/>
      <c r="AB13" s="6"/>
      <c r="AC13" s="20">
        <v>2.1913662400000002</v>
      </c>
      <c r="AD13" s="75"/>
      <c r="AE13" s="6"/>
      <c r="AF13" s="20">
        <v>13.1</v>
      </c>
      <c r="AG13" s="75"/>
      <c r="AH13" s="6"/>
      <c r="AI13" s="20">
        <v>45.1</v>
      </c>
      <c r="AJ13" s="75"/>
      <c r="AK13" s="6"/>
      <c r="AL13" s="20">
        <v>37</v>
      </c>
      <c r="AM13" s="75"/>
      <c r="AN13" s="6"/>
      <c r="AO13" s="1"/>
      <c r="AP13" s="1"/>
      <c r="AS13" s="1"/>
    </row>
    <row r="14" spans="1:46" x14ac:dyDescent="0.25">
      <c r="A14" s="29">
        <v>4</v>
      </c>
      <c r="B14" s="29">
        <v>1</v>
      </c>
      <c r="C14" s="30" t="s">
        <v>4</v>
      </c>
      <c r="D14" s="30">
        <v>2</v>
      </c>
      <c r="E14" s="29">
        <v>1.5</v>
      </c>
      <c r="F14" s="76">
        <f>STDEV(E14:E17)/(4^0.5)</f>
        <v>6.4339593823192071E-2</v>
      </c>
      <c r="G14" s="33">
        <f>AVERAGE(E14:E17)</f>
        <v>1.5175000000000001</v>
      </c>
      <c r="H14" s="29">
        <v>0.187</v>
      </c>
      <c r="I14" s="76">
        <f>STDEV(H14:H17)/(4^0.5)</f>
        <v>8.1993394042853655E-3</v>
      </c>
      <c r="J14" s="33">
        <f>AVERAGE(H14:H17)</f>
        <v>0.19375000000000001</v>
      </c>
      <c r="K14" s="31">
        <v>2.2999999999999998</v>
      </c>
      <c r="L14" s="76">
        <f>STDEV(K14:K17)/(4^0.5)</f>
        <v>5.81185342949068E-2</v>
      </c>
      <c r="M14" s="33">
        <f>AVERAGE(K14:K17)</f>
        <v>2.2472860399999997</v>
      </c>
      <c r="N14" s="31">
        <v>6.7671099999999998E-2</v>
      </c>
      <c r="O14" s="76">
        <f>STDEV(N14:N17)/(4^0.5)</f>
        <v>4.3627870291434957E-3</v>
      </c>
      <c r="P14" s="33">
        <f>AVERAGE(N14:N17)</f>
        <v>6.1678474999999996E-2</v>
      </c>
      <c r="Q14" s="31">
        <f t="shared" si="0"/>
        <v>2.3676710999999999</v>
      </c>
      <c r="R14" s="76">
        <f>STDEV(Q14:Q17)/(4^0.5)</f>
        <v>5.6907989156903038E-2</v>
      </c>
      <c r="S14" s="33">
        <f>AVERAGE(Q14:Q17)</f>
        <v>2.308964515</v>
      </c>
      <c r="T14" s="32">
        <v>237</v>
      </c>
      <c r="U14" s="76">
        <f>STDEV(T14:T17)/(4^0.5)</f>
        <v>4.8196645803070846</v>
      </c>
      <c r="V14" s="33">
        <f>AVERAGE(T14:T17)</f>
        <v>236.25</v>
      </c>
      <c r="W14" s="31">
        <v>0.27473076923076917</v>
      </c>
      <c r="X14" s="76">
        <f>STDEV(W14:W17)/(4^0.5)</f>
        <v>1.1136823880884798E-2</v>
      </c>
      <c r="Y14" s="33">
        <f>AVERAGE(W14:W17)</f>
        <v>0.25357692307692303</v>
      </c>
      <c r="Z14" s="31">
        <v>35</v>
      </c>
      <c r="AA14" s="76">
        <f>STDEV(Z14:Z17)/(4^0.5)</f>
        <v>0.75993420767853348</v>
      </c>
      <c r="AB14" s="33">
        <f>AVERAGE(Z14:Z17)</f>
        <v>33.950000000000003</v>
      </c>
      <c r="AC14" s="31">
        <v>6.812002399999999</v>
      </c>
      <c r="AD14" s="76">
        <f>STDEV(AC14:AC17)/(4^0.5)</f>
        <v>0.10259955112566899</v>
      </c>
      <c r="AE14" s="33">
        <f>AVERAGE(AC14:AC17)</f>
        <v>6.6093855599999998</v>
      </c>
      <c r="AF14" s="31">
        <v>11.8</v>
      </c>
      <c r="AG14" s="76">
        <f>STDEV(AF14:AF17)/(4^0.5)</f>
        <v>0.42499999999999999</v>
      </c>
      <c r="AH14" s="33">
        <f>AVERAGE(AF14:AF17)</f>
        <v>11.824999999999999</v>
      </c>
      <c r="AI14" s="31">
        <v>43.7</v>
      </c>
      <c r="AJ14" s="76">
        <f>STDEV(AI14:AI17)/(4^0.5)</f>
        <v>0.11814539065631526</v>
      </c>
      <c r="AK14" s="33">
        <f>AVERAGE(AI14:AI17)</f>
        <v>43.674999999999997</v>
      </c>
      <c r="AL14" s="31">
        <v>65</v>
      </c>
      <c r="AM14" s="76">
        <f>STDEV(AL14:AL17)/(4^0.5)</f>
        <v>1.6520189667999174</v>
      </c>
      <c r="AN14" s="33">
        <f>AVERAGE(AL14:AL17)</f>
        <v>61.25</v>
      </c>
      <c r="AP14" s="1"/>
      <c r="AT14" s="1"/>
    </row>
    <row r="15" spans="1:46" x14ac:dyDescent="0.25">
      <c r="A15" s="29">
        <v>4</v>
      </c>
      <c r="B15" s="29">
        <v>2</v>
      </c>
      <c r="C15" s="30" t="s">
        <v>4</v>
      </c>
      <c r="D15" s="30">
        <v>2</v>
      </c>
      <c r="E15" s="29">
        <v>1.4</v>
      </c>
      <c r="F15" s="76"/>
      <c r="G15" s="33"/>
      <c r="H15" s="29">
        <v>0.17499999999999999</v>
      </c>
      <c r="I15" s="76"/>
      <c r="J15" s="33"/>
      <c r="K15" s="31">
        <v>2.1113359999999997</v>
      </c>
      <c r="L15" s="76"/>
      <c r="M15" s="33"/>
      <c r="N15" s="31">
        <v>5.8000000000000003E-2</v>
      </c>
      <c r="O15" s="76"/>
      <c r="P15" s="33"/>
      <c r="Q15" s="31">
        <f t="shared" si="0"/>
        <v>2.1693359999999995</v>
      </c>
      <c r="R15" s="76"/>
      <c r="S15" s="33"/>
      <c r="T15" s="32">
        <v>226</v>
      </c>
      <c r="U15" s="76"/>
      <c r="V15" s="33"/>
      <c r="W15" s="31">
        <v>0.26246153846153841</v>
      </c>
      <c r="X15" s="76"/>
      <c r="Y15" s="33"/>
      <c r="Z15" s="31">
        <v>32.5</v>
      </c>
      <c r="AA15" s="76"/>
      <c r="AB15" s="33"/>
      <c r="AC15" s="31">
        <v>6.5</v>
      </c>
      <c r="AD15" s="76"/>
      <c r="AE15" s="33"/>
      <c r="AF15" s="31">
        <v>11</v>
      </c>
      <c r="AG15" s="76"/>
      <c r="AH15" s="33"/>
      <c r="AI15" s="31">
        <v>43.5</v>
      </c>
      <c r="AJ15" s="76"/>
      <c r="AK15" s="33"/>
      <c r="AL15" s="31">
        <v>58</v>
      </c>
      <c r="AM15" s="76"/>
      <c r="AN15" s="33"/>
      <c r="AP15" s="1"/>
      <c r="AT15" s="1"/>
    </row>
    <row r="16" spans="1:46" x14ac:dyDescent="0.25">
      <c r="A16" s="29">
        <v>4</v>
      </c>
      <c r="B16" s="29">
        <v>3</v>
      </c>
      <c r="C16" s="30" t="s">
        <v>4</v>
      </c>
      <c r="D16" s="30">
        <v>2</v>
      </c>
      <c r="E16" s="29">
        <v>1.47</v>
      </c>
      <c r="F16" s="76"/>
      <c r="G16" s="33"/>
      <c r="H16" s="29">
        <v>0.2</v>
      </c>
      <c r="I16" s="76"/>
      <c r="J16" s="33"/>
      <c r="K16" s="31">
        <v>2.3778081599999994</v>
      </c>
      <c r="L16" s="76"/>
      <c r="M16" s="33"/>
      <c r="N16" s="31">
        <v>5.1132934999999997E-2</v>
      </c>
      <c r="O16" s="76"/>
      <c r="P16" s="33"/>
      <c r="Q16" s="31">
        <f t="shared" si="0"/>
        <v>2.4289410949999994</v>
      </c>
      <c r="R16" s="76"/>
      <c r="S16" s="33"/>
      <c r="T16" s="32">
        <v>249</v>
      </c>
      <c r="U16" s="76"/>
      <c r="V16" s="33"/>
      <c r="W16" s="31">
        <v>0.22257692307692306</v>
      </c>
      <c r="X16" s="76"/>
      <c r="Y16" s="33"/>
      <c r="Z16" s="31">
        <v>35.5</v>
      </c>
      <c r="AA16" s="76"/>
      <c r="AB16" s="33"/>
      <c r="AC16" s="31">
        <v>6.7484513599999989</v>
      </c>
      <c r="AD16" s="76"/>
      <c r="AE16" s="33"/>
      <c r="AF16" s="31">
        <v>11.5</v>
      </c>
      <c r="AG16" s="76"/>
      <c r="AH16" s="33"/>
      <c r="AI16" s="31">
        <v>43.5</v>
      </c>
      <c r="AJ16" s="76"/>
      <c r="AK16" s="33"/>
      <c r="AL16" s="31">
        <v>63</v>
      </c>
      <c r="AM16" s="76"/>
      <c r="AN16" s="33"/>
      <c r="AP16" s="1"/>
      <c r="AT16" s="1"/>
    </row>
    <row r="17" spans="1:46" x14ac:dyDescent="0.25">
      <c r="A17" s="29">
        <v>4</v>
      </c>
      <c r="B17" s="29">
        <v>4</v>
      </c>
      <c r="C17" s="30" t="s">
        <v>4</v>
      </c>
      <c r="D17" s="30">
        <v>2</v>
      </c>
      <c r="E17" s="29">
        <v>1.7</v>
      </c>
      <c r="F17" s="76"/>
      <c r="G17" s="33"/>
      <c r="H17" s="29">
        <v>0.21299999999999999</v>
      </c>
      <c r="I17" s="76"/>
      <c r="J17" s="33"/>
      <c r="K17" s="31">
        <v>2.2000000000000002</v>
      </c>
      <c r="L17" s="76"/>
      <c r="M17" s="33"/>
      <c r="N17" s="31">
        <v>6.9909865000000002E-2</v>
      </c>
      <c r="O17" s="76"/>
      <c r="P17" s="33"/>
      <c r="Q17" s="31">
        <f t="shared" si="0"/>
        <v>2.2699098650000002</v>
      </c>
      <c r="R17" s="76"/>
      <c r="S17" s="33"/>
      <c r="T17" s="32">
        <v>233</v>
      </c>
      <c r="U17" s="76"/>
      <c r="V17" s="33"/>
      <c r="W17" s="31">
        <v>0.25453846153846149</v>
      </c>
      <c r="X17" s="76"/>
      <c r="Y17" s="33"/>
      <c r="Z17" s="31">
        <v>32.799999999999997</v>
      </c>
      <c r="AA17" s="76"/>
      <c r="AB17" s="33"/>
      <c r="AC17" s="31">
        <v>6.3770884799999994</v>
      </c>
      <c r="AD17" s="76"/>
      <c r="AE17" s="33"/>
      <c r="AF17" s="31">
        <v>13</v>
      </c>
      <c r="AG17" s="76"/>
      <c r="AH17" s="33"/>
      <c r="AI17" s="31">
        <v>44</v>
      </c>
      <c r="AJ17" s="76"/>
      <c r="AK17" s="33"/>
      <c r="AL17" s="31">
        <v>59</v>
      </c>
      <c r="AM17" s="76"/>
      <c r="AN17" s="33"/>
      <c r="AP17" s="1"/>
      <c r="AT17" s="1"/>
    </row>
    <row r="18" spans="1:46" x14ac:dyDescent="0.25">
      <c r="A18" s="21">
        <v>5</v>
      </c>
      <c r="B18" s="21">
        <v>1</v>
      </c>
      <c r="C18" s="22" t="s">
        <v>3</v>
      </c>
      <c r="D18" s="22">
        <v>2</v>
      </c>
      <c r="E18" s="21">
        <v>1.4</v>
      </c>
      <c r="F18" s="77">
        <f>STDEV(E18:E21)/(4^0.5)</f>
        <v>5.2499999999999998E-2</v>
      </c>
      <c r="G18" s="7">
        <f>AVERAGE(E18:E21)</f>
        <v>1.5225</v>
      </c>
      <c r="H18" s="21">
        <v>0.2</v>
      </c>
      <c r="I18" s="77">
        <f>STDEV(H18:H21)/(4^0.5)</f>
        <v>5.0579969684978387E-3</v>
      </c>
      <c r="J18" s="7">
        <f>AVERAGE(H18:H21)</f>
        <v>0.19750000000000001</v>
      </c>
      <c r="K18" s="23">
        <v>2.4</v>
      </c>
      <c r="L18" s="77">
        <f>STDEV(K18:K21)/(4^0.5)</f>
        <v>7.2476929703280638E-2</v>
      </c>
      <c r="M18" s="7">
        <f>AVERAGE(K18:K21)</f>
        <v>2.4964007399999999</v>
      </c>
      <c r="N18" s="23">
        <v>4.5999999999999999E-2</v>
      </c>
      <c r="O18" s="77">
        <f>STDEV(N18:N21)/(4^0.5)</f>
        <v>4.575254732975001E-3</v>
      </c>
      <c r="P18" s="7">
        <f>AVERAGE(N18:N21)</f>
        <v>5.8127206249999994E-2</v>
      </c>
      <c r="Q18" s="23">
        <f t="shared" si="0"/>
        <v>2.4459999999999997</v>
      </c>
      <c r="R18" s="77">
        <f>STDEV(Q18:Q21)/(4^0.5)</f>
        <v>7.314209502070658E-2</v>
      </c>
      <c r="S18" s="7">
        <f>AVERAGE(Q18:Q21)</f>
        <v>2.5545279462499999</v>
      </c>
      <c r="T18" s="24">
        <v>234</v>
      </c>
      <c r="U18" s="77">
        <f>STDEV(T18:T21)/(4^0.5)</f>
        <v>5.5883062430996624</v>
      </c>
      <c r="V18" s="7">
        <f>AVERAGE(T18:T21)</f>
        <v>240.75</v>
      </c>
      <c r="W18" s="23">
        <v>0.25765384615384618</v>
      </c>
      <c r="X18" s="77">
        <f>STDEV(W18:W21)/(4^0.5)</f>
        <v>6.1541466272797699E-3</v>
      </c>
      <c r="Y18" s="7">
        <f>AVERAGE(W18:W21)</f>
        <v>0.27353846153846151</v>
      </c>
      <c r="Z18" s="23">
        <v>33.5</v>
      </c>
      <c r="AA18" s="77">
        <f>STDEV(Z18:Z21)/(4^0.5)</f>
        <v>0.81496421189317692</v>
      </c>
      <c r="AB18" s="7">
        <f>AVERAGE(Z18:Z21)</f>
        <v>34.85</v>
      </c>
      <c r="AC18" s="23">
        <v>6.4082155199999997</v>
      </c>
      <c r="AD18" s="77">
        <f>STDEV(AC18:AC21)/(4^0.5)</f>
        <v>6.7910076553135801E-2</v>
      </c>
      <c r="AE18" s="7">
        <f>AVERAGE(AC18:AC21)</f>
        <v>6.3556954399999999</v>
      </c>
      <c r="AF18" s="23">
        <v>9.5938250000000025</v>
      </c>
      <c r="AG18" s="77">
        <f>STDEV(AF18:AF21)/(4^0.5)</f>
        <v>0.84779996809726532</v>
      </c>
      <c r="AH18" s="7">
        <f>AVERAGE(AF18:AF21)</f>
        <v>12.031698749999999</v>
      </c>
      <c r="AI18" s="23">
        <v>44.2</v>
      </c>
      <c r="AJ18" s="77">
        <f>STDEV(AI18:AI21)/(4^0.5)</f>
        <v>0.10632933480024409</v>
      </c>
      <c r="AK18" s="7">
        <f>AVERAGE(AI18:AI21)</f>
        <v>44.260726249999998</v>
      </c>
      <c r="AL18" s="23">
        <v>53.850465</v>
      </c>
      <c r="AM18" s="77">
        <f>STDEV(AL18:AL21)/(4^0.5)</f>
        <v>2.0889109111601822</v>
      </c>
      <c r="AN18" s="7">
        <f>AVERAGE(AL18:AL21)</f>
        <v>58.462616249999996</v>
      </c>
      <c r="AO18" s="1"/>
      <c r="AS18" s="1"/>
    </row>
    <row r="19" spans="1:46" x14ac:dyDescent="0.25">
      <c r="A19" s="21">
        <v>5</v>
      </c>
      <c r="B19" s="21">
        <v>2</v>
      </c>
      <c r="C19" s="22" t="s">
        <v>3</v>
      </c>
      <c r="D19" s="22">
        <v>2</v>
      </c>
      <c r="E19" s="21">
        <v>1.55</v>
      </c>
      <c r="F19" s="77"/>
      <c r="G19" s="7"/>
      <c r="H19" s="21">
        <v>0.19400000000000001</v>
      </c>
      <c r="I19" s="77"/>
      <c r="J19" s="7"/>
      <c r="K19" s="23">
        <v>2.7</v>
      </c>
      <c r="L19" s="77"/>
      <c r="M19" s="7"/>
      <c r="N19" s="23">
        <v>6.0070485E-2</v>
      </c>
      <c r="O19" s="77"/>
      <c r="P19" s="7"/>
      <c r="Q19" s="23">
        <f t="shared" si="0"/>
        <v>2.760070485</v>
      </c>
      <c r="R19" s="77"/>
      <c r="S19" s="7"/>
      <c r="T19" s="24">
        <v>244</v>
      </c>
      <c r="U19" s="77"/>
      <c r="V19" s="7"/>
      <c r="W19" s="23">
        <v>0.26999999999999996</v>
      </c>
      <c r="X19" s="77"/>
      <c r="Y19" s="7"/>
      <c r="Z19" s="23">
        <v>33.4</v>
      </c>
      <c r="AA19" s="77"/>
      <c r="AB19" s="7"/>
      <c r="AC19" s="23">
        <v>6.2</v>
      </c>
      <c r="AD19" s="77"/>
      <c r="AE19" s="7"/>
      <c r="AF19" s="23">
        <v>13</v>
      </c>
      <c r="AG19" s="77"/>
      <c r="AH19" s="7"/>
      <c r="AI19" s="23">
        <v>44</v>
      </c>
      <c r="AJ19" s="77"/>
      <c r="AK19" s="7"/>
      <c r="AL19" s="23">
        <v>58</v>
      </c>
      <c r="AM19" s="77"/>
      <c r="AN19" s="7"/>
      <c r="AO19" s="1"/>
      <c r="AS19" s="1"/>
    </row>
    <row r="20" spans="1:46" x14ac:dyDescent="0.25">
      <c r="A20" s="21">
        <v>5</v>
      </c>
      <c r="B20" s="21">
        <v>3</v>
      </c>
      <c r="C20" s="22" t="s">
        <v>3</v>
      </c>
      <c r="D20" s="22">
        <v>2</v>
      </c>
      <c r="E20" s="21">
        <v>1.49</v>
      </c>
      <c r="F20" s="77"/>
      <c r="G20" s="7"/>
      <c r="H20" s="21">
        <v>0.186</v>
      </c>
      <c r="I20" s="77"/>
      <c r="J20" s="7"/>
      <c r="K20" s="23">
        <v>2.3856029599999995</v>
      </c>
      <c r="L20" s="77"/>
      <c r="M20" s="7"/>
      <c r="N20" s="23">
        <v>6.8143284999999998E-2</v>
      </c>
      <c r="O20" s="77"/>
      <c r="P20" s="7"/>
      <c r="Q20" s="23">
        <f t="shared" si="0"/>
        <v>2.4537462449999996</v>
      </c>
      <c r="R20" s="77"/>
      <c r="S20" s="7"/>
      <c r="T20" s="24">
        <v>255</v>
      </c>
      <c r="U20" s="77"/>
      <c r="V20" s="7"/>
      <c r="W20" s="23">
        <v>0.28396153846153843</v>
      </c>
      <c r="X20" s="77"/>
      <c r="Y20" s="7"/>
      <c r="Z20" s="23">
        <v>36</v>
      </c>
      <c r="AA20" s="77"/>
      <c r="AB20" s="7"/>
      <c r="AC20" s="23">
        <v>6.5145662399999988</v>
      </c>
      <c r="AD20" s="77"/>
      <c r="AE20" s="7"/>
      <c r="AF20" s="23">
        <v>13.342904999999995</v>
      </c>
      <c r="AG20" s="77"/>
      <c r="AH20" s="7"/>
      <c r="AI20" s="23">
        <v>44.342904999999995</v>
      </c>
      <c r="AJ20" s="77"/>
      <c r="AK20" s="7"/>
      <c r="AL20" s="23">
        <v>64</v>
      </c>
      <c r="AM20" s="77"/>
      <c r="AN20" s="7"/>
      <c r="AO20" s="1"/>
      <c r="AS20" s="1"/>
    </row>
    <row r="21" spans="1:46" x14ac:dyDescent="0.25">
      <c r="A21" s="21">
        <v>5</v>
      </c>
      <c r="B21" s="21">
        <v>4</v>
      </c>
      <c r="C21" s="22" t="s">
        <v>3</v>
      </c>
      <c r="D21" s="22">
        <v>2</v>
      </c>
      <c r="E21" s="21">
        <v>1.65</v>
      </c>
      <c r="F21" s="77"/>
      <c r="G21" s="7"/>
      <c r="H21" s="21">
        <v>0.21</v>
      </c>
      <c r="I21" s="77"/>
      <c r="J21" s="7"/>
      <c r="K21" s="23">
        <v>2.5</v>
      </c>
      <c r="L21" s="77"/>
      <c r="M21" s="7"/>
      <c r="N21" s="23">
        <v>5.8295054999999998E-2</v>
      </c>
      <c r="O21" s="77"/>
      <c r="P21" s="7"/>
      <c r="Q21" s="23">
        <f t="shared" si="0"/>
        <v>2.5582950549999999</v>
      </c>
      <c r="R21" s="77"/>
      <c r="S21" s="7"/>
      <c r="T21" s="24">
        <v>230</v>
      </c>
      <c r="U21" s="77"/>
      <c r="V21" s="7"/>
      <c r="W21" s="23">
        <v>0.28253846153846146</v>
      </c>
      <c r="X21" s="77"/>
      <c r="Y21" s="7"/>
      <c r="Z21" s="23">
        <v>36.5</v>
      </c>
      <c r="AA21" s="77"/>
      <c r="AB21" s="7"/>
      <c r="AC21" s="23">
        <v>6.3</v>
      </c>
      <c r="AD21" s="77"/>
      <c r="AE21" s="7"/>
      <c r="AF21" s="23">
        <v>12.190064999999997</v>
      </c>
      <c r="AG21" s="77"/>
      <c r="AH21" s="7"/>
      <c r="AI21" s="23">
        <v>44.5</v>
      </c>
      <c r="AJ21" s="77"/>
      <c r="AK21" s="7"/>
      <c r="AL21" s="23">
        <v>58</v>
      </c>
      <c r="AM21" s="77"/>
      <c r="AN21" s="7"/>
      <c r="AO21" s="1"/>
      <c r="AS21" s="1"/>
    </row>
    <row r="22" spans="1:46" x14ac:dyDescent="0.25">
      <c r="A22" s="25">
        <v>6</v>
      </c>
      <c r="B22" s="25">
        <v>1</v>
      </c>
      <c r="C22" s="26" t="s">
        <v>2</v>
      </c>
      <c r="D22" s="26">
        <v>2</v>
      </c>
      <c r="E22" s="25">
        <v>1.3</v>
      </c>
      <c r="F22" s="78">
        <f>STDEV(E22:E25)/(4^0.5)</f>
        <v>4.0285439884239375E-2</v>
      </c>
      <c r="G22" s="8">
        <f>AVERAGE(E22:E25)</f>
        <v>1.3525</v>
      </c>
      <c r="H22" s="25">
        <v>0.16300000000000001</v>
      </c>
      <c r="I22" s="78">
        <f>STDEV(H22:H25)/(4^0.5)</f>
        <v>7.2629195231669703E-3</v>
      </c>
      <c r="J22" s="8">
        <f>AVERAGE(H22:H25)</f>
        <v>0.1595</v>
      </c>
      <c r="K22" s="27">
        <v>1.9</v>
      </c>
      <c r="L22" s="78">
        <f>STDEV(K22:K25)/(4^0.5)</f>
        <v>8.5391256382996675E-2</v>
      </c>
      <c r="M22" s="8">
        <f>AVERAGE(K22:K25)</f>
        <v>1.925</v>
      </c>
      <c r="N22" s="27">
        <v>6.2E-2</v>
      </c>
      <c r="O22" s="78">
        <f>STDEV(N22:N25)/(4^0.5)</f>
        <v>4.1432676315520138E-3</v>
      </c>
      <c r="P22" s="8">
        <f>AVERAGE(N22:N25)</f>
        <v>5.2999999999999999E-2</v>
      </c>
      <c r="Q22" s="27">
        <f t="shared" si="0"/>
        <v>1.962</v>
      </c>
      <c r="R22" s="78">
        <f>STDEV(Q22:Q25)/(4^0.5)</f>
        <v>8.4806642821577807E-2</v>
      </c>
      <c r="S22" s="8">
        <f>AVERAGE(Q22:Q25)</f>
        <v>1.978</v>
      </c>
      <c r="T22" s="27">
        <v>283</v>
      </c>
      <c r="U22" s="78">
        <f>STDEV(T22:T25)/(4^0.5)</f>
        <v>4.8616457999725116</v>
      </c>
      <c r="V22" s="8">
        <f>AVERAGE(T22:T25)</f>
        <v>275.17810558875999</v>
      </c>
      <c r="W22" s="27">
        <v>0.36307692307692302</v>
      </c>
      <c r="X22" s="78">
        <f>STDEV(W22:W25)/(4^0.5)</f>
        <v>1.0010103377350615E-2</v>
      </c>
      <c r="Y22" s="8">
        <f>AVERAGE(W22:W25)</f>
        <v>0.34553846153846157</v>
      </c>
      <c r="Z22" s="27">
        <v>30.8</v>
      </c>
      <c r="AA22" s="78">
        <f>STDEV(Z22:Z25)/(4^0.5)</f>
        <v>0.40893031267564339</v>
      </c>
      <c r="AB22" s="8">
        <f>AVERAGE(Z22:Z25)</f>
        <v>30.501224999999998</v>
      </c>
      <c r="AC22" s="27">
        <v>4.3391319999999993</v>
      </c>
      <c r="AD22" s="78">
        <f>STDEV(AC22:AC25)/(4^0.5)</f>
        <v>5.6734345758587268E-2</v>
      </c>
      <c r="AE22" s="8">
        <f>AVERAGE(AC22:AC25)</f>
        <v>4.2311230399999999</v>
      </c>
      <c r="AF22" s="27">
        <v>11.544784999999997</v>
      </c>
      <c r="AG22" s="78">
        <f>STDEV(AF22:AF25)/(4^0.5)</f>
        <v>0.52883699199280554</v>
      </c>
      <c r="AH22" s="8">
        <f>AVERAGE(AF22:AF25)</f>
        <v>10.192415</v>
      </c>
      <c r="AI22" s="27">
        <v>43</v>
      </c>
      <c r="AJ22" s="78">
        <f>STDEV(AI22:AI25)/(4^0.5)</f>
        <v>0.21212595373361653</v>
      </c>
      <c r="AK22" s="8">
        <f>AVERAGE(AI22:AI25)</f>
        <v>42.745156250000008</v>
      </c>
      <c r="AL22" s="27">
        <v>51.544784999999997</v>
      </c>
      <c r="AM22" s="78">
        <f>STDEV(AL22:AL25)/(4^0.5)</f>
        <v>0.76734637562233243</v>
      </c>
      <c r="AN22" s="8">
        <f>AVERAGE(AL22:AL25)</f>
        <v>52.886196249999998</v>
      </c>
      <c r="AP22" s="1"/>
      <c r="AT22" s="1"/>
    </row>
    <row r="23" spans="1:46" x14ac:dyDescent="0.25">
      <c r="A23" s="25">
        <v>6</v>
      </c>
      <c r="B23" s="25">
        <v>2</v>
      </c>
      <c r="C23" s="26" t="s">
        <v>2</v>
      </c>
      <c r="D23" s="26">
        <v>2</v>
      </c>
      <c r="E23" s="25">
        <v>1.4</v>
      </c>
      <c r="F23" s="78"/>
      <c r="G23" s="8"/>
      <c r="H23" s="25">
        <v>0.17499999999999999</v>
      </c>
      <c r="I23" s="78"/>
      <c r="J23" s="8"/>
      <c r="K23" s="27">
        <v>2.1</v>
      </c>
      <c r="L23" s="78"/>
      <c r="M23" s="8"/>
      <c r="N23" s="27">
        <v>5.5E-2</v>
      </c>
      <c r="O23" s="78"/>
      <c r="P23" s="8"/>
      <c r="Q23" s="27">
        <f t="shared" si="0"/>
        <v>2.1550000000000002</v>
      </c>
      <c r="R23" s="78"/>
      <c r="S23" s="8"/>
      <c r="T23" s="27">
        <v>278.86081023871998</v>
      </c>
      <c r="U23" s="78"/>
      <c r="V23" s="8"/>
      <c r="W23" s="27">
        <v>0.33869230769230768</v>
      </c>
      <c r="X23" s="78"/>
      <c r="Y23" s="8"/>
      <c r="Z23" s="27">
        <v>30.049999999999997</v>
      </c>
      <c r="AA23" s="78"/>
      <c r="AB23" s="8"/>
      <c r="AC23" s="27">
        <v>4.0853601599999996</v>
      </c>
      <c r="AD23" s="78"/>
      <c r="AE23" s="8"/>
      <c r="AF23" s="27">
        <v>10.480624999999996</v>
      </c>
      <c r="AG23" s="78"/>
      <c r="AH23" s="8"/>
      <c r="AI23" s="27">
        <v>42.480624999999996</v>
      </c>
      <c r="AJ23" s="78"/>
      <c r="AK23" s="8"/>
      <c r="AL23" s="27">
        <v>55</v>
      </c>
      <c r="AM23" s="78"/>
      <c r="AN23" s="8"/>
      <c r="AP23" s="1"/>
      <c r="AT23" s="1"/>
    </row>
    <row r="24" spans="1:46" x14ac:dyDescent="0.25">
      <c r="A24" s="25">
        <v>6</v>
      </c>
      <c r="B24" s="25">
        <v>3</v>
      </c>
      <c r="C24" s="26" t="s">
        <v>2</v>
      </c>
      <c r="D24" s="26">
        <v>2</v>
      </c>
      <c r="E24" s="25">
        <v>1.27</v>
      </c>
      <c r="F24" s="78"/>
      <c r="G24" s="8"/>
      <c r="H24" s="25">
        <v>0.16</v>
      </c>
      <c r="I24" s="78"/>
      <c r="J24" s="8"/>
      <c r="K24" s="27">
        <v>1.7</v>
      </c>
      <c r="L24" s="78"/>
      <c r="M24" s="8"/>
      <c r="N24" s="27">
        <v>5.2999999999999999E-2</v>
      </c>
      <c r="O24" s="78"/>
      <c r="P24" s="8"/>
      <c r="Q24" s="27">
        <f t="shared" si="0"/>
        <v>1.7529999999999999</v>
      </c>
      <c r="R24" s="78"/>
      <c r="S24" s="8"/>
      <c r="T24" s="27">
        <v>277.87284557250399</v>
      </c>
      <c r="U24" s="78"/>
      <c r="V24" s="8"/>
      <c r="W24" s="27">
        <v>0.32030769230769235</v>
      </c>
      <c r="X24" s="78"/>
      <c r="Y24" s="8"/>
      <c r="Z24" s="27">
        <v>31.499999999999996</v>
      </c>
      <c r="AA24" s="78"/>
      <c r="AB24" s="8"/>
      <c r="AC24" s="27">
        <v>4.2</v>
      </c>
      <c r="AD24" s="78"/>
      <c r="AE24" s="8"/>
      <c r="AF24" s="27">
        <v>9.150425000000002</v>
      </c>
      <c r="AG24" s="78"/>
      <c r="AH24" s="8"/>
      <c r="AI24" s="27">
        <v>43.2</v>
      </c>
      <c r="AJ24" s="78"/>
      <c r="AK24" s="8"/>
      <c r="AL24" s="27">
        <v>52</v>
      </c>
      <c r="AM24" s="78"/>
      <c r="AN24" s="8"/>
      <c r="AP24" s="1"/>
      <c r="AT24" s="1"/>
    </row>
    <row r="25" spans="1:46" x14ac:dyDescent="0.25">
      <c r="A25" s="25">
        <v>6</v>
      </c>
      <c r="B25" s="25">
        <v>4</v>
      </c>
      <c r="C25" s="26" t="s">
        <v>2</v>
      </c>
      <c r="D25" s="26">
        <v>2</v>
      </c>
      <c r="E25" s="25">
        <v>1.44</v>
      </c>
      <c r="F25" s="78"/>
      <c r="G25" s="8"/>
      <c r="H25" s="25">
        <v>0.14000000000000001</v>
      </c>
      <c r="I25" s="78"/>
      <c r="J25" s="8"/>
      <c r="K25" s="27">
        <v>2</v>
      </c>
      <c r="L25" s="78"/>
      <c r="M25" s="8"/>
      <c r="N25" s="27">
        <v>4.2000000000000003E-2</v>
      </c>
      <c r="O25" s="78"/>
      <c r="P25" s="8"/>
      <c r="Q25" s="27">
        <f t="shared" si="0"/>
        <v>2.0419999999999998</v>
      </c>
      <c r="R25" s="78"/>
      <c r="S25" s="8"/>
      <c r="T25" s="27">
        <v>260.97876654381599</v>
      </c>
      <c r="U25" s="78"/>
      <c r="V25" s="8"/>
      <c r="W25" s="27">
        <v>0.36007692307692307</v>
      </c>
      <c r="X25" s="78"/>
      <c r="Y25" s="8"/>
      <c r="Z25" s="27">
        <v>29.654900000000001</v>
      </c>
      <c r="AA25" s="78"/>
      <c r="AB25" s="8"/>
      <c r="AC25" s="27">
        <v>4.3</v>
      </c>
      <c r="AD25" s="78"/>
      <c r="AE25" s="8"/>
      <c r="AF25" s="27">
        <v>9.5938250000000025</v>
      </c>
      <c r="AG25" s="78"/>
      <c r="AH25" s="8"/>
      <c r="AI25" s="27">
        <v>42.3</v>
      </c>
      <c r="AJ25" s="78"/>
      <c r="AK25" s="8"/>
      <c r="AL25" s="27">
        <v>53</v>
      </c>
      <c r="AM25" s="78"/>
      <c r="AN25" s="8"/>
      <c r="AP25" s="1"/>
      <c r="AT25" s="1"/>
    </row>
    <row r="26" spans="1:46" x14ac:dyDescent="0.25">
      <c r="AC26" s="72">
        <f>AVERAGE(AC2:AC25)</f>
        <v>4.2305043333333323</v>
      </c>
    </row>
  </sheetData>
  <sortState ref="B2:P25">
    <sortCondition ref="D2:D25"/>
    <sortCondition ref="C2:C2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topLeftCell="T1" workbookViewId="0">
      <selection activeCell="AA2" sqref="AA2"/>
    </sheetView>
  </sheetViews>
  <sheetFormatPr defaultRowHeight="15" x14ac:dyDescent="0.25"/>
  <cols>
    <col min="1" max="1" width="22.5703125" customWidth="1"/>
    <col min="2" max="2" width="9.42578125" bestFit="1" customWidth="1"/>
    <col min="3" max="3" width="11.85546875" bestFit="1" customWidth="1"/>
    <col min="4" max="5" width="9.42578125" customWidth="1"/>
    <col min="18" max="18" width="13.140625" customWidth="1"/>
    <col min="21" max="21" width="12.42578125" customWidth="1"/>
    <col min="36" max="36" width="11.5703125" customWidth="1"/>
  </cols>
  <sheetData>
    <row r="1" spans="1:38" ht="15.75" x14ac:dyDescent="0.25">
      <c r="A1" s="93" t="s">
        <v>49</v>
      </c>
      <c r="B1" s="93" t="s">
        <v>50</v>
      </c>
      <c r="C1" s="93" t="s">
        <v>36</v>
      </c>
      <c r="D1" s="90" t="s">
        <v>51</v>
      </c>
      <c r="E1" s="90" t="s">
        <v>52</v>
      </c>
      <c r="F1" s="93" t="s">
        <v>7</v>
      </c>
      <c r="G1" s="90" t="s">
        <v>51</v>
      </c>
      <c r="H1" s="90" t="s">
        <v>52</v>
      </c>
      <c r="I1" s="93" t="s">
        <v>8</v>
      </c>
      <c r="J1" s="90" t="s">
        <v>51</v>
      </c>
      <c r="K1" s="90" t="s">
        <v>52</v>
      </c>
      <c r="L1" s="93" t="s">
        <v>9</v>
      </c>
      <c r="M1" s="90" t="s">
        <v>51</v>
      </c>
      <c r="N1" s="90" t="s">
        <v>52</v>
      </c>
      <c r="O1" s="93" t="s">
        <v>47</v>
      </c>
      <c r="P1" s="90" t="s">
        <v>51</v>
      </c>
      <c r="Q1" s="90" t="s">
        <v>52</v>
      </c>
      <c r="R1" s="93" t="s">
        <v>11</v>
      </c>
      <c r="S1" s="90" t="s">
        <v>51</v>
      </c>
      <c r="T1" s="90" t="s">
        <v>52</v>
      </c>
      <c r="U1" s="93" t="s">
        <v>12</v>
      </c>
      <c r="V1" s="90" t="s">
        <v>51</v>
      </c>
      <c r="W1" s="90" t="s">
        <v>52</v>
      </c>
      <c r="X1" s="93" t="s">
        <v>75</v>
      </c>
      <c r="Y1" s="90" t="s">
        <v>51</v>
      </c>
      <c r="Z1" s="90" t="s">
        <v>52</v>
      </c>
      <c r="AA1" s="93" t="s">
        <v>76</v>
      </c>
      <c r="AB1" s="90" t="s">
        <v>51</v>
      </c>
      <c r="AC1" s="90" t="s">
        <v>52</v>
      </c>
      <c r="AD1" s="93" t="s">
        <v>15</v>
      </c>
      <c r="AE1" s="90" t="s">
        <v>51</v>
      </c>
      <c r="AF1" s="90" t="s">
        <v>52</v>
      </c>
      <c r="AG1" s="93" t="s">
        <v>16</v>
      </c>
      <c r="AH1" s="90" t="s">
        <v>51</v>
      </c>
      <c r="AI1" s="90" t="s">
        <v>52</v>
      </c>
      <c r="AJ1" s="93" t="s">
        <v>17</v>
      </c>
      <c r="AK1" s="90" t="s">
        <v>51</v>
      </c>
      <c r="AL1" s="90" t="s">
        <v>52</v>
      </c>
    </row>
    <row r="2" spans="1:38" ht="15.75" x14ac:dyDescent="0.25">
      <c r="A2" s="93" t="s">
        <v>73</v>
      </c>
      <c r="B2" s="96">
        <v>1</v>
      </c>
      <c r="C2" s="94">
        <v>0.66666667000000002</v>
      </c>
      <c r="D2" s="91">
        <v>87.21</v>
      </c>
      <c r="E2" s="91" t="s">
        <v>53</v>
      </c>
      <c r="F2" s="94">
        <v>1.4701499999999999E-2</v>
      </c>
      <c r="G2" s="91">
        <v>126.04</v>
      </c>
      <c r="H2" s="91" t="s">
        <v>53</v>
      </c>
      <c r="I2" s="94">
        <v>0.43201666999999999</v>
      </c>
      <c r="J2" s="91">
        <v>20.47</v>
      </c>
      <c r="K2" s="91">
        <v>2.9999999999999997E-4</v>
      </c>
      <c r="L2" s="98">
        <v>4.1667000000000003E-2</v>
      </c>
      <c r="M2" s="91">
        <v>5</v>
      </c>
      <c r="N2" s="91">
        <v>3.8199999999999998E-2</v>
      </c>
      <c r="O2" s="94">
        <v>0.45926666999999999</v>
      </c>
      <c r="P2" s="91">
        <v>21.59</v>
      </c>
      <c r="Q2" s="91">
        <v>2.0000000000000001E-4</v>
      </c>
      <c r="R2" s="94">
        <v>38111.743000000002</v>
      </c>
      <c r="S2" s="91">
        <v>371.84</v>
      </c>
      <c r="T2" s="91" t="s">
        <v>53</v>
      </c>
      <c r="U2" s="94">
        <v>0.10935</v>
      </c>
      <c r="V2" s="91">
        <v>348.37</v>
      </c>
      <c r="W2" s="91" t="s">
        <v>53</v>
      </c>
      <c r="X2" s="94">
        <v>198.03014999999999</v>
      </c>
      <c r="Y2" s="91">
        <v>82.42</v>
      </c>
      <c r="Z2" s="91" t="s">
        <v>53</v>
      </c>
      <c r="AA2" s="94">
        <v>54.150104169999999</v>
      </c>
      <c r="AB2" s="91">
        <v>1525.18</v>
      </c>
      <c r="AC2" s="91" t="s">
        <v>53</v>
      </c>
      <c r="AD2" s="94">
        <v>27.9288375</v>
      </c>
      <c r="AE2" s="91">
        <v>31.63</v>
      </c>
      <c r="AF2" s="91" t="s">
        <v>53</v>
      </c>
      <c r="AG2" s="94">
        <v>22.717604170000001</v>
      </c>
      <c r="AH2" s="91">
        <v>158.06</v>
      </c>
      <c r="AI2" s="91" t="s">
        <v>53</v>
      </c>
      <c r="AJ2" s="94">
        <v>1337.877338</v>
      </c>
      <c r="AK2" s="91">
        <v>174.46</v>
      </c>
      <c r="AL2" s="91" t="s">
        <v>53</v>
      </c>
    </row>
    <row r="3" spans="1:38" ht="15.75" x14ac:dyDescent="0.25">
      <c r="A3" s="93" t="s">
        <v>5</v>
      </c>
      <c r="B3" s="96">
        <v>2</v>
      </c>
      <c r="C3" s="94">
        <v>7.8029169999999995E-2</v>
      </c>
      <c r="D3" s="91">
        <v>10.210000000000001</v>
      </c>
      <c r="E3" s="91">
        <v>1.1000000000000001E-3</v>
      </c>
      <c r="F3" s="94">
        <v>2.0871700000000002E-3</v>
      </c>
      <c r="G3" s="91">
        <v>17.89</v>
      </c>
      <c r="H3" s="91" t="s">
        <v>53</v>
      </c>
      <c r="I3" s="94">
        <v>0.61021250000000005</v>
      </c>
      <c r="J3" s="91">
        <v>28.92</v>
      </c>
      <c r="K3" s="91" t="s">
        <v>53</v>
      </c>
      <c r="L3" s="98">
        <v>3.5000000000000003E-2</v>
      </c>
      <c r="M3" s="91">
        <v>4.2</v>
      </c>
      <c r="N3" s="91">
        <v>3.1800000000000002E-2</v>
      </c>
      <c r="O3" s="94">
        <v>0.63100416999999998</v>
      </c>
      <c r="P3" s="91">
        <v>29.66</v>
      </c>
      <c r="Q3" s="91" t="s">
        <v>53</v>
      </c>
      <c r="R3" s="94">
        <v>8657.8308899999993</v>
      </c>
      <c r="S3" s="91">
        <v>84.47</v>
      </c>
      <c r="T3" s="91" t="s">
        <v>53</v>
      </c>
      <c r="U3" s="94">
        <v>1.321667E-2</v>
      </c>
      <c r="V3" s="91">
        <v>42.11</v>
      </c>
      <c r="W3" s="91" t="s">
        <v>53</v>
      </c>
      <c r="X3" s="94">
        <v>353.49811249999999</v>
      </c>
      <c r="Y3" s="91">
        <v>147.13</v>
      </c>
      <c r="Z3" s="91" t="s">
        <v>53</v>
      </c>
      <c r="AA3" s="94">
        <v>5.5415291699999996</v>
      </c>
      <c r="AB3" s="91">
        <v>156.08000000000001</v>
      </c>
      <c r="AC3" s="91" t="s">
        <v>53</v>
      </c>
      <c r="AD3" s="94">
        <v>4.0675541700000002</v>
      </c>
      <c r="AE3" s="91">
        <v>4.6100000000000003</v>
      </c>
      <c r="AF3" s="91">
        <v>2.4199999999999999E-2</v>
      </c>
      <c r="AG3" s="94">
        <v>2.96377917</v>
      </c>
      <c r="AH3" s="91">
        <v>20.62</v>
      </c>
      <c r="AI3" s="91" t="s">
        <v>53</v>
      </c>
      <c r="AJ3" s="94">
        <v>118.500462</v>
      </c>
      <c r="AK3" s="91">
        <v>15.45</v>
      </c>
      <c r="AL3" s="91">
        <v>1E-4</v>
      </c>
    </row>
    <row r="4" spans="1:38" ht="20.25" customHeight="1" x14ac:dyDescent="0.25">
      <c r="A4" s="93" t="s">
        <v>74</v>
      </c>
      <c r="B4" s="96">
        <v>2</v>
      </c>
      <c r="C4" s="95">
        <v>1.432917E-2</v>
      </c>
      <c r="D4" s="91">
        <v>1.87</v>
      </c>
      <c r="E4" s="91">
        <v>0.1822</v>
      </c>
      <c r="F4" s="95">
        <v>2.6600000000000001E-4</v>
      </c>
      <c r="G4" s="91">
        <v>2.2799999999999998</v>
      </c>
      <c r="H4" s="91">
        <v>0.13100000000000001</v>
      </c>
      <c r="I4" s="95">
        <v>9.5041699999999993E-3</v>
      </c>
      <c r="J4" s="91">
        <v>0.45</v>
      </c>
      <c r="K4" s="91">
        <v>0.64429999999999998</v>
      </c>
      <c r="L4" s="95">
        <v>1.6670000000000001E-3</v>
      </c>
      <c r="M4" s="91">
        <v>0.2</v>
      </c>
      <c r="N4" s="91">
        <v>0.82050000000000001</v>
      </c>
      <c r="O4" s="95">
        <v>9.5791699999999997E-3</v>
      </c>
      <c r="P4" s="91">
        <v>0.45</v>
      </c>
      <c r="Q4" s="91">
        <v>0.64449999999999996</v>
      </c>
      <c r="R4" s="94">
        <v>1131.5622800000001</v>
      </c>
      <c r="S4" s="91">
        <v>11.04</v>
      </c>
      <c r="T4" s="91">
        <v>6.9999999999999999E-4</v>
      </c>
      <c r="U4" s="95">
        <v>6.4999999999999997E-4</v>
      </c>
      <c r="V4" s="91">
        <v>2.0699999999999998</v>
      </c>
      <c r="W4" s="91">
        <v>0.15509999999999999</v>
      </c>
      <c r="X4" s="94">
        <v>171.25711250000001</v>
      </c>
      <c r="Y4" s="91">
        <v>71.28</v>
      </c>
      <c r="Z4" s="91" t="s">
        <v>53</v>
      </c>
      <c r="AA4" s="94">
        <v>1.88242917</v>
      </c>
      <c r="AB4" s="91">
        <v>53.02</v>
      </c>
      <c r="AC4" s="91" t="s">
        <v>53</v>
      </c>
      <c r="AD4" s="95">
        <v>0.85083750000000002</v>
      </c>
      <c r="AE4" s="91">
        <v>0.96</v>
      </c>
      <c r="AF4" s="91">
        <v>0.40039999999999998</v>
      </c>
      <c r="AG4" s="95">
        <v>0.22227917</v>
      </c>
      <c r="AH4" s="91">
        <v>1.55</v>
      </c>
      <c r="AI4" s="91">
        <v>0.24</v>
      </c>
      <c r="AJ4" s="95">
        <v>1.3874629999999999</v>
      </c>
      <c r="AK4" s="91">
        <v>0.18</v>
      </c>
      <c r="AL4" s="91">
        <v>0.83599999999999997</v>
      </c>
    </row>
    <row r="5" spans="1:38" ht="15.75" x14ac:dyDescent="0.25">
      <c r="A5" s="93" t="s">
        <v>54</v>
      </c>
      <c r="B5" s="96">
        <v>18</v>
      </c>
      <c r="C5" s="95">
        <v>7.6444399999999997E-3</v>
      </c>
      <c r="D5" s="92"/>
      <c r="E5" s="92"/>
      <c r="F5" s="95">
        <v>1.1663999999999999E-4</v>
      </c>
      <c r="G5" s="92"/>
      <c r="H5" s="92"/>
      <c r="I5" s="95">
        <v>2.1100000000000001E-2</v>
      </c>
      <c r="J5" s="92"/>
      <c r="K5" s="92"/>
      <c r="L5" s="95">
        <v>8.3330000000000001E-3</v>
      </c>
      <c r="M5" s="92"/>
      <c r="N5" s="92"/>
      <c r="O5" s="95">
        <v>2.1274999999999999E-2</v>
      </c>
      <c r="P5" s="92"/>
      <c r="Q5" s="92"/>
      <c r="R5" s="95">
        <v>102.49615</v>
      </c>
      <c r="S5" s="91"/>
      <c r="T5" s="91"/>
      <c r="U5" s="99">
        <v>3.1388999999999999E-4</v>
      </c>
      <c r="V5" s="91"/>
      <c r="W5" s="91"/>
      <c r="X5" s="95">
        <v>2.402603</v>
      </c>
      <c r="Y5" s="91"/>
      <c r="Z5" s="91"/>
      <c r="AA5" s="95">
        <v>3.5504170000000002E-2</v>
      </c>
      <c r="AB5" s="91"/>
      <c r="AC5" s="91"/>
      <c r="AD5" s="95">
        <v>0.88311527999999995</v>
      </c>
      <c r="AE5" s="91"/>
      <c r="AF5" s="91"/>
      <c r="AG5" s="95"/>
      <c r="AH5" s="91"/>
      <c r="AI5" s="91"/>
      <c r="AJ5" s="95">
        <v>7.6686430000000003</v>
      </c>
      <c r="AK5" s="91"/>
      <c r="AL5" s="91"/>
    </row>
    <row r="6" spans="1:38" ht="15.75" x14ac:dyDescent="0.25">
      <c r="A6" s="93" t="s">
        <v>55</v>
      </c>
      <c r="B6" s="97"/>
      <c r="C6" s="95">
        <v>5.3612169999999999</v>
      </c>
      <c r="D6" s="91"/>
      <c r="E6" s="92"/>
      <c r="F6" s="95">
        <v>5.1839750000000002</v>
      </c>
      <c r="G6" s="91"/>
      <c r="H6" s="92"/>
      <c r="I6" s="95">
        <v>6.1615440000000001</v>
      </c>
      <c r="J6" s="91"/>
      <c r="K6" s="92"/>
      <c r="L6" s="95">
        <v>14.605930000000001</v>
      </c>
      <c r="M6" s="91"/>
      <c r="N6" s="92"/>
      <c r="O6" s="95">
        <v>6.0293289999999997</v>
      </c>
      <c r="P6" s="91"/>
      <c r="Q6" s="92"/>
      <c r="R6" s="95">
        <v>4.8009380000000004</v>
      </c>
      <c r="S6" s="92"/>
      <c r="T6" s="92"/>
      <c r="U6" s="95">
        <v>7.992591</v>
      </c>
      <c r="V6" s="92"/>
      <c r="W6" s="92"/>
      <c r="X6" s="95">
        <v>4.3089389999999996</v>
      </c>
      <c r="Y6" s="92"/>
      <c r="Z6" s="92"/>
      <c r="AA6" s="95">
        <v>4.4540649999999999</v>
      </c>
      <c r="AB6" s="92"/>
      <c r="AC6" s="92"/>
      <c r="AD6" s="95">
        <v>7.562049</v>
      </c>
      <c r="AE6" s="92"/>
      <c r="AF6" s="92"/>
      <c r="AG6" s="95"/>
      <c r="AH6" s="92"/>
      <c r="AI6" s="92"/>
      <c r="AJ6" s="95">
        <v>5.5311339999999998</v>
      </c>
      <c r="AK6" s="92"/>
      <c r="AL6" s="92"/>
    </row>
    <row r="10" spans="1:38" x14ac:dyDescent="0.25">
      <c r="D10" t="s">
        <v>56</v>
      </c>
    </row>
    <row r="11" spans="1:38" x14ac:dyDescent="0.25">
      <c r="A11" s="100"/>
      <c r="B11" s="100"/>
      <c r="C11" s="100"/>
      <c r="D11" s="100" t="s">
        <v>57</v>
      </c>
      <c r="E11" t="s">
        <v>60</v>
      </c>
    </row>
    <row r="12" spans="1:38" x14ac:dyDescent="0.25">
      <c r="A12" s="100"/>
      <c r="B12" s="100"/>
      <c r="C12" s="100"/>
      <c r="D12" s="100" t="s">
        <v>58</v>
      </c>
      <c r="E12" t="s">
        <v>61</v>
      </c>
    </row>
    <row r="13" spans="1:38" x14ac:dyDescent="0.25">
      <c r="A13" s="100"/>
      <c r="B13" s="100"/>
      <c r="C13" s="100"/>
      <c r="D13" s="100" t="s">
        <v>59</v>
      </c>
      <c r="E13" t="s">
        <v>62</v>
      </c>
    </row>
    <row r="15" spans="1:38" x14ac:dyDescent="0.25">
      <c r="A15" s="100"/>
      <c r="B15" s="100"/>
      <c r="C15" s="100"/>
      <c r="D15" s="100" t="s">
        <v>63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"/>
  <sheetViews>
    <sheetView topLeftCell="T1" workbookViewId="0">
      <selection activeCell="AA7" sqref="AA7"/>
    </sheetView>
  </sheetViews>
  <sheetFormatPr defaultRowHeight="15" x14ac:dyDescent="0.25"/>
  <cols>
    <col min="1" max="1" width="9.140625" style="28"/>
    <col min="2" max="3" width="9.140625" style="28" customWidth="1"/>
  </cols>
  <sheetData>
    <row r="1" spans="1:39" x14ac:dyDescent="0.25">
      <c r="A1" s="10" t="s">
        <v>18</v>
      </c>
      <c r="B1" s="10" t="s">
        <v>5</v>
      </c>
      <c r="C1" s="10" t="s">
        <v>0</v>
      </c>
      <c r="D1" s="101" t="s">
        <v>36</v>
      </c>
      <c r="E1" s="108" t="s">
        <v>67</v>
      </c>
      <c r="F1" s="115" t="s">
        <v>48</v>
      </c>
      <c r="G1" s="101" t="s">
        <v>7</v>
      </c>
      <c r="H1" s="108" t="s">
        <v>67</v>
      </c>
      <c r="I1" s="115" t="s">
        <v>48</v>
      </c>
      <c r="J1" s="101" t="s">
        <v>8</v>
      </c>
      <c r="K1" s="108" t="s">
        <v>67</v>
      </c>
      <c r="L1" s="115" t="s">
        <v>48</v>
      </c>
      <c r="M1" s="101" t="s">
        <v>9</v>
      </c>
      <c r="N1" s="108" t="s">
        <v>67</v>
      </c>
      <c r="O1" s="115" t="s">
        <v>48</v>
      </c>
      <c r="P1" s="101" t="s">
        <v>47</v>
      </c>
      <c r="Q1" s="108" t="s">
        <v>67</v>
      </c>
      <c r="R1" s="115" t="s">
        <v>48</v>
      </c>
      <c r="S1" s="101" t="s">
        <v>11</v>
      </c>
      <c r="T1" s="108" t="s">
        <v>67</v>
      </c>
      <c r="U1" s="115" t="s">
        <v>48</v>
      </c>
      <c r="V1" s="101" t="s">
        <v>12</v>
      </c>
      <c r="W1" s="108" t="s">
        <v>67</v>
      </c>
      <c r="X1" s="115" t="s">
        <v>48</v>
      </c>
      <c r="Y1" s="101" t="s">
        <v>13</v>
      </c>
      <c r="Z1" s="108" t="s">
        <v>67</v>
      </c>
      <c r="AA1" s="115" t="s">
        <v>48</v>
      </c>
      <c r="AB1" s="101" t="s">
        <v>14</v>
      </c>
      <c r="AC1" s="108" t="s">
        <v>67</v>
      </c>
      <c r="AD1" s="115" t="s">
        <v>48</v>
      </c>
      <c r="AE1" s="101" t="s">
        <v>15</v>
      </c>
      <c r="AF1" s="108" t="s">
        <v>67</v>
      </c>
      <c r="AG1" s="115" t="s">
        <v>48</v>
      </c>
      <c r="AH1" s="101" t="s">
        <v>16</v>
      </c>
      <c r="AI1" s="108" t="s">
        <v>67</v>
      </c>
      <c r="AJ1" s="115" t="s">
        <v>48</v>
      </c>
      <c r="AK1" s="101" t="s">
        <v>17</v>
      </c>
      <c r="AL1" s="108" t="s">
        <v>67</v>
      </c>
      <c r="AM1" s="115" t="s">
        <v>48</v>
      </c>
    </row>
    <row r="2" spans="1:39" x14ac:dyDescent="0.25">
      <c r="A2" s="12">
        <v>1</v>
      </c>
      <c r="B2" s="13" t="s">
        <v>4</v>
      </c>
      <c r="C2" s="13">
        <v>0</v>
      </c>
      <c r="D2" s="102">
        <v>1.9275</v>
      </c>
      <c r="E2" s="109" t="s">
        <v>64</v>
      </c>
      <c r="F2" s="116">
        <v>1.1086778913041736E-2</v>
      </c>
      <c r="G2" s="102">
        <v>0.24424999999999999</v>
      </c>
      <c r="H2" s="109" t="s">
        <v>64</v>
      </c>
      <c r="I2" s="116">
        <v>2.0966242709015226E-3</v>
      </c>
      <c r="J2" s="102">
        <v>2.5874999999999999</v>
      </c>
      <c r="K2" s="109" t="s">
        <v>64</v>
      </c>
      <c r="L2" s="116">
        <v>9.4334784360034868E-2</v>
      </c>
      <c r="M2" s="102">
        <v>7.2499999999999995E-2</v>
      </c>
      <c r="N2" s="109" t="s">
        <v>64</v>
      </c>
      <c r="O2" s="116">
        <v>3.3250697004185759E-3</v>
      </c>
      <c r="P2" s="102">
        <v>2.66</v>
      </c>
      <c r="Q2" s="109" t="s">
        <v>64</v>
      </c>
      <c r="R2" s="116">
        <v>9.6677420084290908E-2</v>
      </c>
      <c r="S2" s="102">
        <v>134.93799999999999</v>
      </c>
      <c r="T2" s="109" t="s">
        <v>72</v>
      </c>
      <c r="U2" s="116">
        <v>3.623021758979339</v>
      </c>
      <c r="V2" s="102">
        <v>0.13</v>
      </c>
      <c r="W2" s="109" t="s">
        <v>26</v>
      </c>
      <c r="X2" s="116">
        <v>7.7536238107874774E-3</v>
      </c>
      <c r="Y2" s="102">
        <v>48.253</v>
      </c>
      <c r="Z2" s="109" t="s">
        <v>64</v>
      </c>
      <c r="AA2" s="116">
        <v>0.545672261364747</v>
      </c>
      <c r="AB2" s="102">
        <v>3.125</v>
      </c>
      <c r="AC2" s="109" t="s">
        <v>66</v>
      </c>
      <c r="AD2" s="116">
        <v>0.13149778198382917</v>
      </c>
      <c r="AE2" s="102">
        <v>13.45</v>
      </c>
      <c r="AF2" s="109" t="s">
        <v>68</v>
      </c>
      <c r="AG2" s="116">
        <v>0.20207259421636914</v>
      </c>
      <c r="AH2" s="102">
        <v>45.45</v>
      </c>
      <c r="AI2" s="109" t="s">
        <v>68</v>
      </c>
      <c r="AJ2" s="116">
        <v>0.20207259421636853</v>
      </c>
      <c r="AK2" s="102">
        <v>45.5</v>
      </c>
      <c r="AL2" s="109" t="s">
        <v>66</v>
      </c>
      <c r="AM2" s="116">
        <v>1.0408329997330663</v>
      </c>
    </row>
    <row r="3" spans="1:39" x14ac:dyDescent="0.25">
      <c r="A3" s="15">
        <v>2</v>
      </c>
      <c r="B3" s="16" t="s">
        <v>3</v>
      </c>
      <c r="C3" s="16">
        <v>0</v>
      </c>
      <c r="D3" s="103">
        <v>1.7649999999999999</v>
      </c>
      <c r="E3" s="110" t="s">
        <v>65</v>
      </c>
      <c r="F3" s="117">
        <v>3.6170890690351204E-2</v>
      </c>
      <c r="G3" s="103">
        <v>0.23499999999999999</v>
      </c>
      <c r="H3" s="110" t="s">
        <v>68</v>
      </c>
      <c r="I3" s="117">
        <v>2.8867513459481233E-3</v>
      </c>
      <c r="J3" s="103">
        <v>2.7</v>
      </c>
      <c r="K3" s="110" t="s">
        <v>64</v>
      </c>
      <c r="L3" s="117">
        <v>7.1959217746766113E-2</v>
      </c>
      <c r="M3" s="103">
        <v>7.0000000000000007E-2</v>
      </c>
      <c r="N3" s="110" t="s">
        <v>68</v>
      </c>
      <c r="O3" s="117">
        <v>2.7951357539467551E-3</v>
      </c>
      <c r="P3" s="103">
        <v>2.7675000000000001</v>
      </c>
      <c r="Q3" s="110" t="s">
        <v>64</v>
      </c>
      <c r="R3" s="117">
        <v>7.1043015267432993E-2</v>
      </c>
      <c r="S3" s="103">
        <v>157.18</v>
      </c>
      <c r="T3" s="110" t="s">
        <v>26</v>
      </c>
      <c r="U3" s="117">
        <v>5.9316915438861866</v>
      </c>
      <c r="V3" s="103">
        <v>0.14249999999999999</v>
      </c>
      <c r="W3" s="110" t="s">
        <v>26</v>
      </c>
      <c r="X3" s="117">
        <v>5.6261312691048377E-3</v>
      </c>
      <c r="Y3" s="103">
        <v>41.857999999999997</v>
      </c>
      <c r="Z3" s="110" t="s">
        <v>65</v>
      </c>
      <c r="AA3" s="117">
        <v>1.1570119374204122</v>
      </c>
      <c r="AB3" s="103">
        <v>2.7149999999999999</v>
      </c>
      <c r="AC3" s="110" t="s">
        <v>26</v>
      </c>
      <c r="AD3" s="117">
        <v>5.306164320368012E-2</v>
      </c>
      <c r="AE3" s="103">
        <v>13.9925</v>
      </c>
      <c r="AF3" s="110" t="s">
        <v>64</v>
      </c>
      <c r="AG3" s="117">
        <v>0.1491239641396685</v>
      </c>
      <c r="AH3" s="103">
        <v>45.9925</v>
      </c>
      <c r="AI3" s="110" t="s">
        <v>64</v>
      </c>
      <c r="AJ3" s="117">
        <v>0.14912396413966791</v>
      </c>
      <c r="AK3" s="103">
        <v>43.5</v>
      </c>
      <c r="AL3" s="110" t="s">
        <v>66</v>
      </c>
      <c r="AM3" s="117">
        <v>1.1902380714238083</v>
      </c>
    </row>
    <row r="4" spans="1:39" x14ac:dyDescent="0.25">
      <c r="A4" s="18">
        <v>3</v>
      </c>
      <c r="B4" s="19" t="s">
        <v>2</v>
      </c>
      <c r="C4" s="19">
        <v>0</v>
      </c>
      <c r="D4" s="104">
        <v>1.7</v>
      </c>
      <c r="E4" s="111" t="s">
        <v>65</v>
      </c>
      <c r="F4" s="118">
        <v>3.894440481849306E-2</v>
      </c>
      <c r="G4" s="104">
        <v>0.22</v>
      </c>
      <c r="H4" s="111" t="s">
        <v>65</v>
      </c>
      <c r="I4" s="118">
        <v>4.0824829046386341E-3</v>
      </c>
      <c r="J4" s="104">
        <v>2.1875</v>
      </c>
      <c r="K4" s="111" t="s">
        <v>65</v>
      </c>
      <c r="L4" s="118">
        <v>4.2695628191498282E-2</v>
      </c>
      <c r="M4" s="104">
        <v>5.7500000000000002E-2</v>
      </c>
      <c r="N4" s="111" t="s">
        <v>69</v>
      </c>
      <c r="O4" s="118">
        <v>3.5173500112480383E-3</v>
      </c>
      <c r="P4" s="104">
        <v>2.2450000000000001</v>
      </c>
      <c r="Q4" s="111" t="s">
        <v>65</v>
      </c>
      <c r="R4" s="118">
        <v>4.2530263869997635E-2</v>
      </c>
      <c r="S4" s="104">
        <v>220.96299999999999</v>
      </c>
      <c r="T4" s="111" t="s">
        <v>66</v>
      </c>
      <c r="U4" s="118">
        <v>5.2276419175249469</v>
      </c>
      <c r="V4" s="104">
        <v>0.19</v>
      </c>
      <c r="W4" s="111" t="s">
        <v>66</v>
      </c>
      <c r="X4" s="118">
        <v>1.0369283256638832E-2</v>
      </c>
      <c r="Y4" s="104">
        <v>26.425000000000001</v>
      </c>
      <c r="Z4" s="111" t="s">
        <v>72</v>
      </c>
      <c r="AA4" s="118">
        <v>0.74585534525245956</v>
      </c>
      <c r="AB4" s="104">
        <v>2.3450000000000002</v>
      </c>
      <c r="AC4" s="111" t="s">
        <v>72</v>
      </c>
      <c r="AD4" s="118">
        <v>0.12283282886343562</v>
      </c>
      <c r="AE4" s="104">
        <v>13.074999999999999</v>
      </c>
      <c r="AF4" s="111" t="s">
        <v>70</v>
      </c>
      <c r="AG4" s="118">
        <v>0.28686524130097518</v>
      </c>
      <c r="AH4" s="104">
        <v>45.075000000000003</v>
      </c>
      <c r="AI4" s="111" t="s">
        <v>65</v>
      </c>
      <c r="AJ4" s="118">
        <v>0.28686524130097479</v>
      </c>
      <c r="AK4" s="104">
        <v>38.799999999999997</v>
      </c>
      <c r="AL4" s="111" t="s">
        <v>26</v>
      </c>
      <c r="AM4" s="118">
        <v>1.148912529307605</v>
      </c>
    </row>
    <row r="5" spans="1:39" x14ac:dyDescent="0.25">
      <c r="A5" s="29">
        <v>4</v>
      </c>
      <c r="B5" s="30" t="s">
        <v>4</v>
      </c>
      <c r="C5" s="30">
        <v>1</v>
      </c>
      <c r="D5" s="105">
        <v>1.5175000000000001</v>
      </c>
      <c r="E5" s="112" t="s">
        <v>66</v>
      </c>
      <c r="F5" s="119">
        <v>6.4339593823192071E-2</v>
      </c>
      <c r="G5" s="105">
        <v>0.19375000000000001</v>
      </c>
      <c r="H5" s="112" t="s">
        <v>66</v>
      </c>
      <c r="I5" s="119">
        <v>8.1993394042853655E-3</v>
      </c>
      <c r="J5" s="105">
        <v>2.2475000000000001</v>
      </c>
      <c r="K5" s="112" t="s">
        <v>65</v>
      </c>
      <c r="L5" s="119">
        <v>5.81185342949068E-2</v>
      </c>
      <c r="M5" s="105">
        <v>6.25E-2</v>
      </c>
      <c r="N5" s="112" t="s">
        <v>70</v>
      </c>
      <c r="O5" s="119">
        <v>4.3627870291434957E-3</v>
      </c>
      <c r="P5" s="105">
        <v>2.31</v>
      </c>
      <c r="Q5" s="112" t="s">
        <v>65</v>
      </c>
      <c r="R5" s="119">
        <v>5.6907989156903038E-2</v>
      </c>
      <c r="S5" s="105">
        <v>236.25</v>
      </c>
      <c r="T5" s="112" t="s">
        <v>69</v>
      </c>
      <c r="U5" s="119">
        <v>4.8196645803070846</v>
      </c>
      <c r="V5" s="105">
        <v>0.25</v>
      </c>
      <c r="W5" s="112" t="s">
        <v>65</v>
      </c>
      <c r="X5" s="119">
        <v>1.1136823880884798E-2</v>
      </c>
      <c r="Y5" s="105">
        <v>33.950000000000003</v>
      </c>
      <c r="Z5" s="112" t="s">
        <v>66</v>
      </c>
      <c r="AA5" s="119">
        <v>0.75993420767853348</v>
      </c>
      <c r="AB5" s="105">
        <v>6.61</v>
      </c>
      <c r="AC5" s="112" t="s">
        <v>64</v>
      </c>
      <c r="AD5" s="119">
        <v>0.10259955112566899</v>
      </c>
      <c r="AE5" s="105">
        <v>11.824999999999999</v>
      </c>
      <c r="AF5" s="112" t="s">
        <v>66</v>
      </c>
      <c r="AG5" s="119">
        <v>0.42499999999999999</v>
      </c>
      <c r="AH5" s="105">
        <v>43.674999999999997</v>
      </c>
      <c r="AI5" s="112" t="s">
        <v>66</v>
      </c>
      <c r="AJ5" s="119">
        <v>0.11814539065631526</v>
      </c>
      <c r="AK5" s="105">
        <v>61.25</v>
      </c>
      <c r="AL5" s="112" t="s">
        <v>64</v>
      </c>
      <c r="AM5" s="119">
        <v>1.6520189667999174</v>
      </c>
    </row>
    <row r="6" spans="1:39" x14ac:dyDescent="0.25">
      <c r="A6" s="21">
        <v>5</v>
      </c>
      <c r="B6" s="22" t="s">
        <v>3</v>
      </c>
      <c r="C6" s="22">
        <v>1</v>
      </c>
      <c r="D6" s="106">
        <v>1.5225</v>
      </c>
      <c r="E6" s="113" t="s">
        <v>66</v>
      </c>
      <c r="F6" s="120">
        <v>5.2499999999999998E-2</v>
      </c>
      <c r="G6" s="106">
        <v>0.19750000000000001</v>
      </c>
      <c r="H6" s="113" t="s">
        <v>66</v>
      </c>
      <c r="I6" s="120">
        <v>5.0579969684978387E-3</v>
      </c>
      <c r="J6" s="106">
        <v>2.4975000000000001</v>
      </c>
      <c r="K6" s="113" t="s">
        <v>64</v>
      </c>
      <c r="L6" s="120">
        <v>7.2476929703280638E-2</v>
      </c>
      <c r="M6" s="106">
        <v>0.06</v>
      </c>
      <c r="N6" s="113" t="s">
        <v>71</v>
      </c>
      <c r="O6" s="120">
        <v>4.575254732975001E-3</v>
      </c>
      <c r="P6" s="106">
        <v>2.5550000000000002</v>
      </c>
      <c r="Q6" s="113" t="s">
        <v>64</v>
      </c>
      <c r="R6" s="120">
        <v>7.314209502070658E-2</v>
      </c>
      <c r="S6" s="106">
        <v>240.75</v>
      </c>
      <c r="T6" s="113" t="s">
        <v>65</v>
      </c>
      <c r="U6" s="120">
        <v>5.5883062430996624</v>
      </c>
      <c r="V6" s="106">
        <v>0.27250000000000002</v>
      </c>
      <c r="W6" s="113" t="s">
        <v>65</v>
      </c>
      <c r="X6" s="120">
        <v>6.1541466272797699E-3</v>
      </c>
      <c r="Y6" s="106">
        <v>34.85</v>
      </c>
      <c r="Z6" s="113" t="s">
        <v>66</v>
      </c>
      <c r="AA6" s="120">
        <v>0.81496421189317692</v>
      </c>
      <c r="AB6" s="106">
        <v>6.3550000000000004</v>
      </c>
      <c r="AC6" s="113" t="s">
        <v>64</v>
      </c>
      <c r="AD6" s="120">
        <v>6.7910076553135801E-2</v>
      </c>
      <c r="AE6" s="106">
        <v>12.03</v>
      </c>
      <c r="AF6" s="113" t="s">
        <v>69</v>
      </c>
      <c r="AG6" s="120">
        <v>0.84779996809726532</v>
      </c>
      <c r="AH6" s="106">
        <v>44.26</v>
      </c>
      <c r="AI6" s="113" t="s">
        <v>66</v>
      </c>
      <c r="AJ6" s="120">
        <v>0.10632933480024409</v>
      </c>
      <c r="AK6" s="106">
        <v>58.463000000000001</v>
      </c>
      <c r="AL6" s="113" t="s">
        <v>64</v>
      </c>
      <c r="AM6" s="120">
        <v>2.0889109111601822</v>
      </c>
    </row>
    <row r="7" spans="1:39" ht="15.75" thickBot="1" x14ac:dyDescent="0.3">
      <c r="A7" s="25">
        <v>6</v>
      </c>
      <c r="B7" s="26" t="s">
        <v>2</v>
      </c>
      <c r="C7" s="26">
        <v>1</v>
      </c>
      <c r="D7" s="107">
        <v>1.3525</v>
      </c>
      <c r="E7" s="114" t="s">
        <v>26</v>
      </c>
      <c r="F7" s="121">
        <v>4.0285439884239375E-2</v>
      </c>
      <c r="G7" s="107">
        <v>0.1595</v>
      </c>
      <c r="H7" s="114" t="s">
        <v>26</v>
      </c>
      <c r="I7" s="121">
        <v>7.2629195231669703E-3</v>
      </c>
      <c r="J7" s="107">
        <v>1.925</v>
      </c>
      <c r="K7" s="114" t="s">
        <v>66</v>
      </c>
      <c r="L7" s="121">
        <v>8.5391256382996675E-2</v>
      </c>
      <c r="M7" s="107">
        <v>5.2499999999999998E-2</v>
      </c>
      <c r="N7" s="114" t="s">
        <v>66</v>
      </c>
      <c r="O7" s="121">
        <v>4.1432676315520138E-3</v>
      </c>
      <c r="P7" s="107">
        <v>1.9775</v>
      </c>
      <c r="Q7" s="114" t="s">
        <v>66</v>
      </c>
      <c r="R7" s="121">
        <v>8.4806642821577807E-2</v>
      </c>
      <c r="S7" s="107">
        <v>275.178</v>
      </c>
      <c r="T7" s="114" t="s">
        <v>64</v>
      </c>
      <c r="U7" s="121">
        <v>4.8616457999725116</v>
      </c>
      <c r="V7" s="107">
        <v>0.34499999999999997</v>
      </c>
      <c r="W7" s="114" t="s">
        <v>64</v>
      </c>
      <c r="X7" s="121">
        <v>1.0010103377350615E-2</v>
      </c>
      <c r="Y7" s="107">
        <v>30.5</v>
      </c>
      <c r="Z7" s="114" t="s">
        <v>26</v>
      </c>
      <c r="AA7" s="121">
        <v>0.40893031267564339</v>
      </c>
      <c r="AB7" s="107">
        <v>4.2324999999999999</v>
      </c>
      <c r="AC7" s="114" t="s">
        <v>65</v>
      </c>
      <c r="AD7" s="121">
        <v>5.6734345758587268E-2</v>
      </c>
      <c r="AE7" s="107">
        <v>10.19</v>
      </c>
      <c r="AF7" s="114" t="s">
        <v>26</v>
      </c>
      <c r="AG7" s="121">
        <v>0.52883699199280554</v>
      </c>
      <c r="AH7" s="107">
        <v>42.744999999999997</v>
      </c>
      <c r="AI7" s="114" t="s">
        <v>26</v>
      </c>
      <c r="AJ7" s="121">
        <v>0.21212595373361653</v>
      </c>
      <c r="AK7" s="107">
        <v>52.884999999999998</v>
      </c>
      <c r="AL7" s="114" t="s">
        <v>65</v>
      </c>
      <c r="AM7" s="121">
        <v>0.76734637562233243</v>
      </c>
    </row>
  </sheetData>
  <sortState ref="AH14:AL24">
    <sortCondition ref="AL14:AL2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H19" sqref="H19"/>
    </sheetView>
  </sheetViews>
  <sheetFormatPr defaultRowHeight="15.75" x14ac:dyDescent="0.25"/>
  <cols>
    <col min="1" max="6" width="9.140625" style="51"/>
    <col min="7" max="7" width="9.140625" style="52"/>
  </cols>
  <sheetData>
    <row r="1" spans="1:7" x14ac:dyDescent="0.25">
      <c r="A1" s="81" t="s">
        <v>38</v>
      </c>
      <c r="B1" s="82"/>
      <c r="C1" s="82"/>
      <c r="D1" s="82"/>
      <c r="E1" s="82"/>
      <c r="F1" s="83"/>
      <c r="G1" s="46"/>
    </row>
    <row r="2" spans="1:7" ht="31.5" x14ac:dyDescent="0.25">
      <c r="A2" s="84" t="s">
        <v>37</v>
      </c>
      <c r="B2" s="85"/>
      <c r="C2" s="47" t="s">
        <v>39</v>
      </c>
      <c r="D2" s="47" t="s">
        <v>40</v>
      </c>
      <c r="E2" s="47" t="s">
        <v>41</v>
      </c>
      <c r="F2" s="53" t="s">
        <v>42</v>
      </c>
      <c r="G2" s="46"/>
    </row>
    <row r="3" spans="1:7" ht="31.5" x14ac:dyDescent="0.25">
      <c r="A3" s="54" t="s">
        <v>36</v>
      </c>
      <c r="B3" s="48" t="s">
        <v>43</v>
      </c>
      <c r="C3" s="49">
        <v>1.2822721812253326</v>
      </c>
      <c r="D3" s="50">
        <v>5</v>
      </c>
      <c r="E3" s="50">
        <v>18</v>
      </c>
      <c r="F3" s="55">
        <v>0.31448571151094851</v>
      </c>
      <c r="G3" s="46"/>
    </row>
    <row r="4" spans="1:7" ht="31.5" x14ac:dyDescent="0.25">
      <c r="A4" s="54" t="s">
        <v>7</v>
      </c>
      <c r="B4" s="48" t="s">
        <v>43</v>
      </c>
      <c r="C4" s="49">
        <v>1.550056265984652</v>
      </c>
      <c r="D4" s="50">
        <v>5</v>
      </c>
      <c r="E4" s="50">
        <v>18</v>
      </c>
      <c r="F4" s="55">
        <v>0.22435812098191873</v>
      </c>
      <c r="G4" s="46"/>
    </row>
    <row r="5" spans="1:7" ht="31.5" x14ac:dyDescent="0.25">
      <c r="A5" s="54" t="s">
        <v>8</v>
      </c>
      <c r="B5" s="48" t="s">
        <v>43</v>
      </c>
      <c r="C5" s="49">
        <v>0.6588914549653575</v>
      </c>
      <c r="D5" s="50">
        <v>5</v>
      </c>
      <c r="E5" s="50">
        <v>18</v>
      </c>
      <c r="F5" s="55">
        <v>0.65899254860655687</v>
      </c>
      <c r="G5" s="46"/>
    </row>
    <row r="6" spans="1:7" ht="31.5" x14ac:dyDescent="0.25">
      <c r="A6" s="54" t="s">
        <v>9</v>
      </c>
      <c r="B6" s="48" t="s">
        <v>43</v>
      </c>
      <c r="C6" s="49">
        <v>0.46363636363636362</v>
      </c>
      <c r="D6" s="50">
        <v>5</v>
      </c>
      <c r="E6" s="50">
        <v>18</v>
      </c>
      <c r="F6" s="55">
        <v>0.79815071879103316</v>
      </c>
      <c r="G6" s="46"/>
    </row>
    <row r="7" spans="1:7" ht="31.5" x14ac:dyDescent="0.25">
      <c r="A7" s="54" t="s">
        <v>44</v>
      </c>
      <c r="B7" s="48" t="s">
        <v>43</v>
      </c>
      <c r="C7" s="49">
        <v>0.67655226617762698</v>
      </c>
      <c r="D7" s="50">
        <v>5</v>
      </c>
      <c r="E7" s="50">
        <v>18</v>
      </c>
      <c r="F7" s="55">
        <v>0.64669761460421005</v>
      </c>
      <c r="G7" s="46"/>
    </row>
    <row r="8" spans="1:7" ht="31.5" x14ac:dyDescent="0.25">
      <c r="A8" s="54" t="s">
        <v>11</v>
      </c>
      <c r="B8" s="48" t="s">
        <v>43</v>
      </c>
      <c r="C8" s="49">
        <v>0.24892220698952933</v>
      </c>
      <c r="D8" s="50">
        <v>5</v>
      </c>
      <c r="E8" s="50">
        <v>18</v>
      </c>
      <c r="F8" s="55">
        <v>0.93491188143820103</v>
      </c>
      <c r="G8" s="46"/>
    </row>
    <row r="9" spans="1:7" ht="31.5" x14ac:dyDescent="0.25">
      <c r="A9" s="54" t="s">
        <v>12</v>
      </c>
      <c r="B9" s="48" t="s">
        <v>43</v>
      </c>
      <c r="C9" s="49">
        <v>1.93333333333333</v>
      </c>
      <c r="D9" s="50">
        <v>5</v>
      </c>
      <c r="E9" s="50">
        <v>18</v>
      </c>
      <c r="F9" s="55">
        <v>0.13847275002661449</v>
      </c>
      <c r="G9" s="46"/>
    </row>
    <row r="10" spans="1:7" ht="31.5" x14ac:dyDescent="0.25">
      <c r="A10" s="54" t="s">
        <v>13</v>
      </c>
      <c r="B10" s="48" t="s">
        <v>43</v>
      </c>
      <c r="C10" s="49">
        <v>2.6141917508684731</v>
      </c>
      <c r="D10" s="50">
        <v>5</v>
      </c>
      <c r="E10" s="50">
        <v>18</v>
      </c>
      <c r="F10" s="55">
        <v>6.0292913561840585E-2</v>
      </c>
      <c r="G10" s="46"/>
    </row>
    <row r="11" spans="1:7" ht="31.5" x14ac:dyDescent="0.25">
      <c r="A11" s="54" t="s">
        <v>14</v>
      </c>
      <c r="B11" s="48" t="s">
        <v>43</v>
      </c>
      <c r="C11" s="49">
        <v>1.2276574803149594</v>
      </c>
      <c r="D11" s="50">
        <v>5</v>
      </c>
      <c r="E11" s="50">
        <v>18</v>
      </c>
      <c r="F11" s="55">
        <v>0.33673201171902256</v>
      </c>
      <c r="G11" s="46"/>
    </row>
    <row r="12" spans="1:7" ht="31.5" x14ac:dyDescent="0.25">
      <c r="A12" s="54" t="s">
        <v>15</v>
      </c>
      <c r="B12" s="48" t="s">
        <v>43</v>
      </c>
      <c r="C12" s="49">
        <v>2.1891125635135267</v>
      </c>
      <c r="D12" s="50">
        <v>5</v>
      </c>
      <c r="E12" s="50">
        <v>18</v>
      </c>
      <c r="F12" s="55">
        <v>0.10082908634786417</v>
      </c>
      <c r="G12" s="46"/>
    </row>
    <row r="13" spans="1:7" ht="31.5" x14ac:dyDescent="0.25">
      <c r="A13" s="54" t="s">
        <v>16</v>
      </c>
      <c r="B13" s="48" t="s">
        <v>43</v>
      </c>
      <c r="C13" s="49">
        <v>0.82624271399568583</v>
      </c>
      <c r="D13" s="50">
        <v>5</v>
      </c>
      <c r="E13" s="50">
        <v>18</v>
      </c>
      <c r="F13" s="55">
        <v>0.54734177886416091</v>
      </c>
      <c r="G13" s="46"/>
    </row>
    <row r="14" spans="1:7" ht="32.25" thickBot="1" x14ac:dyDescent="0.3">
      <c r="A14" s="56" t="s">
        <v>17</v>
      </c>
      <c r="B14" s="57" t="s">
        <v>43</v>
      </c>
      <c r="C14" s="58">
        <v>0.86256011537011112</v>
      </c>
      <c r="D14" s="59">
        <v>5</v>
      </c>
      <c r="E14" s="59">
        <v>18</v>
      </c>
      <c r="F14" s="60">
        <v>0.5247912583260459</v>
      </c>
      <c r="G14" s="46"/>
    </row>
  </sheetData>
  <mergeCells count="2">
    <mergeCell ref="A1:F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opLeftCell="J1" workbookViewId="0">
      <selection activeCell="W3" sqref="W3"/>
    </sheetView>
  </sheetViews>
  <sheetFormatPr defaultRowHeight="15" x14ac:dyDescent="0.25"/>
  <cols>
    <col min="3" max="3" width="9.5703125" bestFit="1" customWidth="1"/>
    <col min="5" max="5" width="9.28515625" bestFit="1" customWidth="1"/>
  </cols>
  <sheetData>
    <row r="1" spans="1:29" ht="15" customHeight="1" x14ac:dyDescent="0.25">
      <c r="A1" s="34" t="s">
        <v>19</v>
      </c>
      <c r="B1" s="35" t="s">
        <v>20</v>
      </c>
      <c r="C1" s="36" t="s">
        <v>36</v>
      </c>
      <c r="D1" s="86" t="s">
        <v>21</v>
      </c>
      <c r="E1" s="87"/>
      <c r="G1" s="34" t="s">
        <v>19</v>
      </c>
      <c r="H1" s="35" t="s">
        <v>20</v>
      </c>
      <c r="I1" s="36" t="s">
        <v>7</v>
      </c>
      <c r="J1" s="86" t="s">
        <v>21</v>
      </c>
      <c r="K1" s="87"/>
      <c r="M1" s="34" t="s">
        <v>19</v>
      </c>
      <c r="N1" s="35" t="s">
        <v>20</v>
      </c>
      <c r="O1" s="36" t="s">
        <v>8</v>
      </c>
      <c r="P1" s="86" t="s">
        <v>21</v>
      </c>
      <c r="Q1" s="87"/>
      <c r="S1" s="61" t="s">
        <v>19</v>
      </c>
      <c r="T1" s="62" t="s">
        <v>20</v>
      </c>
      <c r="U1" s="63" t="s">
        <v>9</v>
      </c>
      <c r="V1" s="88" t="s">
        <v>21</v>
      </c>
      <c r="W1" s="89"/>
      <c r="Y1" s="34" t="s">
        <v>19</v>
      </c>
      <c r="Z1" s="35" t="s">
        <v>20</v>
      </c>
      <c r="AA1" s="36" t="s">
        <v>47</v>
      </c>
      <c r="AB1" s="86" t="s">
        <v>21</v>
      </c>
      <c r="AC1" s="87"/>
    </row>
    <row r="2" spans="1:29" ht="31.5" x14ac:dyDescent="0.25">
      <c r="A2" s="38" t="s">
        <v>22</v>
      </c>
      <c r="B2" s="39" t="s">
        <v>23</v>
      </c>
      <c r="C2" s="40">
        <v>0.95085500000000001</v>
      </c>
      <c r="D2" s="39" t="s">
        <v>24</v>
      </c>
      <c r="E2" s="41">
        <v>0.28270000000000001</v>
      </c>
      <c r="G2" s="38" t="s">
        <v>22</v>
      </c>
      <c r="H2" s="39" t="s">
        <v>23</v>
      </c>
      <c r="I2" s="40">
        <v>0.94306599999999996</v>
      </c>
      <c r="J2" s="39" t="s">
        <v>24</v>
      </c>
      <c r="K2" s="41">
        <v>0.19089999999999999</v>
      </c>
      <c r="M2" s="38" t="s">
        <v>22</v>
      </c>
      <c r="N2" s="39" t="s">
        <v>23</v>
      </c>
      <c r="O2" s="40">
        <v>0.97718400000000005</v>
      </c>
      <c r="P2" s="39" t="s">
        <v>24</v>
      </c>
      <c r="Q2" s="41">
        <v>0.83879999999999999</v>
      </c>
      <c r="S2" s="64" t="s">
        <v>22</v>
      </c>
      <c r="T2" s="65" t="s">
        <v>23</v>
      </c>
      <c r="U2" s="66">
        <v>0.87270899999999996</v>
      </c>
      <c r="V2" s="65" t="s">
        <v>24</v>
      </c>
      <c r="W2" s="67">
        <v>5.91E-2</v>
      </c>
      <c r="Y2" s="38" t="s">
        <v>22</v>
      </c>
      <c r="Z2" s="39" t="s">
        <v>23</v>
      </c>
      <c r="AA2" s="40">
        <v>0.976518</v>
      </c>
      <c r="AB2" s="39" t="s">
        <v>24</v>
      </c>
      <c r="AC2" s="41">
        <v>0.82410000000000005</v>
      </c>
    </row>
    <row r="3" spans="1:29" ht="47.25" x14ac:dyDescent="0.25">
      <c r="A3" s="38" t="s">
        <v>25</v>
      </c>
      <c r="B3" s="39" t="s">
        <v>26</v>
      </c>
      <c r="C3" s="40">
        <v>0.13064200000000001</v>
      </c>
      <c r="D3" s="39" t="s">
        <v>27</v>
      </c>
      <c r="E3" s="41" t="s">
        <v>28</v>
      </c>
      <c r="G3" s="38" t="s">
        <v>25</v>
      </c>
      <c r="H3" s="39" t="s">
        <v>26</v>
      </c>
      <c r="I3" s="40">
        <v>0.13569400000000001</v>
      </c>
      <c r="J3" s="39" t="s">
        <v>27</v>
      </c>
      <c r="K3" s="41" t="s">
        <v>28</v>
      </c>
      <c r="M3" s="38" t="s">
        <v>25</v>
      </c>
      <c r="N3" s="39" t="s">
        <v>26</v>
      </c>
      <c r="O3" s="40">
        <v>7.6039999999999996E-2</v>
      </c>
      <c r="P3" s="39" t="s">
        <v>27</v>
      </c>
      <c r="Q3" s="41" t="s">
        <v>28</v>
      </c>
      <c r="S3" s="64" t="s">
        <v>25</v>
      </c>
      <c r="T3" s="65" t="s">
        <v>26</v>
      </c>
      <c r="U3" s="66">
        <v>0.25822400000000001</v>
      </c>
      <c r="V3" s="65" t="s">
        <v>27</v>
      </c>
      <c r="W3" s="67" t="s">
        <v>45</v>
      </c>
      <c r="Y3" s="38" t="s">
        <v>25</v>
      </c>
      <c r="Z3" s="39" t="s">
        <v>26</v>
      </c>
      <c r="AA3" s="40">
        <v>8.4096000000000004E-2</v>
      </c>
      <c r="AB3" s="39" t="s">
        <v>27</v>
      </c>
      <c r="AC3" s="41" t="s">
        <v>28</v>
      </c>
    </row>
    <row r="4" spans="1:29" ht="47.25" x14ac:dyDescent="0.25">
      <c r="A4" s="38" t="s">
        <v>29</v>
      </c>
      <c r="B4" s="39" t="s">
        <v>30</v>
      </c>
      <c r="C4" s="40">
        <v>5.9171000000000001E-2</v>
      </c>
      <c r="D4" s="39" t="s">
        <v>31</v>
      </c>
      <c r="E4" s="41" t="s">
        <v>32</v>
      </c>
      <c r="G4" s="38" t="s">
        <v>29</v>
      </c>
      <c r="H4" s="39" t="s">
        <v>30</v>
      </c>
      <c r="I4" s="40">
        <v>6.5148999999999999E-2</v>
      </c>
      <c r="J4" s="39" t="s">
        <v>31</v>
      </c>
      <c r="K4" s="41" t="s">
        <v>32</v>
      </c>
      <c r="M4" s="38" t="s">
        <v>29</v>
      </c>
      <c r="N4" s="39" t="s">
        <v>30</v>
      </c>
      <c r="O4" s="40">
        <v>2.2342000000000001E-2</v>
      </c>
      <c r="P4" s="39" t="s">
        <v>31</v>
      </c>
      <c r="Q4" s="41" t="s">
        <v>32</v>
      </c>
      <c r="S4" s="64" t="s">
        <v>29</v>
      </c>
      <c r="T4" s="65" t="s">
        <v>30</v>
      </c>
      <c r="U4" s="66">
        <v>0.20594399999999999</v>
      </c>
      <c r="V4" s="65" t="s">
        <v>31</v>
      </c>
      <c r="W4" s="67" t="s">
        <v>46</v>
      </c>
      <c r="Y4" s="38" t="s">
        <v>29</v>
      </c>
      <c r="Z4" s="39" t="s">
        <v>30</v>
      </c>
      <c r="AA4" s="40">
        <v>2.3975E-2</v>
      </c>
      <c r="AB4" s="39" t="s">
        <v>31</v>
      </c>
      <c r="AC4" s="41" t="s">
        <v>32</v>
      </c>
    </row>
    <row r="5" spans="1:29" ht="48" thickBot="1" x14ac:dyDescent="0.3">
      <c r="A5" s="42" t="s">
        <v>33</v>
      </c>
      <c r="B5" s="43" t="s">
        <v>34</v>
      </c>
      <c r="C5" s="44">
        <v>0.37651499999999999</v>
      </c>
      <c r="D5" s="43" t="s">
        <v>35</v>
      </c>
      <c r="E5" s="45" t="s">
        <v>32</v>
      </c>
      <c r="G5" s="42" t="s">
        <v>33</v>
      </c>
      <c r="H5" s="43" t="s">
        <v>34</v>
      </c>
      <c r="I5" s="44">
        <v>0.44625399999999998</v>
      </c>
      <c r="J5" s="43" t="s">
        <v>35</v>
      </c>
      <c r="K5" s="45" t="s">
        <v>32</v>
      </c>
      <c r="M5" s="42" t="s">
        <v>33</v>
      </c>
      <c r="N5" s="43" t="s">
        <v>34</v>
      </c>
      <c r="O5" s="44">
        <v>0.17091700000000001</v>
      </c>
      <c r="P5" s="43" t="s">
        <v>35</v>
      </c>
      <c r="Q5" s="45" t="s">
        <v>32</v>
      </c>
      <c r="S5" s="68" t="s">
        <v>33</v>
      </c>
      <c r="T5" s="69" t="s">
        <v>34</v>
      </c>
      <c r="U5" s="70">
        <v>1.198464</v>
      </c>
      <c r="V5" s="69" t="s">
        <v>35</v>
      </c>
      <c r="W5" s="71" t="s">
        <v>46</v>
      </c>
      <c r="Y5" s="42" t="s">
        <v>33</v>
      </c>
      <c r="Z5" s="43" t="s">
        <v>34</v>
      </c>
      <c r="AA5" s="44">
        <v>0.181031</v>
      </c>
      <c r="AB5" s="43" t="s">
        <v>35</v>
      </c>
      <c r="AC5" s="45" t="s">
        <v>32</v>
      </c>
    </row>
    <row r="8" spans="1:29" ht="15.75" thickBot="1" x14ac:dyDescent="0.3"/>
    <row r="9" spans="1:29" ht="15" customHeight="1" x14ac:dyDescent="0.25">
      <c r="A9" s="34" t="s">
        <v>19</v>
      </c>
      <c r="B9" s="37" t="s">
        <v>20</v>
      </c>
      <c r="C9" s="36" t="s">
        <v>11</v>
      </c>
      <c r="D9" s="86" t="s">
        <v>21</v>
      </c>
      <c r="E9" s="87"/>
      <c r="G9" s="34" t="s">
        <v>19</v>
      </c>
      <c r="H9" s="35" t="s">
        <v>20</v>
      </c>
      <c r="I9" s="36" t="s">
        <v>12</v>
      </c>
      <c r="J9" s="86" t="s">
        <v>21</v>
      </c>
      <c r="K9" s="87"/>
      <c r="M9" s="34" t="s">
        <v>19</v>
      </c>
      <c r="N9" s="35" t="s">
        <v>20</v>
      </c>
      <c r="O9" s="36" t="s">
        <v>13</v>
      </c>
      <c r="P9" s="86" t="s">
        <v>21</v>
      </c>
      <c r="Q9" s="87"/>
      <c r="S9" s="34" t="s">
        <v>19</v>
      </c>
      <c r="T9" s="37" t="s">
        <v>20</v>
      </c>
      <c r="U9" s="36" t="s">
        <v>14</v>
      </c>
      <c r="V9" s="86" t="s">
        <v>21</v>
      </c>
      <c r="W9" s="87"/>
      <c r="Y9" s="34" t="s">
        <v>19</v>
      </c>
      <c r="Z9" s="37" t="s">
        <v>20</v>
      </c>
      <c r="AA9" s="36" t="s">
        <v>15</v>
      </c>
      <c r="AB9" s="86" t="s">
        <v>21</v>
      </c>
      <c r="AC9" s="87"/>
    </row>
    <row r="10" spans="1:29" ht="31.5" x14ac:dyDescent="0.25">
      <c r="A10" s="38" t="s">
        <v>22</v>
      </c>
      <c r="B10" s="39" t="s">
        <v>23</v>
      </c>
      <c r="C10" s="40">
        <v>0.89949299999999999</v>
      </c>
      <c r="D10" s="39" t="s">
        <v>24</v>
      </c>
      <c r="E10" s="41">
        <v>0.15620000000000001</v>
      </c>
      <c r="G10" s="38" t="s">
        <v>22</v>
      </c>
      <c r="H10" s="39" t="s">
        <v>23</v>
      </c>
      <c r="I10" s="40">
        <v>0.92872500000000002</v>
      </c>
      <c r="J10" s="39" t="s">
        <v>24</v>
      </c>
      <c r="K10" s="41">
        <v>9.1300000000000006E-2</v>
      </c>
      <c r="M10" s="38" t="s">
        <v>22</v>
      </c>
      <c r="N10" s="39" t="s">
        <v>23</v>
      </c>
      <c r="O10" s="40">
        <v>0.93390899999999999</v>
      </c>
      <c r="P10" s="39" t="s">
        <v>24</v>
      </c>
      <c r="Q10" s="41">
        <v>0.1192</v>
      </c>
      <c r="S10" s="38" t="s">
        <v>22</v>
      </c>
      <c r="T10" s="39" t="s">
        <v>23</v>
      </c>
      <c r="U10" s="40">
        <v>0.95123899999999995</v>
      </c>
      <c r="V10" s="39" t="s">
        <v>24</v>
      </c>
      <c r="W10" s="41">
        <v>0.6552</v>
      </c>
      <c r="Y10" s="38" t="s">
        <v>22</v>
      </c>
      <c r="Z10" s="39" t="s">
        <v>23</v>
      </c>
      <c r="AA10" s="40">
        <v>0.93892900000000001</v>
      </c>
      <c r="AB10" s="39" t="s">
        <v>24</v>
      </c>
      <c r="AC10" s="41">
        <v>0.48430000000000001</v>
      </c>
    </row>
    <row r="11" spans="1:29" ht="47.25" x14ac:dyDescent="0.25">
      <c r="A11" s="38" t="s">
        <v>25</v>
      </c>
      <c r="B11" s="39" t="s">
        <v>26</v>
      </c>
      <c r="C11" s="40">
        <v>0.16644200000000001</v>
      </c>
      <c r="D11" s="39" t="s">
        <v>27</v>
      </c>
      <c r="E11" s="41" t="s">
        <v>28</v>
      </c>
      <c r="G11" s="38" t="s">
        <v>25</v>
      </c>
      <c r="H11" s="39" t="s">
        <v>26</v>
      </c>
      <c r="I11" s="40">
        <v>0.16070999999999999</v>
      </c>
      <c r="J11" s="39" t="s">
        <v>27</v>
      </c>
      <c r="K11" s="41">
        <v>0.1061</v>
      </c>
      <c r="M11" s="38" t="s">
        <v>25</v>
      </c>
      <c r="N11" s="39" t="s">
        <v>26</v>
      </c>
      <c r="O11" s="40">
        <v>0.138599</v>
      </c>
      <c r="P11" s="39" t="s">
        <v>27</v>
      </c>
      <c r="Q11" s="41" t="s">
        <v>28</v>
      </c>
      <c r="S11" s="38" t="s">
        <v>25</v>
      </c>
      <c r="T11" s="39" t="s">
        <v>26</v>
      </c>
      <c r="U11" s="40">
        <v>0.12714700000000001</v>
      </c>
      <c r="V11" s="39" t="s">
        <v>27</v>
      </c>
      <c r="W11" s="41" t="s">
        <v>28</v>
      </c>
      <c r="Y11" s="38" t="s">
        <v>25</v>
      </c>
      <c r="Z11" s="39" t="s">
        <v>26</v>
      </c>
      <c r="AA11" s="40">
        <v>0.14164299999999999</v>
      </c>
      <c r="AB11" s="39" t="s">
        <v>27</v>
      </c>
      <c r="AC11" s="41" t="s">
        <v>28</v>
      </c>
    </row>
    <row r="12" spans="1:29" ht="47.25" x14ac:dyDescent="0.25">
      <c r="A12" s="38" t="s">
        <v>29</v>
      </c>
      <c r="B12" s="39" t="s">
        <v>30</v>
      </c>
      <c r="C12" s="40">
        <v>6.7022999999999999E-2</v>
      </c>
      <c r="D12" s="39" t="s">
        <v>31</v>
      </c>
      <c r="E12" s="41" t="s">
        <v>32</v>
      </c>
      <c r="G12" s="38" t="s">
        <v>29</v>
      </c>
      <c r="H12" s="39" t="s">
        <v>30</v>
      </c>
      <c r="I12" s="40">
        <v>9.0799000000000005E-2</v>
      </c>
      <c r="J12" s="39" t="s">
        <v>31</v>
      </c>
      <c r="K12" s="41">
        <v>0.14349999999999999</v>
      </c>
      <c r="M12" s="38" t="s">
        <v>29</v>
      </c>
      <c r="N12" s="39" t="s">
        <v>30</v>
      </c>
      <c r="O12" s="40">
        <v>8.4496000000000002E-2</v>
      </c>
      <c r="P12" s="39" t="s">
        <v>31</v>
      </c>
      <c r="Q12" s="41">
        <v>0.1779</v>
      </c>
      <c r="S12" s="38" t="s">
        <v>29</v>
      </c>
      <c r="T12" s="39" t="s">
        <v>30</v>
      </c>
      <c r="U12" s="40">
        <v>3.5883999999999999E-2</v>
      </c>
      <c r="V12" s="39" t="s">
        <v>31</v>
      </c>
      <c r="W12" s="41" t="s">
        <v>32</v>
      </c>
      <c r="Y12" s="38" t="s">
        <v>29</v>
      </c>
      <c r="Z12" s="39" t="s">
        <v>30</v>
      </c>
      <c r="AA12" s="40">
        <v>3.5090000000000003E-2</v>
      </c>
      <c r="AB12" s="39" t="s">
        <v>31</v>
      </c>
      <c r="AC12" s="41" t="s">
        <v>32</v>
      </c>
    </row>
    <row r="13" spans="1:29" ht="48" thickBot="1" x14ac:dyDescent="0.3">
      <c r="A13" s="42" t="s">
        <v>33</v>
      </c>
      <c r="B13" s="43" t="s">
        <v>34</v>
      </c>
      <c r="C13" s="44">
        <v>0.46940399999999999</v>
      </c>
      <c r="D13" s="43" t="s">
        <v>35</v>
      </c>
      <c r="E13" s="45">
        <v>0.2104</v>
      </c>
      <c r="G13" s="42" t="s">
        <v>33</v>
      </c>
      <c r="H13" s="43" t="s">
        <v>34</v>
      </c>
      <c r="I13" s="44">
        <v>0.58479000000000003</v>
      </c>
      <c r="J13" s="43" t="s">
        <v>35</v>
      </c>
      <c r="K13" s="45">
        <v>0.1183</v>
      </c>
      <c r="M13" s="42" t="s">
        <v>33</v>
      </c>
      <c r="N13" s="43" t="s">
        <v>34</v>
      </c>
      <c r="O13" s="44">
        <v>0.52796799999999999</v>
      </c>
      <c r="P13" s="43" t="s">
        <v>35</v>
      </c>
      <c r="Q13" s="45">
        <v>0.16589999999999999</v>
      </c>
      <c r="S13" s="42" t="s">
        <v>33</v>
      </c>
      <c r="T13" s="43" t="s">
        <v>34</v>
      </c>
      <c r="U13" s="44">
        <v>0.265268</v>
      </c>
      <c r="V13" s="43" t="s">
        <v>35</v>
      </c>
      <c r="W13" s="45" t="s">
        <v>32</v>
      </c>
      <c r="Y13" s="42" t="s">
        <v>33</v>
      </c>
      <c r="Z13" s="43" t="s">
        <v>34</v>
      </c>
      <c r="AA13" s="44">
        <v>0.27851500000000001</v>
      </c>
      <c r="AB13" s="43" t="s">
        <v>35</v>
      </c>
      <c r="AC13" s="45" t="s">
        <v>32</v>
      </c>
    </row>
    <row r="15" spans="1:29" ht="15.75" thickBot="1" x14ac:dyDescent="0.3"/>
    <row r="16" spans="1:29" ht="15.75" x14ac:dyDescent="0.25">
      <c r="A16" s="34" t="s">
        <v>19</v>
      </c>
      <c r="B16" s="35" t="s">
        <v>20</v>
      </c>
      <c r="C16" s="36" t="s">
        <v>16</v>
      </c>
      <c r="D16" s="86" t="s">
        <v>21</v>
      </c>
      <c r="E16" s="87"/>
      <c r="G16" s="34" t="s">
        <v>19</v>
      </c>
      <c r="H16" s="35" t="s">
        <v>20</v>
      </c>
      <c r="I16" s="36" t="s">
        <v>16</v>
      </c>
      <c r="J16" s="86" t="s">
        <v>21</v>
      </c>
      <c r="K16" s="87"/>
    </row>
    <row r="17" spans="1:11" ht="31.5" x14ac:dyDescent="0.25">
      <c r="A17" s="38" t="s">
        <v>22</v>
      </c>
      <c r="B17" s="39" t="s">
        <v>23</v>
      </c>
      <c r="C17" s="40">
        <v>0.96202500000000002</v>
      </c>
      <c r="D17" s="39" t="s">
        <v>24</v>
      </c>
      <c r="E17" s="41">
        <v>0.48049999999999998</v>
      </c>
      <c r="G17" s="38" t="s">
        <v>22</v>
      </c>
      <c r="H17" s="39" t="s">
        <v>23</v>
      </c>
      <c r="I17" s="40">
        <v>0.94707600000000003</v>
      </c>
      <c r="J17" s="39" t="s">
        <v>24</v>
      </c>
      <c r="K17" s="41">
        <v>0.23400000000000001</v>
      </c>
    </row>
    <row r="18" spans="1:11" ht="47.25" x14ac:dyDescent="0.25">
      <c r="A18" s="38" t="s">
        <v>25</v>
      </c>
      <c r="B18" s="39" t="s">
        <v>26</v>
      </c>
      <c r="C18" s="40">
        <v>0.11302</v>
      </c>
      <c r="D18" s="39" t="s">
        <v>27</v>
      </c>
      <c r="E18" s="41" t="s">
        <v>28</v>
      </c>
      <c r="G18" s="38" t="s">
        <v>25</v>
      </c>
      <c r="H18" s="39" t="s">
        <v>26</v>
      </c>
      <c r="I18" s="40">
        <v>0.12669800000000001</v>
      </c>
      <c r="J18" s="39" t="s">
        <v>27</v>
      </c>
      <c r="K18" s="41" t="s">
        <v>28</v>
      </c>
    </row>
    <row r="19" spans="1:11" ht="47.25" x14ac:dyDescent="0.25">
      <c r="A19" s="38" t="s">
        <v>29</v>
      </c>
      <c r="B19" s="39" t="s">
        <v>30</v>
      </c>
      <c r="C19" s="40">
        <v>4.1966999999999997E-2</v>
      </c>
      <c r="D19" s="39" t="s">
        <v>31</v>
      </c>
      <c r="E19" s="41" t="s">
        <v>32</v>
      </c>
      <c r="G19" s="38" t="s">
        <v>29</v>
      </c>
      <c r="H19" s="39" t="s">
        <v>30</v>
      </c>
      <c r="I19" s="40">
        <v>6.5232999999999999E-2</v>
      </c>
      <c r="J19" s="39" t="s">
        <v>31</v>
      </c>
      <c r="K19" s="41" t="s">
        <v>32</v>
      </c>
    </row>
    <row r="20" spans="1:11" ht="48" thickBot="1" x14ac:dyDescent="0.3">
      <c r="A20" s="42" t="s">
        <v>33</v>
      </c>
      <c r="B20" s="43" t="s">
        <v>34</v>
      </c>
      <c r="C20" s="44">
        <v>0.28829700000000003</v>
      </c>
      <c r="D20" s="43" t="s">
        <v>35</v>
      </c>
      <c r="E20" s="45" t="s">
        <v>32</v>
      </c>
      <c r="G20" s="42" t="s">
        <v>33</v>
      </c>
      <c r="H20" s="43" t="s">
        <v>34</v>
      </c>
      <c r="I20" s="44">
        <v>0.41375699999999999</v>
      </c>
      <c r="J20" s="43" t="s">
        <v>35</v>
      </c>
      <c r="K20" s="45" t="s">
        <v>32</v>
      </c>
    </row>
  </sheetData>
  <mergeCells count="12">
    <mergeCell ref="D16:E16"/>
    <mergeCell ref="J16:K16"/>
    <mergeCell ref="AB1:AC1"/>
    <mergeCell ref="D9:E9"/>
    <mergeCell ref="J9:K9"/>
    <mergeCell ref="P9:Q9"/>
    <mergeCell ref="V9:W9"/>
    <mergeCell ref="AB9:AC9"/>
    <mergeCell ref="D1:E1"/>
    <mergeCell ref="J1:K1"/>
    <mergeCell ref="P1:Q1"/>
    <mergeCell ref="V1:W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</vt:lpstr>
      <vt:lpstr>ANOVA</vt:lpstr>
      <vt:lpstr>LSD</vt:lpstr>
      <vt:lpstr>Levene Test</vt:lpstr>
      <vt:lpstr>Normality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Nejad Alimoradi</dc:creator>
  <cp:lastModifiedBy>Rayan Pazhooh</cp:lastModifiedBy>
  <dcterms:created xsi:type="dcterms:W3CDTF">2025-09-15T14:09:31Z</dcterms:created>
  <dcterms:modified xsi:type="dcterms:W3CDTF">2025-09-30T16:11:40Z</dcterms:modified>
</cp:coreProperties>
</file>