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Hridoy\ZnO Project\Nanofertilizer Project All File V2\"/>
    </mc:Choice>
  </mc:AlternateContent>
  <xr:revisionPtr revIDLastSave="0" documentId="13_ncr:1_{4324A906-913D-4AD0-BD32-767420093529}" xr6:coauthVersionLast="47" xr6:coauthVersionMax="47" xr10:uidLastSave="{00000000-0000-0000-0000-000000000000}"/>
  <bookViews>
    <workbookView xWindow="-120" yWindow="-120" windowWidth="20730" windowHeight="11310" activeTab="1" xr2:uid="{00000000-000D-0000-FFFF-FFFF00000000}"/>
  </bookViews>
  <sheets>
    <sheet name="qPCR Data Pipeline" sheetId="2" r:id="rId1"/>
    <sheet name="qPCR Analyzed Data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8" i="2" l="1"/>
  <c r="R8" i="2" s="1"/>
  <c r="R6" i="2"/>
  <c r="R7" i="2"/>
  <c r="R9" i="2"/>
  <c r="S9" i="2" s="1"/>
  <c r="R5" i="2"/>
  <c r="Q6" i="2"/>
  <c r="Q7" i="2"/>
  <c r="Q9" i="2"/>
  <c r="Q10" i="2"/>
  <c r="R10" i="2" s="1"/>
  <c r="S10" i="2" s="1"/>
  <c r="Q11" i="2"/>
  <c r="R11" i="2" s="1"/>
  <c r="S11" i="2" s="1"/>
  <c r="Q12" i="2"/>
  <c r="R12" i="2" s="1"/>
  <c r="S12" i="2" s="1"/>
  <c r="Q13" i="2"/>
  <c r="R13" i="2" s="1"/>
  <c r="S13" i="2" s="1"/>
  <c r="Q14" i="2"/>
  <c r="R14" i="2" s="1"/>
  <c r="S14" i="2" s="1"/>
  <c r="Q15" i="2"/>
  <c r="R15" i="2" s="1"/>
  <c r="S15" i="2" s="1"/>
  <c r="Q16" i="2"/>
  <c r="R16" i="2" s="1"/>
  <c r="S16" i="2" s="1"/>
  <c r="Q17" i="2"/>
  <c r="R17" i="2" s="1"/>
  <c r="S17" i="2" s="1"/>
  <c r="Q18" i="2"/>
  <c r="R18" i="2" s="1"/>
  <c r="S18" i="2" s="1"/>
  <c r="Q19" i="2"/>
  <c r="R19" i="2" s="1"/>
  <c r="S19" i="2" s="1"/>
  <c r="Q20" i="2"/>
  <c r="R20" i="2" s="1"/>
  <c r="S20" i="2" s="1"/>
  <c r="Q21" i="2"/>
  <c r="R21" i="2" s="1"/>
  <c r="S21" i="2" s="1"/>
  <c r="Q22" i="2"/>
  <c r="R22" i="2" s="1"/>
  <c r="S22" i="2" s="1"/>
  <c r="Q23" i="2"/>
  <c r="R23" i="2" s="1"/>
  <c r="S23" i="2" s="1"/>
  <c r="Q24" i="2"/>
  <c r="R24" i="2" s="1"/>
  <c r="S24" i="2" s="1"/>
  <c r="Q25" i="2"/>
  <c r="R25" i="2" s="1"/>
  <c r="S25" i="2" s="1"/>
  <c r="Q26" i="2"/>
  <c r="R26" i="2" s="1"/>
  <c r="S26" i="2" s="1"/>
  <c r="Q27" i="2"/>
  <c r="R27" i="2" s="1"/>
  <c r="S27" i="2" s="1"/>
  <c r="Q28" i="2"/>
  <c r="R28" i="2" s="1"/>
  <c r="S28" i="2" s="1"/>
  <c r="Q5" i="2"/>
  <c r="N6" i="2"/>
  <c r="N7" i="2"/>
  <c r="N17" i="2"/>
  <c r="N5" i="2"/>
  <c r="M6" i="2"/>
  <c r="M7" i="2"/>
  <c r="M17" i="2"/>
  <c r="M5" i="2"/>
  <c r="L30" i="2"/>
  <c r="L6" i="2"/>
  <c r="L7" i="2"/>
  <c r="L8" i="2"/>
  <c r="M8" i="2" s="1"/>
  <c r="N8" i="2" s="1"/>
  <c r="L9" i="2"/>
  <c r="M9" i="2" s="1"/>
  <c r="N9" i="2" s="1"/>
  <c r="L10" i="2"/>
  <c r="M10" i="2" s="1"/>
  <c r="N10" i="2" s="1"/>
  <c r="L11" i="2"/>
  <c r="M11" i="2" s="1"/>
  <c r="N11" i="2" s="1"/>
  <c r="L12" i="2"/>
  <c r="M12" i="2" s="1"/>
  <c r="N12" i="2" s="1"/>
  <c r="L13" i="2"/>
  <c r="M13" i="2" s="1"/>
  <c r="N13" i="2" s="1"/>
  <c r="L14" i="2"/>
  <c r="M14" i="2" s="1"/>
  <c r="N14" i="2" s="1"/>
  <c r="L15" i="2"/>
  <c r="M15" i="2" s="1"/>
  <c r="N15" i="2" s="1"/>
  <c r="L16" i="2"/>
  <c r="M16" i="2" s="1"/>
  <c r="N16" i="2" s="1"/>
  <c r="L17" i="2"/>
  <c r="L18" i="2"/>
  <c r="M18" i="2" s="1"/>
  <c r="N18" i="2" s="1"/>
  <c r="L19" i="2"/>
  <c r="M19" i="2" s="1"/>
  <c r="N19" i="2" s="1"/>
  <c r="L20" i="2"/>
  <c r="M20" i="2" s="1"/>
  <c r="N20" i="2" s="1"/>
  <c r="L21" i="2"/>
  <c r="M21" i="2" s="1"/>
  <c r="N21" i="2" s="1"/>
  <c r="L22" i="2"/>
  <c r="M22" i="2" s="1"/>
  <c r="N22" i="2" s="1"/>
  <c r="L23" i="2"/>
  <c r="M23" i="2" s="1"/>
  <c r="N23" i="2" s="1"/>
  <c r="L24" i="2"/>
  <c r="M24" i="2" s="1"/>
  <c r="N24" i="2" s="1"/>
  <c r="L25" i="2"/>
  <c r="M25" i="2" s="1"/>
  <c r="N25" i="2" s="1"/>
  <c r="L26" i="2"/>
  <c r="M26" i="2" s="1"/>
  <c r="N26" i="2" s="1"/>
  <c r="L27" i="2"/>
  <c r="M27" i="2" s="1"/>
  <c r="N27" i="2" s="1"/>
  <c r="L28" i="2"/>
  <c r="M28" i="2" s="1"/>
  <c r="N28" i="2" s="1"/>
  <c r="L5" i="2"/>
  <c r="H6" i="2"/>
  <c r="H7" i="2"/>
  <c r="H8" i="2"/>
  <c r="H11" i="2"/>
  <c r="H12" i="2"/>
  <c r="H13" i="2"/>
  <c r="H14" i="2"/>
  <c r="H15" i="2"/>
  <c r="H16" i="2"/>
  <c r="H17" i="2"/>
  <c r="H18" i="2"/>
  <c r="H19" i="2"/>
  <c r="H24" i="2"/>
  <c r="H5" i="2"/>
  <c r="G5" i="2"/>
  <c r="G18" i="2"/>
  <c r="G11" i="2"/>
  <c r="I11" i="2" s="1"/>
  <c r="I16" i="2"/>
  <c r="I12" i="2"/>
  <c r="I18" i="2"/>
  <c r="G6" i="2"/>
  <c r="G7" i="2"/>
  <c r="G8" i="2"/>
  <c r="I8" i="2" s="1"/>
  <c r="G9" i="2"/>
  <c r="H9" i="2" s="1"/>
  <c r="G10" i="2"/>
  <c r="H10" i="2" s="1"/>
  <c r="G12" i="2"/>
  <c r="G13" i="2"/>
  <c r="G14" i="2"/>
  <c r="G15" i="2"/>
  <c r="G16" i="2"/>
  <c r="G17" i="2"/>
  <c r="G19" i="2"/>
  <c r="G20" i="2"/>
  <c r="H20" i="2" s="1"/>
  <c r="G21" i="2"/>
  <c r="H21" i="2" s="1"/>
  <c r="I21" i="2" s="1"/>
  <c r="G22" i="2"/>
  <c r="H22" i="2" s="1"/>
  <c r="I22" i="2" s="1"/>
  <c r="G23" i="2"/>
  <c r="H23" i="2" s="1"/>
  <c r="G24" i="2"/>
  <c r="I24" i="2" s="1"/>
  <c r="G25" i="2"/>
  <c r="H25" i="2" s="1"/>
  <c r="G26" i="2"/>
  <c r="H26" i="2" s="1"/>
  <c r="I26" i="2" s="1"/>
  <c r="G27" i="2"/>
  <c r="H27" i="2" s="1"/>
  <c r="G28" i="2"/>
  <c r="S8" i="2" l="1"/>
  <c r="S5" i="2"/>
  <c r="S7" i="2"/>
  <c r="Q30" i="2"/>
  <c r="S6" i="2"/>
  <c r="H28" i="2"/>
  <c r="I28" i="2" s="1"/>
  <c r="I20" i="2"/>
  <c r="I14" i="2"/>
  <c r="I10" i="2"/>
  <c r="I27" i="2"/>
  <c r="I23" i="2"/>
  <c r="I19" i="2"/>
  <c r="I15" i="2"/>
  <c r="I6" i="2"/>
  <c r="I7" i="2"/>
  <c r="I25" i="2"/>
  <c r="I17" i="2"/>
  <c r="I13" i="2"/>
  <c r="I9" i="2"/>
  <c r="I5" i="2"/>
  <c r="H30" i="2"/>
</calcChain>
</file>

<file path=xl/sharedStrings.xml><?xml version="1.0" encoding="utf-8"?>
<sst xmlns="http://schemas.openxmlformats.org/spreadsheetml/2006/main" count="197" uniqueCount="62">
  <si>
    <t>BnSRK2D</t>
  </si>
  <si>
    <t>BnMYC</t>
  </si>
  <si>
    <t>T1 (Hydro Priming)</t>
  </si>
  <si>
    <t>T2 (Salt Priming-150mM NaCl)</t>
  </si>
  <si>
    <r>
      <t>T3 (ZnONPs 25 mgL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</si>
  <si>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T4 (ZnONPs 50 mgL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</si>
  <si>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T5 (ZnONPs 100 mgL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</si>
  <si>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r>
      <t>T6 (ZnONPs 25 mgL</t>
    </r>
    <r>
      <rPr>
        <vertAlign val="superscript"/>
        <sz val="11"/>
        <color theme="1"/>
        <rFont val="Calibri"/>
        <family val="2"/>
        <scheme val="minor"/>
      </rPr>
      <t xml:space="preserve">-1 </t>
    </r>
    <r>
      <rPr>
        <sz val="11"/>
        <color theme="1"/>
        <rFont val="Calibri"/>
        <family val="2"/>
        <scheme val="minor"/>
      </rPr>
      <t>+S)</t>
    </r>
  </si>
  <si>
    <r>
      <t>T7 (ZnONPs 50 mgL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+S)</t>
    </r>
  </si>
  <si>
    <r>
      <t>T8 (ZnONPs 100 mgL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+S)</t>
    </r>
  </si>
  <si>
    <t>Group Name</t>
  </si>
  <si>
    <t>Gene Name</t>
  </si>
  <si>
    <t>B-Actin</t>
  </si>
  <si>
    <t>Mean Ct Value</t>
  </si>
  <si>
    <t>dct</t>
  </si>
  <si>
    <t>ddct</t>
  </si>
  <si>
    <t>2^-ddct</t>
  </si>
  <si>
    <t>ARP</t>
  </si>
  <si>
    <r>
      <t>T3 (ZnONPs 25 mgL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</si>
  <si>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r>
      <t>T4 (ZnONPs 50 mgL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</si>
  <si>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r>
      <t>T5 (ZnONPs 100 mgL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</si>
  <si>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r>
      <t>T6 (ZnONPs 25 mgL</t>
    </r>
    <r>
      <rPr>
        <b/>
        <vertAlign val="superscript"/>
        <sz val="11"/>
        <color theme="1"/>
        <rFont val="Calibri"/>
        <family val="2"/>
        <scheme val="minor"/>
      </rPr>
      <t xml:space="preserve">-1 </t>
    </r>
    <r>
      <rPr>
        <b/>
        <sz val="11"/>
        <color theme="1"/>
        <rFont val="Calibri"/>
        <family val="2"/>
        <scheme val="minor"/>
      </rPr>
      <t>+S)</t>
    </r>
  </si>
  <si>
    <r>
      <t>T7 (ZnONPs 50 mgL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+S)</t>
    </r>
  </si>
  <si>
    <r>
      <t>T8 (ZnONPs 100 mgL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+S)</t>
    </r>
  </si>
  <si>
    <t>Average of control</t>
  </si>
  <si>
    <t>BnSRK2D R3</t>
  </si>
  <si>
    <t>BnSRK2D R1</t>
  </si>
  <si>
    <t>BnSRK2D R2</t>
  </si>
  <si>
    <t>BnMYC R3</t>
  </si>
  <si>
    <t>BnMYC R1</t>
  </si>
  <si>
    <t>BnMYC R2</t>
  </si>
  <si>
    <t>Auxin-Responsive Protein R1</t>
  </si>
  <si>
    <t>Auxin-Responsive Protein R3</t>
  </si>
  <si>
    <t>Auxin-Responsive Protein R2</t>
  </si>
  <si>
    <t>Auxin-Responsive Protein</t>
  </si>
  <si>
    <t>1.12 ± 0.33c</t>
  </si>
  <si>
    <t>86.37 ± 6.74a</t>
  </si>
  <si>
    <t>1.71 ± 0.37c</t>
  </si>
  <si>
    <t>2.15 ± 0.82c</t>
  </si>
  <si>
    <t>2.46 ± 0.20c</t>
  </si>
  <si>
    <t>73.14 ± 7.39a</t>
  </si>
  <si>
    <t>2.29 ± 0.66c</t>
  </si>
  <si>
    <t>32.69 ± 4.50b</t>
  </si>
  <si>
    <t>1.01 ± 0.09c</t>
  </si>
  <si>
    <t>25.31 ± 1.43a</t>
  </si>
  <si>
    <t>1.51 ± 0.20c</t>
  </si>
  <si>
    <t>1.34 ± 0.30c</t>
  </si>
  <si>
    <t>2.16 ± 0.31c</t>
  </si>
  <si>
    <t>22.94 ± 1.89a</t>
  </si>
  <si>
    <t>5.55 ± 1.17c</t>
  </si>
  <si>
    <t>14.21 ± 0.91b</t>
  </si>
  <si>
    <t>1.03 ± 0.16c</t>
  </si>
  <si>
    <t>4.41 ± 0.53b</t>
  </si>
  <si>
    <t>9.15 ± 1.07a</t>
  </si>
  <si>
    <t>2.18 ± 0.40b</t>
  </si>
  <si>
    <t>1.13 ± 0.15c</t>
  </si>
  <si>
    <t>10.75 ± 0.50a</t>
  </si>
  <si>
    <t>2.50 ± 0.32b</t>
  </si>
  <si>
    <t>0.002 ± 0.0008c</t>
  </si>
  <si>
    <t>Treatments</t>
  </si>
  <si>
    <t>Final Data</t>
  </si>
  <si>
    <t>Fold Change Data (2^-ddct)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</si>
</sst>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4" fillId="0" borderId="1" xfId="0" applyFont="1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2EFAB-7083-480A-B591-EE8F6BA3BBC7}">
  <dimension ref="B4:S30"/>
  <sheetViews>
    <sheetView zoomScale="70" zoomScaleNormal="70" workbookViewId="0">
      <selection activeCell="J2" sqref="J2"/>
    </sheetView>
  </sheetViews>
  <sheetFormatPr defaultRowHeight="15" x14ac:dyDescent="0.25"/>
  <cols>
    <col min="2" max="2" width="27.85546875" customWidth="1"/>
    <col min="3" max="3" width="16.5703125" customWidth="1"/>
    <col min="4" max="4" width="19.7109375" customWidth="1"/>
    <col min="5" max="5" width="17.42578125" customWidth="1"/>
    <col min="6" max="6" width="17.28515625" customWidth="1"/>
    <col min="9" max="9" width="18.140625" customWidth="1"/>
    <col min="10" max="10" width="13.5703125" customWidth="1"/>
    <col min="11" max="11" width="20.28515625" customWidth="1"/>
    <col min="14" max="14" width="14.85546875" customWidth="1"/>
    <col min="15" max="15" width="13.28515625" customWidth="1"/>
    <col min="16" max="16" width="16.42578125" customWidth="1"/>
    <col min="19" max="19" width="14" customWidth="1"/>
  </cols>
  <sheetData>
    <row r="4" spans="2:19" x14ac:dyDescent="0.25">
      <c r="B4" s="2" t="s">
        <v>10</v>
      </c>
      <c r="C4" s="2" t="s">
        <v>11</v>
      </c>
      <c r="D4" s="2" t="s">
        <v>13</v>
      </c>
      <c r="E4" s="2" t="s">
        <v>11</v>
      </c>
      <c r="F4" s="2" t="s">
        <v>13</v>
      </c>
      <c r="G4" s="2" t="s">
        <v>14</v>
      </c>
      <c r="H4" s="2" t="s">
        <v>15</v>
      </c>
      <c r="I4" s="2" t="s">
        <v>16</v>
      </c>
      <c r="J4" s="2" t="s">
        <v>11</v>
      </c>
      <c r="K4" s="2" t="s">
        <v>13</v>
      </c>
      <c r="L4" s="2" t="s">
        <v>14</v>
      </c>
      <c r="M4" s="2" t="s">
        <v>15</v>
      </c>
      <c r="N4" s="2" t="s">
        <v>16</v>
      </c>
      <c r="O4" s="3" t="s">
        <v>11</v>
      </c>
      <c r="P4" s="2" t="s">
        <v>13</v>
      </c>
      <c r="Q4" s="2" t="s">
        <v>14</v>
      </c>
      <c r="R4" s="2" t="s">
        <v>15</v>
      </c>
      <c r="S4" s="2" t="s">
        <v>16</v>
      </c>
    </row>
    <row r="5" spans="2:19" x14ac:dyDescent="0.25">
      <c r="B5" s="2" t="s">
        <v>2</v>
      </c>
      <c r="C5" s="1" t="s">
        <v>12</v>
      </c>
      <c r="D5">
        <v>19.420000000000002</v>
      </c>
      <c r="E5" s="1" t="s">
        <v>0</v>
      </c>
      <c r="F5">
        <v>20.28</v>
      </c>
      <c r="G5" s="1">
        <f>F5-D5</f>
        <v>0.85999999999999943</v>
      </c>
      <c r="H5" s="1">
        <f>G5-1.15</f>
        <v>-0.29000000000000048</v>
      </c>
      <c r="I5" s="1">
        <f>2^-H5</f>
        <v>1.2226402776920688</v>
      </c>
      <c r="J5" s="1" t="s">
        <v>1</v>
      </c>
      <c r="K5">
        <v>19.75</v>
      </c>
      <c r="L5" s="1">
        <f>K5-D5</f>
        <v>0.32999999999999829</v>
      </c>
      <c r="M5" s="1">
        <f>L5-0.36</f>
        <v>-3.0000000000001692E-2</v>
      </c>
      <c r="N5" s="1">
        <f>2^-M5</f>
        <v>1.0210121257071945</v>
      </c>
      <c r="O5" s="1" t="s">
        <v>17</v>
      </c>
      <c r="P5">
        <v>18.89</v>
      </c>
      <c r="Q5" s="1">
        <f>P5-D5</f>
        <v>-0.53000000000000114</v>
      </c>
      <c r="R5" s="1">
        <f>Q5-(-1.01667)</f>
        <v>0.48666999999999883</v>
      </c>
      <c r="S5" s="1">
        <f>2^-R5</f>
        <v>0.71367047815459594</v>
      </c>
    </row>
    <row r="6" spans="2:19" x14ac:dyDescent="0.25">
      <c r="B6" s="2" t="s">
        <v>2</v>
      </c>
      <c r="C6" s="1" t="s">
        <v>12</v>
      </c>
      <c r="D6">
        <v>19.350000000000001</v>
      </c>
      <c r="E6" s="1" t="s">
        <v>0</v>
      </c>
      <c r="F6">
        <v>21.5</v>
      </c>
      <c r="G6" s="1">
        <f t="shared" ref="G6:G28" si="0">F6-D6</f>
        <v>2.1499999999999986</v>
      </c>
      <c r="H6" s="1">
        <f t="shared" ref="H6:H28" si="1">G6-1.15</f>
        <v>0.99999999999999867</v>
      </c>
      <c r="I6" s="1">
        <f t="shared" ref="I6:I28" si="2">2^-H6</f>
        <v>0.50000000000000044</v>
      </c>
      <c r="J6" s="1" t="s">
        <v>1</v>
      </c>
      <c r="K6">
        <v>19.96</v>
      </c>
      <c r="L6" s="1">
        <f t="shared" ref="L6:L28" si="3">K6-D6</f>
        <v>0.60999999999999943</v>
      </c>
      <c r="M6" s="1">
        <f t="shared" ref="M6:M28" si="4">L6-0.36</f>
        <v>0.24999999999999944</v>
      </c>
      <c r="N6" s="1">
        <f t="shared" ref="N6:N28" si="5">2^-M6</f>
        <v>0.84089641525371484</v>
      </c>
      <c r="O6" s="1" t="s">
        <v>17</v>
      </c>
      <c r="P6">
        <v>18.170000000000002</v>
      </c>
      <c r="Q6" s="1">
        <f t="shared" ref="Q6:Q28" si="6">P6-D6</f>
        <v>-1.1799999999999997</v>
      </c>
      <c r="R6" s="1">
        <f t="shared" ref="R6:R28" si="7">Q6-(-1.01667)</f>
        <v>-0.16332999999999975</v>
      </c>
      <c r="S6" s="1">
        <f t="shared" ref="S6:S28" si="8">2^-R6</f>
        <v>1.1198690165969316</v>
      </c>
    </row>
    <row r="7" spans="2:19" x14ac:dyDescent="0.25">
      <c r="B7" s="2" t="s">
        <v>2</v>
      </c>
      <c r="C7" s="1" t="s">
        <v>12</v>
      </c>
      <c r="D7">
        <v>19.38</v>
      </c>
      <c r="E7" s="1" t="s">
        <v>0</v>
      </c>
      <c r="F7">
        <v>19.82</v>
      </c>
      <c r="G7" s="1">
        <f t="shared" si="0"/>
        <v>0.44000000000000128</v>
      </c>
      <c r="H7" s="1">
        <f t="shared" si="1"/>
        <v>-0.70999999999999863</v>
      </c>
      <c r="I7" s="1">
        <f t="shared" si="2"/>
        <v>1.6358041171155606</v>
      </c>
      <c r="J7" s="1" t="s">
        <v>1</v>
      </c>
      <c r="K7">
        <v>19.52</v>
      </c>
      <c r="L7" s="1">
        <f t="shared" si="3"/>
        <v>0.14000000000000057</v>
      </c>
      <c r="M7" s="1">
        <f t="shared" si="4"/>
        <v>-0.21999999999999942</v>
      </c>
      <c r="N7" s="1">
        <f t="shared" si="5"/>
        <v>1.1647335864684554</v>
      </c>
      <c r="O7" s="1" t="s">
        <v>17</v>
      </c>
      <c r="P7">
        <v>18.04</v>
      </c>
      <c r="Q7" s="1">
        <f t="shared" si="6"/>
        <v>-1.3399999999999999</v>
      </c>
      <c r="R7" s="1">
        <f t="shared" si="7"/>
        <v>-0.3233299999999999</v>
      </c>
      <c r="S7" s="1">
        <f t="shared" si="8"/>
        <v>1.2512152485693373</v>
      </c>
    </row>
    <row r="8" spans="2:19" x14ac:dyDescent="0.25">
      <c r="B8" s="2" t="s">
        <v>3</v>
      </c>
      <c r="C8" s="1" t="s">
        <v>12</v>
      </c>
      <c r="D8">
        <v>19.670000000000002</v>
      </c>
      <c r="E8" s="1" t="s">
        <v>0</v>
      </c>
      <c r="F8">
        <v>14.23</v>
      </c>
      <c r="G8" s="1">
        <f t="shared" si="0"/>
        <v>-5.4400000000000013</v>
      </c>
      <c r="H8" s="1">
        <f t="shared" si="1"/>
        <v>-6.5900000000000016</v>
      </c>
      <c r="I8" s="1">
        <f t="shared" si="2"/>
        <v>96.335791834308424</v>
      </c>
      <c r="J8" s="1" t="s">
        <v>1</v>
      </c>
      <c r="K8">
        <v>15.27</v>
      </c>
      <c r="L8" s="1">
        <f t="shared" si="3"/>
        <v>-4.4000000000000021</v>
      </c>
      <c r="M8" s="1">
        <f t="shared" si="4"/>
        <v>-4.7600000000000025</v>
      </c>
      <c r="N8" s="1">
        <f t="shared" si="5"/>
        <v>27.095849995600911</v>
      </c>
      <c r="O8" s="1" t="s">
        <v>17</v>
      </c>
      <c r="P8">
        <v>27.14</v>
      </c>
      <c r="Q8" s="1">
        <f>P8-D8</f>
        <v>7.4699999999999989</v>
      </c>
      <c r="R8" s="1">
        <f t="shared" si="7"/>
        <v>8.4866699999999984</v>
      </c>
      <c r="S8" s="1">
        <f t="shared" si="8"/>
        <v>2.7877753052913921E-3</v>
      </c>
    </row>
    <row r="9" spans="2:19" x14ac:dyDescent="0.25">
      <c r="B9" s="2" t="s">
        <v>3</v>
      </c>
      <c r="C9" s="1" t="s">
        <v>12</v>
      </c>
      <c r="D9">
        <v>19.809999999999999</v>
      </c>
      <c r="E9" s="1" t="s">
        <v>0</v>
      </c>
      <c r="F9">
        <v>14.76</v>
      </c>
      <c r="G9" s="1">
        <f t="shared" si="0"/>
        <v>-5.0499999999999989</v>
      </c>
      <c r="H9" s="1">
        <f t="shared" si="1"/>
        <v>-6.1999999999999993</v>
      </c>
      <c r="I9" s="1">
        <f t="shared" si="2"/>
        <v>73.516694719810218</v>
      </c>
      <c r="J9" s="1" t="s">
        <v>1</v>
      </c>
      <c r="K9">
        <v>15.45</v>
      </c>
      <c r="L9" s="1">
        <f t="shared" si="3"/>
        <v>-4.3599999999999994</v>
      </c>
      <c r="M9" s="1">
        <f t="shared" si="4"/>
        <v>-4.72</v>
      </c>
      <c r="N9" s="1">
        <f t="shared" si="5"/>
        <v>26.354912552562329</v>
      </c>
      <c r="O9" s="1" t="s">
        <v>17</v>
      </c>
      <c r="P9">
        <v>27.25</v>
      </c>
      <c r="Q9" s="1">
        <f t="shared" si="6"/>
        <v>7.4400000000000013</v>
      </c>
      <c r="R9" s="1">
        <f t="shared" si="7"/>
        <v>8.4566700000000008</v>
      </c>
      <c r="S9" s="1">
        <f t="shared" si="8"/>
        <v>2.8463523904495784E-3</v>
      </c>
    </row>
    <row r="10" spans="2:19" x14ac:dyDescent="0.25">
      <c r="B10" s="2" t="s">
        <v>3</v>
      </c>
      <c r="C10" s="1" t="s">
        <v>12</v>
      </c>
      <c r="D10">
        <v>18.25</v>
      </c>
      <c r="E10" s="1" t="s">
        <v>0</v>
      </c>
      <c r="F10">
        <v>12.92</v>
      </c>
      <c r="G10" s="1">
        <f t="shared" si="0"/>
        <v>-5.33</v>
      </c>
      <c r="H10" s="1">
        <f t="shared" si="1"/>
        <v>-6.48</v>
      </c>
      <c r="I10" s="1">
        <f t="shared" si="2"/>
        <v>89.263594646425943</v>
      </c>
      <c r="J10" s="1" t="s">
        <v>1</v>
      </c>
      <c r="K10">
        <v>14.12</v>
      </c>
      <c r="L10" s="1">
        <f t="shared" si="3"/>
        <v>-4.1300000000000008</v>
      </c>
      <c r="M10" s="1">
        <f t="shared" si="4"/>
        <v>-4.4900000000000011</v>
      </c>
      <c r="N10" s="1">
        <f t="shared" si="5"/>
        <v>22.471118011807967</v>
      </c>
      <c r="O10" s="1" t="s">
        <v>17</v>
      </c>
      <c r="P10">
        <v>28.63</v>
      </c>
      <c r="Q10" s="1">
        <f t="shared" si="6"/>
        <v>10.379999999999999</v>
      </c>
      <c r="R10" s="1">
        <f t="shared" si="7"/>
        <v>11.396669999999999</v>
      </c>
      <c r="S10" s="1">
        <f t="shared" si="8"/>
        <v>3.7090311379149604E-4</v>
      </c>
    </row>
    <row r="11" spans="2:19" ht="17.25" x14ac:dyDescent="0.25">
      <c r="B11" s="2" t="s">
        <v>18</v>
      </c>
      <c r="C11" s="1" t="s">
        <v>12</v>
      </c>
      <c r="D11">
        <v>19.48</v>
      </c>
      <c r="E11" s="1" t="s">
        <v>0</v>
      </c>
      <c r="F11">
        <v>19.600000000000001</v>
      </c>
      <c r="G11" s="1">
        <f t="shared" si="0"/>
        <v>0.12000000000000099</v>
      </c>
      <c r="H11" s="1">
        <f t="shared" si="1"/>
        <v>-1.0299999999999989</v>
      </c>
      <c r="I11" s="1">
        <f t="shared" si="2"/>
        <v>2.0420242514143849</v>
      </c>
      <c r="J11" s="1" t="s">
        <v>1</v>
      </c>
      <c r="K11">
        <v>19.2</v>
      </c>
      <c r="L11" s="1">
        <f t="shared" si="3"/>
        <v>-0.28000000000000114</v>
      </c>
      <c r="M11" s="1">
        <f t="shared" si="4"/>
        <v>-0.64000000000000112</v>
      </c>
      <c r="N11" s="1">
        <f t="shared" si="5"/>
        <v>1.5583291593210009</v>
      </c>
      <c r="O11" s="1" t="s">
        <v>17</v>
      </c>
      <c r="P11">
        <v>16.11</v>
      </c>
      <c r="Q11" s="1">
        <f t="shared" si="6"/>
        <v>-3.370000000000001</v>
      </c>
      <c r="R11" s="1">
        <f t="shared" si="7"/>
        <v>-2.353330000000001</v>
      </c>
      <c r="S11" s="1">
        <f t="shared" si="8"/>
        <v>5.1100237626361364</v>
      </c>
    </row>
    <row r="12" spans="2:19" ht="17.25" x14ac:dyDescent="0.25">
      <c r="B12" s="2" t="s">
        <v>18</v>
      </c>
      <c r="C12" s="1" t="s">
        <v>12</v>
      </c>
      <c r="D12">
        <v>18.54</v>
      </c>
      <c r="E12" s="1" t="s">
        <v>0</v>
      </c>
      <c r="F12">
        <v>19.739999999999998</v>
      </c>
      <c r="G12" s="1">
        <f t="shared" si="0"/>
        <v>1.1999999999999993</v>
      </c>
      <c r="H12" s="1">
        <f t="shared" si="1"/>
        <v>4.9999999999999378E-2</v>
      </c>
      <c r="I12" s="1">
        <f t="shared" si="2"/>
        <v>0.96593632892484593</v>
      </c>
      <c r="J12" s="1" t="s">
        <v>1</v>
      </c>
      <c r="K12">
        <v>18.72</v>
      </c>
      <c r="L12" s="1">
        <f t="shared" si="3"/>
        <v>0.17999999999999972</v>
      </c>
      <c r="M12" s="1">
        <f t="shared" si="4"/>
        <v>-0.18000000000000027</v>
      </c>
      <c r="N12" s="1">
        <f t="shared" si="5"/>
        <v>1.1328838852957988</v>
      </c>
      <c r="O12" s="1" t="s">
        <v>17</v>
      </c>
      <c r="P12">
        <v>15.28</v>
      </c>
      <c r="Q12" s="1">
        <f t="shared" si="6"/>
        <v>-3.26</v>
      </c>
      <c r="R12" s="1">
        <f t="shared" si="7"/>
        <v>-2.2433299999999998</v>
      </c>
      <c r="S12" s="1">
        <f t="shared" si="8"/>
        <v>4.7348870144347543</v>
      </c>
    </row>
    <row r="13" spans="2:19" ht="17.25" x14ac:dyDescent="0.25">
      <c r="B13" s="2" t="s">
        <v>18</v>
      </c>
      <c r="C13" s="1" t="s">
        <v>12</v>
      </c>
      <c r="D13">
        <v>19.45</v>
      </c>
      <c r="E13" s="1" t="s">
        <v>0</v>
      </c>
      <c r="F13">
        <v>19.52</v>
      </c>
      <c r="G13" s="1">
        <f t="shared" si="0"/>
        <v>7.0000000000000284E-2</v>
      </c>
      <c r="H13" s="1">
        <f t="shared" si="1"/>
        <v>-1.0799999999999996</v>
      </c>
      <c r="I13" s="1">
        <f t="shared" si="2"/>
        <v>2.1140360811227601</v>
      </c>
      <c r="J13" s="1" t="s">
        <v>1</v>
      </c>
      <c r="K13">
        <v>18.940000000000001</v>
      </c>
      <c r="L13" s="1">
        <f t="shared" si="3"/>
        <v>-0.50999999999999801</v>
      </c>
      <c r="M13" s="1">
        <f t="shared" si="4"/>
        <v>-0.869999999999998</v>
      </c>
      <c r="N13" s="1">
        <f t="shared" si="5"/>
        <v>1.8276629004587985</v>
      </c>
      <c r="O13" s="1" t="s">
        <v>17</v>
      </c>
      <c r="P13">
        <v>16.68</v>
      </c>
      <c r="Q13" s="1">
        <f t="shared" si="6"/>
        <v>-2.7699999999999996</v>
      </c>
      <c r="R13" s="1">
        <f t="shared" si="7"/>
        <v>-1.7533299999999996</v>
      </c>
      <c r="S13" s="1">
        <f t="shared" si="8"/>
        <v>3.3713583895179231</v>
      </c>
    </row>
    <row r="14" spans="2:19" ht="17.25" x14ac:dyDescent="0.25">
      <c r="B14" s="2" t="s">
        <v>19</v>
      </c>
      <c r="C14" s="1" t="s">
        <v>12</v>
      </c>
      <c r="D14">
        <v>17.45</v>
      </c>
      <c r="E14" s="1" t="s">
        <v>0</v>
      </c>
      <c r="F14">
        <v>19.34</v>
      </c>
      <c r="G14" s="1">
        <f t="shared" si="0"/>
        <v>1.8900000000000006</v>
      </c>
      <c r="H14" s="1">
        <f t="shared" si="1"/>
        <v>0.74000000000000066</v>
      </c>
      <c r="I14" s="1">
        <f t="shared" si="2"/>
        <v>0.59873935230946396</v>
      </c>
      <c r="J14" s="1" t="s">
        <v>1</v>
      </c>
      <c r="K14">
        <v>18.02</v>
      </c>
      <c r="L14" s="1">
        <f t="shared" si="3"/>
        <v>0.57000000000000028</v>
      </c>
      <c r="M14" s="1">
        <f t="shared" si="4"/>
        <v>0.2100000000000003</v>
      </c>
      <c r="N14" s="1">
        <f t="shared" si="5"/>
        <v>0.86453723130786508</v>
      </c>
      <c r="O14" s="1" t="s">
        <v>17</v>
      </c>
      <c r="P14">
        <v>13.56</v>
      </c>
      <c r="Q14" s="1">
        <f t="shared" si="6"/>
        <v>-3.8899999999999988</v>
      </c>
      <c r="R14" s="1">
        <f t="shared" si="7"/>
        <v>-2.8733299999999988</v>
      </c>
      <c r="S14" s="1">
        <f t="shared" si="8"/>
        <v>7.3275453919176616</v>
      </c>
    </row>
    <row r="15" spans="2:19" ht="17.25" x14ac:dyDescent="0.25">
      <c r="B15" s="2" t="s">
        <v>19</v>
      </c>
      <c r="C15" s="1" t="s">
        <v>12</v>
      </c>
      <c r="D15">
        <v>19.57</v>
      </c>
      <c r="E15" s="1" t="s">
        <v>0</v>
      </c>
      <c r="F15">
        <v>19.440000000000001</v>
      </c>
      <c r="G15" s="1">
        <f t="shared" si="0"/>
        <v>-0.12999999999999901</v>
      </c>
      <c r="H15" s="1">
        <f t="shared" si="1"/>
        <v>-1.2799999999999989</v>
      </c>
      <c r="I15" s="1">
        <f t="shared" si="2"/>
        <v>2.4283897687900917</v>
      </c>
      <c r="J15" s="1" t="s">
        <v>1</v>
      </c>
      <c r="K15">
        <v>19.600000000000001</v>
      </c>
      <c r="L15" s="1">
        <f t="shared" si="3"/>
        <v>3.0000000000001137E-2</v>
      </c>
      <c r="M15" s="1">
        <f t="shared" si="4"/>
        <v>-0.32999999999999885</v>
      </c>
      <c r="N15" s="1">
        <f t="shared" si="5"/>
        <v>1.2570133745218273</v>
      </c>
      <c r="O15" s="1" t="s">
        <v>17</v>
      </c>
      <c r="P15">
        <v>15.37</v>
      </c>
      <c r="Q15" s="1">
        <f t="shared" si="6"/>
        <v>-4.2000000000000011</v>
      </c>
      <c r="R15" s="1">
        <f t="shared" si="7"/>
        <v>-3.1833300000000011</v>
      </c>
      <c r="S15" s="1">
        <f t="shared" si="8"/>
        <v>9.0840144440127784</v>
      </c>
    </row>
    <row r="16" spans="2:19" ht="17.25" x14ac:dyDescent="0.25">
      <c r="B16" s="2" t="s">
        <v>19</v>
      </c>
      <c r="C16" s="1" t="s">
        <v>12</v>
      </c>
      <c r="D16">
        <v>20.420000000000002</v>
      </c>
      <c r="E16" s="1" t="s">
        <v>0</v>
      </c>
      <c r="F16">
        <v>19.8</v>
      </c>
      <c r="G16" s="1">
        <f t="shared" si="0"/>
        <v>-0.62000000000000099</v>
      </c>
      <c r="H16" s="1">
        <f t="shared" si="1"/>
        <v>-1.7700000000000009</v>
      </c>
      <c r="I16" s="1">
        <f t="shared" si="2"/>
        <v>3.410539567071829</v>
      </c>
      <c r="J16" s="1" t="s">
        <v>1</v>
      </c>
      <c r="K16">
        <v>19.86</v>
      </c>
      <c r="L16" s="1">
        <f t="shared" si="3"/>
        <v>-0.56000000000000227</v>
      </c>
      <c r="M16" s="1">
        <f t="shared" si="4"/>
        <v>-0.92000000000000226</v>
      </c>
      <c r="N16" s="1">
        <f t="shared" si="5"/>
        <v>1.8921152934511947</v>
      </c>
      <c r="O16" s="1" t="s">
        <v>17</v>
      </c>
      <c r="P16">
        <v>15.94</v>
      </c>
      <c r="Q16" s="1">
        <f t="shared" si="6"/>
        <v>-4.4800000000000022</v>
      </c>
      <c r="R16" s="1">
        <f t="shared" si="7"/>
        <v>-3.4633300000000022</v>
      </c>
      <c r="S16" s="1">
        <f t="shared" si="8"/>
        <v>11.029763867691042</v>
      </c>
    </row>
    <row r="17" spans="2:19" ht="17.25" x14ac:dyDescent="0.25">
      <c r="B17" s="2" t="s">
        <v>20</v>
      </c>
      <c r="C17" s="1" t="s">
        <v>12</v>
      </c>
      <c r="D17">
        <v>19.46</v>
      </c>
      <c r="E17" s="1" t="s">
        <v>0</v>
      </c>
      <c r="F17">
        <v>19.57</v>
      </c>
      <c r="G17" s="1">
        <f t="shared" si="0"/>
        <v>0.10999999999999943</v>
      </c>
      <c r="H17" s="1">
        <f t="shared" si="1"/>
        <v>-1.0400000000000005</v>
      </c>
      <c r="I17" s="1">
        <f t="shared" si="2"/>
        <v>2.0562276533121335</v>
      </c>
      <c r="J17" s="1" t="s">
        <v>1</v>
      </c>
      <c r="K17">
        <v>18.82</v>
      </c>
      <c r="L17" s="1">
        <f t="shared" si="3"/>
        <v>-0.64000000000000057</v>
      </c>
      <c r="M17" s="1">
        <f t="shared" si="4"/>
        <v>-1.0000000000000004</v>
      </c>
      <c r="N17" s="1">
        <f t="shared" si="5"/>
        <v>2.0000000000000004</v>
      </c>
      <c r="O17" s="1" t="s">
        <v>17</v>
      </c>
      <c r="P17">
        <v>17.989999999999998</v>
      </c>
      <c r="Q17" s="1">
        <f t="shared" si="6"/>
        <v>-1.4700000000000024</v>
      </c>
      <c r="R17" s="1">
        <f t="shared" si="7"/>
        <v>-0.45333000000000245</v>
      </c>
      <c r="S17" s="1">
        <f t="shared" si="8"/>
        <v>1.3691969654308187</v>
      </c>
    </row>
    <row r="18" spans="2:19" ht="17.25" x14ac:dyDescent="0.25">
      <c r="B18" s="2" t="s">
        <v>20</v>
      </c>
      <c r="C18" s="1" t="s">
        <v>12</v>
      </c>
      <c r="D18">
        <v>19.79</v>
      </c>
      <c r="E18" s="1" t="s">
        <v>0</v>
      </c>
      <c r="F18">
        <v>19.559999999999999</v>
      </c>
      <c r="G18" s="1">
        <f t="shared" si="0"/>
        <v>-0.23000000000000043</v>
      </c>
      <c r="H18" s="1">
        <f t="shared" si="1"/>
        <v>-1.3800000000000003</v>
      </c>
      <c r="I18" s="1">
        <f t="shared" si="2"/>
        <v>2.6026837108838676</v>
      </c>
      <c r="J18" s="1" t="s">
        <v>1</v>
      </c>
      <c r="K18">
        <v>19.37</v>
      </c>
      <c r="L18" s="1">
        <f t="shared" si="3"/>
        <v>-0.41999999999999815</v>
      </c>
      <c r="M18" s="1">
        <f t="shared" si="4"/>
        <v>-0.77999999999999814</v>
      </c>
      <c r="N18" s="1">
        <f t="shared" si="5"/>
        <v>1.7171308728755053</v>
      </c>
      <c r="O18" s="1" t="s">
        <v>17</v>
      </c>
      <c r="P18">
        <v>17.41</v>
      </c>
      <c r="Q18" s="1">
        <f t="shared" si="6"/>
        <v>-2.379999999999999</v>
      </c>
      <c r="R18" s="1">
        <f t="shared" si="7"/>
        <v>-1.363329999999999</v>
      </c>
      <c r="S18" s="1">
        <f t="shared" si="8"/>
        <v>2.5727833943540839</v>
      </c>
    </row>
    <row r="19" spans="2:19" ht="17.25" x14ac:dyDescent="0.25">
      <c r="B19" s="2" t="s">
        <v>20</v>
      </c>
      <c r="C19" s="1" t="s">
        <v>12</v>
      </c>
      <c r="D19">
        <v>19.55</v>
      </c>
      <c r="E19" s="1" t="s">
        <v>0</v>
      </c>
      <c r="F19">
        <v>19.260000000000002</v>
      </c>
      <c r="G19" s="1">
        <f t="shared" si="0"/>
        <v>-0.28999999999999915</v>
      </c>
      <c r="H19" s="1">
        <f t="shared" si="1"/>
        <v>-1.4399999999999991</v>
      </c>
      <c r="I19" s="1">
        <f t="shared" si="2"/>
        <v>2.7132086548953418</v>
      </c>
      <c r="J19" s="1" t="s">
        <v>1</v>
      </c>
      <c r="K19">
        <v>18.440000000000001</v>
      </c>
      <c r="L19" s="1">
        <f t="shared" si="3"/>
        <v>-1.1099999999999994</v>
      </c>
      <c r="M19" s="1">
        <f t="shared" si="4"/>
        <v>-1.4699999999999993</v>
      </c>
      <c r="N19" s="1">
        <f t="shared" si="5"/>
        <v>2.7702189362218483</v>
      </c>
      <c r="O19" s="1" t="s">
        <v>17</v>
      </c>
      <c r="P19">
        <v>17.16</v>
      </c>
      <c r="Q19" s="1">
        <f t="shared" si="6"/>
        <v>-2.3900000000000006</v>
      </c>
      <c r="R19" s="1">
        <f t="shared" si="7"/>
        <v>-1.3733300000000006</v>
      </c>
      <c r="S19" s="1">
        <f t="shared" si="8"/>
        <v>2.5906785180386116</v>
      </c>
    </row>
    <row r="20" spans="2:19" ht="17.25" x14ac:dyDescent="0.25">
      <c r="B20" s="2" t="s">
        <v>21</v>
      </c>
      <c r="C20" s="1" t="s">
        <v>12</v>
      </c>
      <c r="D20">
        <v>19.59</v>
      </c>
      <c r="E20" s="1" t="s">
        <v>0</v>
      </c>
      <c r="F20">
        <v>14.87</v>
      </c>
      <c r="G20" s="1">
        <f t="shared" si="0"/>
        <v>-4.7200000000000006</v>
      </c>
      <c r="H20" s="1">
        <f t="shared" si="1"/>
        <v>-5.870000000000001</v>
      </c>
      <c r="I20" s="1">
        <f t="shared" si="2"/>
        <v>58.485212814681667</v>
      </c>
      <c r="J20" s="1" t="s">
        <v>1</v>
      </c>
      <c r="K20">
        <v>15.45</v>
      </c>
      <c r="L20" s="1">
        <f t="shared" si="3"/>
        <v>-4.1400000000000006</v>
      </c>
      <c r="M20" s="1">
        <f t="shared" si="4"/>
        <v>-4.5000000000000009</v>
      </c>
      <c r="N20" s="1">
        <f t="shared" si="5"/>
        <v>22.627416997969529</v>
      </c>
      <c r="O20" s="1" t="s">
        <v>17</v>
      </c>
      <c r="P20">
        <v>18.53</v>
      </c>
      <c r="Q20" s="1">
        <f t="shared" si="6"/>
        <v>-1.0599999999999987</v>
      </c>
      <c r="R20" s="1">
        <f t="shared" si="7"/>
        <v>-4.3329999999998758E-2</v>
      </c>
      <c r="S20" s="1">
        <f t="shared" si="8"/>
        <v>1.030489639389919</v>
      </c>
    </row>
    <row r="21" spans="2:19" ht="17.25" x14ac:dyDescent="0.25">
      <c r="B21" s="2" t="s">
        <v>21</v>
      </c>
      <c r="C21" s="1" t="s">
        <v>12</v>
      </c>
      <c r="D21">
        <v>19.73</v>
      </c>
      <c r="E21" s="1" t="s">
        <v>0</v>
      </c>
      <c r="F21">
        <v>14.52</v>
      </c>
      <c r="G21" s="1">
        <f t="shared" si="0"/>
        <v>-5.2100000000000009</v>
      </c>
      <c r="H21" s="1">
        <f t="shared" si="1"/>
        <v>-6.3600000000000012</v>
      </c>
      <c r="I21" s="1">
        <f t="shared" si="2"/>
        <v>82.139257444025901</v>
      </c>
      <c r="J21" s="1" t="s">
        <v>1</v>
      </c>
      <c r="K21">
        <v>15.37</v>
      </c>
      <c r="L21" s="1">
        <f t="shared" si="3"/>
        <v>-4.3600000000000012</v>
      </c>
      <c r="M21" s="1">
        <f t="shared" si="4"/>
        <v>-4.7200000000000015</v>
      </c>
      <c r="N21" s="1">
        <f t="shared" si="5"/>
        <v>26.354912552562364</v>
      </c>
      <c r="O21" s="1" t="s">
        <v>17</v>
      </c>
      <c r="P21">
        <v>18.21</v>
      </c>
      <c r="Q21" s="1">
        <f t="shared" si="6"/>
        <v>-1.5199999999999996</v>
      </c>
      <c r="R21" s="1">
        <f t="shared" si="7"/>
        <v>-0.50332999999999961</v>
      </c>
      <c r="S21" s="1">
        <f t="shared" si="8"/>
        <v>1.417481592140579</v>
      </c>
    </row>
    <row r="22" spans="2:19" ht="17.25" x14ac:dyDescent="0.25">
      <c r="B22" s="2" t="s">
        <v>21</v>
      </c>
      <c r="C22" s="1" t="s">
        <v>12</v>
      </c>
      <c r="D22">
        <v>19.48</v>
      </c>
      <c r="E22" s="1" t="s">
        <v>0</v>
      </c>
      <c r="F22">
        <v>14.33</v>
      </c>
      <c r="G22" s="1">
        <f t="shared" si="0"/>
        <v>-5.15</v>
      </c>
      <c r="H22" s="1">
        <f t="shared" si="1"/>
        <v>-6.3000000000000007</v>
      </c>
      <c r="I22" s="1">
        <f t="shared" si="2"/>
        <v>78.793242454074687</v>
      </c>
      <c r="J22" s="1" t="s">
        <v>1</v>
      </c>
      <c r="K22">
        <v>15.53</v>
      </c>
      <c r="L22" s="1">
        <f t="shared" si="3"/>
        <v>-3.9500000000000011</v>
      </c>
      <c r="M22" s="1">
        <f t="shared" si="4"/>
        <v>-4.3100000000000014</v>
      </c>
      <c r="N22" s="1">
        <f t="shared" si="5"/>
        <v>19.835323199023797</v>
      </c>
      <c r="O22" s="1" t="s">
        <v>17</v>
      </c>
      <c r="P22">
        <v>18.55</v>
      </c>
      <c r="Q22" s="1">
        <f t="shared" si="6"/>
        <v>-0.92999999999999972</v>
      </c>
      <c r="R22" s="1">
        <f t="shared" si="7"/>
        <v>8.6670000000000247E-2</v>
      </c>
      <c r="S22" s="1">
        <f t="shared" si="8"/>
        <v>0.94169384161006242</v>
      </c>
    </row>
    <row r="23" spans="2:19" ht="17.25" x14ac:dyDescent="0.25">
      <c r="B23" s="2" t="s">
        <v>22</v>
      </c>
      <c r="C23" s="1" t="s">
        <v>12</v>
      </c>
      <c r="D23">
        <v>20.13</v>
      </c>
      <c r="E23" s="1" t="s">
        <v>0</v>
      </c>
      <c r="F23">
        <v>21.06</v>
      </c>
      <c r="G23" s="1">
        <f t="shared" si="0"/>
        <v>0.92999999999999972</v>
      </c>
      <c r="H23" s="1">
        <f t="shared" si="1"/>
        <v>-0.2200000000000002</v>
      </c>
      <c r="I23" s="1">
        <f t="shared" si="2"/>
        <v>1.164733586468456</v>
      </c>
      <c r="J23" s="1" t="s">
        <v>1</v>
      </c>
      <c r="K23">
        <v>17.809999999999999</v>
      </c>
      <c r="L23" s="1">
        <f t="shared" si="3"/>
        <v>-2.3200000000000003</v>
      </c>
      <c r="M23" s="1">
        <f t="shared" si="4"/>
        <v>-2.68</v>
      </c>
      <c r="N23" s="1">
        <f t="shared" si="5"/>
        <v>6.4085590207169778</v>
      </c>
      <c r="O23" s="1" t="s">
        <v>17</v>
      </c>
      <c r="P23">
        <v>15.66</v>
      </c>
      <c r="Q23" s="1">
        <f t="shared" si="6"/>
        <v>-4.4699999999999989</v>
      </c>
      <c r="R23" s="1">
        <f t="shared" si="7"/>
        <v>-3.4533299999999989</v>
      </c>
      <c r="S23" s="1">
        <f t="shared" si="8"/>
        <v>10.953575723446521</v>
      </c>
    </row>
    <row r="24" spans="2:19" ht="17.25" x14ac:dyDescent="0.25">
      <c r="B24" s="2" t="s">
        <v>22</v>
      </c>
      <c r="C24" s="1" t="s">
        <v>12</v>
      </c>
      <c r="D24">
        <v>19.690000000000001</v>
      </c>
      <c r="E24" s="1" t="s">
        <v>0</v>
      </c>
      <c r="F24">
        <v>19.05</v>
      </c>
      <c r="G24" s="1">
        <f t="shared" si="0"/>
        <v>-0.64000000000000057</v>
      </c>
      <c r="H24" s="1">
        <f t="shared" si="1"/>
        <v>-1.7900000000000005</v>
      </c>
      <c r="I24" s="1">
        <f t="shared" si="2"/>
        <v>3.4581489252314621</v>
      </c>
      <c r="J24" s="1" t="s">
        <v>1</v>
      </c>
      <c r="K24">
        <v>17.239999999999998</v>
      </c>
      <c r="L24" s="1">
        <f t="shared" si="3"/>
        <v>-2.4500000000000028</v>
      </c>
      <c r="M24" s="1">
        <f t="shared" si="4"/>
        <v>-2.8100000000000027</v>
      </c>
      <c r="N24" s="1">
        <f t="shared" si="5"/>
        <v>7.0128457705282941</v>
      </c>
      <c r="O24" s="1" t="s">
        <v>17</v>
      </c>
      <c r="P24">
        <v>15.15</v>
      </c>
      <c r="Q24" s="1">
        <f t="shared" si="6"/>
        <v>-4.5400000000000009</v>
      </c>
      <c r="R24" s="1">
        <f t="shared" si="7"/>
        <v>-3.523330000000001</v>
      </c>
      <c r="S24" s="1">
        <f t="shared" si="8"/>
        <v>11.498151182230439</v>
      </c>
    </row>
    <row r="25" spans="2:19" ht="17.25" x14ac:dyDescent="0.25">
      <c r="B25" s="2" t="s">
        <v>22</v>
      </c>
      <c r="C25" s="1" t="s">
        <v>12</v>
      </c>
      <c r="D25">
        <v>18.440000000000001</v>
      </c>
      <c r="E25" s="1" t="s">
        <v>0</v>
      </c>
      <c r="F25">
        <v>18.43</v>
      </c>
      <c r="G25" s="1">
        <f t="shared" si="0"/>
        <v>-1.0000000000001563E-2</v>
      </c>
      <c r="H25" s="1">
        <f t="shared" si="1"/>
        <v>-1.1600000000000015</v>
      </c>
      <c r="I25" s="1">
        <f t="shared" si="2"/>
        <v>2.2345742761444423</v>
      </c>
      <c r="J25" s="1" t="s">
        <v>1</v>
      </c>
      <c r="K25">
        <v>17.11</v>
      </c>
      <c r="L25" s="1">
        <f t="shared" si="3"/>
        <v>-1.3300000000000018</v>
      </c>
      <c r="M25" s="1">
        <f t="shared" si="4"/>
        <v>-1.6900000000000017</v>
      </c>
      <c r="N25" s="1">
        <f t="shared" si="5"/>
        <v>3.2265670368885093</v>
      </c>
      <c r="O25" s="1" t="s">
        <v>17</v>
      </c>
      <c r="P25">
        <v>14.13</v>
      </c>
      <c r="Q25" s="1">
        <f t="shared" si="6"/>
        <v>-4.3100000000000005</v>
      </c>
      <c r="R25" s="1">
        <f t="shared" si="7"/>
        <v>-3.2933300000000005</v>
      </c>
      <c r="S25" s="1">
        <f t="shared" si="8"/>
        <v>9.8037248887926509</v>
      </c>
    </row>
    <row r="26" spans="2:19" ht="17.25" x14ac:dyDescent="0.25">
      <c r="B26" s="2" t="s">
        <v>23</v>
      </c>
      <c r="C26" s="1" t="s">
        <v>12</v>
      </c>
      <c r="D26">
        <v>19.59</v>
      </c>
      <c r="E26" s="1" t="s">
        <v>0</v>
      </c>
      <c r="F26">
        <v>15.56</v>
      </c>
      <c r="G26" s="1">
        <f t="shared" si="0"/>
        <v>-4.0299999999999994</v>
      </c>
      <c r="H26" s="1">
        <f t="shared" si="1"/>
        <v>-5.18</v>
      </c>
      <c r="I26" s="1">
        <f t="shared" si="2"/>
        <v>36.252284329465539</v>
      </c>
      <c r="J26" s="1" t="s">
        <v>1</v>
      </c>
      <c r="K26">
        <v>16.29</v>
      </c>
      <c r="L26" s="1">
        <f t="shared" si="3"/>
        <v>-3.3000000000000007</v>
      </c>
      <c r="M26" s="1">
        <f t="shared" si="4"/>
        <v>-3.6600000000000006</v>
      </c>
      <c r="N26" s="1">
        <f t="shared" si="5"/>
        <v>12.640660989814036</v>
      </c>
      <c r="O26" s="1" t="s">
        <v>17</v>
      </c>
      <c r="P26">
        <v>17.190000000000001</v>
      </c>
      <c r="Q26" s="1">
        <f t="shared" si="6"/>
        <v>-2.3999999999999986</v>
      </c>
      <c r="R26" s="1">
        <f t="shared" si="7"/>
        <v>-1.3833299999999986</v>
      </c>
      <c r="S26" s="1">
        <f t="shared" si="8"/>
        <v>2.6086981121516915</v>
      </c>
    </row>
    <row r="27" spans="2:19" ht="17.25" x14ac:dyDescent="0.25">
      <c r="B27" s="2" t="s">
        <v>23</v>
      </c>
      <c r="C27" s="1" t="s">
        <v>12</v>
      </c>
      <c r="D27">
        <v>19.86</v>
      </c>
      <c r="E27" s="1" t="s">
        <v>0</v>
      </c>
      <c r="F27">
        <v>15.76</v>
      </c>
      <c r="G27" s="1">
        <f t="shared" si="0"/>
        <v>-4.0999999999999996</v>
      </c>
      <c r="H27" s="1">
        <f t="shared" si="1"/>
        <v>-5.25</v>
      </c>
      <c r="I27" s="1">
        <f t="shared" si="2"/>
        <v>38.054627680087073</v>
      </c>
      <c r="J27" s="1" t="s">
        <v>1</v>
      </c>
      <c r="K27">
        <v>16.39</v>
      </c>
      <c r="L27" s="1">
        <f t="shared" si="3"/>
        <v>-3.4699999999999989</v>
      </c>
      <c r="M27" s="1">
        <f t="shared" si="4"/>
        <v>-3.8299999999999987</v>
      </c>
      <c r="N27" s="1">
        <f t="shared" si="5"/>
        <v>14.221482898665109</v>
      </c>
      <c r="O27" s="1" t="s">
        <v>17</v>
      </c>
      <c r="P27">
        <v>17.920000000000002</v>
      </c>
      <c r="Q27" s="1">
        <f t="shared" si="6"/>
        <v>-1.9399999999999977</v>
      </c>
      <c r="R27" s="1">
        <f t="shared" si="7"/>
        <v>-0.92332999999999776</v>
      </c>
      <c r="S27" s="1">
        <f t="shared" si="8"/>
        <v>1.8964876805269673</v>
      </c>
    </row>
    <row r="28" spans="2:19" ht="17.25" x14ac:dyDescent="0.25">
      <c r="B28" s="2" t="s">
        <v>23</v>
      </c>
      <c r="C28" s="1" t="s">
        <v>12</v>
      </c>
      <c r="D28">
        <v>19.37</v>
      </c>
      <c r="E28" s="1" t="s">
        <v>0</v>
      </c>
      <c r="F28">
        <v>15.95</v>
      </c>
      <c r="G28" s="1">
        <f t="shared" si="0"/>
        <v>-3.4200000000000017</v>
      </c>
      <c r="H28" s="1">
        <f t="shared" si="1"/>
        <v>-4.5700000000000021</v>
      </c>
      <c r="I28" s="1">
        <f t="shared" si="2"/>
        <v>23.752377130064819</v>
      </c>
      <c r="J28" s="1" t="s">
        <v>1</v>
      </c>
      <c r="K28">
        <v>15.75</v>
      </c>
      <c r="L28" s="1">
        <f t="shared" si="3"/>
        <v>-3.620000000000001</v>
      </c>
      <c r="M28" s="1">
        <f t="shared" si="4"/>
        <v>-3.9800000000000009</v>
      </c>
      <c r="N28" s="1">
        <f t="shared" si="5"/>
        <v>15.779723271893758</v>
      </c>
      <c r="O28" s="1" t="s">
        <v>17</v>
      </c>
      <c r="P28">
        <v>16.77</v>
      </c>
      <c r="Q28" s="1">
        <f t="shared" si="6"/>
        <v>-2.6000000000000014</v>
      </c>
      <c r="R28" s="1">
        <f t="shared" si="7"/>
        <v>-1.5833300000000015</v>
      </c>
      <c r="S28" s="1">
        <f t="shared" si="8"/>
        <v>2.9966072301125246</v>
      </c>
    </row>
    <row r="30" spans="2:19" x14ac:dyDescent="0.25">
      <c r="F30" t="s">
        <v>24</v>
      </c>
      <c r="H30">
        <f>AVERAGE(G5:G7)</f>
        <v>1.1499999999999997</v>
      </c>
      <c r="J30" t="s">
        <v>24</v>
      </c>
      <c r="L30">
        <f>AVERAGE(L5:L7)</f>
        <v>0.35999999999999943</v>
      </c>
      <c r="P30" t="s">
        <v>24</v>
      </c>
      <c r="Q30">
        <f>AVERAGE(Q5:Q7)</f>
        <v>-1.0166666666666668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G16" sqref="G16"/>
    </sheetView>
  </sheetViews>
  <sheetFormatPr defaultRowHeight="15" x14ac:dyDescent="0.25"/>
  <cols>
    <col min="1" max="1" width="31.28515625" customWidth="1"/>
    <col min="2" max="2" width="15.140625" customWidth="1"/>
    <col min="3" max="3" width="13.28515625" customWidth="1"/>
    <col min="4" max="4" width="24.140625" customWidth="1"/>
    <col min="5" max="5" width="12" customWidth="1"/>
    <col min="6" max="6" width="11.85546875" customWidth="1"/>
    <col min="7" max="7" width="12.7109375" customWidth="1"/>
    <col min="8" max="8" width="27.5703125" customWidth="1"/>
    <col min="9" max="9" width="29.28515625" customWidth="1"/>
    <col min="10" max="10" width="39.85546875" customWidth="1"/>
  </cols>
  <sheetData>
    <row r="1" spans="1:10" ht="15" customHeight="1" x14ac:dyDescent="0.25">
      <c r="B1" s="4" t="s">
        <v>61</v>
      </c>
      <c r="C1" s="4"/>
      <c r="D1" s="4"/>
      <c r="E1" s="4"/>
      <c r="F1" s="4"/>
      <c r="G1" s="4"/>
      <c r="H1" s="4"/>
      <c r="I1" s="4"/>
      <c r="J1" s="4"/>
    </row>
    <row r="2" spans="1:10" x14ac:dyDescent="0.25">
      <c r="A2" s="1" t="s">
        <v>59</v>
      </c>
      <c r="B2" s="1" t="s">
        <v>26</v>
      </c>
      <c r="C2" s="1" t="s">
        <v>27</v>
      </c>
      <c r="D2" s="1" t="s">
        <v>25</v>
      </c>
      <c r="E2" s="1" t="s">
        <v>29</v>
      </c>
      <c r="F2" s="1" t="s">
        <v>30</v>
      </c>
      <c r="G2" s="1" t="s">
        <v>28</v>
      </c>
      <c r="H2" s="1" t="s">
        <v>31</v>
      </c>
      <c r="I2" s="1" t="s">
        <v>33</v>
      </c>
      <c r="J2" s="1" t="s">
        <v>32</v>
      </c>
    </row>
    <row r="3" spans="1:10" x14ac:dyDescent="0.25">
      <c r="A3" s="1" t="s">
        <v>2</v>
      </c>
      <c r="B3" s="1">
        <v>1.2226402776920688</v>
      </c>
      <c r="C3" s="1">
        <v>0.50000000000000044</v>
      </c>
      <c r="D3" s="1">
        <v>1.6358041171155606</v>
      </c>
      <c r="E3" s="1">
        <v>1.0210121257071945</v>
      </c>
      <c r="F3" s="1">
        <v>0.84089641525371484</v>
      </c>
      <c r="G3" s="1">
        <v>1.1647335864684554</v>
      </c>
      <c r="H3" s="1">
        <v>0.71367047815459594</v>
      </c>
      <c r="I3" s="1">
        <v>1.1198690165969316</v>
      </c>
      <c r="J3" s="1">
        <v>1.2512152485693373</v>
      </c>
    </row>
    <row r="4" spans="1:10" x14ac:dyDescent="0.25">
      <c r="A4" s="1" t="s">
        <v>3</v>
      </c>
      <c r="B4" s="1">
        <v>96.335791834308424</v>
      </c>
      <c r="C4" s="1">
        <v>73.516694719810218</v>
      </c>
      <c r="D4" s="1">
        <v>89.263594646425943</v>
      </c>
      <c r="E4" s="1">
        <v>27.095849995600911</v>
      </c>
      <c r="F4" s="1">
        <v>26.354912552562329</v>
      </c>
      <c r="G4" s="1">
        <v>22.471118011807967</v>
      </c>
      <c r="H4" s="1">
        <v>2.7877753052913921E-3</v>
      </c>
      <c r="I4" s="1">
        <v>2.8463523904495784E-3</v>
      </c>
      <c r="J4" s="1">
        <v>3.7090311379149604E-4</v>
      </c>
    </row>
    <row r="5" spans="1:10" ht="17.25" x14ac:dyDescent="0.25">
      <c r="A5" s="1" t="s">
        <v>4</v>
      </c>
      <c r="B5" s="1">
        <v>2.0420242514143849</v>
      </c>
      <c r="C5" s="1">
        <v>0.96593632892484593</v>
      </c>
      <c r="D5" s="1">
        <v>2.1140360811227601</v>
      </c>
      <c r="E5" s="1">
        <v>1.5583291593210009</v>
      </c>
      <c r="F5" s="1">
        <v>1.1328838852957988</v>
      </c>
      <c r="G5" s="1">
        <v>1.8276629004587985</v>
      </c>
      <c r="H5" s="1">
        <v>5.1100237626361364</v>
      </c>
      <c r="I5" s="1">
        <v>4.7348870144347543</v>
      </c>
      <c r="J5" s="1">
        <v>3.3713583895179231</v>
      </c>
    </row>
    <row r="6" spans="1:10" ht="17.25" x14ac:dyDescent="0.25">
      <c r="A6" s="1" t="s">
        <v>5</v>
      </c>
      <c r="B6" s="1">
        <v>0.59873935230946396</v>
      </c>
      <c r="C6" s="1">
        <v>2.4283897687900917</v>
      </c>
      <c r="D6" s="1">
        <v>3.410539567071829</v>
      </c>
      <c r="E6" s="1">
        <v>0.86453723130786508</v>
      </c>
      <c r="F6" s="1">
        <v>1.2570133745218273</v>
      </c>
      <c r="G6" s="1">
        <v>1.8921152934511947</v>
      </c>
      <c r="H6" s="1">
        <v>7.3275453919176616</v>
      </c>
      <c r="I6" s="1">
        <v>9.0840144440127784</v>
      </c>
      <c r="J6" s="1">
        <v>11.029763867691042</v>
      </c>
    </row>
    <row r="7" spans="1:10" ht="17.25" x14ac:dyDescent="0.25">
      <c r="A7" s="1" t="s">
        <v>6</v>
      </c>
      <c r="B7" s="1">
        <v>2.0562276533121335</v>
      </c>
      <c r="C7" s="1">
        <v>2.6026837108838676</v>
      </c>
      <c r="D7" s="1">
        <v>2.7132086548953418</v>
      </c>
      <c r="E7" s="1">
        <v>2.0000000000000004</v>
      </c>
      <c r="F7" s="1">
        <v>1.7171308728755053</v>
      </c>
      <c r="G7" s="1">
        <v>2.7702189362218483</v>
      </c>
      <c r="H7" s="1">
        <v>1.3691969654308187</v>
      </c>
      <c r="I7" s="1">
        <v>2.5727833943540839</v>
      </c>
      <c r="J7" s="1">
        <v>2.5906785180386116</v>
      </c>
    </row>
    <row r="8" spans="1:10" ht="17.25" x14ac:dyDescent="0.25">
      <c r="A8" s="1" t="s">
        <v>7</v>
      </c>
      <c r="B8" s="1">
        <v>58.485212814681667</v>
      </c>
      <c r="C8" s="1">
        <v>82.139257444025901</v>
      </c>
      <c r="D8" s="1">
        <v>78.793242454074687</v>
      </c>
      <c r="E8" s="1">
        <v>22.627416997969529</v>
      </c>
      <c r="F8" s="1">
        <v>26.354912552562364</v>
      </c>
      <c r="G8" s="1">
        <v>19.835323199023797</v>
      </c>
      <c r="H8" s="1">
        <v>1.030489639389919</v>
      </c>
      <c r="I8" s="1">
        <v>1.417481592140579</v>
      </c>
      <c r="J8" s="1">
        <v>0.94169384161006242</v>
      </c>
    </row>
    <row r="9" spans="1:10" ht="17.25" x14ac:dyDescent="0.25">
      <c r="A9" s="1" t="s">
        <v>8</v>
      </c>
      <c r="B9" s="1">
        <v>1.164733586468456</v>
      </c>
      <c r="C9" s="1">
        <v>3.4581489252314621</v>
      </c>
      <c r="D9" s="1">
        <v>2.2345742761444423</v>
      </c>
      <c r="E9" s="1">
        <v>6.4085590207169778</v>
      </c>
      <c r="F9" s="1">
        <v>7.0128457705282941</v>
      </c>
      <c r="G9" s="1">
        <v>3.2265670368885093</v>
      </c>
      <c r="H9" s="1">
        <v>10.953575723446521</v>
      </c>
      <c r="I9" s="1">
        <v>11.498151182230439</v>
      </c>
      <c r="J9" s="1">
        <v>9.8037248887926509</v>
      </c>
    </row>
    <row r="10" spans="1:10" ht="17.25" x14ac:dyDescent="0.25">
      <c r="A10" s="1" t="s">
        <v>9</v>
      </c>
      <c r="B10" s="1">
        <v>36.252284329465539</v>
      </c>
      <c r="C10" s="1">
        <v>38.054627680087073</v>
      </c>
      <c r="D10" s="1">
        <v>23.752377130064819</v>
      </c>
      <c r="E10" s="1">
        <v>12.640660989814036</v>
      </c>
      <c r="F10" s="1">
        <v>14.221482898665109</v>
      </c>
      <c r="G10" s="1">
        <v>15.779723271893758</v>
      </c>
      <c r="H10" s="1">
        <v>2.6086981121516915</v>
      </c>
      <c r="I10" s="1">
        <v>1.8964876805269673</v>
      </c>
      <c r="J10" s="1">
        <v>2.9966072301125246</v>
      </c>
    </row>
    <row r="15" spans="1:10" x14ac:dyDescent="0.25">
      <c r="A15" s="5" t="s">
        <v>60</v>
      </c>
      <c r="B15" s="5"/>
      <c r="C15" s="5"/>
      <c r="D15" s="5"/>
    </row>
    <row r="16" spans="1:10" x14ac:dyDescent="0.25">
      <c r="A16" s="1" t="s">
        <v>59</v>
      </c>
      <c r="B16" s="1" t="s">
        <v>0</v>
      </c>
      <c r="C16" s="1" t="s">
        <v>1</v>
      </c>
      <c r="D16" s="1" t="s">
        <v>34</v>
      </c>
    </row>
    <row r="17" spans="1:4" x14ac:dyDescent="0.25">
      <c r="A17" s="1" t="s">
        <v>2</v>
      </c>
      <c r="B17" s="1" t="s">
        <v>35</v>
      </c>
      <c r="C17" s="1" t="s">
        <v>43</v>
      </c>
      <c r="D17" s="1" t="s">
        <v>51</v>
      </c>
    </row>
    <row r="18" spans="1:4" x14ac:dyDescent="0.25">
      <c r="A18" s="1" t="s">
        <v>3</v>
      </c>
      <c r="B18" s="1" t="s">
        <v>36</v>
      </c>
      <c r="C18" s="1" t="s">
        <v>44</v>
      </c>
      <c r="D18" s="1" t="s">
        <v>58</v>
      </c>
    </row>
    <row r="19" spans="1:4" ht="17.25" x14ac:dyDescent="0.25">
      <c r="A19" s="1" t="s">
        <v>4</v>
      </c>
      <c r="B19" s="1" t="s">
        <v>37</v>
      </c>
      <c r="C19" s="1" t="s">
        <v>45</v>
      </c>
      <c r="D19" s="1" t="s">
        <v>52</v>
      </c>
    </row>
    <row r="20" spans="1:4" ht="17.25" x14ac:dyDescent="0.25">
      <c r="A20" s="1" t="s">
        <v>5</v>
      </c>
      <c r="B20" s="1" t="s">
        <v>38</v>
      </c>
      <c r="C20" s="1" t="s">
        <v>46</v>
      </c>
      <c r="D20" s="1" t="s">
        <v>53</v>
      </c>
    </row>
    <row r="21" spans="1:4" ht="17.25" x14ac:dyDescent="0.25">
      <c r="A21" s="1" t="s">
        <v>6</v>
      </c>
      <c r="B21" s="1" t="s">
        <v>39</v>
      </c>
      <c r="C21" s="1" t="s">
        <v>47</v>
      </c>
      <c r="D21" s="1" t="s">
        <v>54</v>
      </c>
    </row>
    <row r="22" spans="1:4" ht="17.25" x14ac:dyDescent="0.25">
      <c r="A22" s="1" t="s">
        <v>7</v>
      </c>
      <c r="B22" s="1" t="s">
        <v>40</v>
      </c>
      <c r="C22" s="1" t="s">
        <v>48</v>
      </c>
      <c r="D22" s="1" t="s">
        <v>55</v>
      </c>
    </row>
    <row r="23" spans="1:4" ht="17.25" x14ac:dyDescent="0.25">
      <c r="A23" s="1" t="s">
        <v>8</v>
      </c>
      <c r="B23" s="1" t="s">
        <v>41</v>
      </c>
      <c r="C23" s="1" t="s">
        <v>49</v>
      </c>
      <c r="D23" s="1" t="s">
        <v>56</v>
      </c>
    </row>
    <row r="24" spans="1:4" ht="17.25" x14ac:dyDescent="0.25">
      <c r="A24" s="1" t="s">
        <v>9</v>
      </c>
      <c r="B24" s="1" t="s">
        <v>42</v>
      </c>
      <c r="C24" s="1" t="s">
        <v>50</v>
      </c>
      <c r="D24" s="1" t="s">
        <v>57</v>
      </c>
    </row>
  </sheetData>
  <mergeCells count="2">
    <mergeCell ref="B1:J1"/>
    <mergeCell ref="A15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qPCR Data Pipeline</vt:lpstr>
      <vt:lpstr>qPCR Analyzed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Ariful Islam</cp:lastModifiedBy>
  <dcterms:created xsi:type="dcterms:W3CDTF">2015-06-05T18:17:20Z</dcterms:created>
  <dcterms:modified xsi:type="dcterms:W3CDTF">2025-10-08T04:28:21Z</dcterms:modified>
</cp:coreProperties>
</file>