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Anna Orczyk\Desktop\Manuskrypt II\Manuskrypt II. wysł do JXB\"/>
    </mc:Choice>
  </mc:AlternateContent>
  <xr:revisionPtr revIDLastSave="0" documentId="13_ncr:1_{3255694D-C0DA-4B8F-8EE5-118A5FFD95D6}" xr6:coauthVersionLast="47" xr6:coauthVersionMax="47" xr10:uidLastSave="{00000000-0000-0000-0000-000000000000}"/>
  <bookViews>
    <workbookView xWindow="-22575" yWindow="2220" windowWidth="21600" windowHeight="11295" xr2:uid="{9F7458C8-F1A6-4E99-8AB1-404A0AEB3A37}"/>
  </bookViews>
  <sheets>
    <sheet name="RNA quality" sheetId="31" r:id="rId1"/>
    <sheet name="Table S1" sheetId="12" r:id="rId2"/>
    <sheet name="Table S2" sheetId="18" r:id="rId3"/>
  </sheets>
  <definedNames>
    <definedName name="shift">#REF!</definedName>
    <definedName name="valuevx">42.314159</definedName>
    <definedName name="vertex42_copyright" hidden="1">"© 2009-2018 Vertex42 LLC"</definedName>
    <definedName name="vertex42_id" hidden="1">"box-plot.xlsx"</definedName>
    <definedName name="vertex42_title" hidden="1">"Box Plot Template"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361" i="18" l="1"/>
  <c r="V361" i="18"/>
  <c r="T361" i="18"/>
  <c r="U361" i="18" s="1"/>
  <c r="K361" i="18"/>
  <c r="J361" i="18"/>
  <c r="H361" i="18"/>
  <c r="I361" i="18" s="1"/>
  <c r="W360" i="18"/>
  <c r="V360" i="18"/>
  <c r="T360" i="18"/>
  <c r="U360" i="18" s="1"/>
  <c r="K360" i="18"/>
  <c r="J360" i="18"/>
  <c r="H360" i="18"/>
  <c r="I360" i="18" s="1"/>
  <c r="W359" i="18"/>
  <c r="V359" i="18"/>
  <c r="T359" i="18"/>
  <c r="U359" i="18" s="1"/>
  <c r="P359" i="18"/>
  <c r="K359" i="18"/>
  <c r="J359" i="18"/>
  <c r="H359" i="18"/>
  <c r="I359" i="18" s="1"/>
  <c r="D359" i="18"/>
  <c r="W358" i="18"/>
  <c r="V358" i="18"/>
  <c r="T358" i="18"/>
  <c r="U358" i="18" s="1"/>
  <c r="K358" i="18"/>
  <c r="J358" i="18"/>
  <c r="H358" i="18"/>
  <c r="I358" i="18" s="1"/>
  <c r="W357" i="18"/>
  <c r="V357" i="18"/>
  <c r="T357" i="18"/>
  <c r="U357" i="18" s="1"/>
  <c r="K357" i="18"/>
  <c r="J357" i="18"/>
  <c r="H357" i="18"/>
  <c r="I357" i="18" s="1"/>
  <c r="W356" i="18"/>
  <c r="V356" i="18"/>
  <c r="T356" i="18"/>
  <c r="U356" i="18" s="1"/>
  <c r="P356" i="18"/>
  <c r="K356" i="18"/>
  <c r="J356" i="18"/>
  <c r="H356" i="18"/>
  <c r="I356" i="18" s="1"/>
  <c r="D356" i="18"/>
  <c r="W355" i="18"/>
  <c r="V355" i="18"/>
  <c r="T355" i="18"/>
  <c r="U355" i="18" s="1"/>
  <c r="K355" i="18"/>
  <c r="J355" i="18"/>
  <c r="H355" i="18"/>
  <c r="I355" i="18" s="1"/>
  <c r="W354" i="18"/>
  <c r="V354" i="18"/>
  <c r="T354" i="18"/>
  <c r="U354" i="18" s="1"/>
  <c r="K354" i="18"/>
  <c r="J354" i="18"/>
  <c r="H354" i="18"/>
  <c r="I354" i="18" s="1"/>
  <c r="W353" i="18"/>
  <c r="V353" i="18"/>
  <c r="T353" i="18"/>
  <c r="U353" i="18" s="1"/>
  <c r="P353" i="18"/>
  <c r="K353" i="18"/>
  <c r="J353" i="18"/>
  <c r="H353" i="18"/>
  <c r="I353" i="18" s="1"/>
  <c r="D353" i="18"/>
  <c r="W352" i="18"/>
  <c r="V352" i="18"/>
  <c r="T352" i="18"/>
  <c r="U352" i="18" s="1"/>
  <c r="K352" i="18"/>
  <c r="J352" i="18"/>
  <c r="H352" i="18"/>
  <c r="I352" i="18" s="1"/>
  <c r="W351" i="18"/>
  <c r="V351" i="18"/>
  <c r="T351" i="18"/>
  <c r="U351" i="18" s="1"/>
  <c r="K351" i="18"/>
  <c r="J351" i="18"/>
  <c r="H351" i="18"/>
  <c r="I351" i="18" s="1"/>
  <c r="W350" i="18"/>
  <c r="V350" i="18"/>
  <c r="T350" i="18"/>
  <c r="U350" i="18" s="1"/>
  <c r="P350" i="18"/>
  <c r="K350" i="18"/>
  <c r="J350" i="18"/>
  <c r="H350" i="18"/>
  <c r="I350" i="18" s="1"/>
  <c r="D350" i="18"/>
  <c r="W349" i="18"/>
  <c r="V349" i="18"/>
  <c r="T349" i="18"/>
  <c r="U349" i="18" s="1"/>
  <c r="K349" i="18"/>
  <c r="J349" i="18"/>
  <c r="H349" i="18"/>
  <c r="I349" i="18" s="1"/>
  <c r="W348" i="18"/>
  <c r="V348" i="18"/>
  <c r="T348" i="18"/>
  <c r="U348" i="18" s="1"/>
  <c r="K348" i="18"/>
  <c r="J348" i="18"/>
  <c r="H348" i="18"/>
  <c r="I348" i="18" s="1"/>
  <c r="W347" i="18"/>
  <c r="V347" i="18"/>
  <c r="T347" i="18"/>
  <c r="U347" i="18" s="1"/>
  <c r="P347" i="18"/>
  <c r="K347" i="18"/>
  <c r="J347" i="18"/>
  <c r="H347" i="18"/>
  <c r="I347" i="18" s="1"/>
  <c r="D347" i="18"/>
  <c r="W346" i="18"/>
  <c r="V346" i="18"/>
  <c r="T346" i="18"/>
  <c r="U346" i="18" s="1"/>
  <c r="K346" i="18"/>
  <c r="J346" i="18"/>
  <c r="H346" i="18"/>
  <c r="I346" i="18" s="1"/>
  <c r="W345" i="18"/>
  <c r="V345" i="18"/>
  <c r="T345" i="18"/>
  <c r="U345" i="18" s="1"/>
  <c r="K345" i="18"/>
  <c r="J345" i="18"/>
  <c r="H345" i="18"/>
  <c r="I345" i="18" s="1"/>
  <c r="W344" i="18"/>
  <c r="V344" i="18"/>
  <c r="T344" i="18"/>
  <c r="U344" i="18" s="1"/>
  <c r="P344" i="18"/>
  <c r="K344" i="18"/>
  <c r="J344" i="18"/>
  <c r="H344" i="18"/>
  <c r="I344" i="18" s="1"/>
  <c r="D344" i="18"/>
  <c r="W343" i="18"/>
  <c r="V343" i="18"/>
  <c r="T343" i="18"/>
  <c r="U343" i="18" s="1"/>
  <c r="K343" i="18"/>
  <c r="J343" i="18"/>
  <c r="H343" i="18"/>
  <c r="I343" i="18" s="1"/>
  <c r="W342" i="18"/>
  <c r="V342" i="18"/>
  <c r="T342" i="18"/>
  <c r="U342" i="18" s="1"/>
  <c r="K342" i="18"/>
  <c r="J342" i="18"/>
  <c r="H342" i="18"/>
  <c r="I342" i="18" s="1"/>
  <c r="W341" i="18"/>
  <c r="V341" i="18"/>
  <c r="T341" i="18"/>
  <c r="U341" i="18" s="1"/>
  <c r="P341" i="18"/>
  <c r="K341" i="18"/>
  <c r="J341" i="18"/>
  <c r="H341" i="18"/>
  <c r="I341" i="18" s="1"/>
  <c r="D341" i="18"/>
  <c r="W340" i="18"/>
  <c r="V340" i="18"/>
  <c r="T340" i="18"/>
  <c r="U340" i="18" s="1"/>
  <c r="K340" i="18"/>
  <c r="J340" i="18"/>
  <c r="H340" i="18"/>
  <c r="I340" i="18" s="1"/>
  <c r="W339" i="18"/>
  <c r="V339" i="18"/>
  <c r="T339" i="18"/>
  <c r="U339" i="18" s="1"/>
  <c r="K339" i="18"/>
  <c r="J339" i="18"/>
  <c r="H339" i="18"/>
  <c r="I339" i="18" s="1"/>
  <c r="W338" i="18"/>
  <c r="V338" i="18"/>
  <c r="T338" i="18"/>
  <c r="U338" i="18" s="1"/>
  <c r="P338" i="18"/>
  <c r="K338" i="18"/>
  <c r="J338" i="18"/>
  <c r="H338" i="18"/>
  <c r="I338" i="18" s="1"/>
  <c r="D338" i="18"/>
  <c r="W337" i="18"/>
  <c r="V337" i="18"/>
  <c r="T337" i="18"/>
  <c r="U337" i="18" s="1"/>
  <c r="K337" i="18"/>
  <c r="J337" i="18"/>
  <c r="H337" i="18"/>
  <c r="I337" i="18" s="1"/>
  <c r="W336" i="18"/>
  <c r="V336" i="18"/>
  <c r="T336" i="18"/>
  <c r="U336" i="18" s="1"/>
  <c r="K336" i="18"/>
  <c r="J336" i="18"/>
  <c r="H336" i="18"/>
  <c r="I336" i="18" s="1"/>
  <c r="W335" i="18"/>
  <c r="V335" i="18"/>
  <c r="T335" i="18"/>
  <c r="U335" i="18" s="1"/>
  <c r="P335" i="18"/>
  <c r="K335" i="18"/>
  <c r="J335" i="18"/>
  <c r="H335" i="18"/>
  <c r="I335" i="18" s="1"/>
  <c r="D335" i="18"/>
  <c r="W334" i="18"/>
  <c r="V334" i="18"/>
  <c r="T334" i="18"/>
  <c r="U334" i="18" s="1"/>
  <c r="K334" i="18"/>
  <c r="J334" i="18"/>
  <c r="H334" i="18"/>
  <c r="I334" i="18" s="1"/>
  <c r="W333" i="18"/>
  <c r="V333" i="18"/>
  <c r="T333" i="18"/>
  <c r="U333" i="18" s="1"/>
  <c r="W332" i="18"/>
  <c r="V332" i="18"/>
  <c r="T332" i="18"/>
  <c r="U332" i="18" s="1"/>
  <c r="P332" i="18"/>
  <c r="K332" i="18"/>
  <c r="J332" i="18"/>
  <c r="H332" i="18"/>
  <c r="I332" i="18" s="1"/>
  <c r="D332" i="18"/>
  <c r="W331" i="18"/>
  <c r="V331" i="18"/>
  <c r="T331" i="18"/>
  <c r="U331" i="18" s="1"/>
  <c r="K331" i="18"/>
  <c r="J331" i="18"/>
  <c r="H331" i="18"/>
  <c r="I331" i="18" s="1"/>
  <c r="W330" i="18"/>
  <c r="V330" i="18"/>
  <c r="T330" i="18"/>
  <c r="U330" i="18" s="1"/>
  <c r="K330" i="18"/>
  <c r="J330" i="18"/>
  <c r="H330" i="18"/>
  <c r="I330" i="18" s="1"/>
  <c r="W329" i="18"/>
  <c r="V329" i="18"/>
  <c r="T329" i="18"/>
  <c r="U329" i="18" s="1"/>
  <c r="P329" i="18"/>
  <c r="K329" i="18"/>
  <c r="J329" i="18"/>
  <c r="H329" i="18"/>
  <c r="I329" i="18" s="1"/>
  <c r="D329" i="18"/>
  <c r="W328" i="18"/>
  <c r="V328" i="18"/>
  <c r="T328" i="18"/>
  <c r="U328" i="18" s="1"/>
  <c r="K328" i="18"/>
  <c r="J328" i="18"/>
  <c r="H328" i="18"/>
  <c r="I328" i="18" s="1"/>
  <c r="W327" i="18"/>
  <c r="V327" i="18"/>
  <c r="T327" i="18"/>
  <c r="U327" i="18" s="1"/>
  <c r="K327" i="18"/>
  <c r="J327" i="18"/>
  <c r="H327" i="18"/>
  <c r="I327" i="18" s="1"/>
  <c r="W326" i="18"/>
  <c r="V326" i="18"/>
  <c r="T326" i="18"/>
  <c r="U326" i="18" s="1"/>
  <c r="P326" i="18"/>
  <c r="K326" i="18"/>
  <c r="J326" i="18"/>
  <c r="H326" i="18"/>
  <c r="I326" i="18" s="1"/>
  <c r="D326" i="18"/>
  <c r="W321" i="18"/>
  <c r="V321" i="18"/>
  <c r="T321" i="18"/>
  <c r="U321" i="18" s="1"/>
  <c r="K321" i="18"/>
  <c r="J321" i="18"/>
  <c r="H321" i="18"/>
  <c r="I321" i="18" s="1"/>
  <c r="W320" i="18"/>
  <c r="V320" i="18"/>
  <c r="T320" i="18"/>
  <c r="U320" i="18" s="1"/>
  <c r="K320" i="18"/>
  <c r="J320" i="18"/>
  <c r="H320" i="18"/>
  <c r="I320" i="18" s="1"/>
  <c r="W319" i="18"/>
  <c r="V319" i="18"/>
  <c r="T319" i="18"/>
  <c r="U319" i="18" s="1"/>
  <c r="P319" i="18"/>
  <c r="K319" i="18"/>
  <c r="J319" i="18"/>
  <c r="H319" i="18"/>
  <c r="I319" i="18" s="1"/>
  <c r="D319" i="18"/>
  <c r="W318" i="18"/>
  <c r="V318" i="18"/>
  <c r="T318" i="18"/>
  <c r="U318" i="18" s="1"/>
  <c r="K318" i="18"/>
  <c r="J318" i="18"/>
  <c r="H318" i="18"/>
  <c r="I318" i="18" s="1"/>
  <c r="W317" i="18"/>
  <c r="V317" i="18"/>
  <c r="T317" i="18"/>
  <c r="U317" i="18" s="1"/>
  <c r="K317" i="18"/>
  <c r="J317" i="18"/>
  <c r="H317" i="18"/>
  <c r="I317" i="18" s="1"/>
  <c r="W316" i="18"/>
  <c r="V316" i="18"/>
  <c r="T316" i="18"/>
  <c r="U316" i="18" s="1"/>
  <c r="P316" i="18"/>
  <c r="K316" i="18"/>
  <c r="J316" i="18"/>
  <c r="H316" i="18"/>
  <c r="I316" i="18" s="1"/>
  <c r="D316" i="18"/>
  <c r="W315" i="18"/>
  <c r="V315" i="18"/>
  <c r="T315" i="18"/>
  <c r="U315" i="18" s="1"/>
  <c r="K315" i="18"/>
  <c r="J315" i="18"/>
  <c r="H315" i="18"/>
  <c r="I315" i="18" s="1"/>
  <c r="W314" i="18"/>
  <c r="V314" i="18"/>
  <c r="T314" i="18"/>
  <c r="U314" i="18" s="1"/>
  <c r="K314" i="18"/>
  <c r="J314" i="18"/>
  <c r="H314" i="18"/>
  <c r="I314" i="18" s="1"/>
  <c r="W313" i="18"/>
  <c r="V313" i="18"/>
  <c r="T313" i="18"/>
  <c r="U313" i="18" s="1"/>
  <c r="P313" i="18"/>
  <c r="K313" i="18"/>
  <c r="J313" i="18"/>
  <c r="H313" i="18"/>
  <c r="I313" i="18" s="1"/>
  <c r="D313" i="18"/>
  <c r="W312" i="18"/>
  <c r="V312" i="18"/>
  <c r="T312" i="18"/>
  <c r="U312" i="18" s="1"/>
  <c r="K312" i="18"/>
  <c r="J312" i="18"/>
  <c r="H312" i="18"/>
  <c r="I312" i="18" s="1"/>
  <c r="W311" i="18"/>
  <c r="V311" i="18"/>
  <c r="T311" i="18"/>
  <c r="U311" i="18" s="1"/>
  <c r="K311" i="18"/>
  <c r="J311" i="18"/>
  <c r="H311" i="18"/>
  <c r="I311" i="18" s="1"/>
  <c r="W310" i="18"/>
  <c r="V310" i="18"/>
  <c r="T310" i="18"/>
  <c r="U310" i="18" s="1"/>
  <c r="P310" i="18"/>
  <c r="K310" i="18"/>
  <c r="J310" i="18"/>
  <c r="H310" i="18"/>
  <c r="I310" i="18" s="1"/>
  <c r="D310" i="18"/>
  <c r="W309" i="18"/>
  <c r="V309" i="18"/>
  <c r="T309" i="18"/>
  <c r="U309" i="18" s="1"/>
  <c r="K309" i="18"/>
  <c r="J309" i="18"/>
  <c r="H309" i="18"/>
  <c r="I309" i="18" s="1"/>
  <c r="W308" i="18"/>
  <c r="V308" i="18"/>
  <c r="T308" i="18"/>
  <c r="U308" i="18" s="1"/>
  <c r="K308" i="18"/>
  <c r="J308" i="18"/>
  <c r="H308" i="18"/>
  <c r="I308" i="18" s="1"/>
  <c r="W307" i="18"/>
  <c r="V307" i="18"/>
  <c r="T307" i="18"/>
  <c r="U307" i="18" s="1"/>
  <c r="P307" i="18"/>
  <c r="K307" i="18"/>
  <c r="J307" i="18"/>
  <c r="H307" i="18"/>
  <c r="I307" i="18" s="1"/>
  <c r="D307" i="18"/>
  <c r="W306" i="18"/>
  <c r="V306" i="18"/>
  <c r="T306" i="18"/>
  <c r="U306" i="18" s="1"/>
  <c r="K306" i="18"/>
  <c r="J306" i="18"/>
  <c r="H306" i="18"/>
  <c r="I306" i="18" s="1"/>
  <c r="W305" i="18"/>
  <c r="V305" i="18"/>
  <c r="T305" i="18"/>
  <c r="U305" i="18" s="1"/>
  <c r="K305" i="18"/>
  <c r="J305" i="18"/>
  <c r="H305" i="18"/>
  <c r="I305" i="18" s="1"/>
  <c r="W304" i="18"/>
  <c r="V304" i="18"/>
  <c r="T304" i="18"/>
  <c r="U304" i="18" s="1"/>
  <c r="P304" i="18"/>
  <c r="K304" i="18"/>
  <c r="J304" i="18"/>
  <c r="H304" i="18"/>
  <c r="I304" i="18" s="1"/>
  <c r="D304" i="18"/>
  <c r="W303" i="18"/>
  <c r="V303" i="18"/>
  <c r="T303" i="18"/>
  <c r="U303" i="18" s="1"/>
  <c r="K303" i="18"/>
  <c r="J303" i="18"/>
  <c r="H303" i="18"/>
  <c r="I303" i="18" s="1"/>
  <c r="W302" i="18"/>
  <c r="V302" i="18"/>
  <c r="T302" i="18"/>
  <c r="U302" i="18" s="1"/>
  <c r="K302" i="18"/>
  <c r="J302" i="18"/>
  <c r="H302" i="18"/>
  <c r="I302" i="18" s="1"/>
  <c r="W301" i="18"/>
  <c r="V301" i="18"/>
  <c r="T301" i="18"/>
  <c r="U301" i="18" s="1"/>
  <c r="P301" i="18"/>
  <c r="K301" i="18"/>
  <c r="J301" i="18"/>
  <c r="H301" i="18"/>
  <c r="I301" i="18" s="1"/>
  <c r="D301" i="18"/>
  <c r="W300" i="18"/>
  <c r="V300" i="18"/>
  <c r="T300" i="18"/>
  <c r="U300" i="18" s="1"/>
  <c r="K300" i="18"/>
  <c r="J300" i="18"/>
  <c r="H300" i="18"/>
  <c r="I300" i="18" s="1"/>
  <c r="W299" i="18"/>
  <c r="V299" i="18"/>
  <c r="T299" i="18"/>
  <c r="U299" i="18" s="1"/>
  <c r="K299" i="18"/>
  <c r="J299" i="18"/>
  <c r="H299" i="18"/>
  <c r="I299" i="18" s="1"/>
  <c r="W298" i="18"/>
  <c r="V298" i="18"/>
  <c r="T298" i="18"/>
  <c r="U298" i="18" s="1"/>
  <c r="P298" i="18"/>
  <c r="K298" i="18"/>
  <c r="J298" i="18"/>
  <c r="H298" i="18"/>
  <c r="I298" i="18" s="1"/>
  <c r="D298" i="18"/>
  <c r="W297" i="18"/>
  <c r="V297" i="18"/>
  <c r="T297" i="18"/>
  <c r="U297" i="18" s="1"/>
  <c r="K297" i="18"/>
  <c r="J297" i="18"/>
  <c r="H297" i="18"/>
  <c r="I297" i="18" s="1"/>
  <c r="W296" i="18"/>
  <c r="V296" i="18"/>
  <c r="T296" i="18"/>
  <c r="U296" i="18" s="1"/>
  <c r="K296" i="18"/>
  <c r="J296" i="18"/>
  <c r="H296" i="18"/>
  <c r="I296" i="18" s="1"/>
  <c r="W295" i="18"/>
  <c r="V295" i="18"/>
  <c r="T295" i="18"/>
  <c r="U295" i="18" s="1"/>
  <c r="P295" i="18"/>
  <c r="K295" i="18"/>
  <c r="J295" i="18"/>
  <c r="H295" i="18"/>
  <c r="I295" i="18" s="1"/>
  <c r="D295" i="18"/>
  <c r="W294" i="18"/>
  <c r="V294" i="18"/>
  <c r="T294" i="18"/>
  <c r="U294" i="18" s="1"/>
  <c r="K294" i="18"/>
  <c r="J294" i="18"/>
  <c r="H294" i="18"/>
  <c r="I294" i="18" s="1"/>
  <c r="W293" i="18"/>
  <c r="V293" i="18"/>
  <c r="T293" i="18"/>
  <c r="U293" i="18" s="1"/>
  <c r="W292" i="18"/>
  <c r="V292" i="18"/>
  <c r="T292" i="18"/>
  <c r="U292" i="18" s="1"/>
  <c r="P292" i="18"/>
  <c r="K292" i="18"/>
  <c r="J292" i="18"/>
  <c r="H292" i="18"/>
  <c r="I292" i="18" s="1"/>
  <c r="D292" i="18"/>
  <c r="W291" i="18"/>
  <c r="V291" i="18"/>
  <c r="T291" i="18"/>
  <c r="U291" i="18" s="1"/>
  <c r="K291" i="18"/>
  <c r="J291" i="18"/>
  <c r="H291" i="18"/>
  <c r="I291" i="18" s="1"/>
  <c r="W290" i="18"/>
  <c r="V290" i="18"/>
  <c r="T290" i="18"/>
  <c r="U290" i="18" s="1"/>
  <c r="K290" i="18"/>
  <c r="J290" i="18"/>
  <c r="H290" i="18"/>
  <c r="I290" i="18" s="1"/>
  <c r="W289" i="18"/>
  <c r="V289" i="18"/>
  <c r="T289" i="18"/>
  <c r="U289" i="18" s="1"/>
  <c r="P289" i="18"/>
  <c r="K289" i="18"/>
  <c r="J289" i="18"/>
  <c r="H289" i="18"/>
  <c r="I289" i="18" s="1"/>
  <c r="D289" i="18"/>
  <c r="W288" i="18"/>
  <c r="V288" i="18"/>
  <c r="T288" i="18"/>
  <c r="U288" i="18" s="1"/>
  <c r="K288" i="18"/>
  <c r="J288" i="18"/>
  <c r="H288" i="18"/>
  <c r="I288" i="18" s="1"/>
  <c r="W287" i="18"/>
  <c r="V287" i="18"/>
  <c r="T287" i="18"/>
  <c r="U287" i="18" s="1"/>
  <c r="K287" i="18"/>
  <c r="J287" i="18"/>
  <c r="H287" i="18"/>
  <c r="I287" i="18" s="1"/>
  <c r="W286" i="18"/>
  <c r="V286" i="18"/>
  <c r="T286" i="18"/>
  <c r="U286" i="18" s="1"/>
  <c r="P286" i="18"/>
  <c r="K286" i="18"/>
  <c r="J286" i="18"/>
  <c r="H286" i="18"/>
  <c r="I286" i="18" s="1"/>
  <c r="D286" i="18"/>
  <c r="W241" i="18"/>
  <c r="V241" i="18"/>
  <c r="T241" i="18"/>
  <c r="U241" i="18" s="1"/>
  <c r="K241" i="18"/>
  <c r="J241" i="18"/>
  <c r="H241" i="18"/>
  <c r="I241" i="18" s="1"/>
  <c r="W240" i="18"/>
  <c r="V240" i="18"/>
  <c r="T240" i="18"/>
  <c r="U240" i="18" s="1"/>
  <c r="K240" i="18"/>
  <c r="J240" i="18"/>
  <c r="H240" i="18"/>
  <c r="I240" i="18" s="1"/>
  <c r="W239" i="18"/>
  <c r="V239" i="18"/>
  <c r="T239" i="18"/>
  <c r="U239" i="18" s="1"/>
  <c r="P239" i="18"/>
  <c r="K239" i="18"/>
  <c r="J239" i="18"/>
  <c r="H239" i="18"/>
  <c r="I239" i="18" s="1"/>
  <c r="D239" i="18"/>
  <c r="W238" i="18"/>
  <c r="V238" i="18"/>
  <c r="T238" i="18"/>
  <c r="U238" i="18" s="1"/>
  <c r="K238" i="18"/>
  <c r="J238" i="18"/>
  <c r="H238" i="18"/>
  <c r="I238" i="18" s="1"/>
  <c r="W237" i="18"/>
  <c r="V237" i="18"/>
  <c r="T237" i="18"/>
  <c r="U237" i="18" s="1"/>
  <c r="K237" i="18"/>
  <c r="J237" i="18"/>
  <c r="H237" i="18"/>
  <c r="I237" i="18" s="1"/>
  <c r="W236" i="18"/>
  <c r="V236" i="18"/>
  <c r="T236" i="18"/>
  <c r="U236" i="18" s="1"/>
  <c r="P236" i="18"/>
  <c r="K236" i="18"/>
  <c r="J236" i="18"/>
  <c r="H236" i="18"/>
  <c r="I236" i="18" s="1"/>
  <c r="D236" i="18"/>
  <c r="W235" i="18"/>
  <c r="V235" i="18"/>
  <c r="T235" i="18"/>
  <c r="U235" i="18" s="1"/>
  <c r="K235" i="18"/>
  <c r="J235" i="18"/>
  <c r="H235" i="18"/>
  <c r="I235" i="18" s="1"/>
  <c r="W234" i="18"/>
  <c r="V234" i="18"/>
  <c r="T234" i="18"/>
  <c r="U234" i="18" s="1"/>
  <c r="K234" i="18"/>
  <c r="J234" i="18"/>
  <c r="H234" i="18"/>
  <c r="I234" i="18" s="1"/>
  <c r="W233" i="18"/>
  <c r="V233" i="18"/>
  <c r="T233" i="18"/>
  <c r="U233" i="18" s="1"/>
  <c r="P233" i="18"/>
  <c r="K233" i="18"/>
  <c r="J233" i="18"/>
  <c r="H233" i="18"/>
  <c r="I233" i="18" s="1"/>
  <c r="D233" i="18"/>
  <c r="W232" i="18"/>
  <c r="V232" i="18"/>
  <c r="T232" i="18"/>
  <c r="U232" i="18" s="1"/>
  <c r="K232" i="18"/>
  <c r="J232" i="18"/>
  <c r="H232" i="18"/>
  <c r="I232" i="18" s="1"/>
  <c r="W231" i="18"/>
  <c r="V231" i="18"/>
  <c r="T231" i="18"/>
  <c r="U231" i="18" s="1"/>
  <c r="K231" i="18"/>
  <c r="J231" i="18"/>
  <c r="H231" i="18"/>
  <c r="I231" i="18" s="1"/>
  <c r="W230" i="18"/>
  <c r="V230" i="18"/>
  <c r="T230" i="18"/>
  <c r="U230" i="18" s="1"/>
  <c r="P230" i="18"/>
  <c r="K230" i="18"/>
  <c r="J230" i="18"/>
  <c r="H230" i="18"/>
  <c r="I230" i="18" s="1"/>
  <c r="D230" i="18"/>
  <c r="W229" i="18"/>
  <c r="V229" i="18"/>
  <c r="T229" i="18"/>
  <c r="U229" i="18" s="1"/>
  <c r="K229" i="18"/>
  <c r="J229" i="18"/>
  <c r="H229" i="18"/>
  <c r="I229" i="18" s="1"/>
  <c r="W228" i="18"/>
  <c r="V228" i="18"/>
  <c r="T228" i="18"/>
  <c r="U228" i="18" s="1"/>
  <c r="K228" i="18"/>
  <c r="J228" i="18"/>
  <c r="H228" i="18"/>
  <c r="I228" i="18" s="1"/>
  <c r="W227" i="18"/>
  <c r="V227" i="18"/>
  <c r="T227" i="18"/>
  <c r="U227" i="18" s="1"/>
  <c r="P227" i="18"/>
  <c r="K227" i="18"/>
  <c r="J227" i="18"/>
  <c r="H227" i="18"/>
  <c r="I227" i="18" s="1"/>
  <c r="D227" i="18"/>
  <c r="W226" i="18"/>
  <c r="V226" i="18"/>
  <c r="T226" i="18"/>
  <c r="U226" i="18" s="1"/>
  <c r="K226" i="18"/>
  <c r="J226" i="18"/>
  <c r="H226" i="18"/>
  <c r="I226" i="18" s="1"/>
  <c r="W225" i="18"/>
  <c r="V225" i="18"/>
  <c r="T225" i="18"/>
  <c r="U225" i="18" s="1"/>
  <c r="K225" i="18"/>
  <c r="J225" i="18"/>
  <c r="H225" i="18"/>
  <c r="I225" i="18" s="1"/>
  <c r="W224" i="18"/>
  <c r="V224" i="18"/>
  <c r="T224" i="18"/>
  <c r="U224" i="18" s="1"/>
  <c r="P224" i="18"/>
  <c r="K224" i="18"/>
  <c r="J224" i="18"/>
  <c r="H224" i="18"/>
  <c r="I224" i="18" s="1"/>
  <c r="D224" i="18"/>
  <c r="W223" i="18"/>
  <c r="V223" i="18"/>
  <c r="T223" i="18"/>
  <c r="U223" i="18" s="1"/>
  <c r="K223" i="18"/>
  <c r="J223" i="18"/>
  <c r="H223" i="18"/>
  <c r="I223" i="18" s="1"/>
  <c r="W222" i="18"/>
  <c r="V222" i="18"/>
  <c r="T222" i="18"/>
  <c r="U222" i="18" s="1"/>
  <c r="K222" i="18"/>
  <c r="J222" i="18"/>
  <c r="H222" i="18"/>
  <c r="I222" i="18" s="1"/>
  <c r="W221" i="18"/>
  <c r="V221" i="18"/>
  <c r="T221" i="18"/>
  <c r="U221" i="18" s="1"/>
  <c r="P221" i="18"/>
  <c r="K221" i="18"/>
  <c r="J221" i="18"/>
  <c r="H221" i="18"/>
  <c r="I221" i="18" s="1"/>
  <c r="D221" i="18"/>
  <c r="W220" i="18"/>
  <c r="V220" i="18"/>
  <c r="T220" i="18"/>
  <c r="U220" i="18" s="1"/>
  <c r="K220" i="18"/>
  <c r="J220" i="18"/>
  <c r="H220" i="18"/>
  <c r="I220" i="18" s="1"/>
  <c r="W219" i="18"/>
  <c r="V219" i="18"/>
  <c r="T219" i="18"/>
  <c r="U219" i="18" s="1"/>
  <c r="K219" i="18"/>
  <c r="J219" i="18"/>
  <c r="H219" i="18"/>
  <c r="I219" i="18" s="1"/>
  <c r="W218" i="18"/>
  <c r="V218" i="18"/>
  <c r="T218" i="18"/>
  <c r="U218" i="18" s="1"/>
  <c r="P218" i="18"/>
  <c r="K218" i="18"/>
  <c r="J218" i="18"/>
  <c r="H218" i="18"/>
  <c r="I218" i="18" s="1"/>
  <c r="D218" i="18"/>
  <c r="W217" i="18"/>
  <c r="V217" i="18"/>
  <c r="T217" i="18"/>
  <c r="U217" i="18" s="1"/>
  <c r="K217" i="18"/>
  <c r="J217" i="18"/>
  <c r="H217" i="18"/>
  <c r="I217" i="18" s="1"/>
  <c r="W216" i="18"/>
  <c r="V216" i="18"/>
  <c r="T216" i="18"/>
  <c r="U216" i="18" s="1"/>
  <c r="K216" i="18"/>
  <c r="J216" i="18"/>
  <c r="H216" i="18"/>
  <c r="I216" i="18" s="1"/>
  <c r="W215" i="18"/>
  <c r="V215" i="18"/>
  <c r="T215" i="18"/>
  <c r="U215" i="18" s="1"/>
  <c r="P215" i="18"/>
  <c r="K215" i="18"/>
  <c r="J215" i="18"/>
  <c r="H215" i="18"/>
  <c r="I215" i="18" s="1"/>
  <c r="D215" i="18"/>
  <c r="W214" i="18"/>
  <c r="V214" i="18"/>
  <c r="T214" i="18"/>
  <c r="U214" i="18" s="1"/>
  <c r="K214" i="18"/>
  <c r="J214" i="18"/>
  <c r="H214" i="18"/>
  <c r="I214" i="18" s="1"/>
  <c r="W213" i="18"/>
  <c r="V213" i="18"/>
  <c r="T213" i="18"/>
  <c r="U213" i="18" s="1"/>
  <c r="W212" i="18"/>
  <c r="V212" i="18"/>
  <c r="T212" i="18"/>
  <c r="U212" i="18" s="1"/>
  <c r="P212" i="18"/>
  <c r="K212" i="18"/>
  <c r="J212" i="18"/>
  <c r="H212" i="18"/>
  <c r="I212" i="18" s="1"/>
  <c r="D212" i="18"/>
  <c r="W211" i="18"/>
  <c r="V211" i="18"/>
  <c r="T211" i="18"/>
  <c r="U211" i="18" s="1"/>
  <c r="K211" i="18"/>
  <c r="J211" i="18"/>
  <c r="H211" i="18"/>
  <c r="I211" i="18" s="1"/>
  <c r="W210" i="18"/>
  <c r="V210" i="18"/>
  <c r="T210" i="18"/>
  <c r="U210" i="18" s="1"/>
  <c r="K210" i="18"/>
  <c r="J210" i="18"/>
  <c r="H210" i="18"/>
  <c r="I210" i="18" s="1"/>
  <c r="W209" i="18"/>
  <c r="V209" i="18"/>
  <c r="T209" i="18"/>
  <c r="U209" i="18" s="1"/>
  <c r="P209" i="18"/>
  <c r="K209" i="18"/>
  <c r="J209" i="18"/>
  <c r="H209" i="18"/>
  <c r="I209" i="18" s="1"/>
  <c r="D209" i="18"/>
  <c r="W208" i="18"/>
  <c r="V208" i="18"/>
  <c r="T208" i="18"/>
  <c r="U208" i="18" s="1"/>
  <c r="K208" i="18"/>
  <c r="J208" i="18"/>
  <c r="H208" i="18"/>
  <c r="I208" i="18" s="1"/>
  <c r="W207" i="18"/>
  <c r="V207" i="18"/>
  <c r="T207" i="18"/>
  <c r="U207" i="18" s="1"/>
  <c r="K207" i="18"/>
  <c r="J207" i="18"/>
  <c r="H207" i="18"/>
  <c r="I207" i="18" s="1"/>
  <c r="W206" i="18"/>
  <c r="V206" i="18"/>
  <c r="T206" i="18"/>
  <c r="U206" i="18" s="1"/>
  <c r="P206" i="18"/>
  <c r="K206" i="18"/>
  <c r="J206" i="18"/>
  <c r="H206" i="18"/>
  <c r="I206" i="18" s="1"/>
  <c r="D206" i="18"/>
  <c r="D107" i="18"/>
  <c r="D119" i="18"/>
  <c r="D116" i="18"/>
  <c r="W281" i="18"/>
  <c r="V281" i="18"/>
  <c r="T281" i="18"/>
  <c r="U281" i="18" s="1"/>
  <c r="K281" i="18"/>
  <c r="J281" i="18"/>
  <c r="H281" i="18"/>
  <c r="I281" i="18" s="1"/>
  <c r="W280" i="18"/>
  <c r="V280" i="18"/>
  <c r="T280" i="18"/>
  <c r="U280" i="18" s="1"/>
  <c r="K280" i="18"/>
  <c r="J280" i="18"/>
  <c r="H280" i="18"/>
  <c r="I280" i="18" s="1"/>
  <c r="W279" i="18"/>
  <c r="V279" i="18"/>
  <c r="T279" i="18"/>
  <c r="U279" i="18" s="1"/>
  <c r="P279" i="18"/>
  <c r="K279" i="18"/>
  <c r="J279" i="18"/>
  <c r="H279" i="18"/>
  <c r="I279" i="18" s="1"/>
  <c r="W278" i="18"/>
  <c r="V278" i="18"/>
  <c r="T278" i="18"/>
  <c r="U278" i="18" s="1"/>
  <c r="K278" i="18"/>
  <c r="J278" i="18"/>
  <c r="H278" i="18"/>
  <c r="I278" i="18" s="1"/>
  <c r="W277" i="18"/>
  <c r="V277" i="18"/>
  <c r="T277" i="18"/>
  <c r="U277" i="18" s="1"/>
  <c r="K277" i="18"/>
  <c r="J277" i="18"/>
  <c r="H277" i="18"/>
  <c r="I277" i="18" s="1"/>
  <c r="W276" i="18"/>
  <c r="V276" i="18"/>
  <c r="T276" i="18"/>
  <c r="U276" i="18" s="1"/>
  <c r="K276" i="18"/>
  <c r="J276" i="18"/>
  <c r="H276" i="18"/>
  <c r="I276" i="18" s="1"/>
  <c r="W275" i="18"/>
  <c r="V275" i="18"/>
  <c r="T275" i="18"/>
  <c r="U275" i="18" s="1"/>
  <c r="K275" i="18"/>
  <c r="J275" i="18"/>
  <c r="H275" i="18"/>
  <c r="I275" i="18" s="1"/>
  <c r="W274" i="18"/>
  <c r="V274" i="18"/>
  <c r="T274" i="18"/>
  <c r="U274" i="18" s="1"/>
  <c r="K274" i="18"/>
  <c r="J274" i="18"/>
  <c r="H274" i="18"/>
  <c r="I274" i="18" s="1"/>
  <c r="W273" i="18"/>
  <c r="V273" i="18"/>
  <c r="T273" i="18"/>
  <c r="U273" i="18" s="1"/>
  <c r="P273" i="18"/>
  <c r="K273" i="18"/>
  <c r="J273" i="18"/>
  <c r="H273" i="18"/>
  <c r="I273" i="18" s="1"/>
  <c r="D273" i="18"/>
  <c r="W272" i="18"/>
  <c r="V272" i="18"/>
  <c r="T272" i="18"/>
  <c r="U272" i="18" s="1"/>
  <c r="K272" i="18"/>
  <c r="J272" i="18"/>
  <c r="H272" i="18"/>
  <c r="I272" i="18" s="1"/>
  <c r="W271" i="18"/>
  <c r="V271" i="18"/>
  <c r="T271" i="18"/>
  <c r="U271" i="18" s="1"/>
  <c r="K271" i="18"/>
  <c r="J271" i="18"/>
  <c r="H271" i="18"/>
  <c r="I271" i="18" s="1"/>
  <c r="W270" i="18"/>
  <c r="V270" i="18"/>
  <c r="T270" i="18"/>
  <c r="U270" i="18" s="1"/>
  <c r="P270" i="18"/>
  <c r="K270" i="18"/>
  <c r="J270" i="18"/>
  <c r="H270" i="18"/>
  <c r="I270" i="18" s="1"/>
  <c r="D270" i="18"/>
  <c r="W269" i="18"/>
  <c r="V269" i="18"/>
  <c r="T269" i="18"/>
  <c r="U269" i="18" s="1"/>
  <c r="K269" i="18"/>
  <c r="J269" i="18"/>
  <c r="H269" i="18"/>
  <c r="I269" i="18" s="1"/>
  <c r="W268" i="18"/>
  <c r="V268" i="18"/>
  <c r="T268" i="18"/>
  <c r="U268" i="18" s="1"/>
  <c r="K268" i="18"/>
  <c r="J268" i="18"/>
  <c r="H268" i="18"/>
  <c r="I268" i="18" s="1"/>
  <c r="W267" i="18"/>
  <c r="V267" i="18"/>
  <c r="T267" i="18"/>
  <c r="U267" i="18" s="1"/>
  <c r="P267" i="18"/>
  <c r="K267" i="18"/>
  <c r="J267" i="18"/>
  <c r="H267" i="18"/>
  <c r="I267" i="18" s="1"/>
  <c r="W266" i="18"/>
  <c r="V266" i="18"/>
  <c r="T266" i="18"/>
  <c r="U266" i="18" s="1"/>
  <c r="K266" i="18"/>
  <c r="J266" i="18"/>
  <c r="H266" i="18"/>
  <c r="I266" i="18" s="1"/>
  <c r="W265" i="18"/>
  <c r="V265" i="18"/>
  <c r="T265" i="18"/>
  <c r="U265" i="18" s="1"/>
  <c r="K265" i="18"/>
  <c r="J265" i="18"/>
  <c r="H265" i="18"/>
  <c r="I265" i="18" s="1"/>
  <c r="W264" i="18"/>
  <c r="V264" i="18"/>
  <c r="T264" i="18"/>
  <c r="U264" i="18" s="1"/>
  <c r="P264" i="18"/>
  <c r="K264" i="18"/>
  <c r="J264" i="18"/>
  <c r="H264" i="18"/>
  <c r="I264" i="18" s="1"/>
  <c r="D264" i="18"/>
  <c r="W263" i="18"/>
  <c r="V263" i="18"/>
  <c r="T263" i="18"/>
  <c r="U263" i="18" s="1"/>
  <c r="K263" i="18"/>
  <c r="J263" i="18"/>
  <c r="H263" i="18"/>
  <c r="I263" i="18" s="1"/>
  <c r="W262" i="18"/>
  <c r="V262" i="18"/>
  <c r="T262" i="18"/>
  <c r="U262" i="18" s="1"/>
  <c r="K262" i="18"/>
  <c r="J262" i="18"/>
  <c r="H262" i="18"/>
  <c r="I262" i="18" s="1"/>
  <c r="W261" i="18"/>
  <c r="V261" i="18"/>
  <c r="T261" i="18"/>
  <c r="U261" i="18" s="1"/>
  <c r="P261" i="18"/>
  <c r="K261" i="18"/>
  <c r="J261" i="18"/>
  <c r="H261" i="18"/>
  <c r="I261" i="18" s="1"/>
  <c r="D261" i="18"/>
  <c r="W260" i="18"/>
  <c r="V260" i="18"/>
  <c r="T260" i="18"/>
  <c r="U260" i="18" s="1"/>
  <c r="K260" i="18"/>
  <c r="J260" i="18"/>
  <c r="H260" i="18"/>
  <c r="I260" i="18" s="1"/>
  <c r="W259" i="18"/>
  <c r="V259" i="18"/>
  <c r="T259" i="18"/>
  <c r="U259" i="18" s="1"/>
  <c r="K259" i="18"/>
  <c r="J259" i="18"/>
  <c r="H259" i="18"/>
  <c r="I259" i="18" s="1"/>
  <c r="W258" i="18"/>
  <c r="V258" i="18"/>
  <c r="T258" i="18"/>
  <c r="U258" i="18" s="1"/>
  <c r="P258" i="18"/>
  <c r="K258" i="18"/>
  <c r="J258" i="18"/>
  <c r="H258" i="18"/>
  <c r="I258" i="18" s="1"/>
  <c r="D258" i="18"/>
  <c r="W257" i="18"/>
  <c r="V257" i="18"/>
  <c r="T257" i="18"/>
  <c r="U257" i="18" s="1"/>
  <c r="K257" i="18"/>
  <c r="J257" i="18"/>
  <c r="H257" i="18"/>
  <c r="I257" i="18" s="1"/>
  <c r="W256" i="18"/>
  <c r="V256" i="18"/>
  <c r="T256" i="18"/>
  <c r="U256" i="18" s="1"/>
  <c r="K256" i="18"/>
  <c r="J256" i="18"/>
  <c r="H256" i="18"/>
  <c r="I256" i="18" s="1"/>
  <c r="W255" i="18"/>
  <c r="V255" i="18"/>
  <c r="T255" i="18"/>
  <c r="U255" i="18" s="1"/>
  <c r="P255" i="18"/>
  <c r="K255" i="18"/>
  <c r="J255" i="18"/>
  <c r="H255" i="18"/>
  <c r="I255" i="18" s="1"/>
  <c r="D255" i="18"/>
  <c r="W254" i="18"/>
  <c r="V254" i="18"/>
  <c r="T254" i="18"/>
  <c r="U254" i="18" s="1"/>
  <c r="K254" i="18"/>
  <c r="J254" i="18"/>
  <c r="H254" i="18"/>
  <c r="I254" i="18" s="1"/>
  <c r="W253" i="18"/>
  <c r="V253" i="18"/>
  <c r="T253" i="18"/>
  <c r="U253" i="18" s="1"/>
  <c r="W252" i="18"/>
  <c r="V252" i="18"/>
  <c r="T252" i="18"/>
  <c r="U252" i="18" s="1"/>
  <c r="P252" i="18"/>
  <c r="K252" i="18"/>
  <c r="J252" i="18"/>
  <c r="H252" i="18"/>
  <c r="I252" i="18" s="1"/>
  <c r="D252" i="18"/>
  <c r="W251" i="18"/>
  <c r="V251" i="18"/>
  <c r="T251" i="18"/>
  <c r="U251" i="18" s="1"/>
  <c r="K251" i="18"/>
  <c r="J251" i="18"/>
  <c r="H251" i="18"/>
  <c r="I251" i="18" s="1"/>
  <c r="W250" i="18"/>
  <c r="V250" i="18"/>
  <c r="T250" i="18"/>
  <c r="U250" i="18" s="1"/>
  <c r="K250" i="18"/>
  <c r="J250" i="18"/>
  <c r="H250" i="18"/>
  <c r="I250" i="18" s="1"/>
  <c r="W249" i="18"/>
  <c r="V249" i="18"/>
  <c r="T249" i="18"/>
  <c r="U249" i="18" s="1"/>
  <c r="P249" i="18"/>
  <c r="K249" i="18"/>
  <c r="J249" i="18"/>
  <c r="H249" i="18"/>
  <c r="I249" i="18" s="1"/>
  <c r="D249" i="18"/>
  <c r="W248" i="18"/>
  <c r="V248" i="18"/>
  <c r="T248" i="18"/>
  <c r="U248" i="18" s="1"/>
  <c r="K248" i="18"/>
  <c r="J248" i="18"/>
  <c r="H248" i="18"/>
  <c r="I248" i="18" s="1"/>
  <c r="W247" i="18"/>
  <c r="V247" i="18"/>
  <c r="T247" i="18"/>
  <c r="U247" i="18" s="1"/>
  <c r="K247" i="18"/>
  <c r="J247" i="18"/>
  <c r="H247" i="18"/>
  <c r="I247" i="18" s="1"/>
  <c r="W246" i="18"/>
  <c r="V246" i="18"/>
  <c r="T246" i="18"/>
  <c r="U246" i="18" s="1"/>
  <c r="P246" i="18"/>
  <c r="K246" i="18"/>
  <c r="J246" i="18"/>
  <c r="H246" i="18"/>
  <c r="I246" i="18" s="1"/>
  <c r="D246" i="18"/>
  <c r="W201" i="18" l="1"/>
  <c r="V201" i="18"/>
  <c r="T201" i="18"/>
  <c r="U201" i="18" s="1"/>
  <c r="K201" i="18"/>
  <c r="J201" i="18"/>
  <c r="H201" i="18"/>
  <c r="I201" i="18" s="1"/>
  <c r="W200" i="18"/>
  <c r="V200" i="18"/>
  <c r="T200" i="18"/>
  <c r="U200" i="18" s="1"/>
  <c r="K200" i="18"/>
  <c r="J200" i="18"/>
  <c r="H200" i="18"/>
  <c r="I200" i="18" s="1"/>
  <c r="W199" i="18"/>
  <c r="V199" i="18"/>
  <c r="T199" i="18"/>
  <c r="U199" i="18" s="1"/>
  <c r="P199" i="18"/>
  <c r="K199" i="18"/>
  <c r="J199" i="18"/>
  <c r="H199" i="18"/>
  <c r="I199" i="18" s="1"/>
  <c r="D199" i="18"/>
  <c r="W198" i="18"/>
  <c r="V198" i="18"/>
  <c r="T198" i="18"/>
  <c r="U198" i="18" s="1"/>
  <c r="K198" i="18"/>
  <c r="J198" i="18"/>
  <c r="H198" i="18"/>
  <c r="I198" i="18" s="1"/>
  <c r="W197" i="18"/>
  <c r="V197" i="18"/>
  <c r="T197" i="18"/>
  <c r="U197" i="18" s="1"/>
  <c r="K197" i="18"/>
  <c r="J197" i="18"/>
  <c r="H197" i="18"/>
  <c r="I197" i="18" s="1"/>
  <c r="W196" i="18"/>
  <c r="V196" i="18"/>
  <c r="T196" i="18"/>
  <c r="U196" i="18" s="1"/>
  <c r="P196" i="18"/>
  <c r="K196" i="18"/>
  <c r="J196" i="18"/>
  <c r="H196" i="18"/>
  <c r="I196" i="18" s="1"/>
  <c r="D196" i="18"/>
  <c r="W195" i="18"/>
  <c r="V195" i="18"/>
  <c r="T195" i="18"/>
  <c r="U195" i="18" s="1"/>
  <c r="K195" i="18"/>
  <c r="J195" i="18"/>
  <c r="H195" i="18"/>
  <c r="I195" i="18" s="1"/>
  <c r="W194" i="18"/>
  <c r="V194" i="18"/>
  <c r="T194" i="18"/>
  <c r="U194" i="18" s="1"/>
  <c r="K194" i="18"/>
  <c r="J194" i="18"/>
  <c r="H194" i="18"/>
  <c r="I194" i="18" s="1"/>
  <c r="W193" i="18"/>
  <c r="V193" i="18"/>
  <c r="T193" i="18"/>
  <c r="U193" i="18" s="1"/>
  <c r="P193" i="18"/>
  <c r="K193" i="18"/>
  <c r="J193" i="18"/>
  <c r="H193" i="18"/>
  <c r="I193" i="18" s="1"/>
  <c r="D193" i="18"/>
  <c r="W192" i="18"/>
  <c r="V192" i="18"/>
  <c r="T192" i="18"/>
  <c r="U192" i="18" s="1"/>
  <c r="K192" i="18"/>
  <c r="J192" i="18"/>
  <c r="H192" i="18"/>
  <c r="I192" i="18" s="1"/>
  <c r="W191" i="18"/>
  <c r="V191" i="18"/>
  <c r="T191" i="18"/>
  <c r="U191" i="18" s="1"/>
  <c r="K191" i="18"/>
  <c r="J191" i="18"/>
  <c r="H191" i="18"/>
  <c r="I191" i="18" s="1"/>
  <c r="W190" i="18"/>
  <c r="V190" i="18"/>
  <c r="T190" i="18"/>
  <c r="U190" i="18" s="1"/>
  <c r="P190" i="18"/>
  <c r="K190" i="18"/>
  <c r="J190" i="18"/>
  <c r="H190" i="18"/>
  <c r="I190" i="18" s="1"/>
  <c r="D190" i="18"/>
  <c r="W189" i="18"/>
  <c r="V189" i="18"/>
  <c r="T189" i="18"/>
  <c r="U189" i="18" s="1"/>
  <c r="K189" i="18"/>
  <c r="J189" i="18"/>
  <c r="H189" i="18"/>
  <c r="I189" i="18" s="1"/>
  <c r="W188" i="18"/>
  <c r="V188" i="18"/>
  <c r="T188" i="18"/>
  <c r="U188" i="18" s="1"/>
  <c r="K188" i="18"/>
  <c r="J188" i="18"/>
  <c r="H188" i="18"/>
  <c r="I188" i="18" s="1"/>
  <c r="W187" i="18"/>
  <c r="V187" i="18"/>
  <c r="T187" i="18"/>
  <c r="U187" i="18" s="1"/>
  <c r="P187" i="18"/>
  <c r="K187" i="18"/>
  <c r="J187" i="18"/>
  <c r="H187" i="18"/>
  <c r="I187" i="18" s="1"/>
  <c r="D187" i="18"/>
  <c r="W186" i="18"/>
  <c r="V186" i="18"/>
  <c r="T186" i="18"/>
  <c r="U186" i="18" s="1"/>
  <c r="K186" i="18"/>
  <c r="J186" i="18"/>
  <c r="H186" i="18"/>
  <c r="I186" i="18" s="1"/>
  <c r="W185" i="18"/>
  <c r="V185" i="18"/>
  <c r="T185" i="18"/>
  <c r="U185" i="18" s="1"/>
  <c r="K185" i="18"/>
  <c r="J185" i="18"/>
  <c r="H185" i="18"/>
  <c r="I185" i="18" s="1"/>
  <c r="W184" i="18"/>
  <c r="V184" i="18"/>
  <c r="T184" i="18"/>
  <c r="U184" i="18" s="1"/>
  <c r="P184" i="18"/>
  <c r="K184" i="18"/>
  <c r="J184" i="18"/>
  <c r="H184" i="18"/>
  <c r="I184" i="18" s="1"/>
  <c r="D184" i="18"/>
  <c r="W183" i="18"/>
  <c r="V183" i="18"/>
  <c r="T183" i="18"/>
  <c r="U183" i="18" s="1"/>
  <c r="K183" i="18"/>
  <c r="J183" i="18"/>
  <c r="H183" i="18"/>
  <c r="I183" i="18" s="1"/>
  <c r="W182" i="18"/>
  <c r="V182" i="18"/>
  <c r="T182" i="18"/>
  <c r="U182" i="18" s="1"/>
  <c r="K182" i="18"/>
  <c r="J182" i="18"/>
  <c r="H182" i="18"/>
  <c r="I182" i="18" s="1"/>
  <c r="W181" i="18"/>
  <c r="V181" i="18"/>
  <c r="T181" i="18"/>
  <c r="U181" i="18" s="1"/>
  <c r="P181" i="18"/>
  <c r="K181" i="18"/>
  <c r="J181" i="18"/>
  <c r="H181" i="18"/>
  <c r="I181" i="18" s="1"/>
  <c r="D181" i="18"/>
  <c r="W180" i="18"/>
  <c r="V180" i="18"/>
  <c r="T180" i="18"/>
  <c r="U180" i="18" s="1"/>
  <c r="K180" i="18"/>
  <c r="J180" i="18"/>
  <c r="H180" i="18"/>
  <c r="I180" i="18" s="1"/>
  <c r="W179" i="18"/>
  <c r="V179" i="18"/>
  <c r="T179" i="18"/>
  <c r="U179" i="18" s="1"/>
  <c r="K179" i="18"/>
  <c r="J179" i="18"/>
  <c r="H179" i="18"/>
  <c r="I179" i="18" s="1"/>
  <c r="W178" i="18"/>
  <c r="V178" i="18"/>
  <c r="T178" i="18"/>
  <c r="U178" i="18" s="1"/>
  <c r="P178" i="18"/>
  <c r="K178" i="18"/>
  <c r="J178" i="18"/>
  <c r="H178" i="18"/>
  <c r="I178" i="18" s="1"/>
  <c r="D178" i="18"/>
  <c r="W177" i="18"/>
  <c r="V177" i="18"/>
  <c r="T177" i="18"/>
  <c r="U177" i="18" s="1"/>
  <c r="K177" i="18"/>
  <c r="J177" i="18"/>
  <c r="H177" i="18"/>
  <c r="I177" i="18" s="1"/>
  <c r="W176" i="18"/>
  <c r="V176" i="18"/>
  <c r="T176" i="18"/>
  <c r="U176" i="18" s="1"/>
  <c r="K176" i="18"/>
  <c r="J176" i="18"/>
  <c r="H176" i="18"/>
  <c r="I176" i="18" s="1"/>
  <c r="W175" i="18"/>
  <c r="V175" i="18"/>
  <c r="T175" i="18"/>
  <c r="U175" i="18" s="1"/>
  <c r="P175" i="18"/>
  <c r="K175" i="18"/>
  <c r="J175" i="18"/>
  <c r="H175" i="18"/>
  <c r="I175" i="18" s="1"/>
  <c r="D175" i="18"/>
  <c r="W174" i="18"/>
  <c r="V174" i="18"/>
  <c r="T174" i="18"/>
  <c r="U174" i="18" s="1"/>
  <c r="K174" i="18"/>
  <c r="J174" i="18"/>
  <c r="H174" i="18"/>
  <c r="I174" i="18" s="1"/>
  <c r="W173" i="18"/>
  <c r="V173" i="18"/>
  <c r="T173" i="18"/>
  <c r="U173" i="18" s="1"/>
  <c r="W172" i="18"/>
  <c r="V172" i="18"/>
  <c r="T172" i="18"/>
  <c r="U172" i="18" s="1"/>
  <c r="P172" i="18"/>
  <c r="K172" i="18"/>
  <c r="J172" i="18"/>
  <c r="H172" i="18"/>
  <c r="I172" i="18" s="1"/>
  <c r="D172" i="18"/>
  <c r="W171" i="18"/>
  <c r="V171" i="18"/>
  <c r="T171" i="18"/>
  <c r="U171" i="18" s="1"/>
  <c r="K171" i="18"/>
  <c r="J171" i="18"/>
  <c r="H171" i="18"/>
  <c r="I171" i="18" s="1"/>
  <c r="W170" i="18"/>
  <c r="V170" i="18"/>
  <c r="T170" i="18"/>
  <c r="U170" i="18" s="1"/>
  <c r="K170" i="18"/>
  <c r="J170" i="18"/>
  <c r="H170" i="18"/>
  <c r="I170" i="18" s="1"/>
  <c r="W169" i="18"/>
  <c r="V169" i="18"/>
  <c r="T169" i="18"/>
  <c r="U169" i="18" s="1"/>
  <c r="P169" i="18"/>
  <c r="K169" i="18"/>
  <c r="J169" i="18"/>
  <c r="H169" i="18"/>
  <c r="I169" i="18" s="1"/>
  <c r="D169" i="18"/>
  <c r="W168" i="18"/>
  <c r="V168" i="18"/>
  <c r="T168" i="18"/>
  <c r="U168" i="18" s="1"/>
  <c r="K168" i="18"/>
  <c r="J168" i="18"/>
  <c r="H168" i="18"/>
  <c r="I168" i="18" s="1"/>
  <c r="W167" i="18"/>
  <c r="V167" i="18"/>
  <c r="T167" i="18"/>
  <c r="U167" i="18" s="1"/>
  <c r="K167" i="18"/>
  <c r="J167" i="18"/>
  <c r="H167" i="18"/>
  <c r="I167" i="18" s="1"/>
  <c r="W166" i="18"/>
  <c r="V166" i="18"/>
  <c r="T166" i="18"/>
  <c r="U166" i="18" s="1"/>
  <c r="P166" i="18"/>
  <c r="K166" i="18"/>
  <c r="J166" i="18"/>
  <c r="H166" i="18"/>
  <c r="I166" i="18" s="1"/>
  <c r="D166" i="18"/>
  <c r="W121" i="18"/>
  <c r="V121" i="18"/>
  <c r="T121" i="18"/>
  <c r="U121" i="18" s="1"/>
  <c r="K121" i="18"/>
  <c r="J121" i="18"/>
  <c r="H121" i="18"/>
  <c r="I121" i="18" s="1"/>
  <c r="W120" i="18"/>
  <c r="V120" i="18"/>
  <c r="T120" i="18"/>
  <c r="U120" i="18" s="1"/>
  <c r="K120" i="18"/>
  <c r="J120" i="18"/>
  <c r="H120" i="18"/>
  <c r="I120" i="18" s="1"/>
  <c r="W119" i="18"/>
  <c r="V119" i="18"/>
  <c r="T119" i="18"/>
  <c r="U119" i="18" s="1"/>
  <c r="P119" i="18"/>
  <c r="K119" i="18"/>
  <c r="J119" i="18"/>
  <c r="H119" i="18"/>
  <c r="I119" i="18" s="1"/>
  <c r="W118" i="18"/>
  <c r="V118" i="18"/>
  <c r="T118" i="18"/>
  <c r="U118" i="18" s="1"/>
  <c r="K118" i="18"/>
  <c r="J118" i="18"/>
  <c r="H118" i="18"/>
  <c r="I118" i="18" s="1"/>
  <c r="W117" i="18"/>
  <c r="V117" i="18"/>
  <c r="T117" i="18"/>
  <c r="U117" i="18" s="1"/>
  <c r="K117" i="18"/>
  <c r="J117" i="18"/>
  <c r="H117" i="18"/>
  <c r="I117" i="18" s="1"/>
  <c r="W116" i="18"/>
  <c r="V116" i="18"/>
  <c r="T116" i="18"/>
  <c r="U116" i="18" s="1"/>
  <c r="K116" i="18"/>
  <c r="J116" i="18"/>
  <c r="H116" i="18"/>
  <c r="I116" i="18" s="1"/>
  <c r="W115" i="18"/>
  <c r="V115" i="18"/>
  <c r="T115" i="18"/>
  <c r="U115" i="18" s="1"/>
  <c r="K115" i="18"/>
  <c r="J115" i="18"/>
  <c r="H115" i="18"/>
  <c r="I115" i="18" s="1"/>
  <c r="W114" i="18"/>
  <c r="V114" i="18"/>
  <c r="T114" i="18"/>
  <c r="U114" i="18" s="1"/>
  <c r="K114" i="18"/>
  <c r="J114" i="18"/>
  <c r="H114" i="18"/>
  <c r="I114" i="18" s="1"/>
  <c r="W113" i="18"/>
  <c r="V113" i="18"/>
  <c r="T113" i="18"/>
  <c r="U113" i="18" s="1"/>
  <c r="P113" i="18"/>
  <c r="K113" i="18"/>
  <c r="J113" i="18"/>
  <c r="H113" i="18"/>
  <c r="I113" i="18" s="1"/>
  <c r="D113" i="18"/>
  <c r="W112" i="18"/>
  <c r="V112" i="18"/>
  <c r="T112" i="18"/>
  <c r="U112" i="18" s="1"/>
  <c r="K112" i="18"/>
  <c r="J112" i="18"/>
  <c r="H112" i="18"/>
  <c r="I112" i="18" s="1"/>
  <c r="W111" i="18"/>
  <c r="V111" i="18"/>
  <c r="T111" i="18"/>
  <c r="U111" i="18" s="1"/>
  <c r="K111" i="18"/>
  <c r="J111" i="18"/>
  <c r="H111" i="18"/>
  <c r="I111" i="18" s="1"/>
  <c r="W110" i="18"/>
  <c r="V110" i="18"/>
  <c r="T110" i="18"/>
  <c r="U110" i="18" s="1"/>
  <c r="K110" i="18"/>
  <c r="J110" i="18"/>
  <c r="H110" i="18"/>
  <c r="I110" i="18" s="1"/>
  <c r="D110" i="18"/>
  <c r="W109" i="18"/>
  <c r="V109" i="18"/>
  <c r="T109" i="18"/>
  <c r="U109" i="18" s="1"/>
  <c r="K109" i="18"/>
  <c r="J109" i="18"/>
  <c r="H109" i="18"/>
  <c r="I109" i="18" s="1"/>
  <c r="W108" i="18"/>
  <c r="V108" i="18"/>
  <c r="T108" i="18"/>
  <c r="U108" i="18" s="1"/>
  <c r="K108" i="18"/>
  <c r="J108" i="18"/>
  <c r="H108" i="18"/>
  <c r="I108" i="18" s="1"/>
  <c r="W107" i="18"/>
  <c r="V107" i="18"/>
  <c r="T107" i="18"/>
  <c r="U107" i="18" s="1"/>
  <c r="P107" i="18"/>
  <c r="K107" i="18"/>
  <c r="J107" i="18"/>
  <c r="H107" i="18"/>
  <c r="I107" i="18" s="1"/>
  <c r="W106" i="18"/>
  <c r="V106" i="18"/>
  <c r="T106" i="18"/>
  <c r="U106" i="18" s="1"/>
  <c r="K106" i="18"/>
  <c r="J106" i="18"/>
  <c r="H106" i="18"/>
  <c r="I106" i="18" s="1"/>
  <c r="W105" i="18"/>
  <c r="V105" i="18"/>
  <c r="T105" i="18"/>
  <c r="U105" i="18" s="1"/>
  <c r="K105" i="18"/>
  <c r="J105" i="18"/>
  <c r="H105" i="18"/>
  <c r="I105" i="18" s="1"/>
  <c r="W104" i="18"/>
  <c r="V104" i="18"/>
  <c r="T104" i="18"/>
  <c r="U104" i="18" s="1"/>
  <c r="P104" i="18"/>
  <c r="K104" i="18"/>
  <c r="J104" i="18"/>
  <c r="H104" i="18"/>
  <c r="I104" i="18" s="1"/>
  <c r="D104" i="18"/>
  <c r="W103" i="18"/>
  <c r="V103" i="18"/>
  <c r="T103" i="18"/>
  <c r="U103" i="18" s="1"/>
  <c r="K103" i="18"/>
  <c r="J103" i="18"/>
  <c r="H103" i="18"/>
  <c r="I103" i="18" s="1"/>
  <c r="W102" i="18"/>
  <c r="V102" i="18"/>
  <c r="T102" i="18"/>
  <c r="U102" i="18" s="1"/>
  <c r="K102" i="18"/>
  <c r="J102" i="18"/>
  <c r="H102" i="18"/>
  <c r="I102" i="18" s="1"/>
  <c r="W101" i="18"/>
  <c r="V101" i="18"/>
  <c r="T101" i="18"/>
  <c r="U101" i="18" s="1"/>
  <c r="P101" i="18"/>
  <c r="K101" i="18"/>
  <c r="J101" i="18"/>
  <c r="H101" i="18"/>
  <c r="I101" i="18" s="1"/>
  <c r="D101" i="18"/>
  <c r="W100" i="18"/>
  <c r="V100" i="18"/>
  <c r="T100" i="18"/>
  <c r="U100" i="18" s="1"/>
  <c r="K100" i="18"/>
  <c r="J100" i="18"/>
  <c r="H100" i="18"/>
  <c r="I100" i="18" s="1"/>
  <c r="W99" i="18"/>
  <c r="V99" i="18"/>
  <c r="T99" i="18"/>
  <c r="U99" i="18" s="1"/>
  <c r="K99" i="18"/>
  <c r="J99" i="18"/>
  <c r="H99" i="18"/>
  <c r="I99" i="18" s="1"/>
  <c r="W98" i="18"/>
  <c r="V98" i="18"/>
  <c r="T98" i="18"/>
  <c r="U98" i="18" s="1"/>
  <c r="K98" i="18"/>
  <c r="J98" i="18"/>
  <c r="H98" i="18"/>
  <c r="I98" i="18" s="1"/>
  <c r="D98" i="18"/>
  <c r="W97" i="18"/>
  <c r="V97" i="18"/>
  <c r="T97" i="18"/>
  <c r="U97" i="18" s="1"/>
  <c r="K97" i="18"/>
  <c r="J97" i="18"/>
  <c r="H97" i="18"/>
  <c r="I97" i="18" s="1"/>
  <c r="W96" i="18"/>
  <c r="V96" i="18"/>
  <c r="T96" i="18"/>
  <c r="U96" i="18" s="1"/>
  <c r="K96" i="18"/>
  <c r="J96" i="18"/>
  <c r="H96" i="18"/>
  <c r="I96" i="18" s="1"/>
  <c r="W95" i="18"/>
  <c r="V95" i="18"/>
  <c r="T95" i="18"/>
  <c r="U95" i="18" s="1"/>
  <c r="K95" i="18"/>
  <c r="J95" i="18"/>
  <c r="H95" i="18"/>
  <c r="I95" i="18" s="1"/>
  <c r="W94" i="18"/>
  <c r="V94" i="18"/>
  <c r="T94" i="18"/>
  <c r="U94" i="18" s="1"/>
  <c r="K94" i="18"/>
  <c r="J94" i="18"/>
  <c r="H94" i="18"/>
  <c r="I94" i="18" s="1"/>
  <c r="W93" i="18"/>
  <c r="V93" i="18"/>
  <c r="T93" i="18"/>
  <c r="U93" i="18" s="1"/>
  <c r="W92" i="18"/>
  <c r="V92" i="18"/>
  <c r="T92" i="18"/>
  <c r="U92" i="18" s="1"/>
  <c r="P92" i="18"/>
  <c r="K92" i="18"/>
  <c r="J92" i="18"/>
  <c r="H92" i="18"/>
  <c r="I92" i="18" s="1"/>
  <c r="D92" i="18"/>
  <c r="W91" i="18"/>
  <c r="V91" i="18"/>
  <c r="T91" i="18"/>
  <c r="U91" i="18" s="1"/>
  <c r="K91" i="18"/>
  <c r="J91" i="18"/>
  <c r="H91" i="18"/>
  <c r="I91" i="18" s="1"/>
  <c r="W90" i="18"/>
  <c r="V90" i="18"/>
  <c r="T90" i="18"/>
  <c r="U90" i="18" s="1"/>
  <c r="K90" i="18"/>
  <c r="J90" i="18"/>
  <c r="H90" i="18"/>
  <c r="I90" i="18" s="1"/>
  <c r="W89" i="18"/>
  <c r="V89" i="18"/>
  <c r="T89" i="18"/>
  <c r="U89" i="18" s="1"/>
  <c r="P89" i="18"/>
  <c r="K89" i="18"/>
  <c r="J89" i="18"/>
  <c r="H89" i="18"/>
  <c r="I89" i="18" s="1"/>
  <c r="W88" i="18"/>
  <c r="V88" i="18"/>
  <c r="T88" i="18"/>
  <c r="U88" i="18" s="1"/>
  <c r="K88" i="18"/>
  <c r="J88" i="18"/>
  <c r="H88" i="18"/>
  <c r="I88" i="18" s="1"/>
  <c r="W87" i="18"/>
  <c r="V87" i="18"/>
  <c r="T87" i="18"/>
  <c r="U87" i="18" s="1"/>
  <c r="K87" i="18"/>
  <c r="J87" i="18"/>
  <c r="H87" i="18"/>
  <c r="I87" i="18" s="1"/>
  <c r="W86" i="18"/>
  <c r="V86" i="18"/>
  <c r="T86" i="18"/>
  <c r="U86" i="18" s="1"/>
  <c r="P86" i="18"/>
  <c r="K86" i="18"/>
  <c r="J86" i="18"/>
  <c r="H86" i="18"/>
  <c r="I86" i="18" s="1"/>
  <c r="D86" i="18"/>
  <c r="W81" i="18"/>
  <c r="V81" i="18"/>
  <c r="T81" i="18"/>
  <c r="U81" i="18" s="1"/>
  <c r="K81" i="18"/>
  <c r="J81" i="18"/>
  <c r="H81" i="18"/>
  <c r="I81" i="18" s="1"/>
  <c r="W80" i="18"/>
  <c r="V80" i="18"/>
  <c r="T80" i="18"/>
  <c r="U80" i="18" s="1"/>
  <c r="K80" i="18"/>
  <c r="J80" i="18"/>
  <c r="H80" i="18"/>
  <c r="I80" i="18" s="1"/>
  <c r="W79" i="18"/>
  <c r="V79" i="18"/>
  <c r="T79" i="18"/>
  <c r="U79" i="18" s="1"/>
  <c r="K79" i="18"/>
  <c r="J79" i="18"/>
  <c r="H79" i="18"/>
  <c r="I79" i="18" s="1"/>
  <c r="W78" i="18"/>
  <c r="V78" i="18"/>
  <c r="T78" i="18"/>
  <c r="U78" i="18" s="1"/>
  <c r="K78" i="18"/>
  <c r="J78" i="18"/>
  <c r="H78" i="18"/>
  <c r="I78" i="18" s="1"/>
  <c r="W77" i="18"/>
  <c r="V77" i="18"/>
  <c r="T77" i="18"/>
  <c r="U77" i="18" s="1"/>
  <c r="K77" i="18"/>
  <c r="J77" i="18"/>
  <c r="H77" i="18"/>
  <c r="I77" i="18" s="1"/>
  <c r="W76" i="18"/>
  <c r="V76" i="18"/>
  <c r="T76" i="18"/>
  <c r="U76" i="18" s="1"/>
  <c r="K76" i="18"/>
  <c r="J76" i="18"/>
  <c r="H76" i="18"/>
  <c r="I76" i="18" s="1"/>
  <c r="W75" i="18"/>
  <c r="V75" i="18"/>
  <c r="T75" i="18"/>
  <c r="U75" i="18" s="1"/>
  <c r="K75" i="18"/>
  <c r="J75" i="18"/>
  <c r="H75" i="18"/>
  <c r="I75" i="18" s="1"/>
  <c r="W74" i="18"/>
  <c r="V74" i="18"/>
  <c r="T74" i="18"/>
  <c r="U74" i="18" s="1"/>
  <c r="K74" i="18"/>
  <c r="J74" i="18"/>
  <c r="H74" i="18"/>
  <c r="I74" i="18" s="1"/>
  <c r="W73" i="18"/>
  <c r="V73" i="18"/>
  <c r="T73" i="18"/>
  <c r="U73" i="18" s="1"/>
  <c r="K73" i="18"/>
  <c r="J73" i="18"/>
  <c r="H73" i="18"/>
  <c r="I73" i="18" s="1"/>
  <c r="W72" i="18"/>
  <c r="V72" i="18"/>
  <c r="T72" i="18"/>
  <c r="U72" i="18" s="1"/>
  <c r="K72" i="18"/>
  <c r="J72" i="18"/>
  <c r="H72" i="18"/>
  <c r="I72" i="18" s="1"/>
  <c r="W71" i="18"/>
  <c r="V71" i="18"/>
  <c r="T71" i="18"/>
  <c r="U71" i="18" s="1"/>
  <c r="K71" i="18"/>
  <c r="J71" i="18"/>
  <c r="H71" i="18"/>
  <c r="I71" i="18" s="1"/>
  <c r="W70" i="18"/>
  <c r="V70" i="18"/>
  <c r="T70" i="18"/>
  <c r="U70" i="18" s="1"/>
  <c r="P70" i="18"/>
  <c r="K70" i="18"/>
  <c r="J70" i="18"/>
  <c r="H70" i="18"/>
  <c r="I70" i="18" s="1"/>
  <c r="D70" i="18"/>
  <c r="W69" i="18"/>
  <c r="V69" i="18"/>
  <c r="T69" i="18"/>
  <c r="U69" i="18" s="1"/>
  <c r="K69" i="18"/>
  <c r="J69" i="18"/>
  <c r="H69" i="18"/>
  <c r="I69" i="18" s="1"/>
  <c r="W68" i="18"/>
  <c r="V68" i="18"/>
  <c r="T68" i="18"/>
  <c r="U68" i="18" s="1"/>
  <c r="K68" i="18"/>
  <c r="J68" i="18"/>
  <c r="H68" i="18"/>
  <c r="I68" i="18" s="1"/>
  <c r="W67" i="18"/>
  <c r="V67" i="18"/>
  <c r="T67" i="18"/>
  <c r="U67" i="18" s="1"/>
  <c r="K67" i="18"/>
  <c r="J67" i="18"/>
  <c r="H67" i="18"/>
  <c r="I67" i="18" s="1"/>
  <c r="W66" i="18"/>
  <c r="V66" i="18"/>
  <c r="T66" i="18"/>
  <c r="U66" i="18" s="1"/>
  <c r="K66" i="18"/>
  <c r="J66" i="18"/>
  <c r="H66" i="18"/>
  <c r="I66" i="18" s="1"/>
  <c r="W65" i="18"/>
  <c r="V65" i="18"/>
  <c r="T65" i="18"/>
  <c r="U65" i="18" s="1"/>
  <c r="K65" i="18"/>
  <c r="J65" i="18"/>
  <c r="H65" i="18"/>
  <c r="I65" i="18" s="1"/>
  <c r="W64" i="18"/>
  <c r="V64" i="18"/>
  <c r="T64" i="18"/>
  <c r="U64" i="18" s="1"/>
  <c r="P64" i="18"/>
  <c r="K64" i="18"/>
  <c r="J64" i="18"/>
  <c r="H64" i="18"/>
  <c r="I64" i="18" s="1"/>
  <c r="D64" i="18"/>
  <c r="W63" i="18"/>
  <c r="V63" i="18"/>
  <c r="T63" i="18"/>
  <c r="U63" i="18" s="1"/>
  <c r="K63" i="18"/>
  <c r="J63" i="18"/>
  <c r="H63" i="18"/>
  <c r="I63" i="18" s="1"/>
  <c r="W62" i="18"/>
  <c r="V62" i="18"/>
  <c r="T62" i="18"/>
  <c r="U62" i="18" s="1"/>
  <c r="K62" i="18"/>
  <c r="J62" i="18"/>
  <c r="H62" i="18"/>
  <c r="I62" i="18" s="1"/>
  <c r="W61" i="18"/>
  <c r="V61" i="18"/>
  <c r="T61" i="18"/>
  <c r="U61" i="18" s="1"/>
  <c r="K61" i="18"/>
  <c r="J61" i="18"/>
  <c r="H61" i="18"/>
  <c r="I61" i="18" s="1"/>
  <c r="W60" i="18"/>
  <c r="V60" i="18"/>
  <c r="T60" i="18"/>
  <c r="U60" i="18" s="1"/>
  <c r="K60" i="18"/>
  <c r="J60" i="18"/>
  <c r="H60" i="18"/>
  <c r="I60" i="18" s="1"/>
  <c r="W59" i="18"/>
  <c r="V59" i="18"/>
  <c r="T59" i="18"/>
  <c r="U59" i="18" s="1"/>
  <c r="K59" i="18"/>
  <c r="J59" i="18"/>
  <c r="H59" i="18"/>
  <c r="I59" i="18" s="1"/>
  <c r="W58" i="18"/>
  <c r="V58" i="18"/>
  <c r="T58" i="18"/>
  <c r="U58" i="18" s="1"/>
  <c r="P58" i="18"/>
  <c r="K58" i="18"/>
  <c r="J58" i="18"/>
  <c r="H58" i="18"/>
  <c r="I58" i="18" s="1"/>
  <c r="W57" i="18"/>
  <c r="V57" i="18"/>
  <c r="T57" i="18"/>
  <c r="U57" i="18" s="1"/>
  <c r="K57" i="18"/>
  <c r="J57" i="18"/>
  <c r="H57" i="18"/>
  <c r="I57" i="18" s="1"/>
  <c r="W56" i="18"/>
  <c r="V56" i="18"/>
  <c r="T56" i="18"/>
  <c r="U56" i="18" s="1"/>
  <c r="K56" i="18"/>
  <c r="J56" i="18"/>
  <c r="H56" i="18"/>
  <c r="I56" i="18" s="1"/>
  <c r="W55" i="18"/>
  <c r="V55" i="18"/>
  <c r="T55" i="18"/>
  <c r="U55" i="18" s="1"/>
  <c r="K55" i="18"/>
  <c r="J55" i="18"/>
  <c r="H55" i="18"/>
  <c r="I55" i="18" s="1"/>
  <c r="W54" i="18"/>
  <c r="V54" i="18"/>
  <c r="T54" i="18"/>
  <c r="U54" i="18" s="1"/>
  <c r="K54" i="18"/>
  <c r="J54" i="18"/>
  <c r="H54" i="18"/>
  <c r="I54" i="18" s="1"/>
  <c r="W53" i="18"/>
  <c r="V53" i="18"/>
  <c r="T53" i="18"/>
  <c r="U53" i="18" s="1"/>
  <c r="W52" i="18"/>
  <c r="V52" i="18"/>
  <c r="T52" i="18"/>
  <c r="U52" i="18" s="1"/>
  <c r="K52" i="18"/>
  <c r="J52" i="18"/>
  <c r="H52" i="18"/>
  <c r="I52" i="18" s="1"/>
  <c r="W51" i="18"/>
  <c r="V51" i="18"/>
  <c r="T51" i="18"/>
  <c r="U51" i="18" s="1"/>
  <c r="K51" i="18"/>
  <c r="J51" i="18"/>
  <c r="H51" i="18"/>
  <c r="I51" i="18" s="1"/>
  <c r="W50" i="18"/>
  <c r="V50" i="18"/>
  <c r="T50" i="18"/>
  <c r="U50" i="18" s="1"/>
  <c r="K50" i="18"/>
  <c r="J50" i="18"/>
  <c r="H50" i="18"/>
  <c r="I50" i="18" s="1"/>
  <c r="W49" i="18"/>
  <c r="V49" i="18"/>
  <c r="T49" i="18"/>
  <c r="U49" i="18" s="1"/>
  <c r="K49" i="18"/>
  <c r="J49" i="18"/>
  <c r="H49" i="18"/>
  <c r="I49" i="18" s="1"/>
  <c r="W48" i="18"/>
  <c r="V48" i="18"/>
  <c r="T48" i="18"/>
  <c r="U48" i="18" s="1"/>
  <c r="K48" i="18"/>
  <c r="J48" i="18"/>
  <c r="H48" i="18"/>
  <c r="I48" i="18" s="1"/>
  <c r="W47" i="18"/>
  <c r="V47" i="18"/>
  <c r="T47" i="18"/>
  <c r="U47" i="18" s="1"/>
  <c r="K47" i="18"/>
  <c r="J47" i="18"/>
  <c r="H47" i="18"/>
  <c r="I47" i="18" s="1"/>
  <c r="W46" i="18"/>
  <c r="V46" i="18"/>
  <c r="T46" i="18"/>
  <c r="U46" i="18" s="1"/>
  <c r="K46" i="18"/>
  <c r="J46" i="18"/>
  <c r="H46" i="18"/>
  <c r="I46" i="18" s="1"/>
  <c r="D126" i="18"/>
  <c r="H126" i="18"/>
  <c r="I126" i="18" s="1"/>
  <c r="J126" i="18"/>
  <c r="K126" i="18"/>
  <c r="H127" i="18"/>
  <c r="I127" i="18" s="1"/>
  <c r="J127" i="18"/>
  <c r="K127" i="18"/>
  <c r="H128" i="18"/>
  <c r="I128" i="18" s="1"/>
  <c r="J128" i="18"/>
  <c r="K128" i="18"/>
  <c r="H129" i="18"/>
  <c r="I129" i="18" s="1"/>
  <c r="J129" i="18"/>
  <c r="K129" i="18"/>
  <c r="H130" i="18"/>
  <c r="I130" i="18" s="1"/>
  <c r="J130" i="18"/>
  <c r="K130" i="18"/>
  <c r="H131" i="18"/>
  <c r="I131" i="18" s="1"/>
  <c r="J131" i="18"/>
  <c r="K131" i="18"/>
  <c r="D132" i="18"/>
  <c r="H132" i="18"/>
  <c r="I132" i="18" s="1"/>
  <c r="J132" i="18"/>
  <c r="K132" i="18"/>
  <c r="H134" i="18"/>
  <c r="I134" i="18" s="1"/>
  <c r="J134" i="18"/>
  <c r="K134" i="18"/>
  <c r="H135" i="18"/>
  <c r="I135" i="18" s="1"/>
  <c r="J135" i="18"/>
  <c r="K135" i="18"/>
  <c r="H136" i="18"/>
  <c r="I136" i="18" s="1"/>
  <c r="J136" i="18"/>
  <c r="K136" i="18"/>
  <c r="H137" i="18"/>
  <c r="I137" i="18" s="1"/>
  <c r="J137" i="18"/>
  <c r="K137" i="18"/>
  <c r="D138" i="18"/>
  <c r="H138" i="18"/>
  <c r="I138" i="18" s="1"/>
  <c r="J138" i="18"/>
  <c r="K138" i="18"/>
  <c r="H139" i="18"/>
  <c r="I139" i="18" s="1"/>
  <c r="J139" i="18"/>
  <c r="K139" i="18"/>
  <c r="H140" i="18"/>
  <c r="I140" i="18" s="1"/>
  <c r="J140" i="18"/>
  <c r="K140" i="18"/>
  <c r="D141" i="18"/>
  <c r="H141" i="18"/>
  <c r="I141" i="18" s="1"/>
  <c r="J141" i="18"/>
  <c r="K141" i="18"/>
  <c r="H142" i="18"/>
  <c r="I142" i="18" s="1"/>
  <c r="J142" i="18"/>
  <c r="K142" i="18"/>
  <c r="H143" i="18"/>
  <c r="I143" i="18" s="1"/>
  <c r="J143" i="18"/>
  <c r="K143" i="18"/>
  <c r="D144" i="18"/>
  <c r="H144" i="18"/>
  <c r="I144" i="18" s="1"/>
  <c r="J144" i="18"/>
  <c r="K144" i="18"/>
  <c r="H145" i="18"/>
  <c r="I145" i="18" s="1"/>
  <c r="J145" i="18"/>
  <c r="K145" i="18"/>
  <c r="H146" i="18"/>
  <c r="I146" i="18" s="1"/>
  <c r="J146" i="18"/>
  <c r="K146" i="18"/>
  <c r="H147" i="18"/>
  <c r="I147" i="18"/>
  <c r="J147" i="18"/>
  <c r="K147" i="18"/>
  <c r="H148" i="18"/>
  <c r="I148" i="18" s="1"/>
  <c r="J148" i="18"/>
  <c r="K148" i="18"/>
  <c r="H149" i="18"/>
  <c r="I149" i="18" s="1"/>
  <c r="J149" i="18"/>
  <c r="K149" i="18"/>
  <c r="D150" i="18"/>
  <c r="H150" i="18"/>
  <c r="I150" i="18" s="1"/>
  <c r="J150" i="18"/>
  <c r="K150" i="18"/>
  <c r="H151" i="18"/>
  <c r="I151" i="18" s="1"/>
  <c r="J151" i="18"/>
  <c r="K151" i="18"/>
  <c r="H152" i="18"/>
  <c r="I152" i="18" s="1"/>
  <c r="J152" i="18"/>
  <c r="K152" i="18"/>
  <c r="H153" i="18"/>
  <c r="I153" i="18" s="1"/>
  <c r="J153" i="18"/>
  <c r="K153" i="18"/>
  <c r="H154" i="18"/>
  <c r="I154" i="18" s="1"/>
  <c r="J154" i="18"/>
  <c r="K154" i="18"/>
  <c r="H155" i="18"/>
  <c r="I155" i="18" s="1"/>
  <c r="J155" i="18"/>
  <c r="K155" i="18"/>
  <c r="D156" i="18"/>
  <c r="H156" i="18"/>
  <c r="I156" i="18" s="1"/>
  <c r="J156" i="18"/>
  <c r="K156" i="18"/>
  <c r="H157" i="18"/>
  <c r="I157" i="18" s="1"/>
  <c r="J157" i="18"/>
  <c r="K157" i="18"/>
  <c r="H158" i="18"/>
  <c r="I158" i="18" s="1"/>
  <c r="J158" i="18"/>
  <c r="K158" i="18"/>
  <c r="W161" i="18"/>
  <c r="V161" i="18"/>
  <c r="T161" i="18"/>
  <c r="U161" i="18" s="1"/>
  <c r="W160" i="18"/>
  <c r="V160" i="18"/>
  <c r="T160" i="18"/>
  <c r="U160" i="18" s="1"/>
  <c r="W159" i="18"/>
  <c r="V159" i="18"/>
  <c r="T159" i="18"/>
  <c r="U159" i="18" s="1"/>
  <c r="W158" i="18"/>
  <c r="V158" i="18"/>
  <c r="T158" i="18"/>
  <c r="U158" i="18" s="1"/>
  <c r="W157" i="18"/>
  <c r="V157" i="18"/>
  <c r="T157" i="18"/>
  <c r="U157" i="18" s="1"/>
  <c r="W156" i="18"/>
  <c r="V156" i="18"/>
  <c r="T156" i="18"/>
  <c r="U156" i="18" s="1"/>
  <c r="P156" i="18"/>
  <c r="W155" i="18"/>
  <c r="V155" i="18"/>
  <c r="T155" i="18"/>
  <c r="U155" i="18" s="1"/>
  <c r="W154" i="18"/>
  <c r="V154" i="18"/>
  <c r="T154" i="18"/>
  <c r="U154" i="18" s="1"/>
  <c r="W153" i="18"/>
  <c r="V153" i="18"/>
  <c r="T153" i="18"/>
  <c r="U153" i="18" s="1"/>
  <c r="W152" i="18"/>
  <c r="V152" i="18"/>
  <c r="T152" i="18"/>
  <c r="U152" i="18" s="1"/>
  <c r="W151" i="18"/>
  <c r="V151" i="18"/>
  <c r="T151" i="18"/>
  <c r="U151" i="18" s="1"/>
  <c r="W150" i="18"/>
  <c r="V150" i="18"/>
  <c r="T150" i="18"/>
  <c r="U150" i="18" s="1"/>
  <c r="P150" i="18"/>
  <c r="W149" i="18"/>
  <c r="V149" i="18"/>
  <c r="T149" i="18"/>
  <c r="U149" i="18" s="1"/>
  <c r="W148" i="18"/>
  <c r="V148" i="18"/>
  <c r="T148" i="18"/>
  <c r="U148" i="18" s="1"/>
  <c r="W147" i="18"/>
  <c r="V147" i="18"/>
  <c r="T147" i="18"/>
  <c r="U147" i="18" s="1"/>
  <c r="W146" i="18"/>
  <c r="V146" i="18"/>
  <c r="T146" i="18"/>
  <c r="U146" i="18" s="1"/>
  <c r="W145" i="18"/>
  <c r="V145" i="18"/>
  <c r="T145" i="18"/>
  <c r="U145" i="18" s="1"/>
  <c r="W144" i="18"/>
  <c r="V144" i="18"/>
  <c r="T144" i="18"/>
  <c r="U144" i="18" s="1"/>
  <c r="P144" i="18"/>
  <c r="W143" i="18"/>
  <c r="V143" i="18"/>
  <c r="T143" i="18"/>
  <c r="U143" i="18" s="1"/>
  <c r="W142" i="18"/>
  <c r="V142" i="18"/>
  <c r="T142" i="18"/>
  <c r="U142" i="18" s="1"/>
  <c r="W141" i="18"/>
  <c r="V141" i="18"/>
  <c r="T141" i="18"/>
  <c r="U141" i="18" s="1"/>
  <c r="W140" i="18"/>
  <c r="V140" i="18"/>
  <c r="T140" i="18"/>
  <c r="U140" i="18" s="1"/>
  <c r="W139" i="18"/>
  <c r="V139" i="18"/>
  <c r="T139" i="18"/>
  <c r="U139" i="18" s="1"/>
  <c r="W138" i="18"/>
  <c r="V138" i="18"/>
  <c r="T138" i="18"/>
  <c r="U138" i="18" s="1"/>
  <c r="P138" i="18"/>
  <c r="W137" i="18"/>
  <c r="V137" i="18"/>
  <c r="T137" i="18"/>
  <c r="U137" i="18" s="1"/>
  <c r="W136" i="18"/>
  <c r="V136" i="18"/>
  <c r="T136" i="18"/>
  <c r="U136" i="18" s="1"/>
  <c r="W135" i="18"/>
  <c r="V135" i="18"/>
  <c r="T135" i="18"/>
  <c r="U135" i="18" s="1"/>
  <c r="W134" i="18"/>
  <c r="V134" i="18"/>
  <c r="T134" i="18"/>
  <c r="U134" i="18" s="1"/>
  <c r="W133" i="18"/>
  <c r="V133" i="18"/>
  <c r="T133" i="18"/>
  <c r="U133" i="18" s="1"/>
  <c r="W132" i="18"/>
  <c r="V132" i="18"/>
  <c r="T132" i="18"/>
  <c r="U132" i="18" s="1"/>
  <c r="P132" i="18"/>
  <c r="W131" i="18"/>
  <c r="V131" i="18"/>
  <c r="T131" i="18"/>
  <c r="U131" i="18" s="1"/>
  <c r="W130" i="18"/>
  <c r="V130" i="18"/>
  <c r="T130" i="18"/>
  <c r="U130" i="18" s="1"/>
  <c r="W129" i="18"/>
  <c r="V129" i="18"/>
  <c r="T129" i="18"/>
  <c r="U129" i="18" s="1"/>
  <c r="P129" i="18"/>
  <c r="W128" i="18"/>
  <c r="V128" i="18"/>
  <c r="T128" i="18"/>
  <c r="U128" i="18" s="1"/>
  <c r="W127" i="18"/>
  <c r="V127" i="18"/>
  <c r="T127" i="18"/>
  <c r="U127" i="18" s="1"/>
  <c r="W126" i="18"/>
  <c r="V126" i="18"/>
  <c r="T126" i="18"/>
  <c r="U126" i="18" s="1"/>
  <c r="P126" i="18"/>
  <c r="W32" i="18"/>
  <c r="V32" i="18"/>
  <c r="T32" i="18"/>
  <c r="U32" i="18" s="1"/>
  <c r="W31" i="18"/>
  <c r="V31" i="18"/>
  <c r="T31" i="18"/>
  <c r="U31" i="18" s="1"/>
  <c r="W30" i="18"/>
  <c r="V30" i="18"/>
  <c r="T30" i="18"/>
  <c r="U30" i="18" s="1"/>
  <c r="P30" i="18"/>
  <c r="W26" i="18"/>
  <c r="V26" i="18"/>
  <c r="T26" i="18"/>
  <c r="U26" i="18" s="1"/>
  <c r="W25" i="18"/>
  <c r="V25" i="18"/>
  <c r="T25" i="18"/>
  <c r="U25" i="18" s="1"/>
  <c r="W24" i="18"/>
  <c r="V24" i="18"/>
  <c r="T24" i="18"/>
  <c r="U24" i="18" s="1"/>
  <c r="P24" i="18"/>
  <c r="W20" i="18"/>
  <c r="V20" i="18"/>
  <c r="T20" i="18"/>
  <c r="U20" i="18" s="1"/>
  <c r="W19" i="18"/>
  <c r="V19" i="18"/>
  <c r="T19" i="18"/>
  <c r="U19" i="18" s="1"/>
  <c r="W18" i="18"/>
  <c r="V18" i="18"/>
  <c r="T18" i="18"/>
  <c r="U18" i="18" s="1"/>
  <c r="P18" i="18"/>
  <c r="K161" i="18"/>
  <c r="J161" i="18"/>
  <c r="H161" i="18"/>
  <c r="I161" i="18" s="1"/>
  <c r="K160" i="18"/>
  <c r="J160" i="18"/>
  <c r="H160" i="18"/>
  <c r="I160" i="18" s="1"/>
  <c r="K159" i="18"/>
  <c r="J159" i="18"/>
  <c r="H159" i="18"/>
  <c r="I159" i="18" s="1"/>
  <c r="K19" i="18" l="1"/>
  <c r="D30" i="18" l="1"/>
  <c r="D24" i="18"/>
  <c r="D18" i="18"/>
  <c r="K32" i="18"/>
  <c r="J32" i="18"/>
  <c r="H32" i="18"/>
  <c r="I32" i="18" s="1"/>
  <c r="K31" i="18"/>
  <c r="J31" i="18"/>
  <c r="H31" i="18"/>
  <c r="I31" i="18" s="1"/>
  <c r="K30" i="18"/>
  <c r="J30" i="18"/>
  <c r="H30" i="18"/>
  <c r="I30" i="18" s="1"/>
  <c r="K26" i="18"/>
  <c r="J26" i="18"/>
  <c r="H26" i="18"/>
  <c r="I26" i="18" s="1"/>
  <c r="K25" i="18"/>
  <c r="J25" i="18"/>
  <c r="H25" i="18"/>
  <c r="I25" i="18" s="1"/>
  <c r="K24" i="18"/>
  <c r="J24" i="18"/>
  <c r="H24" i="18"/>
  <c r="I24" i="18" s="1"/>
  <c r="K20" i="18"/>
  <c r="J20" i="18"/>
  <c r="H20" i="18"/>
  <c r="I20" i="18" s="1"/>
  <c r="J19" i="18"/>
  <c r="H19" i="18"/>
  <c r="I19" i="18" s="1"/>
  <c r="K18" i="18"/>
  <c r="J18" i="18"/>
  <c r="H18" i="18"/>
  <c r="I18" i="18" s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  <bk>
      <extLst>
        <ext uri="{3e2802c4-a4d2-4d8b-9148-e3be6c30e623}">
          <xlrd:rvb i="8"/>
        </ext>
      </extLst>
    </bk>
    <bk>
      <extLst>
        <ext uri="{3e2802c4-a4d2-4d8b-9148-e3be6c30e623}">
          <xlrd:rvb i="9"/>
        </ext>
      </extLst>
    </bk>
    <bk>
      <extLst>
        <ext uri="{3e2802c4-a4d2-4d8b-9148-e3be6c30e623}">
          <xlrd:rvb i="10"/>
        </ext>
      </extLst>
    </bk>
    <bk>
      <extLst>
        <ext uri="{3e2802c4-a4d2-4d8b-9148-e3be6c30e623}">
          <xlrd:rvb i="11"/>
        </ext>
      </extLst>
    </bk>
    <bk>
      <extLst>
        <ext uri="{3e2802c4-a4d2-4d8b-9148-e3be6c30e623}">
          <xlrd:rvb i="12"/>
        </ext>
      </extLst>
    </bk>
    <bk>
      <extLst>
        <ext uri="{3e2802c4-a4d2-4d8b-9148-e3be6c30e623}">
          <xlrd:rvb i="13"/>
        </ext>
      </extLst>
    </bk>
    <bk>
      <extLst>
        <ext uri="{3e2802c4-a4d2-4d8b-9148-e3be6c30e623}">
          <xlrd:rvb i="14"/>
        </ext>
      </extLst>
    </bk>
    <bk>
      <extLst>
        <ext uri="{3e2802c4-a4d2-4d8b-9148-e3be6c30e623}">
          <xlrd:rvb i="15"/>
        </ext>
      </extLst>
    </bk>
    <bk>
      <extLst>
        <ext uri="{3e2802c4-a4d2-4d8b-9148-e3be6c30e623}">
          <xlrd:rvb i="16"/>
        </ext>
      </extLst>
    </bk>
    <bk>
      <extLst>
        <ext uri="{3e2802c4-a4d2-4d8b-9148-e3be6c30e623}">
          <xlrd:rvb i="17"/>
        </ext>
      </extLst>
    </bk>
    <bk>
      <extLst>
        <ext uri="{3e2802c4-a4d2-4d8b-9148-e3be6c30e623}">
          <xlrd:rvb i="18"/>
        </ext>
      </extLst>
    </bk>
    <bk>
      <extLst>
        <ext uri="{3e2802c4-a4d2-4d8b-9148-e3be6c30e623}">
          <xlrd:rvb i="19"/>
        </ext>
      </extLst>
    </bk>
    <bk>
      <extLst>
        <ext uri="{3e2802c4-a4d2-4d8b-9148-e3be6c30e623}">
          <xlrd:rvb i="20"/>
        </ext>
      </extLst>
    </bk>
    <bk>
      <extLst>
        <ext uri="{3e2802c4-a4d2-4d8b-9148-e3be6c30e623}">
          <xlrd:rvb i="21"/>
        </ext>
      </extLst>
    </bk>
  </futureMetadata>
  <valueMetadata count="22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  <bk>
      <rc t="1" v="14"/>
    </bk>
    <bk>
      <rc t="1" v="15"/>
    </bk>
    <bk>
      <rc t="1" v="16"/>
    </bk>
    <bk>
      <rc t="1" v="17"/>
    </bk>
    <bk>
      <rc t="1" v="18"/>
    </bk>
    <bk>
      <rc t="1" v="19"/>
    </bk>
    <bk>
      <rc t="1" v="20"/>
    </bk>
    <bk>
      <rc t="1" v="21"/>
    </bk>
  </valueMetadata>
</metadata>
</file>

<file path=xl/sharedStrings.xml><?xml version="1.0" encoding="utf-8"?>
<sst xmlns="http://schemas.openxmlformats.org/spreadsheetml/2006/main" count="1047" uniqueCount="142">
  <si>
    <t>Ta3006</t>
  </si>
  <si>
    <t>Ref 2</t>
  </si>
  <si>
    <t>TaIPT5</t>
  </si>
  <si>
    <t>Amplicon length [bp]</t>
  </si>
  <si>
    <t>Forward</t>
  </si>
  <si>
    <t>Reverse</t>
  </si>
  <si>
    <t>Primer (5' - 3')</t>
  </si>
  <si>
    <t>CCGAGGTGTTCCTCAAGAGC</t>
  </si>
  <si>
    <t>CATGCTGCATTCTTGGTCCTC</t>
  </si>
  <si>
    <t>GTTAACACGTTCGGGCTGGT</t>
  </si>
  <si>
    <t>CTAGGGCAGCAGGTTGATCTTC</t>
  </si>
  <si>
    <t>TaIPT1</t>
  </si>
  <si>
    <t>Ref2</t>
  </si>
  <si>
    <t>Sample</t>
  </si>
  <si>
    <t>14 DAP</t>
  </si>
  <si>
    <t>4 DAP</t>
  </si>
  <si>
    <t>0 DAP</t>
  </si>
  <si>
    <t>7 DAP</t>
  </si>
  <si>
    <t>Tissue</t>
  </si>
  <si>
    <t>Kontesa</t>
  </si>
  <si>
    <t>Ostka</t>
  </si>
  <si>
    <t>Seedling root</t>
  </si>
  <si>
    <t>4-week leaf</t>
  </si>
  <si>
    <t>Inflorescence</t>
  </si>
  <si>
    <t>FL Inflorescence</t>
  </si>
  <si>
    <t>FL 0 DAP</t>
  </si>
  <si>
    <t>FL 4 DAP</t>
  </si>
  <si>
    <t>FL 7 DAP</t>
  </si>
  <si>
    <t>FL 14 DAP</t>
  </si>
  <si>
    <t>Absolute values</t>
  </si>
  <si>
    <r>
      <t xml:space="preserve">Normalization to </t>
    </r>
    <r>
      <rPr>
        <b/>
        <i/>
        <sz val="11"/>
        <color theme="1"/>
        <rFont val="Aptos Narrow"/>
        <family val="2"/>
        <scheme val="minor"/>
      </rPr>
      <t xml:space="preserve">Ref 2 </t>
    </r>
    <r>
      <rPr>
        <b/>
        <sz val="11"/>
        <color theme="1"/>
        <rFont val="Aptos Narrow"/>
        <family val="2"/>
        <scheme val="minor"/>
      </rPr>
      <t xml:space="preserve"> and </t>
    </r>
    <r>
      <rPr>
        <b/>
        <i/>
        <sz val="11"/>
        <color theme="1"/>
        <rFont val="Aptos Narrow"/>
        <family val="2"/>
        <scheme val="minor"/>
      </rPr>
      <t>Ta3006</t>
    </r>
  </si>
  <si>
    <r>
      <t xml:space="preserve">Normalization to </t>
    </r>
    <r>
      <rPr>
        <b/>
        <i/>
        <sz val="11"/>
        <color theme="1"/>
        <rFont val="Aptos Narrow"/>
        <family val="2"/>
        <scheme val="minor"/>
      </rPr>
      <t>Ref 2</t>
    </r>
  </si>
  <si>
    <r>
      <t xml:space="preserve">Normalization to </t>
    </r>
    <r>
      <rPr>
        <b/>
        <i/>
        <sz val="11"/>
        <color theme="1"/>
        <rFont val="Aptos Narrow"/>
        <family val="2"/>
        <scheme val="minor"/>
      </rPr>
      <t>Ta3006</t>
    </r>
  </si>
  <si>
    <t>Normalization Factor            [NF]</t>
  </si>
  <si>
    <r>
      <rPr>
        <b/>
        <i/>
        <sz val="11"/>
        <color theme="1"/>
        <rFont val="Aptos Narrow"/>
        <family val="2"/>
        <scheme val="minor"/>
      </rPr>
      <t>TaIPT1</t>
    </r>
    <r>
      <rPr>
        <b/>
        <sz val="11"/>
        <color theme="1"/>
        <rFont val="Aptos Narrow"/>
        <family val="2"/>
        <charset val="238"/>
        <scheme val="minor"/>
      </rPr>
      <t xml:space="preserve"> / NF</t>
    </r>
  </si>
  <si>
    <r>
      <rPr>
        <b/>
        <i/>
        <sz val="11"/>
        <color theme="1"/>
        <rFont val="Aptos Narrow"/>
        <family val="2"/>
        <scheme val="minor"/>
      </rPr>
      <t>TaIPT1</t>
    </r>
    <r>
      <rPr>
        <b/>
        <sz val="11"/>
        <color theme="1"/>
        <rFont val="Aptos Narrow"/>
        <family val="2"/>
        <charset val="238"/>
        <scheme val="minor"/>
      </rPr>
      <t xml:space="preserve"> /</t>
    </r>
    <r>
      <rPr>
        <b/>
        <i/>
        <sz val="11"/>
        <color theme="1"/>
        <rFont val="Aptos Narrow"/>
        <family val="2"/>
        <scheme val="minor"/>
      </rPr>
      <t xml:space="preserve"> Ref 2</t>
    </r>
  </si>
  <si>
    <r>
      <rPr>
        <b/>
        <i/>
        <sz val="11"/>
        <color theme="1"/>
        <rFont val="Aptos Narrow"/>
        <family val="2"/>
        <scheme val="minor"/>
      </rPr>
      <t>TaIPT1</t>
    </r>
    <r>
      <rPr>
        <b/>
        <sz val="11"/>
        <color theme="1"/>
        <rFont val="Aptos Narrow"/>
        <family val="2"/>
        <charset val="238"/>
        <scheme val="minor"/>
      </rPr>
      <t xml:space="preserve"> / </t>
    </r>
    <r>
      <rPr>
        <b/>
        <i/>
        <sz val="11"/>
        <color theme="1"/>
        <rFont val="Aptos Narrow"/>
        <family val="2"/>
        <scheme val="minor"/>
      </rPr>
      <t>Ta3006</t>
    </r>
  </si>
  <si>
    <r>
      <rPr>
        <b/>
        <i/>
        <sz val="11"/>
        <color theme="1"/>
        <rFont val="Aptos Narrow"/>
        <family val="2"/>
        <scheme val="minor"/>
      </rPr>
      <t>TaIPT5</t>
    </r>
    <r>
      <rPr>
        <b/>
        <sz val="11"/>
        <color theme="1"/>
        <rFont val="Aptos Narrow"/>
        <family val="2"/>
        <charset val="238"/>
        <scheme val="minor"/>
      </rPr>
      <t xml:space="preserve"> / NF</t>
    </r>
  </si>
  <si>
    <r>
      <rPr>
        <b/>
        <i/>
        <sz val="11"/>
        <color theme="1"/>
        <rFont val="Aptos Narrow"/>
        <family val="2"/>
        <scheme val="minor"/>
      </rPr>
      <t>TaIPT5</t>
    </r>
    <r>
      <rPr>
        <b/>
        <sz val="11"/>
        <color theme="1"/>
        <rFont val="Aptos Narrow"/>
        <family val="2"/>
        <charset val="238"/>
        <scheme val="minor"/>
      </rPr>
      <t xml:space="preserve"> /</t>
    </r>
    <r>
      <rPr>
        <b/>
        <i/>
        <sz val="11"/>
        <color theme="1"/>
        <rFont val="Aptos Narrow"/>
        <family val="2"/>
        <scheme val="minor"/>
      </rPr>
      <t xml:space="preserve"> Ref 2</t>
    </r>
  </si>
  <si>
    <r>
      <rPr>
        <b/>
        <i/>
        <sz val="11"/>
        <color theme="1"/>
        <rFont val="Aptos Narrow"/>
        <family val="2"/>
        <scheme val="minor"/>
      </rPr>
      <t>TaIPT5</t>
    </r>
    <r>
      <rPr>
        <b/>
        <sz val="11"/>
        <color theme="1"/>
        <rFont val="Aptos Narrow"/>
        <family val="2"/>
        <charset val="238"/>
        <scheme val="minor"/>
      </rPr>
      <t xml:space="preserve"> / </t>
    </r>
    <r>
      <rPr>
        <b/>
        <i/>
        <sz val="11"/>
        <color theme="1"/>
        <rFont val="Aptos Narrow"/>
        <family val="2"/>
        <scheme val="minor"/>
      </rPr>
      <t>Ta3006</t>
    </r>
  </si>
  <si>
    <t>14 DAP 1</t>
  </si>
  <si>
    <t>14 DAP 2</t>
  </si>
  <si>
    <t>14 DAP 3</t>
  </si>
  <si>
    <t>4-week leaf 3</t>
  </si>
  <si>
    <t>4-week leaf 1</t>
  </si>
  <si>
    <t>4-week leaf 2</t>
  </si>
  <si>
    <t>Seedling root 3</t>
  </si>
  <si>
    <t>Seedling root 2</t>
  </si>
  <si>
    <t>Seedling root 1</t>
  </si>
  <si>
    <t>7 DAP 1</t>
  </si>
  <si>
    <t>7 DAP 2</t>
  </si>
  <si>
    <t>7 DAP 3</t>
  </si>
  <si>
    <t>FL 14 DAP 1</t>
  </si>
  <si>
    <t>FL 14 DAP 2</t>
  </si>
  <si>
    <t>FL 14 DAP 3</t>
  </si>
  <si>
    <t>4 DAP 1</t>
  </si>
  <si>
    <t>4 DAP 2</t>
  </si>
  <si>
    <t>4 DAP 3</t>
  </si>
  <si>
    <t>0 DAP 1</t>
  </si>
  <si>
    <t>0 DAP 2</t>
  </si>
  <si>
    <t>0 DAP 3</t>
  </si>
  <si>
    <t>Inflorescence 1</t>
  </si>
  <si>
    <t>Inflorescence 3</t>
  </si>
  <si>
    <t>FL 0 DAP 1</t>
  </si>
  <si>
    <t>FL 0 DAP 2</t>
  </si>
  <si>
    <t>FL 0 DAP 3</t>
  </si>
  <si>
    <t>FL 4 DAP 1</t>
  </si>
  <si>
    <t>FL 4 DAP 2</t>
  </si>
  <si>
    <t>FL 4 DAP 3</t>
  </si>
  <si>
    <t>FL 7 DAP 1</t>
  </si>
  <si>
    <t>FL 7 DAP 2</t>
  </si>
  <si>
    <t>FL 7 DAP 3</t>
  </si>
  <si>
    <t>FL Inflorescence 1</t>
  </si>
  <si>
    <t>FL Inflorescence 2</t>
  </si>
  <si>
    <t>FL Inflorescence 3</t>
  </si>
  <si>
    <t xml:space="preserve">GCTCTCCAACAACATTGCCAAC </t>
  </si>
  <si>
    <t>GCTTCTGCCTGTCACATACGC</t>
  </si>
  <si>
    <t>CTGTGGGTCTGTCTAAGAATGCG</t>
  </si>
  <si>
    <t>CAAGTTGTTGTTTGGAAGGCAGC</t>
  </si>
  <si>
    <t>A260/ A280</t>
  </si>
  <si>
    <t>A260/A230</t>
  </si>
  <si>
    <t>PCR efficiency (standard curve)</t>
  </si>
  <si>
    <t>Slope</t>
  </si>
  <si>
    <t>R^2</t>
  </si>
  <si>
    <t>Ct Mean</t>
  </si>
  <si>
    <t>Biol Ct SD</t>
  </si>
  <si>
    <t>Ct SD</t>
  </si>
  <si>
    <t>qPCR results</t>
  </si>
  <si>
    <t>Inflorescence 2</t>
  </si>
  <si>
    <t>TaIPT2</t>
  </si>
  <si>
    <t>TaIPT3</t>
  </si>
  <si>
    <t>TaIPT4</t>
  </si>
  <si>
    <t>TaIPT7</t>
  </si>
  <si>
    <t>TaIPT8</t>
  </si>
  <si>
    <t>TaIPT9</t>
  </si>
  <si>
    <t>TaIPT10</t>
  </si>
  <si>
    <t>Targeted gene</t>
  </si>
  <si>
    <t>Standard curve</t>
  </si>
  <si>
    <t>Melt peak</t>
  </si>
  <si>
    <t>Ct SD            (tech. rep.)</t>
  </si>
  <si>
    <t>Ct SD               (biol rep)</t>
  </si>
  <si>
    <r>
      <rPr>
        <b/>
        <i/>
        <sz val="11"/>
        <color theme="1"/>
        <rFont val="Aptos Narrow"/>
        <family val="2"/>
        <scheme val="minor"/>
      </rPr>
      <t>TaIPT2</t>
    </r>
    <r>
      <rPr>
        <b/>
        <sz val="11"/>
        <color theme="1"/>
        <rFont val="Aptos Narrow"/>
        <family val="2"/>
        <charset val="238"/>
        <scheme val="minor"/>
      </rPr>
      <t xml:space="preserve"> / NF</t>
    </r>
  </si>
  <si>
    <r>
      <rPr>
        <b/>
        <i/>
        <sz val="11"/>
        <color theme="1"/>
        <rFont val="Aptos Narrow"/>
        <family val="2"/>
        <scheme val="minor"/>
      </rPr>
      <t>TaIPT2</t>
    </r>
    <r>
      <rPr>
        <b/>
        <sz val="11"/>
        <color theme="1"/>
        <rFont val="Aptos Narrow"/>
        <family val="2"/>
        <charset val="238"/>
        <scheme val="minor"/>
      </rPr>
      <t xml:space="preserve"> /</t>
    </r>
    <r>
      <rPr>
        <b/>
        <i/>
        <sz val="11"/>
        <color theme="1"/>
        <rFont val="Aptos Narrow"/>
        <family val="2"/>
        <scheme val="minor"/>
      </rPr>
      <t xml:space="preserve"> Ref 2</t>
    </r>
  </si>
  <si>
    <r>
      <rPr>
        <b/>
        <i/>
        <sz val="11"/>
        <color theme="1"/>
        <rFont val="Aptos Narrow"/>
        <family val="2"/>
        <scheme val="minor"/>
      </rPr>
      <t>TaIPT2</t>
    </r>
    <r>
      <rPr>
        <b/>
        <sz val="11"/>
        <color theme="1"/>
        <rFont val="Aptos Narrow"/>
        <family val="2"/>
        <charset val="238"/>
        <scheme val="minor"/>
      </rPr>
      <t xml:space="preserve"> / </t>
    </r>
    <r>
      <rPr>
        <b/>
        <i/>
        <sz val="11"/>
        <color theme="1"/>
        <rFont val="Aptos Narrow"/>
        <family val="2"/>
        <scheme val="minor"/>
      </rPr>
      <t>Ta3006</t>
    </r>
  </si>
  <si>
    <r>
      <rPr>
        <b/>
        <i/>
        <sz val="11"/>
        <color theme="1"/>
        <rFont val="Aptos Narrow"/>
        <family val="2"/>
        <scheme val="minor"/>
      </rPr>
      <t>TaIPT4</t>
    </r>
    <r>
      <rPr>
        <b/>
        <sz val="11"/>
        <color theme="1"/>
        <rFont val="Aptos Narrow"/>
        <family val="2"/>
        <charset val="238"/>
        <scheme val="minor"/>
      </rPr>
      <t xml:space="preserve"> / NF</t>
    </r>
  </si>
  <si>
    <r>
      <rPr>
        <b/>
        <i/>
        <sz val="11"/>
        <color theme="1"/>
        <rFont val="Aptos Narrow"/>
        <family val="2"/>
        <scheme val="minor"/>
      </rPr>
      <t>TaIPT4</t>
    </r>
    <r>
      <rPr>
        <b/>
        <sz val="11"/>
        <color theme="1"/>
        <rFont val="Aptos Narrow"/>
        <family val="2"/>
        <charset val="238"/>
        <scheme val="minor"/>
      </rPr>
      <t xml:space="preserve"> / </t>
    </r>
    <r>
      <rPr>
        <b/>
        <i/>
        <sz val="11"/>
        <color theme="1"/>
        <rFont val="Aptos Narrow"/>
        <family val="2"/>
        <scheme val="minor"/>
      </rPr>
      <t>Ta3006</t>
    </r>
  </si>
  <si>
    <r>
      <rPr>
        <b/>
        <i/>
        <sz val="11"/>
        <color theme="1"/>
        <rFont val="Aptos Narrow"/>
        <family val="2"/>
        <scheme val="minor"/>
      </rPr>
      <t>TaIPT4</t>
    </r>
    <r>
      <rPr>
        <b/>
        <sz val="11"/>
        <color theme="1"/>
        <rFont val="Aptos Narrow"/>
        <family val="2"/>
        <charset val="238"/>
        <scheme val="minor"/>
      </rPr>
      <t xml:space="preserve"> /</t>
    </r>
    <r>
      <rPr>
        <b/>
        <i/>
        <sz val="11"/>
        <color theme="1"/>
        <rFont val="Aptos Narrow"/>
        <family val="2"/>
        <scheme val="minor"/>
      </rPr>
      <t xml:space="preserve"> Ref 2</t>
    </r>
  </si>
  <si>
    <r>
      <rPr>
        <b/>
        <i/>
        <sz val="11"/>
        <color theme="1"/>
        <rFont val="Aptos Narrow"/>
        <family val="2"/>
        <scheme val="minor"/>
      </rPr>
      <t>TaIPT3</t>
    </r>
    <r>
      <rPr>
        <b/>
        <sz val="11"/>
        <color theme="1"/>
        <rFont val="Aptos Narrow"/>
        <family val="2"/>
        <charset val="238"/>
        <scheme val="minor"/>
      </rPr>
      <t xml:space="preserve"> / NF</t>
    </r>
  </si>
  <si>
    <r>
      <rPr>
        <b/>
        <i/>
        <sz val="11"/>
        <color theme="1"/>
        <rFont val="Aptos Narrow"/>
        <family val="2"/>
        <scheme val="minor"/>
      </rPr>
      <t>TaIPT3</t>
    </r>
    <r>
      <rPr>
        <b/>
        <sz val="11"/>
        <color theme="1"/>
        <rFont val="Aptos Narrow"/>
        <family val="2"/>
        <charset val="238"/>
        <scheme val="minor"/>
      </rPr>
      <t xml:space="preserve"> /</t>
    </r>
    <r>
      <rPr>
        <b/>
        <i/>
        <sz val="11"/>
        <color theme="1"/>
        <rFont val="Aptos Narrow"/>
        <family val="2"/>
        <scheme val="minor"/>
      </rPr>
      <t xml:space="preserve"> Ref 2</t>
    </r>
  </si>
  <si>
    <r>
      <rPr>
        <b/>
        <i/>
        <sz val="11"/>
        <color theme="1"/>
        <rFont val="Aptos Narrow"/>
        <family val="2"/>
        <scheme val="minor"/>
      </rPr>
      <t>TaIPT3</t>
    </r>
    <r>
      <rPr>
        <b/>
        <sz val="11"/>
        <color theme="1"/>
        <rFont val="Aptos Narrow"/>
        <family val="2"/>
        <charset val="238"/>
        <scheme val="minor"/>
      </rPr>
      <t xml:space="preserve"> / </t>
    </r>
    <r>
      <rPr>
        <b/>
        <i/>
        <sz val="11"/>
        <color theme="1"/>
        <rFont val="Aptos Narrow"/>
        <family val="2"/>
        <scheme val="minor"/>
      </rPr>
      <t>Ta3006</t>
    </r>
  </si>
  <si>
    <r>
      <rPr>
        <b/>
        <i/>
        <sz val="11"/>
        <color theme="1"/>
        <rFont val="Aptos Narrow"/>
        <family val="2"/>
        <scheme val="minor"/>
      </rPr>
      <t>TaIPT7</t>
    </r>
    <r>
      <rPr>
        <b/>
        <sz val="11"/>
        <color theme="1"/>
        <rFont val="Aptos Narrow"/>
        <family val="2"/>
        <charset val="238"/>
        <scheme val="minor"/>
      </rPr>
      <t xml:space="preserve"> / NF</t>
    </r>
  </si>
  <si>
    <r>
      <rPr>
        <b/>
        <i/>
        <sz val="11"/>
        <color theme="1"/>
        <rFont val="Aptos Narrow"/>
        <family val="2"/>
        <scheme val="minor"/>
      </rPr>
      <t>TaIPT7</t>
    </r>
    <r>
      <rPr>
        <b/>
        <sz val="11"/>
        <color theme="1"/>
        <rFont val="Aptos Narrow"/>
        <family val="2"/>
        <charset val="238"/>
        <scheme val="minor"/>
      </rPr>
      <t xml:space="preserve"> /</t>
    </r>
    <r>
      <rPr>
        <b/>
        <i/>
        <sz val="11"/>
        <color theme="1"/>
        <rFont val="Aptos Narrow"/>
        <family val="2"/>
        <scheme val="minor"/>
      </rPr>
      <t xml:space="preserve"> Ref 2</t>
    </r>
  </si>
  <si>
    <r>
      <rPr>
        <b/>
        <i/>
        <sz val="11"/>
        <color theme="1"/>
        <rFont val="Aptos Narrow"/>
        <family val="2"/>
        <scheme val="minor"/>
      </rPr>
      <t>TaIPT7</t>
    </r>
    <r>
      <rPr>
        <b/>
        <sz val="11"/>
        <color theme="1"/>
        <rFont val="Aptos Narrow"/>
        <family val="2"/>
        <charset val="238"/>
        <scheme val="minor"/>
      </rPr>
      <t xml:space="preserve"> / </t>
    </r>
    <r>
      <rPr>
        <b/>
        <i/>
        <sz val="11"/>
        <color theme="1"/>
        <rFont val="Aptos Narrow"/>
        <family val="2"/>
        <scheme val="minor"/>
      </rPr>
      <t>Ta3006</t>
    </r>
  </si>
  <si>
    <r>
      <rPr>
        <b/>
        <i/>
        <sz val="11"/>
        <color theme="1"/>
        <rFont val="Aptos Narrow"/>
        <family val="2"/>
        <scheme val="minor"/>
      </rPr>
      <t>TaIPT9</t>
    </r>
    <r>
      <rPr>
        <b/>
        <sz val="11"/>
        <color theme="1"/>
        <rFont val="Aptos Narrow"/>
        <family val="2"/>
        <charset val="238"/>
        <scheme val="minor"/>
      </rPr>
      <t xml:space="preserve"> / NF</t>
    </r>
  </si>
  <si>
    <r>
      <rPr>
        <b/>
        <i/>
        <sz val="11"/>
        <color theme="1"/>
        <rFont val="Aptos Narrow"/>
        <family val="2"/>
        <scheme val="minor"/>
      </rPr>
      <t>TaIPT9</t>
    </r>
    <r>
      <rPr>
        <b/>
        <sz val="11"/>
        <color theme="1"/>
        <rFont val="Aptos Narrow"/>
        <family val="2"/>
        <charset val="238"/>
        <scheme val="minor"/>
      </rPr>
      <t xml:space="preserve"> /</t>
    </r>
    <r>
      <rPr>
        <b/>
        <i/>
        <sz val="11"/>
        <color theme="1"/>
        <rFont val="Aptos Narrow"/>
        <family val="2"/>
        <scheme val="minor"/>
      </rPr>
      <t xml:space="preserve"> Ref 2</t>
    </r>
  </si>
  <si>
    <r>
      <rPr>
        <b/>
        <i/>
        <sz val="11"/>
        <color theme="1"/>
        <rFont val="Aptos Narrow"/>
        <family val="2"/>
        <scheme val="minor"/>
      </rPr>
      <t>TaIPT9</t>
    </r>
    <r>
      <rPr>
        <b/>
        <sz val="11"/>
        <color theme="1"/>
        <rFont val="Aptos Narrow"/>
        <family val="2"/>
        <charset val="238"/>
        <scheme val="minor"/>
      </rPr>
      <t xml:space="preserve"> / </t>
    </r>
    <r>
      <rPr>
        <b/>
        <i/>
        <sz val="11"/>
        <color theme="1"/>
        <rFont val="Aptos Narrow"/>
        <family val="2"/>
        <scheme val="minor"/>
      </rPr>
      <t>Ta3006</t>
    </r>
  </si>
  <si>
    <r>
      <rPr>
        <b/>
        <i/>
        <sz val="11"/>
        <color theme="1"/>
        <rFont val="Aptos Narrow"/>
        <family val="2"/>
        <scheme val="minor"/>
      </rPr>
      <t>TaIPT10</t>
    </r>
    <r>
      <rPr>
        <b/>
        <sz val="11"/>
        <color theme="1"/>
        <rFont val="Aptos Narrow"/>
        <family val="2"/>
        <charset val="238"/>
        <scheme val="minor"/>
      </rPr>
      <t xml:space="preserve"> / NF</t>
    </r>
  </si>
  <si>
    <r>
      <rPr>
        <b/>
        <i/>
        <sz val="11"/>
        <color theme="1"/>
        <rFont val="Aptos Narrow"/>
        <family val="2"/>
        <scheme val="minor"/>
      </rPr>
      <t>TaIPT10</t>
    </r>
    <r>
      <rPr>
        <b/>
        <sz val="11"/>
        <color theme="1"/>
        <rFont val="Aptos Narrow"/>
        <family val="2"/>
        <charset val="238"/>
        <scheme val="minor"/>
      </rPr>
      <t xml:space="preserve"> / </t>
    </r>
    <r>
      <rPr>
        <b/>
        <i/>
        <sz val="11"/>
        <color theme="1"/>
        <rFont val="Aptos Narrow"/>
        <family val="2"/>
        <scheme val="minor"/>
      </rPr>
      <t>Ta3006</t>
    </r>
  </si>
  <si>
    <r>
      <rPr>
        <b/>
        <i/>
        <sz val="11"/>
        <color theme="1"/>
        <rFont val="Aptos Narrow"/>
        <family val="2"/>
        <scheme val="minor"/>
      </rPr>
      <t>TaIPT10</t>
    </r>
    <r>
      <rPr>
        <b/>
        <sz val="11"/>
        <color theme="1"/>
        <rFont val="Aptos Narrow"/>
        <family val="2"/>
        <charset val="238"/>
        <scheme val="minor"/>
      </rPr>
      <t xml:space="preserve"> /</t>
    </r>
    <r>
      <rPr>
        <b/>
        <i/>
        <sz val="11"/>
        <color theme="1"/>
        <rFont val="Aptos Narrow"/>
        <family val="2"/>
        <scheme val="minor"/>
      </rPr>
      <t xml:space="preserve">       Ref 2</t>
    </r>
  </si>
  <si>
    <t>241 / 244</t>
  </si>
  <si>
    <t>TTCGGCCTCGTCCTCCAGC</t>
  </si>
  <si>
    <t>CATCCACCTCCAGATCAGTTG</t>
  </si>
  <si>
    <t>ATGGACAACATTCCACACTCC</t>
  </si>
  <si>
    <t>CATCGTGAGCGTCAGCCTC</t>
  </si>
  <si>
    <t>ATGGAAAGGACAAGAGTCAGGG</t>
  </si>
  <si>
    <t>ATCTTGTCGGCGTTCACCA</t>
  </si>
  <si>
    <t>CTTTCGCTCAAGGTCGGGAAG</t>
  </si>
  <si>
    <t>CAGTCTCGAGTAGCTGCAGACC</t>
  </si>
  <si>
    <t>232 / 235</t>
  </si>
  <si>
    <t>AAGCTGCAGAAGACAAGTGGG</t>
  </si>
  <si>
    <t>GTGATGCAAATTCCACCCGAA</t>
  </si>
  <si>
    <t>TTGAGGTGTGAGGAAATGCTG</t>
  </si>
  <si>
    <t>AACCAGGTCATTTGCCTCCTT</t>
  </si>
  <si>
    <t>TGTGCAAGATCCGGCGCATG</t>
  </si>
  <si>
    <t>GGCGAGGAAGGCGCGGATG</t>
  </si>
  <si>
    <t xml:space="preserve">Gel image showing assesment of genomic DNA (gDNA) contamination in RNA samples - no gDNA conatimination detected (K-: no template, K+: wheat gDNA template, 1-12: RNA samples) (A); and intact RNA samples (B). NanoDrop results for RNA purity (C). </t>
  </si>
  <si>
    <r>
      <rPr>
        <b/>
        <i/>
        <sz val="11"/>
        <color theme="1"/>
        <rFont val="Aptos Narrow"/>
        <family val="2"/>
        <scheme val="minor"/>
      </rPr>
      <t>TaIPT8</t>
    </r>
    <r>
      <rPr>
        <b/>
        <sz val="11"/>
        <color theme="1"/>
        <rFont val="Aptos Narrow"/>
        <family val="2"/>
        <charset val="238"/>
        <scheme val="minor"/>
      </rPr>
      <t xml:space="preserve"> / NF</t>
    </r>
  </si>
  <si>
    <r>
      <rPr>
        <b/>
        <i/>
        <sz val="11"/>
        <color theme="1"/>
        <rFont val="Aptos Narrow"/>
        <family val="2"/>
        <scheme val="minor"/>
      </rPr>
      <t>TaIPT8</t>
    </r>
    <r>
      <rPr>
        <b/>
        <sz val="11"/>
        <color theme="1"/>
        <rFont val="Aptos Narrow"/>
        <family val="2"/>
        <charset val="238"/>
        <scheme val="minor"/>
      </rPr>
      <t xml:space="preserve"> /</t>
    </r>
    <r>
      <rPr>
        <b/>
        <i/>
        <sz val="11"/>
        <color theme="1"/>
        <rFont val="Aptos Narrow"/>
        <family val="2"/>
        <scheme val="minor"/>
      </rPr>
      <t xml:space="preserve"> Ref 2</t>
    </r>
  </si>
  <si>
    <r>
      <rPr>
        <b/>
        <i/>
        <sz val="11"/>
        <color theme="1"/>
        <rFont val="Aptos Narrow"/>
        <family val="2"/>
        <scheme val="minor"/>
      </rPr>
      <t>TaIPT8</t>
    </r>
    <r>
      <rPr>
        <b/>
        <sz val="11"/>
        <color theme="1"/>
        <rFont val="Aptos Narrow"/>
        <family val="2"/>
        <charset val="238"/>
        <scheme val="minor"/>
      </rPr>
      <t xml:space="preserve"> / </t>
    </r>
    <r>
      <rPr>
        <b/>
        <i/>
        <sz val="11"/>
        <color theme="1"/>
        <rFont val="Aptos Narrow"/>
        <family val="2"/>
        <scheme val="minor"/>
      </rPr>
      <t>Ta3006</t>
    </r>
  </si>
  <si>
    <t>92.2%</t>
  </si>
  <si>
    <t>Table S1. Reference genes and primers used in this study.</t>
  </si>
  <si>
    <r>
      <t xml:space="preserve">Table S2. Raw qPCR results and absolute value normalization in </t>
    </r>
    <r>
      <rPr>
        <b/>
        <i/>
        <sz val="10"/>
        <rFont val="Microsoft Sans Serif"/>
        <family val="2"/>
        <charset val="238"/>
      </rPr>
      <t>TaIPT</t>
    </r>
    <r>
      <rPr>
        <b/>
        <sz val="10"/>
        <rFont val="Microsoft Sans Serif"/>
        <family val="2"/>
        <charset val="238"/>
      </rPr>
      <t xml:space="preserve"> genes expression analysis.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</si>
</sst>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000"/>
    <numFmt numFmtId="166" formatCode="0.0%"/>
  </numFmts>
  <fonts count="27" x14ac:knownFonts="1">
    <font>
      <sz val="8.25"/>
      <name val="Microsoft Sans Serif"/>
      <charset val="1"/>
    </font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8.25"/>
      <name val="Microsoft Sans Serif"/>
      <family val="2"/>
      <charset val="238"/>
    </font>
    <font>
      <b/>
      <sz val="8.25"/>
      <name val="Microsoft Sans Serif"/>
      <family val="2"/>
      <charset val="238"/>
    </font>
    <font>
      <b/>
      <i/>
      <sz val="8.25"/>
      <name val="Microsoft Sans Serif"/>
      <family val="2"/>
      <charset val="238"/>
    </font>
    <font>
      <b/>
      <sz val="10"/>
      <name val="Microsoft Sans Serif"/>
      <family val="2"/>
      <charset val="238"/>
    </font>
    <font>
      <sz val="8.25"/>
      <name val="Microsoft Sans Serif"/>
      <family val="2"/>
      <charset val="238"/>
    </font>
    <font>
      <b/>
      <sz val="11"/>
      <color theme="1"/>
      <name val="Aptos Narrow"/>
      <family val="2"/>
      <charset val="238"/>
      <scheme val="minor"/>
    </font>
    <font>
      <b/>
      <i/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6" tint="-0.249977111117893"/>
      <name val="Aptos Narrow"/>
      <family val="2"/>
      <charset val="238"/>
      <scheme val="minor"/>
    </font>
    <font>
      <sz val="11"/>
      <color theme="4" tint="-0.249977111117893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  <font>
      <sz val="10"/>
      <name val="Times New Roman"/>
      <family val="1"/>
      <charset val="238"/>
    </font>
    <font>
      <sz val="9"/>
      <name val="Microsoft Sans Serif"/>
      <family val="2"/>
      <charset val="238"/>
    </font>
    <font>
      <b/>
      <sz val="9"/>
      <name val="Microsoft Sans Serif"/>
      <family val="2"/>
      <charset val="238"/>
    </font>
    <font>
      <b/>
      <i/>
      <sz val="9"/>
      <name val="Microsoft Sans Serif"/>
      <family val="2"/>
      <charset val="238"/>
    </font>
    <font>
      <b/>
      <i/>
      <sz val="10"/>
      <name val="Microsoft Sans Serif"/>
      <family val="2"/>
      <charset val="238"/>
    </font>
    <font>
      <sz val="9"/>
      <color rgb="FF000000"/>
      <name val="Aptos"/>
      <family val="2"/>
    </font>
    <font>
      <sz val="10"/>
      <color theme="1"/>
      <name val="Aptos Narrow"/>
      <family val="2"/>
      <charset val="238"/>
      <scheme val="minor"/>
    </font>
    <font>
      <sz val="8"/>
      <name val="Microsoft Sans Serif"/>
      <charset val="1"/>
    </font>
    <font>
      <b/>
      <sz val="12"/>
      <name val="Microsoft Sans Serif"/>
      <family val="2"/>
      <charset val="238"/>
    </font>
    <font>
      <sz val="12"/>
      <color theme="1"/>
      <name val="Aptos Narrow"/>
      <family val="2"/>
      <charset val="238"/>
      <scheme val="minor"/>
    </font>
    <font>
      <b/>
      <i/>
      <sz val="12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7EAED"/>
        <bgColor indexed="64"/>
      </patternFill>
    </fill>
    <fill>
      <patternFill patternType="solid">
        <fgColor theme="9" tint="0.79998168889431442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9">
    <xf numFmtId="0" fontId="0" fillId="0" borderId="0">
      <alignment vertical="top"/>
      <protection locked="0"/>
    </xf>
    <xf numFmtId="0" fontId="5" fillId="0" borderId="0">
      <alignment vertical="top"/>
      <protection locked="0"/>
    </xf>
    <xf numFmtId="0" fontId="5" fillId="0" borderId="0">
      <alignment vertical="top"/>
      <protection locked="0"/>
    </xf>
    <xf numFmtId="0" fontId="4" fillId="0" borderId="0"/>
    <xf numFmtId="0" fontId="9" fillId="0" borderId="0">
      <alignment vertical="top"/>
      <protection locked="0"/>
    </xf>
    <xf numFmtId="0" fontId="3" fillId="0" borderId="0"/>
    <xf numFmtId="0" fontId="3" fillId="0" borderId="0"/>
    <xf numFmtId="0" fontId="1" fillId="0" borderId="0"/>
    <xf numFmtId="0" fontId="15" fillId="0" borderId="0"/>
  </cellStyleXfs>
  <cellXfs count="100">
    <xf numFmtId="0" fontId="0" fillId="0" borderId="0" xfId="0">
      <alignment vertical="top"/>
      <protection locked="0"/>
    </xf>
    <xf numFmtId="0" fontId="7" fillId="0" borderId="1" xfId="1" applyFont="1" applyBorder="1" applyAlignment="1">
      <alignment horizontal="center" vertical="center"/>
      <protection locked="0"/>
    </xf>
    <xf numFmtId="0" fontId="0" fillId="0" borderId="0" xfId="0" applyAlignment="1">
      <alignment horizontal="center" vertical="center"/>
      <protection locked="0"/>
    </xf>
    <xf numFmtId="0" fontId="0" fillId="0" borderId="2" xfId="0" applyBorder="1" applyAlignment="1">
      <alignment horizontal="center" vertical="center"/>
      <protection locked="0"/>
    </xf>
    <xf numFmtId="0" fontId="11" fillId="0" borderId="3" xfId="6" applyFont="1" applyBorder="1" applyAlignment="1">
      <alignment horizontal="center" vertical="center"/>
    </xf>
    <xf numFmtId="0" fontId="10" fillId="0" borderId="1" xfId="6" applyFont="1" applyBorder="1" applyAlignment="1">
      <alignment horizontal="centerContinuous" vertical="center"/>
    </xf>
    <xf numFmtId="0" fontId="10" fillId="0" borderId="16" xfId="6" applyFont="1" applyBorder="1" applyAlignment="1">
      <alignment horizontal="centerContinuous" vertical="center"/>
    </xf>
    <xf numFmtId="0" fontId="10" fillId="0" borderId="17" xfId="6" applyFont="1" applyBorder="1" applyAlignment="1">
      <alignment horizontal="centerContinuous" vertical="center"/>
    </xf>
    <xf numFmtId="165" fontId="10" fillId="0" borderId="16" xfId="6" applyNumberFormat="1" applyFont="1" applyBorder="1" applyAlignment="1">
      <alignment horizontal="center" wrapText="1"/>
    </xf>
    <xf numFmtId="165" fontId="10" fillId="0" borderId="2" xfId="6" applyNumberFormat="1" applyFont="1" applyBorder="1" applyAlignment="1">
      <alignment horizontal="center" wrapText="1"/>
    </xf>
    <xf numFmtId="0" fontId="3" fillId="0" borderId="0" xfId="6"/>
    <xf numFmtId="0" fontId="12" fillId="0" borderId="2" xfId="6" applyFont="1" applyBorder="1" applyAlignment="1">
      <alignment horizontal="center" vertical="center"/>
    </xf>
    <xf numFmtId="0" fontId="11" fillId="0" borderId="2" xfId="6" applyFont="1" applyBorder="1" applyAlignment="1">
      <alignment horizontal="center" vertical="center"/>
    </xf>
    <xf numFmtId="0" fontId="10" fillId="0" borderId="1" xfId="6" applyFont="1" applyBorder="1" applyAlignment="1">
      <alignment horizontal="center" vertical="center" wrapText="1"/>
    </xf>
    <xf numFmtId="0" fontId="12" fillId="0" borderId="23" xfId="6" applyFont="1" applyBorder="1" applyAlignment="1">
      <alignment horizontal="center" vertical="center" wrapText="1"/>
    </xf>
    <xf numFmtId="0" fontId="12" fillId="0" borderId="16" xfId="6" applyFont="1" applyBorder="1" applyAlignment="1">
      <alignment horizontal="center" vertical="center" wrapText="1"/>
    </xf>
    <xf numFmtId="0" fontId="12" fillId="0" borderId="2" xfId="6" applyFont="1" applyBorder="1" applyAlignment="1">
      <alignment horizontal="center" vertical="center" wrapText="1"/>
    </xf>
    <xf numFmtId="0" fontId="10" fillId="0" borderId="3" xfId="6" applyFont="1" applyBorder="1"/>
    <xf numFmtId="2" fontId="13" fillId="0" borderId="3" xfId="6" applyNumberFormat="1" applyFont="1" applyBorder="1"/>
    <xf numFmtId="2" fontId="14" fillId="0" borderId="3" xfId="6" applyNumberFormat="1" applyFont="1" applyBorder="1"/>
    <xf numFmtId="2" fontId="14" fillId="0" borderId="15" xfId="6" applyNumberFormat="1" applyFont="1" applyBorder="1"/>
    <xf numFmtId="2" fontId="3" fillId="0" borderId="13" xfId="6" applyNumberFormat="1" applyBorder="1"/>
    <xf numFmtId="165" fontId="3" fillId="0" borderId="9" xfId="6" applyNumberFormat="1" applyBorder="1"/>
    <xf numFmtId="165" fontId="3" fillId="0" borderId="14" xfId="6" applyNumberFormat="1" applyBorder="1"/>
    <xf numFmtId="165" fontId="3" fillId="0" borderId="3" xfId="6" applyNumberFormat="1" applyBorder="1" applyAlignment="1">
      <alignment vertical="center"/>
    </xf>
    <xf numFmtId="0" fontId="10" fillId="0" borderId="12" xfId="6" applyFont="1" applyBorder="1"/>
    <xf numFmtId="2" fontId="13" fillId="0" borderId="12" xfId="6" applyNumberFormat="1" applyFont="1" applyBorder="1"/>
    <xf numFmtId="2" fontId="14" fillId="0" borderId="12" xfId="6" applyNumberFormat="1" applyFont="1" applyBorder="1"/>
    <xf numFmtId="2" fontId="14" fillId="0" borderId="19" xfId="6" applyNumberFormat="1" applyFont="1" applyBorder="1"/>
    <xf numFmtId="2" fontId="3" fillId="0" borderId="18" xfId="6" applyNumberFormat="1" applyBorder="1"/>
    <xf numFmtId="165" fontId="3" fillId="0" borderId="10" xfId="6" applyNumberFormat="1" applyBorder="1"/>
    <xf numFmtId="165" fontId="3" fillId="0" borderId="0" xfId="6" applyNumberFormat="1"/>
    <xf numFmtId="165" fontId="3" fillId="0" borderId="12" xfId="6" applyNumberFormat="1" applyBorder="1"/>
    <xf numFmtId="0" fontId="10" fillId="0" borderId="6" xfId="6" applyFont="1" applyBorder="1"/>
    <xf numFmtId="2" fontId="13" fillId="0" borderId="6" xfId="6" applyNumberFormat="1" applyFont="1" applyBorder="1"/>
    <xf numFmtId="2" fontId="14" fillId="0" borderId="6" xfId="6" applyNumberFormat="1" applyFont="1" applyBorder="1"/>
    <xf numFmtId="2" fontId="14" fillId="0" borderId="22" xfId="6" applyNumberFormat="1" applyFont="1" applyBorder="1"/>
    <xf numFmtId="2" fontId="3" fillId="0" borderId="20" xfId="6" applyNumberFormat="1" applyBorder="1"/>
    <xf numFmtId="165" fontId="3" fillId="0" borderId="11" xfId="6" applyNumberFormat="1" applyBorder="1"/>
    <xf numFmtId="165" fontId="3" fillId="0" borderId="21" xfId="6" applyNumberFormat="1" applyBorder="1"/>
    <xf numFmtId="165" fontId="3" fillId="0" borderId="6" xfId="6" applyNumberFormat="1" applyBorder="1"/>
    <xf numFmtId="0" fontId="11" fillId="0" borderId="3" xfId="6" applyFont="1" applyBorder="1" applyAlignment="1">
      <alignment horizontal="centerContinuous" vertical="center"/>
    </xf>
    <xf numFmtId="0" fontId="11" fillId="0" borderId="13" xfId="6" applyFont="1" applyBorder="1" applyAlignment="1">
      <alignment horizontal="centerContinuous" vertical="center"/>
    </xf>
    <xf numFmtId="2" fontId="15" fillId="0" borderId="3" xfId="6" applyNumberFormat="1" applyFont="1" applyBorder="1"/>
    <xf numFmtId="2" fontId="15" fillId="0" borderId="12" xfId="6" applyNumberFormat="1" applyFont="1" applyBorder="1"/>
    <xf numFmtId="2" fontId="15" fillId="0" borderId="6" xfId="6" applyNumberFormat="1" applyFont="1" applyBorder="1"/>
    <xf numFmtId="0" fontId="8" fillId="0" borderId="4" xfId="0" applyFont="1" applyBorder="1" applyAlignment="1">
      <alignment horizontal="centerContinuous" vertical="center"/>
      <protection locked="0"/>
    </xf>
    <xf numFmtId="0" fontId="8" fillId="0" borderId="5" xfId="0" applyFont="1" applyBorder="1" applyAlignment="1">
      <alignment horizontal="centerContinuous" vertical="center"/>
      <protection locked="0"/>
    </xf>
    <xf numFmtId="0" fontId="8" fillId="0" borderId="7" xfId="0" applyFont="1" applyBorder="1" applyAlignment="1">
      <alignment horizontal="center" vertical="center"/>
      <protection locked="0"/>
    </xf>
    <xf numFmtId="0" fontId="8" fillId="0" borderId="8" xfId="0" applyFont="1" applyBorder="1" applyAlignment="1">
      <alignment horizontal="center" vertical="center"/>
      <protection locked="0"/>
    </xf>
    <xf numFmtId="0" fontId="16" fillId="0" borderId="1" xfId="0" applyFont="1" applyBorder="1" applyAlignment="1">
      <alignment horizontal="center" vertical="center"/>
      <protection locked="0"/>
    </xf>
    <xf numFmtId="0" fontId="16" fillId="0" borderId="23" xfId="0" applyFont="1" applyBorder="1" applyAlignment="1">
      <alignment horizontal="center" vertical="center"/>
      <protection locked="0"/>
    </xf>
    <xf numFmtId="0" fontId="19" fillId="0" borderId="1" xfId="1" applyFont="1" applyBorder="1" applyAlignment="1">
      <alignment horizontal="center" vertical="center"/>
      <protection locked="0"/>
    </xf>
    <xf numFmtId="0" fontId="17" fillId="0" borderId="2" xfId="0" applyFont="1" applyBorder="1" applyAlignment="1">
      <alignment horizontal="center" vertical="center"/>
      <protection locked="0"/>
    </xf>
    <xf numFmtId="164" fontId="17" fillId="0" borderId="2" xfId="0" applyNumberFormat="1" applyFont="1" applyBorder="1" applyAlignment="1">
      <alignment horizontal="center" vertical="center"/>
      <protection locked="0"/>
    </xf>
    <xf numFmtId="0" fontId="8" fillId="0" borderId="0" xfId="0" applyFont="1" applyAlignment="1">
      <alignment horizontal="left" vertical="center"/>
      <protection locked="0"/>
    </xf>
    <xf numFmtId="2" fontId="2" fillId="0" borderId="3" xfId="6" applyNumberFormat="1" applyFont="1" applyBorder="1"/>
    <xf numFmtId="2" fontId="2" fillId="0" borderId="12" xfId="6" applyNumberFormat="1" applyFont="1" applyBorder="1"/>
    <xf numFmtId="2" fontId="2" fillId="0" borderId="6" xfId="6" applyNumberFormat="1" applyFont="1" applyBorder="1"/>
    <xf numFmtId="0" fontId="11" fillId="0" borderId="1" xfId="6" applyFont="1" applyBorder="1" applyAlignment="1">
      <alignment horizontal="center" vertical="center"/>
    </xf>
    <xf numFmtId="0" fontId="21" fillId="2" borderId="24" xfId="0" applyFont="1" applyFill="1" applyBorder="1" applyAlignment="1">
      <alignment horizontal="center" vertical="center" wrapText="1" readingOrder="1"/>
      <protection locked="0"/>
    </xf>
    <xf numFmtId="0" fontId="22" fillId="0" borderId="0" xfId="6" applyFont="1" applyAlignment="1">
      <alignment horizontal="left"/>
    </xf>
    <xf numFmtId="0" fontId="22" fillId="0" borderId="0" xfId="6" applyFont="1"/>
    <xf numFmtId="0" fontId="8" fillId="0" borderId="0" xfId="0" applyFont="1" applyAlignment="1">
      <alignment vertical="top" wrapText="1"/>
      <protection locked="0"/>
    </xf>
    <xf numFmtId="0" fontId="0" fillId="0" borderId="1" xfId="0" applyBorder="1" applyAlignment="1">
      <alignment horizontal="center" vertical="center"/>
      <protection locked="0"/>
    </xf>
    <xf numFmtId="0" fontId="11" fillId="0" borderId="13" xfId="6" applyFont="1" applyBorder="1" applyAlignment="1">
      <alignment horizontal="center" vertical="center"/>
    </xf>
    <xf numFmtId="0" fontId="10" fillId="0" borderId="1" xfId="6" applyFont="1" applyBorder="1" applyAlignment="1">
      <alignment horizontal="center" vertical="center"/>
    </xf>
    <xf numFmtId="0" fontId="10" fillId="0" borderId="16" xfId="6" applyFont="1" applyBorder="1" applyAlignment="1">
      <alignment horizontal="center" vertical="center"/>
    </xf>
    <xf numFmtId="0" fontId="10" fillId="0" borderId="17" xfId="6" applyFont="1" applyBorder="1" applyAlignment="1">
      <alignment horizontal="center" vertical="center"/>
    </xf>
    <xf numFmtId="0" fontId="24" fillId="0" borderId="0" xfId="0" applyFont="1" applyAlignment="1">
      <alignment horizontal="centerContinuous" vertical="center"/>
      <protection locked="0"/>
    </xf>
    <xf numFmtId="0" fontId="25" fillId="0" borderId="0" xfId="6" applyFont="1" applyAlignment="1">
      <alignment horizontal="centerContinuous"/>
    </xf>
    <xf numFmtId="0" fontId="25" fillId="0" borderId="0" xfId="6" applyFont="1" applyAlignment="1">
      <alignment horizontal="left"/>
    </xf>
    <xf numFmtId="0" fontId="25" fillId="0" borderId="0" xfId="6" applyFont="1"/>
    <xf numFmtId="0" fontId="5" fillId="0" borderId="2" xfId="0" applyFont="1" applyBorder="1" applyAlignment="1">
      <alignment horizontal="center" vertical="center"/>
      <protection locked="0"/>
    </xf>
    <xf numFmtId="166" fontId="17" fillId="0" borderId="2" xfId="0" applyNumberFormat="1" applyFont="1" applyBorder="1" applyAlignment="1">
      <alignment horizontal="center" vertical="center"/>
      <protection locked="0"/>
    </xf>
    <xf numFmtId="0" fontId="8" fillId="0" borderId="0" xfId="0" applyFont="1" applyAlignment="1">
      <alignment horizontal="center" vertical="top" wrapText="1"/>
      <protection locked="0"/>
    </xf>
    <xf numFmtId="0" fontId="21" fillId="2" borderId="28" xfId="0" applyFont="1" applyFill="1" applyBorder="1" applyAlignment="1">
      <alignment horizontal="center" vertical="center" wrapText="1" readingOrder="1"/>
      <protection locked="0"/>
    </xf>
    <xf numFmtId="0" fontId="21" fillId="2" borderId="29" xfId="0" applyFont="1" applyFill="1" applyBorder="1" applyAlignment="1">
      <alignment horizontal="center" vertical="center" wrapText="1" readingOrder="1"/>
      <protection locked="0"/>
    </xf>
    <xf numFmtId="0" fontId="21" fillId="2" borderId="25" xfId="0" applyFont="1" applyFill="1" applyBorder="1" applyAlignment="1">
      <alignment horizontal="center" vertical="center" wrapText="1" readingOrder="1"/>
      <protection locked="0"/>
    </xf>
    <xf numFmtId="0" fontId="21" fillId="2" borderId="26" xfId="0" applyFont="1" applyFill="1" applyBorder="1" applyAlignment="1">
      <alignment horizontal="center" vertical="center" wrapText="1" readingOrder="1"/>
      <protection locked="0"/>
    </xf>
    <xf numFmtId="0" fontId="21" fillId="2" borderId="27" xfId="0" applyFont="1" applyFill="1" applyBorder="1" applyAlignment="1">
      <alignment horizontal="center" vertical="center" wrapText="1" readingOrder="1"/>
      <protection locked="0"/>
    </xf>
    <xf numFmtId="0" fontId="6" fillId="0" borderId="3" xfId="0" applyFont="1" applyBorder="1" applyAlignment="1">
      <alignment horizontal="center" vertical="center" wrapText="1"/>
      <protection locked="0"/>
    </xf>
    <xf numFmtId="0" fontId="6" fillId="0" borderId="6" xfId="0" applyFont="1" applyBorder="1" applyAlignment="1">
      <alignment horizontal="center" vertical="center" wrapText="1"/>
      <protection locked="0"/>
    </xf>
    <xf numFmtId="0" fontId="18" fillId="0" borderId="3" xfId="0" applyFont="1" applyBorder="1" applyAlignment="1">
      <alignment horizontal="center" vertical="center" wrapText="1"/>
      <protection locked="0"/>
    </xf>
    <xf numFmtId="0" fontId="18" fillId="0" borderId="6" xfId="0" applyFont="1" applyBorder="1" applyAlignment="1">
      <alignment horizontal="center" vertical="center" wrapText="1"/>
      <protection locked="0"/>
    </xf>
    <xf numFmtId="0" fontId="6" fillId="0" borderId="3" xfId="0" applyFont="1" applyBorder="1" applyAlignment="1">
      <alignment horizontal="center" vertical="center"/>
      <protection locked="0"/>
    </xf>
    <xf numFmtId="0" fontId="6" fillId="0" borderId="6" xfId="0" applyFont="1" applyBorder="1" applyAlignment="1">
      <alignment horizontal="center" vertical="center"/>
      <protection locked="0"/>
    </xf>
    <xf numFmtId="2" fontId="15" fillId="0" borderId="3" xfId="6" applyNumberFormat="1" applyFont="1" applyBorder="1" applyAlignment="1">
      <alignment horizontal="center" vertical="center"/>
    </xf>
    <xf numFmtId="2" fontId="15" fillId="0" borderId="12" xfId="6" applyNumberFormat="1" applyFont="1" applyBorder="1" applyAlignment="1">
      <alignment horizontal="center" vertical="center"/>
    </xf>
    <xf numFmtId="2" fontId="15" fillId="0" borderId="6" xfId="6" applyNumberFormat="1" applyFont="1" applyBorder="1" applyAlignment="1">
      <alignment horizontal="center" vertical="center"/>
    </xf>
    <xf numFmtId="0" fontId="26" fillId="3" borderId="18" xfId="6" applyFont="1" applyFill="1" applyBorder="1" applyAlignment="1">
      <alignment horizontal="center"/>
    </xf>
    <xf numFmtId="0" fontId="26" fillId="3" borderId="0" xfId="6" applyFont="1" applyFill="1" applyAlignment="1">
      <alignment horizontal="center"/>
    </xf>
    <xf numFmtId="0" fontId="26" fillId="3" borderId="19" xfId="6" applyFont="1" applyFill="1" applyBorder="1" applyAlignment="1">
      <alignment horizontal="center"/>
    </xf>
    <xf numFmtId="0" fontId="10" fillId="0" borderId="1" xfId="6" applyFont="1" applyBorder="1" applyAlignment="1">
      <alignment horizontal="center" wrapText="1"/>
    </xf>
    <xf numFmtId="0" fontId="10" fillId="0" borderId="17" xfId="6" applyFont="1" applyBorder="1" applyAlignment="1">
      <alignment horizontal="center" wrapText="1"/>
    </xf>
    <xf numFmtId="0" fontId="10" fillId="0" borderId="13" xfId="6" applyFont="1" applyBorder="1" applyAlignment="1">
      <alignment horizontal="center" wrapText="1"/>
    </xf>
    <xf numFmtId="0" fontId="10" fillId="0" borderId="15" xfId="6" applyFont="1" applyBorder="1" applyAlignment="1">
      <alignment horizontal="center" wrapText="1"/>
    </xf>
    <xf numFmtId="2" fontId="2" fillId="0" borderId="3" xfId="6" applyNumberFormat="1" applyFont="1" applyBorder="1" applyAlignment="1">
      <alignment horizontal="center" vertical="center"/>
    </xf>
    <xf numFmtId="2" fontId="2" fillId="0" borderId="12" xfId="6" applyNumberFormat="1" applyFont="1" applyBorder="1" applyAlignment="1">
      <alignment horizontal="center" vertical="center"/>
    </xf>
    <xf numFmtId="2" fontId="2" fillId="0" borderId="6" xfId="6" applyNumberFormat="1" applyFont="1" applyBorder="1" applyAlignment="1">
      <alignment horizontal="center" vertical="center"/>
    </xf>
  </cellXfs>
  <cellStyles count="9">
    <cellStyle name="Normal" xfId="2" xr:uid="{E48EA0B7-E248-4357-A4EA-F5AF8F8F9A43}"/>
    <cellStyle name="Normal 2" xfId="4" xr:uid="{A038B721-9312-4E52-95D4-732D5161F12D}"/>
    <cellStyle name="Normalny" xfId="0" builtinId="0"/>
    <cellStyle name="Normalny 2" xfId="1" xr:uid="{F26A6998-CE91-44D3-BE9E-972705A5FF08}"/>
    <cellStyle name="Normalny 3" xfId="3" xr:uid="{4484A3FF-46A3-4291-A71B-C5B32D5FEE80}"/>
    <cellStyle name="Normalny 3 2" xfId="6" xr:uid="{1F133A23-40C9-4DE2-AEB7-F8EBE14BCB0C}"/>
    <cellStyle name="Normalny 4" xfId="5" xr:uid="{F3C6CD97-4C6D-40C3-8BCA-15919A2B7D06}"/>
    <cellStyle name="Normalny 5" xfId="7" xr:uid="{42260806-A3EB-4FE9-84FA-CF12F0462417}"/>
    <cellStyle name="Normalny 6" xfId="8" xr:uid="{B0B96C13-A09C-4D34-931B-B41090750751}"/>
  </cellStyles>
  <dxfs count="0"/>
  <tableStyles count="0" defaultTableStyle="TableStyleMedium2" defaultPivotStyle="PivotStyleLight16"/>
  <colors>
    <mruColors>
      <color rgb="FFF2DAE7"/>
      <color rgb="FFC1EAFB"/>
      <color rgb="FF89D8F7"/>
      <color rgb="FFE1FFE1"/>
      <color rgb="FFF0FAEC"/>
      <color rgb="FFECF7F8"/>
      <color rgb="FFD8832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22/10/relationships/richValueRel" Target="richData/richValueRel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06/relationships/rdRichValueTypes" Target="richData/rdRichValueTypes.xml"/><Relationship Id="rId5" Type="http://schemas.openxmlformats.org/officeDocument/2006/relationships/styles" Target="styles.xml"/><Relationship Id="rId10" Type="http://schemas.microsoft.com/office/2017/06/relationships/rdRichValueStructure" Target="richData/rdrichvaluestructure.xml"/><Relationship Id="rId4" Type="http://schemas.openxmlformats.org/officeDocument/2006/relationships/theme" Target="theme/theme1.xml"/><Relationship Id="rId9" Type="http://schemas.microsoft.com/office/2017/06/relationships/rdRichValue" Target="richData/rdrichvalue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0</xdr:col>
      <xdr:colOff>5351087</xdr:colOff>
      <xdr:row>22</xdr:row>
      <xdr:rowOff>57151</xdr:rowOff>
    </xdr:to>
    <xdr:pic>
      <xdr:nvPicPr>
        <xdr:cNvPr id="51" name="Obraz 50">
          <a:extLst>
            <a:ext uri="{FF2B5EF4-FFF2-40B4-BE49-F238E27FC236}">
              <a16:creationId xmlns:a16="http://schemas.microsoft.com/office/drawing/2014/main" id="{D8B748E0-C337-68A5-83D3-DC5272C400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5351087" cy="3619500"/>
        </a:xfrm>
        <a:prstGeom prst="rect">
          <a:avLst/>
        </a:prstGeom>
      </xdr:spPr>
    </xdr:pic>
    <xdr:clientData/>
  </xdr:twoCellAnchor>
  <xdr:twoCellAnchor>
    <xdr:from>
      <xdr:col>0</xdr:col>
      <xdr:colOff>5400675</xdr:colOff>
      <xdr:row>0</xdr:row>
      <xdr:rowOff>0</xdr:rowOff>
    </xdr:from>
    <xdr:to>
      <xdr:col>9</xdr:col>
      <xdr:colOff>815757</xdr:colOff>
      <xdr:row>0</xdr:row>
      <xdr:rowOff>152400</xdr:rowOff>
    </xdr:to>
    <xdr:sp macro="" textlink="">
      <xdr:nvSpPr>
        <xdr:cNvPr id="53" name="pole tekstowe 24">
          <a:extLst>
            <a:ext uri="{FF2B5EF4-FFF2-40B4-BE49-F238E27FC236}">
              <a16:creationId xmlns:a16="http://schemas.microsoft.com/office/drawing/2014/main" id="{CDD32901-6DA0-09DC-2E68-FE8A3DBB9393}"/>
            </a:ext>
          </a:extLst>
        </xdr:cNvPr>
        <xdr:cNvSpPr txBox="1"/>
      </xdr:nvSpPr>
      <xdr:spPr>
        <a:xfrm>
          <a:off x="5400675" y="0"/>
          <a:ext cx="844332" cy="15240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pl-PL"/>
          </a:defPPr>
          <a:lvl1pPr marL="0" algn="l" defTabSz="91423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115" algn="l" defTabSz="91423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230" algn="l" defTabSz="91423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345" algn="l" defTabSz="91423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460" algn="l" defTabSz="91423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5575" algn="l" defTabSz="91423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2690" algn="l" defTabSz="91423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199806" algn="l" defTabSz="91423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6920" algn="l" defTabSz="91423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pl-PL" sz="1050" b="1"/>
            <a:t>C</a:t>
          </a:r>
        </a:p>
      </xdr:txBody>
    </xdr:sp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2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  <rv s="0">
    <v>6</v>
    <v>5</v>
  </rv>
  <rv s="0">
    <v>7</v>
    <v>5</v>
  </rv>
  <rv s="0">
    <v>8</v>
    <v>5</v>
  </rv>
  <rv s="0">
    <v>9</v>
    <v>5</v>
  </rv>
  <rv s="0">
    <v>10</v>
    <v>5</v>
  </rv>
  <rv s="0">
    <v>11</v>
    <v>5</v>
  </rv>
  <rv s="0">
    <v>12</v>
    <v>5</v>
  </rv>
  <rv s="0">
    <v>13</v>
    <v>5</v>
  </rv>
  <rv s="0">
    <v>14</v>
    <v>5</v>
  </rv>
  <rv s="0">
    <v>15</v>
    <v>5</v>
  </rv>
  <rv s="0">
    <v>16</v>
    <v>5</v>
  </rv>
  <rv s="0">
    <v>17</v>
    <v>5</v>
  </rv>
  <rv s="0">
    <v>18</v>
    <v>5</v>
  </rv>
  <rv s="0">
    <v>19</v>
    <v>5</v>
  </rv>
  <rv s="0">
    <v>20</v>
    <v>5</v>
  </rv>
  <rv s="0">
    <v>21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  <rel r:id="rId9"/>
  <rel r:id="rId10"/>
  <rel r:id="rId11"/>
  <rel r:id="rId12"/>
  <rel r:id="rId13"/>
  <rel r:id="rId14"/>
  <rel r:id="rId15"/>
  <rel r:id="rId16"/>
  <rel r:id="rId17"/>
  <rel r:id="rId18"/>
  <rel r:id="rId19"/>
  <rel r:id="rId20"/>
  <rel r:id="rId21"/>
  <rel r:id="rId22"/>
</richValueRel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8A7A57-2E7C-4964-A13D-098B06FB46F0}">
  <dimension ref="A1:O38"/>
  <sheetViews>
    <sheetView showGridLines="0" tabSelected="1" zoomScaleNormal="100" workbookViewId="0">
      <selection activeCell="A25" sqref="A25:A29"/>
    </sheetView>
  </sheetViews>
  <sheetFormatPr defaultRowHeight="10.5" x14ac:dyDescent="0.15"/>
  <cols>
    <col min="1" max="1" width="95" customWidth="1"/>
    <col min="2" max="2" width="0.1640625" hidden="1" customWidth="1"/>
    <col min="3" max="8" width="9.33203125" hidden="1" customWidth="1"/>
    <col min="9" max="9" width="1" hidden="1" customWidth="1"/>
    <col min="10" max="10" width="19.83203125" customWidth="1"/>
    <col min="11" max="11" width="11.33203125" customWidth="1"/>
    <col min="12" max="12" width="10.6640625" customWidth="1"/>
    <col min="13" max="13" width="1.1640625" customWidth="1"/>
    <col min="14" max="14" width="12.33203125" customWidth="1"/>
    <col min="15" max="15" width="10.5" customWidth="1"/>
  </cols>
  <sheetData>
    <row r="1" spans="10:15" ht="12.75" thickBot="1" x14ac:dyDescent="0.2">
      <c r="J1" s="78" t="s">
        <v>13</v>
      </c>
      <c r="K1" s="76" t="s">
        <v>19</v>
      </c>
      <c r="L1" s="77"/>
      <c r="M1" s="78"/>
      <c r="N1" s="76" t="s">
        <v>20</v>
      </c>
      <c r="O1" s="77"/>
    </row>
    <row r="2" spans="10:15" ht="12.75" thickBot="1" x14ac:dyDescent="0.2">
      <c r="J2" s="80"/>
      <c r="K2" s="60" t="s">
        <v>79</v>
      </c>
      <c r="L2" s="60" t="s">
        <v>80</v>
      </c>
      <c r="M2" s="79"/>
      <c r="N2" s="60" t="s">
        <v>79</v>
      </c>
      <c r="O2" s="60" t="s">
        <v>80</v>
      </c>
    </row>
    <row r="3" spans="10:15" ht="12.75" thickBot="1" x14ac:dyDescent="0.2">
      <c r="J3" s="60" t="s">
        <v>48</v>
      </c>
      <c r="K3" s="60">
        <v>2.09</v>
      </c>
      <c r="L3" s="60">
        <v>2.16</v>
      </c>
      <c r="M3" s="79"/>
      <c r="N3" s="60">
        <v>2.04</v>
      </c>
      <c r="O3" s="60">
        <v>2.4</v>
      </c>
    </row>
    <row r="4" spans="10:15" ht="12.75" thickBot="1" x14ac:dyDescent="0.2">
      <c r="J4" s="60" t="s">
        <v>47</v>
      </c>
      <c r="K4" s="60">
        <v>2.0299999999999998</v>
      </c>
      <c r="L4" s="60">
        <v>2.19</v>
      </c>
      <c r="M4" s="79"/>
      <c r="N4" s="60">
        <v>2</v>
      </c>
      <c r="O4" s="60">
        <v>1.88</v>
      </c>
    </row>
    <row r="5" spans="10:15" ht="12.75" thickBot="1" x14ac:dyDescent="0.2">
      <c r="J5" s="60" t="s">
        <v>46</v>
      </c>
      <c r="K5" s="60">
        <v>2.06</v>
      </c>
      <c r="L5" s="60">
        <v>2.0699999999999998</v>
      </c>
      <c r="M5" s="79"/>
      <c r="N5" s="60">
        <v>2.02</v>
      </c>
      <c r="O5" s="60">
        <v>2.1800000000000002</v>
      </c>
    </row>
    <row r="6" spans="10:15" ht="12.75" thickBot="1" x14ac:dyDescent="0.2">
      <c r="J6" s="60" t="s">
        <v>44</v>
      </c>
      <c r="K6" s="60">
        <v>2.06</v>
      </c>
      <c r="L6" s="60">
        <v>1.98</v>
      </c>
      <c r="M6" s="79"/>
      <c r="N6" s="60">
        <v>2.04</v>
      </c>
      <c r="O6" s="60">
        <v>2.17</v>
      </c>
    </row>
    <row r="7" spans="10:15" ht="12.75" thickBot="1" x14ac:dyDescent="0.2">
      <c r="J7" s="60" t="s">
        <v>45</v>
      </c>
      <c r="K7" s="60">
        <v>2.08</v>
      </c>
      <c r="L7" s="60">
        <v>2.21</v>
      </c>
      <c r="M7" s="79"/>
      <c r="N7" s="60">
        <v>2.0299999999999998</v>
      </c>
      <c r="O7" s="60">
        <v>2.09</v>
      </c>
    </row>
    <row r="8" spans="10:15" ht="12.75" thickBot="1" x14ac:dyDescent="0.2">
      <c r="J8" s="60" t="s">
        <v>43</v>
      </c>
      <c r="K8" s="60">
        <v>2.06</v>
      </c>
      <c r="L8" s="60">
        <v>2.19</v>
      </c>
      <c r="M8" s="79"/>
      <c r="N8" s="60">
        <v>2.04</v>
      </c>
      <c r="O8" s="60">
        <v>2.17</v>
      </c>
    </row>
    <row r="9" spans="10:15" ht="12.75" thickBot="1" x14ac:dyDescent="0.2">
      <c r="J9" s="60" t="s">
        <v>61</v>
      </c>
      <c r="K9" s="60">
        <v>2.14</v>
      </c>
      <c r="L9" s="60">
        <v>2.1800000000000002</v>
      </c>
      <c r="M9" s="79"/>
      <c r="N9" s="60">
        <v>2.02</v>
      </c>
      <c r="O9" s="60">
        <v>2.06</v>
      </c>
    </row>
    <row r="10" spans="10:15" ht="12.75" thickBot="1" x14ac:dyDescent="0.2">
      <c r="J10" s="60" t="s">
        <v>88</v>
      </c>
      <c r="K10" s="60">
        <v>1.97</v>
      </c>
      <c r="L10" s="60">
        <v>1.81</v>
      </c>
      <c r="M10" s="79"/>
      <c r="N10" s="60">
        <v>2.12</v>
      </c>
      <c r="O10" s="60">
        <v>2.35</v>
      </c>
    </row>
    <row r="11" spans="10:15" ht="12.75" thickBot="1" x14ac:dyDescent="0.2">
      <c r="J11" s="60" t="s">
        <v>62</v>
      </c>
      <c r="K11" s="60">
        <v>2.09</v>
      </c>
      <c r="L11" s="60">
        <v>2.2799999999999998</v>
      </c>
      <c r="M11" s="79"/>
      <c r="N11" s="60">
        <v>2.11</v>
      </c>
      <c r="O11" s="60">
        <v>2.2799999999999998</v>
      </c>
    </row>
    <row r="12" spans="10:15" ht="12.75" thickBot="1" x14ac:dyDescent="0.2">
      <c r="J12" s="60" t="s">
        <v>72</v>
      </c>
      <c r="K12" s="60">
        <v>2.16</v>
      </c>
      <c r="L12" s="60">
        <v>2.2200000000000002</v>
      </c>
      <c r="M12" s="79"/>
      <c r="N12" s="60">
        <v>2.09</v>
      </c>
      <c r="O12" s="60">
        <v>2.2400000000000002</v>
      </c>
    </row>
    <row r="13" spans="10:15" ht="12.75" thickBot="1" x14ac:dyDescent="0.2">
      <c r="J13" s="60" t="s">
        <v>73</v>
      </c>
      <c r="K13" s="60">
        <v>2.19</v>
      </c>
      <c r="L13" s="60">
        <v>1.9</v>
      </c>
      <c r="M13" s="79"/>
      <c r="N13" s="60">
        <v>2.13</v>
      </c>
      <c r="O13" s="60">
        <v>2.35</v>
      </c>
    </row>
    <row r="14" spans="10:15" ht="12.75" thickBot="1" x14ac:dyDescent="0.2">
      <c r="J14" s="60" t="s">
        <v>74</v>
      </c>
      <c r="K14" s="60">
        <v>2.16</v>
      </c>
      <c r="L14" s="60">
        <v>1.95</v>
      </c>
      <c r="M14" s="79"/>
      <c r="N14" s="60">
        <v>2.19</v>
      </c>
      <c r="O14" s="60">
        <v>2.16</v>
      </c>
    </row>
    <row r="15" spans="10:15" ht="12.75" thickBot="1" x14ac:dyDescent="0.2">
      <c r="J15" s="60" t="s">
        <v>58</v>
      </c>
      <c r="K15" s="60">
        <v>2.1</v>
      </c>
      <c r="L15" s="60">
        <v>1.91</v>
      </c>
      <c r="M15" s="79"/>
      <c r="N15" s="60">
        <v>2.08</v>
      </c>
      <c r="O15" s="60">
        <v>2.06</v>
      </c>
    </row>
    <row r="16" spans="10:15" ht="12.75" thickBot="1" x14ac:dyDescent="0.2">
      <c r="J16" s="60" t="s">
        <v>59</v>
      </c>
      <c r="K16" s="60">
        <v>2.15</v>
      </c>
      <c r="L16" s="60">
        <v>2</v>
      </c>
      <c r="M16" s="79"/>
      <c r="N16" s="60">
        <v>2.09</v>
      </c>
      <c r="O16" s="60">
        <v>2.27</v>
      </c>
    </row>
    <row r="17" spans="1:15" ht="12.75" thickBot="1" x14ac:dyDescent="0.2">
      <c r="J17" s="60" t="s">
        <v>60</v>
      </c>
      <c r="K17" s="60">
        <v>2.1</v>
      </c>
      <c r="L17" s="60">
        <v>1.87</v>
      </c>
      <c r="M17" s="79"/>
      <c r="N17" s="60">
        <v>2.09</v>
      </c>
      <c r="O17" s="60">
        <v>1.96</v>
      </c>
    </row>
    <row r="18" spans="1:15" ht="12.75" thickBot="1" x14ac:dyDescent="0.2">
      <c r="J18" s="60" t="s">
        <v>63</v>
      </c>
      <c r="K18" s="60">
        <v>2.04</v>
      </c>
      <c r="L18" s="60">
        <v>2.09</v>
      </c>
      <c r="M18" s="79"/>
      <c r="N18" s="60">
        <v>2.04</v>
      </c>
      <c r="O18" s="60">
        <v>1.6</v>
      </c>
    </row>
    <row r="19" spans="1:15" ht="12.75" thickBot="1" x14ac:dyDescent="0.2">
      <c r="J19" s="60" t="s">
        <v>64</v>
      </c>
      <c r="K19" s="60">
        <v>2.13</v>
      </c>
      <c r="L19" s="60">
        <v>1.88</v>
      </c>
      <c r="M19" s="79"/>
      <c r="N19" s="60">
        <v>2.08</v>
      </c>
      <c r="O19" s="60">
        <v>1.95</v>
      </c>
    </row>
    <row r="20" spans="1:15" ht="12.75" thickBot="1" x14ac:dyDescent="0.2">
      <c r="J20" s="60" t="s">
        <v>65</v>
      </c>
      <c r="K20" s="60">
        <v>2.1</v>
      </c>
      <c r="L20" s="60">
        <v>1.99</v>
      </c>
      <c r="M20" s="79"/>
      <c r="N20" s="60">
        <v>1.97</v>
      </c>
      <c r="O20" s="60">
        <v>2.29</v>
      </c>
    </row>
    <row r="21" spans="1:15" ht="12.75" thickBot="1" x14ac:dyDescent="0.2">
      <c r="J21" s="60" t="s">
        <v>55</v>
      </c>
      <c r="K21" s="60">
        <v>2.13</v>
      </c>
      <c r="L21" s="60">
        <v>2.0499999999999998</v>
      </c>
      <c r="M21" s="79"/>
      <c r="N21" s="60">
        <v>2.15</v>
      </c>
      <c r="O21" s="60">
        <v>2.27</v>
      </c>
    </row>
    <row r="22" spans="1:15" ht="12.75" thickBot="1" x14ac:dyDescent="0.2">
      <c r="J22" s="60" t="s">
        <v>56</v>
      </c>
      <c r="K22" s="60">
        <v>2.12</v>
      </c>
      <c r="L22" s="60">
        <v>2.21</v>
      </c>
      <c r="M22" s="79"/>
      <c r="N22" s="60">
        <v>2.14</v>
      </c>
      <c r="O22" s="60">
        <v>2.19</v>
      </c>
    </row>
    <row r="23" spans="1:15" ht="12.75" customHeight="1" thickBot="1" x14ac:dyDescent="0.2">
      <c r="J23" s="60" t="s">
        <v>57</v>
      </c>
      <c r="K23" s="60">
        <v>2.14</v>
      </c>
      <c r="L23" s="60">
        <v>2.2000000000000002</v>
      </c>
      <c r="M23" s="79"/>
      <c r="N23" s="60">
        <v>2.16</v>
      </c>
      <c r="O23" s="60">
        <v>2.23</v>
      </c>
    </row>
    <row r="24" spans="1:15" ht="12.75" customHeight="1" thickBot="1" x14ac:dyDescent="0.2">
      <c r="A24" s="63"/>
      <c r="J24" s="60" t="s">
        <v>66</v>
      </c>
      <c r="K24" s="60">
        <v>2.12</v>
      </c>
      <c r="L24" s="60">
        <v>2.27</v>
      </c>
      <c r="M24" s="79"/>
      <c r="N24" s="60">
        <v>2.02</v>
      </c>
      <c r="O24" s="60">
        <v>2.1</v>
      </c>
    </row>
    <row r="25" spans="1:15" ht="12.75" customHeight="1" thickBot="1" x14ac:dyDescent="0.2">
      <c r="A25" s="75" t="s">
        <v>135</v>
      </c>
      <c r="J25" s="60" t="s">
        <v>67</v>
      </c>
      <c r="K25" s="60">
        <v>2.0499999999999998</v>
      </c>
      <c r="L25" s="60">
        <v>2.31</v>
      </c>
      <c r="M25" s="79"/>
      <c r="N25" s="60">
        <v>1.98</v>
      </c>
      <c r="O25" s="60">
        <v>2.04</v>
      </c>
    </row>
    <row r="26" spans="1:15" ht="12.75" customHeight="1" thickBot="1" x14ac:dyDescent="0.2">
      <c r="A26" s="75"/>
      <c r="J26" s="60" t="s">
        <v>68</v>
      </c>
      <c r="K26" s="60">
        <v>1.98</v>
      </c>
      <c r="L26" s="60">
        <v>2.3199999999999998</v>
      </c>
      <c r="M26" s="79"/>
      <c r="N26" s="60">
        <v>2.0299999999999998</v>
      </c>
      <c r="O26" s="60">
        <v>1.94</v>
      </c>
    </row>
    <row r="27" spans="1:15" ht="12.75" customHeight="1" thickBot="1" x14ac:dyDescent="0.2">
      <c r="A27" s="75"/>
      <c r="J27" s="60" t="s">
        <v>49</v>
      </c>
      <c r="K27" s="60">
        <v>2.04</v>
      </c>
      <c r="L27" s="60">
        <v>2.2999999999999998</v>
      </c>
      <c r="M27" s="79"/>
      <c r="N27" s="60">
        <v>2.09</v>
      </c>
      <c r="O27" s="60">
        <v>2.2400000000000002</v>
      </c>
    </row>
    <row r="28" spans="1:15" ht="12.75" thickBot="1" x14ac:dyDescent="0.2">
      <c r="A28" s="75"/>
      <c r="J28" s="60" t="s">
        <v>50</v>
      </c>
      <c r="K28" s="60">
        <v>2.19</v>
      </c>
      <c r="L28" s="60">
        <v>2.1800000000000002</v>
      </c>
      <c r="M28" s="79"/>
      <c r="N28" s="60">
        <v>2.14</v>
      </c>
      <c r="O28" s="60">
        <v>2.17</v>
      </c>
    </row>
    <row r="29" spans="1:15" ht="12.75" thickBot="1" x14ac:dyDescent="0.2">
      <c r="A29" s="75"/>
      <c r="J29" s="60" t="s">
        <v>51</v>
      </c>
      <c r="K29" s="60">
        <v>2.12</v>
      </c>
      <c r="L29" s="60">
        <v>2.29</v>
      </c>
      <c r="M29" s="79"/>
      <c r="N29" s="60">
        <v>2.06</v>
      </c>
      <c r="O29" s="60">
        <v>1.99</v>
      </c>
    </row>
    <row r="30" spans="1:15" ht="12.75" thickBot="1" x14ac:dyDescent="0.2">
      <c r="J30" s="60" t="s">
        <v>69</v>
      </c>
      <c r="K30" s="60">
        <v>2.04</v>
      </c>
      <c r="L30" s="60">
        <v>2.2999999999999998</v>
      </c>
      <c r="M30" s="79"/>
      <c r="N30" s="60">
        <v>2.08</v>
      </c>
      <c r="O30" s="60">
        <v>1.77</v>
      </c>
    </row>
    <row r="31" spans="1:15" ht="12.75" thickBot="1" x14ac:dyDescent="0.2">
      <c r="J31" s="60" t="s">
        <v>70</v>
      </c>
      <c r="K31" s="60">
        <v>2.0299999999999998</v>
      </c>
      <c r="L31" s="60">
        <v>1.71</v>
      </c>
      <c r="M31" s="79"/>
      <c r="N31" s="60">
        <v>1.99</v>
      </c>
      <c r="O31" s="60">
        <v>1.94</v>
      </c>
    </row>
    <row r="32" spans="1:15" ht="12.75" thickBot="1" x14ac:dyDescent="0.2">
      <c r="J32" s="60" t="s">
        <v>71</v>
      </c>
      <c r="K32" s="60">
        <v>2.0099999999999998</v>
      </c>
      <c r="L32" s="60">
        <v>2.2200000000000002</v>
      </c>
      <c r="M32" s="79"/>
      <c r="N32" s="60">
        <v>1.97</v>
      </c>
      <c r="O32" s="60">
        <v>2.29</v>
      </c>
    </row>
    <row r="33" spans="10:15" ht="12.75" thickBot="1" x14ac:dyDescent="0.2">
      <c r="J33" s="60" t="s">
        <v>40</v>
      </c>
      <c r="K33" s="60">
        <v>1.95</v>
      </c>
      <c r="L33" s="60">
        <v>2.13</v>
      </c>
      <c r="M33" s="79"/>
      <c r="N33" s="60">
        <v>1.9</v>
      </c>
      <c r="O33" s="60">
        <v>2.21</v>
      </c>
    </row>
    <row r="34" spans="10:15" ht="12.75" thickBot="1" x14ac:dyDescent="0.2">
      <c r="J34" s="60" t="s">
        <v>41</v>
      </c>
      <c r="K34" s="60">
        <v>1.97</v>
      </c>
      <c r="L34" s="60">
        <v>2.0099999999999998</v>
      </c>
      <c r="M34" s="79"/>
      <c r="N34" s="60">
        <v>2.1</v>
      </c>
      <c r="O34" s="60">
        <v>2.06</v>
      </c>
    </row>
    <row r="35" spans="10:15" ht="12.75" thickBot="1" x14ac:dyDescent="0.2">
      <c r="J35" s="60" t="s">
        <v>42</v>
      </c>
      <c r="K35" s="60">
        <v>1.95</v>
      </c>
      <c r="L35" s="60">
        <v>2.0299999999999998</v>
      </c>
      <c r="M35" s="79"/>
      <c r="N35" s="60">
        <v>2.16</v>
      </c>
      <c r="O35" s="60">
        <v>2.0499999999999998</v>
      </c>
    </row>
    <row r="36" spans="10:15" ht="12.75" thickBot="1" x14ac:dyDescent="0.2">
      <c r="J36" s="60" t="s">
        <v>52</v>
      </c>
      <c r="K36" s="60">
        <v>2.0099999999999998</v>
      </c>
      <c r="L36" s="60">
        <v>2.2200000000000002</v>
      </c>
      <c r="M36" s="79"/>
      <c r="N36" s="60">
        <v>1.98</v>
      </c>
      <c r="O36" s="60">
        <v>2.35</v>
      </c>
    </row>
    <row r="37" spans="10:15" ht="12.75" thickBot="1" x14ac:dyDescent="0.2">
      <c r="J37" s="60" t="s">
        <v>53</v>
      </c>
      <c r="K37" s="60">
        <v>1.98</v>
      </c>
      <c r="L37" s="60">
        <v>2.19</v>
      </c>
      <c r="M37" s="79"/>
      <c r="N37" s="60">
        <v>1.94</v>
      </c>
      <c r="O37" s="60">
        <v>2.19</v>
      </c>
    </row>
    <row r="38" spans="10:15" ht="12.75" thickBot="1" x14ac:dyDescent="0.2">
      <c r="J38" s="60" t="s">
        <v>54</v>
      </c>
      <c r="K38" s="60">
        <v>1.98</v>
      </c>
      <c r="L38" s="60">
        <v>2.2000000000000002</v>
      </c>
      <c r="M38" s="80"/>
      <c r="N38" s="60">
        <v>1.95</v>
      </c>
      <c r="O38" s="60">
        <v>2.2799999999999998</v>
      </c>
    </row>
  </sheetData>
  <mergeCells count="5">
    <mergeCell ref="A25:A29"/>
    <mergeCell ref="N1:O1"/>
    <mergeCell ref="M1:M38"/>
    <mergeCell ref="K1:L1"/>
    <mergeCell ref="J1:J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6B8DC0-9053-4C80-B312-52D04DD0E0CB}">
  <dimension ref="A1:I14"/>
  <sheetViews>
    <sheetView zoomScaleNormal="100" workbookViewId="0"/>
  </sheetViews>
  <sheetFormatPr defaultRowHeight="10.5" x14ac:dyDescent="0.15"/>
  <cols>
    <col min="1" max="1" width="16.5" customWidth="1"/>
    <col min="2" max="3" width="32.5" style="2" customWidth="1"/>
    <col min="4" max="4" width="38.6640625" bestFit="1" customWidth="1"/>
    <col min="5" max="5" width="38.83203125" bestFit="1" customWidth="1"/>
    <col min="6" max="6" width="17.1640625" customWidth="1"/>
    <col min="7" max="7" width="15.1640625" customWidth="1"/>
    <col min="8" max="8" width="12.83203125" customWidth="1"/>
    <col min="9" max="9" width="12.5" customWidth="1"/>
  </cols>
  <sheetData>
    <row r="1" spans="1:9" s="55" customFormat="1" ht="26.25" customHeight="1" thickBot="1" x14ac:dyDescent="0.2">
      <c r="A1" s="55" t="s">
        <v>140</v>
      </c>
    </row>
    <row r="2" spans="1:9" ht="42.75" customHeight="1" x14ac:dyDescent="0.15">
      <c r="A2" s="81" t="s">
        <v>96</v>
      </c>
      <c r="B2" s="85" t="s">
        <v>98</v>
      </c>
      <c r="C2" s="85" t="s">
        <v>97</v>
      </c>
      <c r="D2" s="46" t="s">
        <v>6</v>
      </c>
      <c r="E2" s="47"/>
      <c r="F2" s="81" t="s">
        <v>3</v>
      </c>
      <c r="G2" s="83" t="s">
        <v>81</v>
      </c>
      <c r="H2" s="83" t="s">
        <v>82</v>
      </c>
      <c r="I2" s="83" t="s">
        <v>83</v>
      </c>
    </row>
    <row r="3" spans="1:9" ht="13.5" thickBot="1" x14ac:dyDescent="0.2">
      <c r="A3" s="82"/>
      <c r="B3" s="86"/>
      <c r="C3" s="86"/>
      <c r="D3" s="48" t="s">
        <v>4</v>
      </c>
      <c r="E3" s="49" t="s">
        <v>5</v>
      </c>
      <c r="F3" s="82"/>
      <c r="G3" s="84"/>
      <c r="H3" s="84"/>
      <c r="I3" s="84"/>
    </row>
    <row r="4" spans="1:9" ht="76.5" customHeight="1" thickBot="1" x14ac:dyDescent="0.2">
      <c r="A4" s="1" t="s">
        <v>1</v>
      </c>
      <c r="B4" s="3" t="e" vm="1">
        <v>#VALUE!</v>
      </c>
      <c r="C4" s="64" t="e" vm="2">
        <v>#VALUE!</v>
      </c>
      <c r="D4" s="50" t="s">
        <v>75</v>
      </c>
      <c r="E4" s="51" t="s">
        <v>76</v>
      </c>
      <c r="F4" s="3">
        <v>165</v>
      </c>
      <c r="G4" s="74" t="s">
        <v>139</v>
      </c>
      <c r="H4" s="54">
        <v>-3.524</v>
      </c>
      <c r="I4" s="54">
        <v>0.998</v>
      </c>
    </row>
    <row r="5" spans="1:9" ht="84.75" customHeight="1" thickBot="1" x14ac:dyDescent="0.2">
      <c r="A5" s="1" t="s">
        <v>0</v>
      </c>
      <c r="B5" s="3" t="e" vm="3">
        <v>#VALUE!</v>
      </c>
      <c r="C5" s="64" t="e" vm="4">
        <v>#VALUE!</v>
      </c>
      <c r="D5" s="50" t="s">
        <v>77</v>
      </c>
      <c r="E5" s="51" t="s">
        <v>78</v>
      </c>
      <c r="F5" s="3">
        <v>266</v>
      </c>
      <c r="G5" s="74">
        <v>0.90500000000000003</v>
      </c>
      <c r="H5" s="54">
        <v>-3.5739999999999998</v>
      </c>
      <c r="I5" s="54">
        <v>1</v>
      </c>
    </row>
    <row r="6" spans="1:9" ht="76.5" customHeight="1" thickBot="1" x14ac:dyDescent="0.2">
      <c r="A6" s="52" t="s">
        <v>11</v>
      </c>
      <c r="B6" s="3" t="e" vm="5">
        <v>#VALUE!</v>
      </c>
      <c r="C6" s="64" t="e" vm="6">
        <v>#VALUE!</v>
      </c>
      <c r="D6" s="50" t="s">
        <v>9</v>
      </c>
      <c r="E6" s="51" t="s">
        <v>10</v>
      </c>
      <c r="F6" s="53">
        <v>231</v>
      </c>
      <c r="G6" s="74">
        <v>0.88400000000000001</v>
      </c>
      <c r="H6" s="54">
        <v>-3.6339999999999999</v>
      </c>
      <c r="I6" s="54">
        <v>0.999</v>
      </c>
    </row>
    <row r="7" spans="1:9" ht="76.5" customHeight="1" thickBot="1" x14ac:dyDescent="0.2">
      <c r="A7" s="1" t="s">
        <v>89</v>
      </c>
      <c r="B7" s="3" t="e" vm="7">
        <v>#VALUE!</v>
      </c>
      <c r="C7" s="64" t="e" vm="8">
        <v>#VALUE!</v>
      </c>
      <c r="D7" s="50" t="s">
        <v>120</v>
      </c>
      <c r="E7" s="51" t="s">
        <v>121</v>
      </c>
      <c r="F7" s="73" t="s">
        <v>119</v>
      </c>
      <c r="G7" s="74">
        <v>0.86099999999999999</v>
      </c>
      <c r="H7" s="54">
        <v>-3.7069999999999999</v>
      </c>
      <c r="I7" s="54">
        <v>0.999</v>
      </c>
    </row>
    <row r="8" spans="1:9" ht="76.5" customHeight="1" thickBot="1" x14ac:dyDescent="0.2">
      <c r="A8" s="1" t="s">
        <v>90</v>
      </c>
      <c r="B8" s="3" t="e" vm="9">
        <v>#VALUE!</v>
      </c>
      <c r="C8" s="64" t="e" vm="10">
        <v>#VALUE!</v>
      </c>
      <c r="D8" s="50" t="s">
        <v>133</v>
      </c>
      <c r="E8" s="51" t="s">
        <v>134</v>
      </c>
      <c r="F8" s="73">
        <v>170</v>
      </c>
      <c r="G8" s="74">
        <v>0.88300000000000001</v>
      </c>
      <c r="H8" s="54">
        <v>-3.64</v>
      </c>
      <c r="I8" s="54">
        <v>1</v>
      </c>
    </row>
    <row r="9" spans="1:9" ht="76.5" customHeight="1" thickBot="1" x14ac:dyDescent="0.2">
      <c r="A9" s="1" t="s">
        <v>91</v>
      </c>
      <c r="B9" s="3" t="e" vm="11">
        <v>#VALUE!</v>
      </c>
      <c r="C9" s="64" t="e" vm="12">
        <v>#VALUE!</v>
      </c>
      <c r="D9" s="50" t="s">
        <v>122</v>
      </c>
      <c r="E9" s="51" t="s">
        <v>123</v>
      </c>
      <c r="F9" s="3">
        <v>144</v>
      </c>
      <c r="G9" s="74">
        <v>0.83399999999999996</v>
      </c>
      <c r="H9" s="54">
        <v>-3.7959999999999998</v>
      </c>
      <c r="I9" s="54">
        <v>0.998</v>
      </c>
    </row>
    <row r="10" spans="1:9" ht="76.5" customHeight="1" thickBot="1" x14ac:dyDescent="0.2">
      <c r="A10" s="52" t="s">
        <v>2</v>
      </c>
      <c r="B10" s="3" t="e" vm="13">
        <v>#VALUE!</v>
      </c>
      <c r="C10" s="64" t="e" vm="14">
        <v>#VALUE!</v>
      </c>
      <c r="D10" s="50" t="s">
        <v>7</v>
      </c>
      <c r="E10" s="51" t="s">
        <v>8</v>
      </c>
      <c r="F10" s="53">
        <v>116</v>
      </c>
      <c r="G10" s="74">
        <v>0.84</v>
      </c>
      <c r="H10" s="54">
        <v>-3.7759999999999998</v>
      </c>
      <c r="I10" s="54">
        <v>1</v>
      </c>
    </row>
    <row r="11" spans="1:9" ht="90" customHeight="1" thickBot="1" x14ac:dyDescent="0.2">
      <c r="A11" s="1" t="s">
        <v>92</v>
      </c>
      <c r="B11" s="3" t="e" vm="15">
        <v>#VALUE!</v>
      </c>
      <c r="C11" s="64" t="e" vm="16">
        <v>#VALUE!</v>
      </c>
      <c r="D11" s="50" t="s">
        <v>124</v>
      </c>
      <c r="E11" s="51" t="s">
        <v>125</v>
      </c>
      <c r="F11" s="73">
        <v>179</v>
      </c>
      <c r="G11" s="74">
        <v>0.98699999999999999</v>
      </c>
      <c r="H11" s="54">
        <v>-3.3540000000000001</v>
      </c>
      <c r="I11" s="54">
        <v>0.998</v>
      </c>
    </row>
    <row r="12" spans="1:9" ht="76.5" customHeight="1" thickBot="1" x14ac:dyDescent="0.2">
      <c r="A12" s="1" t="s">
        <v>93</v>
      </c>
      <c r="B12" s="3" t="e" vm="17">
        <v>#VALUE!</v>
      </c>
      <c r="C12" s="64" t="e" vm="18">
        <v>#VALUE!</v>
      </c>
      <c r="D12" s="50" t="s">
        <v>126</v>
      </c>
      <c r="E12" s="51" t="s">
        <v>127</v>
      </c>
      <c r="F12" s="73" t="s">
        <v>128</v>
      </c>
      <c r="G12" s="74">
        <v>0.91800000000000004</v>
      </c>
      <c r="H12" s="54">
        <v>-3.5339999999999998</v>
      </c>
      <c r="I12" s="54">
        <v>0.999</v>
      </c>
    </row>
    <row r="13" spans="1:9" ht="76.5" customHeight="1" thickBot="1" x14ac:dyDescent="0.2">
      <c r="A13" s="1" t="s">
        <v>94</v>
      </c>
      <c r="B13" s="3" t="e" vm="19">
        <v>#VALUE!</v>
      </c>
      <c r="C13" s="64" t="e" vm="20">
        <v>#VALUE!</v>
      </c>
      <c r="D13" s="50" t="s">
        <v>129</v>
      </c>
      <c r="E13" s="51" t="s">
        <v>130</v>
      </c>
      <c r="F13" s="3">
        <v>416</v>
      </c>
      <c r="G13" s="74">
        <v>0.90100000000000002</v>
      </c>
      <c r="H13" s="54">
        <v>-3.5840000000000001</v>
      </c>
      <c r="I13" s="54">
        <v>0.998</v>
      </c>
    </row>
    <row r="14" spans="1:9" ht="76.5" customHeight="1" thickBot="1" x14ac:dyDescent="0.2">
      <c r="A14" s="1" t="s">
        <v>95</v>
      </c>
      <c r="B14" s="3" t="e" vm="21">
        <v>#VALUE!</v>
      </c>
      <c r="C14" s="64" t="e" vm="22">
        <v>#VALUE!</v>
      </c>
      <c r="D14" s="50" t="s">
        <v>131</v>
      </c>
      <c r="E14" s="51" t="s">
        <v>132</v>
      </c>
      <c r="F14" s="3">
        <v>245</v>
      </c>
      <c r="G14" s="74">
        <v>0.91300000000000003</v>
      </c>
      <c r="H14" s="54">
        <v>-3.5489999999999999</v>
      </c>
      <c r="I14" s="54">
        <v>1</v>
      </c>
    </row>
  </sheetData>
  <mergeCells count="7">
    <mergeCell ref="A2:A3"/>
    <mergeCell ref="G2:G3"/>
    <mergeCell ref="H2:H3"/>
    <mergeCell ref="I2:I3"/>
    <mergeCell ref="F2:F3"/>
    <mergeCell ref="B2:B3"/>
    <mergeCell ref="C2:C3"/>
  </mergeCells>
  <phoneticPr fontId="23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957C3D-5C4A-4D72-9056-E9DB313EA8B2}">
  <dimension ref="A1:W361"/>
  <sheetViews>
    <sheetView zoomScale="80" zoomScaleNormal="80" workbookViewId="0"/>
  </sheetViews>
  <sheetFormatPr defaultRowHeight="15" x14ac:dyDescent="0.25"/>
  <cols>
    <col min="1" max="2" width="18.5" style="10" customWidth="1"/>
    <col min="3" max="3" width="12.83203125" style="10" bestFit="1" customWidth="1"/>
    <col min="4" max="4" width="11.6640625" style="10" bestFit="1" customWidth="1"/>
    <col min="5" max="7" width="13.5" style="10" customWidth="1"/>
    <col min="8" max="8" width="16.83203125" style="10" customWidth="1"/>
    <col min="9" max="11" width="15.83203125" style="10" customWidth="1"/>
    <col min="12" max="12" width="1.33203125" style="10" customWidth="1"/>
    <col min="13" max="13" width="21.5" style="10" customWidth="1"/>
    <col min="14" max="14" width="16.83203125" style="10" customWidth="1"/>
    <col min="15" max="15" width="12.83203125" style="10" bestFit="1" customWidth="1"/>
    <col min="16" max="16" width="11.6640625" style="10" bestFit="1" customWidth="1"/>
    <col min="17" max="20" width="16" style="10" customWidth="1"/>
    <col min="21" max="21" width="17.1640625" style="10" customWidth="1"/>
    <col min="22" max="23" width="16.33203125" style="10" customWidth="1"/>
    <col min="24" max="16384" width="9.33203125" style="10"/>
  </cols>
  <sheetData>
    <row r="1" spans="1:23" s="62" customFormat="1" ht="30" customHeight="1" x14ac:dyDescent="0.25">
      <c r="A1" s="55" t="s">
        <v>141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</row>
    <row r="2" spans="1:23" s="72" customFormat="1" ht="30" customHeight="1" x14ac:dyDescent="0.25">
      <c r="A2" s="69" t="s">
        <v>19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1"/>
      <c r="M2" s="69" t="s">
        <v>20</v>
      </c>
      <c r="N2" s="70"/>
      <c r="O2" s="70"/>
      <c r="P2" s="70"/>
      <c r="Q2" s="70"/>
      <c r="R2" s="70"/>
      <c r="S2" s="70"/>
      <c r="T2" s="70"/>
      <c r="U2" s="70"/>
      <c r="V2" s="70"/>
      <c r="W2" s="70"/>
    </row>
    <row r="3" spans="1:23" ht="16.5" thickBot="1" x14ac:dyDescent="0.3">
      <c r="A3" s="90" t="s">
        <v>11</v>
      </c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2"/>
    </row>
    <row r="4" spans="1:23" ht="30.75" customHeight="1" thickBot="1" x14ac:dyDescent="0.3">
      <c r="A4" s="4"/>
      <c r="B4" s="41" t="s">
        <v>87</v>
      </c>
      <c r="C4" s="42"/>
      <c r="D4" s="42"/>
      <c r="E4" s="5" t="s">
        <v>29</v>
      </c>
      <c r="F4" s="6"/>
      <c r="G4" s="7"/>
      <c r="H4" s="95" t="s">
        <v>30</v>
      </c>
      <c r="I4" s="96"/>
      <c r="J4" s="8" t="s">
        <v>31</v>
      </c>
      <c r="K4" s="9" t="s">
        <v>32</v>
      </c>
      <c r="M4" s="4"/>
      <c r="N4" s="41" t="s">
        <v>87</v>
      </c>
      <c r="O4" s="42"/>
      <c r="P4" s="42"/>
      <c r="Q4" s="5" t="s">
        <v>29</v>
      </c>
      <c r="R4" s="6"/>
      <c r="S4" s="7"/>
      <c r="T4" s="95" t="s">
        <v>30</v>
      </c>
      <c r="U4" s="96"/>
      <c r="V4" s="8" t="s">
        <v>31</v>
      </c>
      <c r="W4" s="9" t="s">
        <v>32</v>
      </c>
    </row>
    <row r="5" spans="1:23" ht="45.75" thickBot="1" x14ac:dyDescent="0.3">
      <c r="A5" s="11" t="s">
        <v>18</v>
      </c>
      <c r="B5" s="11" t="s">
        <v>84</v>
      </c>
      <c r="C5" s="16" t="s">
        <v>99</v>
      </c>
      <c r="D5" s="16" t="s">
        <v>100</v>
      </c>
      <c r="E5" s="12" t="s">
        <v>11</v>
      </c>
      <c r="F5" s="59" t="s">
        <v>12</v>
      </c>
      <c r="G5" s="12" t="s">
        <v>0</v>
      </c>
      <c r="H5" s="13" t="s">
        <v>33</v>
      </c>
      <c r="I5" s="14" t="s">
        <v>34</v>
      </c>
      <c r="J5" s="15" t="s">
        <v>35</v>
      </c>
      <c r="K5" s="16" t="s">
        <v>36</v>
      </c>
      <c r="M5" s="11" t="s">
        <v>18</v>
      </c>
      <c r="N5" s="11" t="s">
        <v>84</v>
      </c>
      <c r="O5" s="16" t="s">
        <v>99</v>
      </c>
      <c r="P5" s="16" t="s">
        <v>100</v>
      </c>
      <c r="Q5" s="12" t="s">
        <v>11</v>
      </c>
      <c r="R5" s="59" t="s">
        <v>12</v>
      </c>
      <c r="S5" s="12" t="s">
        <v>0</v>
      </c>
      <c r="T5" s="13" t="s">
        <v>33</v>
      </c>
      <c r="U5" s="14" t="s">
        <v>34</v>
      </c>
      <c r="V5" s="15" t="s">
        <v>35</v>
      </c>
      <c r="W5" s="16" t="s">
        <v>36</v>
      </c>
    </row>
    <row r="6" spans="1:23" x14ac:dyDescent="0.25">
      <c r="A6" s="17" t="s">
        <v>21</v>
      </c>
      <c r="B6" s="17"/>
      <c r="C6" s="17"/>
      <c r="D6" s="17"/>
      <c r="E6" s="18">
        <v>0</v>
      </c>
      <c r="F6" s="19">
        <v>481738.48593511799</v>
      </c>
      <c r="G6" s="20">
        <v>8053.9321786307446</v>
      </c>
      <c r="H6" s="21"/>
      <c r="I6" s="22"/>
      <c r="J6" s="23"/>
      <c r="K6" s="24"/>
      <c r="M6" s="17" t="s">
        <v>21</v>
      </c>
      <c r="N6" s="17"/>
      <c r="O6" s="17"/>
      <c r="P6" s="17"/>
      <c r="Q6" s="18">
        <v>0</v>
      </c>
      <c r="R6" s="19">
        <v>316986.74747915874</v>
      </c>
      <c r="S6" s="20">
        <v>7479.8341689875078</v>
      </c>
      <c r="T6" s="21"/>
      <c r="U6" s="22"/>
      <c r="V6" s="23"/>
      <c r="W6" s="24"/>
    </row>
    <row r="7" spans="1:23" x14ac:dyDescent="0.25">
      <c r="A7" s="25" t="s">
        <v>21</v>
      </c>
      <c r="B7" s="25"/>
      <c r="C7" s="25"/>
      <c r="D7" s="25"/>
      <c r="E7" s="26">
        <v>0</v>
      </c>
      <c r="F7" s="27">
        <v>299115.40910200559</v>
      </c>
      <c r="G7" s="28">
        <v>7950.877878776766</v>
      </c>
      <c r="H7" s="29"/>
      <c r="I7" s="30"/>
      <c r="J7" s="31"/>
      <c r="K7" s="32"/>
      <c r="M7" s="25" t="s">
        <v>21</v>
      </c>
      <c r="N7" s="25"/>
      <c r="O7" s="25"/>
      <c r="P7" s="25"/>
      <c r="Q7" s="26">
        <v>0</v>
      </c>
      <c r="R7" s="27">
        <v>153353.03135016764</v>
      </c>
      <c r="S7" s="28">
        <v>8666.0927753570231</v>
      </c>
      <c r="T7" s="29"/>
      <c r="U7" s="30"/>
      <c r="V7" s="31"/>
      <c r="W7" s="32"/>
    </row>
    <row r="8" spans="1:23" ht="15.75" thickBot="1" x14ac:dyDescent="0.3">
      <c r="A8" s="33" t="s">
        <v>21</v>
      </c>
      <c r="B8" s="33"/>
      <c r="C8" s="33"/>
      <c r="D8" s="33"/>
      <c r="E8" s="34">
        <v>0</v>
      </c>
      <c r="F8" s="35">
        <v>477136.35040130251</v>
      </c>
      <c r="G8" s="36">
        <v>10145.531920081063</v>
      </c>
      <c r="H8" s="37"/>
      <c r="I8" s="38"/>
      <c r="J8" s="39"/>
      <c r="K8" s="40"/>
      <c r="M8" s="33" t="s">
        <v>21</v>
      </c>
      <c r="N8" s="33"/>
      <c r="O8" s="33"/>
      <c r="P8" s="33"/>
      <c r="Q8" s="34">
        <v>0</v>
      </c>
      <c r="R8" s="35">
        <v>140280.80032816427</v>
      </c>
      <c r="S8" s="36">
        <v>2966.075917219378</v>
      </c>
      <c r="T8" s="37"/>
      <c r="U8" s="38"/>
      <c r="V8" s="39"/>
      <c r="W8" s="40"/>
    </row>
    <row r="9" spans="1:23" x14ac:dyDescent="0.25">
      <c r="A9" s="17" t="s">
        <v>22</v>
      </c>
      <c r="B9" s="17"/>
      <c r="C9" s="17"/>
      <c r="D9" s="17"/>
      <c r="E9" s="18">
        <v>0</v>
      </c>
      <c r="F9" s="19">
        <v>42994.639348307792</v>
      </c>
      <c r="G9" s="20">
        <v>2079.6694194004499</v>
      </c>
      <c r="H9" s="21"/>
      <c r="I9" s="22"/>
      <c r="J9" s="23"/>
      <c r="K9" s="24"/>
      <c r="M9" s="17" t="s">
        <v>22</v>
      </c>
      <c r="N9" s="17"/>
      <c r="O9" s="17"/>
      <c r="P9" s="17"/>
      <c r="Q9" s="18">
        <v>0</v>
      </c>
      <c r="R9" s="19">
        <v>87846.688974404082</v>
      </c>
      <c r="S9" s="20">
        <v>3484.2333094814289</v>
      </c>
      <c r="T9" s="21"/>
      <c r="U9" s="22"/>
      <c r="V9" s="23"/>
      <c r="W9" s="24"/>
    </row>
    <row r="10" spans="1:23" x14ac:dyDescent="0.25">
      <c r="A10" s="25" t="s">
        <v>22</v>
      </c>
      <c r="B10" s="25"/>
      <c r="C10" s="25"/>
      <c r="D10" s="25"/>
      <c r="E10" s="26">
        <v>0</v>
      </c>
      <c r="F10" s="27">
        <v>58215.248165378136</v>
      </c>
      <c r="G10" s="28">
        <v>2589.7447850611402</v>
      </c>
      <c r="H10" s="29"/>
      <c r="I10" s="30"/>
      <c r="J10" s="31"/>
      <c r="K10" s="32"/>
      <c r="M10" s="25" t="s">
        <v>22</v>
      </c>
      <c r="N10" s="25"/>
      <c r="O10" s="25"/>
      <c r="P10" s="25"/>
      <c r="Q10" s="26">
        <v>0</v>
      </c>
      <c r="R10" s="27">
        <v>69493.35736633066</v>
      </c>
      <c r="S10" s="28">
        <v>2667.67662945748</v>
      </c>
      <c r="T10" s="29"/>
      <c r="U10" s="30"/>
      <c r="V10" s="31"/>
      <c r="W10" s="32"/>
    </row>
    <row r="11" spans="1:23" ht="15.75" thickBot="1" x14ac:dyDescent="0.3">
      <c r="A11" s="33" t="s">
        <v>22</v>
      </c>
      <c r="B11" s="33"/>
      <c r="C11" s="33"/>
      <c r="D11" s="33"/>
      <c r="E11" s="34">
        <v>0</v>
      </c>
      <c r="F11" s="35">
        <v>48786.219053787478</v>
      </c>
      <c r="G11" s="36">
        <v>1933.4370941181667</v>
      </c>
      <c r="H11" s="37"/>
      <c r="I11" s="38"/>
      <c r="J11" s="39"/>
      <c r="K11" s="40"/>
      <c r="M11" s="33" t="s">
        <v>22</v>
      </c>
      <c r="N11" s="33"/>
      <c r="O11" s="33"/>
      <c r="P11" s="33"/>
      <c r="Q11" s="34">
        <v>0</v>
      </c>
      <c r="R11" s="35">
        <v>78092.700596419221</v>
      </c>
      <c r="S11" s="36">
        <v>2324.0693738443715</v>
      </c>
      <c r="T11" s="37"/>
      <c r="U11" s="38"/>
      <c r="V11" s="39"/>
      <c r="W11" s="40"/>
    </row>
    <row r="12" spans="1:23" x14ac:dyDescent="0.25">
      <c r="A12" s="17" t="s">
        <v>23</v>
      </c>
      <c r="B12" s="17"/>
      <c r="C12" s="17"/>
      <c r="D12" s="17"/>
      <c r="E12" s="18">
        <v>0</v>
      </c>
      <c r="F12" s="19">
        <v>351954.01983271661</v>
      </c>
      <c r="G12" s="20">
        <v>14558.561357054816</v>
      </c>
      <c r="H12" s="21"/>
      <c r="I12" s="22"/>
      <c r="J12" s="23"/>
      <c r="K12" s="24"/>
      <c r="M12" s="17" t="s">
        <v>23</v>
      </c>
      <c r="N12" s="17"/>
      <c r="O12" s="17"/>
      <c r="P12" s="17"/>
      <c r="Q12" s="18">
        <v>0</v>
      </c>
      <c r="R12" s="19">
        <v>401982.87465393962</v>
      </c>
      <c r="S12" s="20">
        <v>15352.069515247678</v>
      </c>
      <c r="T12" s="21"/>
      <c r="U12" s="22"/>
      <c r="V12" s="23"/>
      <c r="W12" s="24"/>
    </row>
    <row r="13" spans="1:23" x14ac:dyDescent="0.25">
      <c r="A13" s="25" t="s">
        <v>23</v>
      </c>
      <c r="B13" s="25"/>
      <c r="C13" s="25"/>
      <c r="D13" s="25"/>
      <c r="E13" s="26"/>
      <c r="F13" s="27"/>
      <c r="G13" s="28"/>
      <c r="H13" s="29"/>
      <c r="I13" s="30"/>
      <c r="J13" s="31"/>
      <c r="K13" s="32"/>
      <c r="M13" s="25" t="s">
        <v>23</v>
      </c>
      <c r="N13" s="25"/>
      <c r="O13" s="25"/>
      <c r="P13" s="25"/>
      <c r="Q13" s="26">
        <v>0</v>
      </c>
      <c r="R13" s="27">
        <v>339820.36005348788</v>
      </c>
      <c r="S13" s="28">
        <v>13082.595308853799</v>
      </c>
      <c r="T13" s="29"/>
      <c r="U13" s="30"/>
      <c r="V13" s="31"/>
      <c r="W13" s="32"/>
    </row>
    <row r="14" spans="1:23" ht="15.75" thickBot="1" x14ac:dyDescent="0.3">
      <c r="A14" s="33" t="s">
        <v>23</v>
      </c>
      <c r="B14" s="33"/>
      <c r="C14" s="33"/>
      <c r="D14" s="33"/>
      <c r="E14" s="34">
        <v>0</v>
      </c>
      <c r="F14" s="35">
        <v>341882.97181240964</v>
      </c>
      <c r="G14" s="36">
        <v>14003.826970662807</v>
      </c>
      <c r="H14" s="37"/>
      <c r="I14" s="38"/>
      <c r="J14" s="39"/>
      <c r="K14" s="40"/>
      <c r="M14" s="33" t="s">
        <v>23</v>
      </c>
      <c r="N14" s="33"/>
      <c r="O14" s="33"/>
      <c r="P14" s="33"/>
      <c r="Q14" s="34">
        <v>0</v>
      </c>
      <c r="R14" s="35">
        <v>366585.10070322541</v>
      </c>
      <c r="S14" s="36">
        <v>12342.924485324365</v>
      </c>
      <c r="T14" s="37"/>
      <c r="U14" s="38"/>
      <c r="V14" s="39"/>
      <c r="W14" s="40"/>
    </row>
    <row r="15" spans="1:23" x14ac:dyDescent="0.25">
      <c r="A15" s="17" t="s">
        <v>24</v>
      </c>
      <c r="B15" s="17"/>
      <c r="C15" s="17"/>
      <c r="D15" s="17"/>
      <c r="E15" s="18">
        <v>0</v>
      </c>
      <c r="F15" s="19">
        <v>39838.596926096805</v>
      </c>
      <c r="G15" s="20">
        <v>2642.9696387866734</v>
      </c>
      <c r="H15" s="21"/>
      <c r="I15" s="22"/>
      <c r="J15" s="23"/>
      <c r="K15" s="24"/>
      <c r="M15" s="17" t="s">
        <v>24</v>
      </c>
      <c r="N15" s="17"/>
      <c r="O15" s="17"/>
      <c r="P15" s="17"/>
      <c r="Q15" s="18">
        <v>0</v>
      </c>
      <c r="R15" s="19">
        <v>38680.371363329519</v>
      </c>
      <c r="S15" s="20">
        <v>1501.3323050093379</v>
      </c>
      <c r="T15" s="21"/>
      <c r="U15" s="22"/>
      <c r="V15" s="23"/>
      <c r="W15" s="24"/>
    </row>
    <row r="16" spans="1:23" x14ac:dyDescent="0.25">
      <c r="A16" s="25" t="s">
        <v>24</v>
      </c>
      <c r="B16" s="25"/>
      <c r="C16" s="25"/>
      <c r="D16" s="25"/>
      <c r="E16" s="26">
        <v>0</v>
      </c>
      <c r="F16" s="27">
        <v>48677.050553823763</v>
      </c>
      <c r="G16" s="28">
        <v>3257.7119226581121</v>
      </c>
      <c r="H16" s="29"/>
      <c r="I16" s="30"/>
      <c r="J16" s="31"/>
      <c r="K16" s="32"/>
      <c r="M16" s="25" t="s">
        <v>24</v>
      </c>
      <c r="N16" s="25"/>
      <c r="O16" s="25"/>
      <c r="P16" s="25"/>
      <c r="Q16" s="26">
        <v>0</v>
      </c>
      <c r="R16" s="27">
        <v>47459.422619792378</v>
      </c>
      <c r="S16" s="28">
        <v>1526.3112879352791</v>
      </c>
      <c r="T16" s="29"/>
      <c r="U16" s="30"/>
      <c r="V16" s="31"/>
      <c r="W16" s="32"/>
    </row>
    <row r="17" spans="1:23" ht="15.75" thickBot="1" x14ac:dyDescent="0.3">
      <c r="A17" s="33" t="s">
        <v>24</v>
      </c>
      <c r="B17" s="33"/>
      <c r="C17" s="33"/>
      <c r="D17" s="33"/>
      <c r="E17" s="34">
        <v>0</v>
      </c>
      <c r="F17" s="35">
        <v>52697.728796272633</v>
      </c>
      <c r="G17" s="36">
        <v>3300.0519843263064</v>
      </c>
      <c r="H17" s="37"/>
      <c r="I17" s="38"/>
      <c r="J17" s="39"/>
      <c r="K17" s="40"/>
      <c r="M17" s="33" t="s">
        <v>24</v>
      </c>
      <c r="N17" s="33"/>
      <c r="O17" s="33"/>
      <c r="P17" s="33"/>
      <c r="Q17" s="34">
        <v>0</v>
      </c>
      <c r="R17" s="35">
        <v>59267.030530818272</v>
      </c>
      <c r="S17" s="36">
        <v>2863.6506623791656</v>
      </c>
      <c r="T17" s="37"/>
      <c r="U17" s="38"/>
      <c r="V17" s="39"/>
      <c r="W17" s="40"/>
    </row>
    <row r="18" spans="1:23" x14ac:dyDescent="0.25">
      <c r="A18" s="17" t="s">
        <v>16</v>
      </c>
      <c r="B18" s="56">
        <v>30.28</v>
      </c>
      <c r="C18" s="56">
        <v>9.9999999999997868E-3</v>
      </c>
      <c r="D18" s="97">
        <f>_xlfn.STDEV.P(B18:B20)</f>
        <v>0.46574777257043254</v>
      </c>
      <c r="E18" s="18">
        <v>552.28865259064401</v>
      </c>
      <c r="F18" s="19">
        <v>192549.9737496122</v>
      </c>
      <c r="G18" s="20">
        <v>5092.4923682916597</v>
      </c>
      <c r="H18" s="21">
        <f t="shared" ref="H18:H32" si="0">GEOMEAN(G18,F18)</f>
        <v>31313.883052643909</v>
      </c>
      <c r="I18" s="22">
        <f>(E18/H18)</f>
        <v>1.7637181938188688E-2</v>
      </c>
      <c r="J18" s="23">
        <f>(E18/F18)</f>
        <v>2.8682873429462432E-3</v>
      </c>
      <c r="K18" s="24">
        <f t="shared" ref="K18:K32" si="1">E18/G18</f>
        <v>0.10845154251569672</v>
      </c>
      <c r="M18" s="17" t="s">
        <v>16</v>
      </c>
      <c r="N18" s="56">
        <v>30.253333333333334</v>
      </c>
      <c r="O18" s="56">
        <v>4.9888765156986405E-2</v>
      </c>
      <c r="P18" s="97">
        <f>_xlfn.STDEV.P(N18:N20)</f>
        <v>0.18915667292902968</v>
      </c>
      <c r="Q18" s="18">
        <v>546.17087531614686</v>
      </c>
      <c r="R18" s="19">
        <v>192540.54489738098</v>
      </c>
      <c r="S18" s="20">
        <v>5887.6016933033816</v>
      </c>
      <c r="T18" s="21">
        <f t="shared" ref="T18:T20" si="2">GEOMEAN(S18,R18)</f>
        <v>33669.007086152335</v>
      </c>
      <c r="U18" s="22">
        <f>(Q18/T18)</f>
        <v>1.6221769591203077E-2</v>
      </c>
      <c r="V18" s="23">
        <f>(Q18/R18)</f>
        <v>2.836653836246498E-3</v>
      </c>
      <c r="W18" s="24">
        <f t="shared" ref="W18" si="3">Q18/S18</f>
        <v>9.2766274582971056E-2</v>
      </c>
    </row>
    <row r="19" spans="1:23" x14ac:dyDescent="0.25">
      <c r="A19" s="25" t="s">
        <v>16</v>
      </c>
      <c r="B19" s="57">
        <v>30.533333333333335</v>
      </c>
      <c r="C19" s="57">
        <v>6.6499791144199419E-2</v>
      </c>
      <c r="D19" s="98"/>
      <c r="E19" s="26">
        <v>470.79781017270921</v>
      </c>
      <c r="F19" s="27">
        <v>204645.44505756162</v>
      </c>
      <c r="G19" s="28">
        <v>5870.3856402909851</v>
      </c>
      <c r="H19" s="29">
        <f t="shared" si="0"/>
        <v>34660.462807309246</v>
      </c>
      <c r="I19" s="30">
        <f>(E19/H19)</f>
        <v>1.3583136866638338E-2</v>
      </c>
      <c r="J19" s="31">
        <f>(E19/F19)</f>
        <v>2.3005535746973777E-3</v>
      </c>
      <c r="K19" s="32">
        <f>E19/G19</f>
        <v>8.0198787442756922E-2</v>
      </c>
      <c r="M19" s="25" t="s">
        <v>16</v>
      </c>
      <c r="N19" s="57">
        <v>30.02</v>
      </c>
      <c r="O19" s="57">
        <v>3.5590260840104943E-2</v>
      </c>
      <c r="P19" s="98"/>
      <c r="Q19" s="26">
        <v>633.03937945146936</v>
      </c>
      <c r="R19" s="27">
        <v>216018.77134305364</v>
      </c>
      <c r="S19" s="28">
        <v>5227.8705241077396</v>
      </c>
      <c r="T19" s="29">
        <f t="shared" si="2"/>
        <v>33605.329448739525</v>
      </c>
      <c r="U19" s="30">
        <f>(Q19/T19)</f>
        <v>1.883746982504924E-2</v>
      </c>
      <c r="V19" s="31">
        <f>(Q19/R19)</f>
        <v>2.9304831960466826E-3</v>
      </c>
      <c r="W19" s="32">
        <f>Q19/S19</f>
        <v>0.12108933772025897</v>
      </c>
    </row>
    <row r="20" spans="1:23" ht="15.75" thickBot="1" x14ac:dyDescent="0.3">
      <c r="A20" s="33" t="s">
        <v>16</v>
      </c>
      <c r="B20" s="58">
        <v>31.369999999999997</v>
      </c>
      <c r="C20" s="58">
        <v>4.0000000000000924E-2</v>
      </c>
      <c r="D20" s="99"/>
      <c r="E20" s="34">
        <v>276.91846196443544</v>
      </c>
      <c r="F20" s="35">
        <v>143210.07247183833</v>
      </c>
      <c r="G20" s="36">
        <v>4004.3502345027191</v>
      </c>
      <c r="H20" s="37">
        <f t="shared" si="0"/>
        <v>23947.093503925633</v>
      </c>
      <c r="I20" s="38">
        <f>(E20/H20)</f>
        <v>1.156376083465162E-2</v>
      </c>
      <c r="J20" s="39">
        <f>(E20/F20)</f>
        <v>1.9336521320376422E-3</v>
      </c>
      <c r="K20" s="40">
        <f t="shared" si="1"/>
        <v>6.9154406020337678E-2</v>
      </c>
      <c r="M20" s="33" t="s">
        <v>16</v>
      </c>
      <c r="N20" s="58">
        <v>30.483333333333331</v>
      </c>
      <c r="O20" s="58">
        <v>7.4087035902976092E-2</v>
      </c>
      <c r="P20" s="99"/>
      <c r="Q20" s="34">
        <v>472.38677395204076</v>
      </c>
      <c r="R20" s="35">
        <v>235615.1512990309</v>
      </c>
      <c r="S20" s="36">
        <v>5731.9994364801487</v>
      </c>
      <c r="T20" s="37">
        <f t="shared" si="2"/>
        <v>36749.774345868165</v>
      </c>
      <c r="U20" s="38">
        <f>(Q20/T20)</f>
        <v>1.2854140803864607E-2</v>
      </c>
      <c r="V20" s="39">
        <f>(Q20/R20)</f>
        <v>2.0049083063954204E-3</v>
      </c>
      <c r="W20" s="40">
        <f t="shared" ref="W20" si="4">Q20/S20</f>
        <v>8.2412215700097755E-2</v>
      </c>
    </row>
    <row r="21" spans="1:23" x14ac:dyDescent="0.25">
      <c r="A21" s="17" t="s">
        <v>25</v>
      </c>
      <c r="B21" s="17"/>
      <c r="C21" s="17"/>
      <c r="D21" s="17"/>
      <c r="E21" s="18">
        <v>0</v>
      </c>
      <c r="F21" s="19">
        <v>99034.739071811389</v>
      </c>
      <c r="G21" s="20">
        <v>4384.32213788016</v>
      </c>
      <c r="H21" s="21"/>
      <c r="I21" s="22"/>
      <c r="J21" s="23"/>
      <c r="K21" s="24"/>
      <c r="M21" s="17" t="s">
        <v>25</v>
      </c>
      <c r="N21" s="17"/>
      <c r="O21" s="17"/>
      <c r="P21" s="17"/>
      <c r="Q21" s="18">
        <v>0</v>
      </c>
      <c r="R21" s="19">
        <v>93371.949592433011</v>
      </c>
      <c r="S21" s="20">
        <v>3884.9115907368546</v>
      </c>
      <c r="T21" s="21"/>
      <c r="U21" s="22"/>
      <c r="V21" s="23"/>
      <c r="W21" s="24"/>
    </row>
    <row r="22" spans="1:23" x14ac:dyDescent="0.25">
      <c r="A22" s="25" t="s">
        <v>25</v>
      </c>
      <c r="B22" s="25"/>
      <c r="C22" s="25"/>
      <c r="D22" s="25"/>
      <c r="E22" s="26">
        <v>0</v>
      </c>
      <c r="F22" s="27">
        <v>75608.645505199558</v>
      </c>
      <c r="G22" s="28">
        <v>4242.1706658731318</v>
      </c>
      <c r="H22" s="29"/>
      <c r="I22" s="30"/>
      <c r="J22" s="31"/>
      <c r="K22" s="32"/>
      <c r="M22" s="25" t="s">
        <v>25</v>
      </c>
      <c r="N22" s="25"/>
      <c r="O22" s="25"/>
      <c r="P22" s="25"/>
      <c r="Q22" s="26">
        <v>0</v>
      </c>
      <c r="R22" s="27">
        <v>93164.835744922282</v>
      </c>
      <c r="S22" s="28">
        <v>4828.7941817446708</v>
      </c>
      <c r="T22" s="29"/>
      <c r="U22" s="30"/>
      <c r="V22" s="31"/>
      <c r="W22" s="32"/>
    </row>
    <row r="23" spans="1:23" ht="15.75" thickBot="1" x14ac:dyDescent="0.3">
      <c r="A23" s="33" t="s">
        <v>25</v>
      </c>
      <c r="B23" s="33"/>
      <c r="C23" s="33"/>
      <c r="D23" s="33"/>
      <c r="E23" s="34">
        <v>0</v>
      </c>
      <c r="F23" s="35">
        <v>76250.494020240018</v>
      </c>
      <c r="G23" s="36">
        <v>3947.8940571768921</v>
      </c>
      <c r="H23" s="37"/>
      <c r="I23" s="38"/>
      <c r="J23" s="39"/>
      <c r="K23" s="40"/>
      <c r="M23" s="33" t="s">
        <v>25</v>
      </c>
      <c r="N23" s="33"/>
      <c r="O23" s="33"/>
      <c r="P23" s="33"/>
      <c r="Q23" s="34">
        <v>0</v>
      </c>
      <c r="R23" s="35">
        <v>89806.677332644409</v>
      </c>
      <c r="S23" s="36">
        <v>3322.1167859201537</v>
      </c>
      <c r="T23" s="37"/>
      <c r="U23" s="38"/>
      <c r="V23" s="39"/>
      <c r="W23" s="40"/>
    </row>
    <row r="24" spans="1:23" x14ac:dyDescent="0.25">
      <c r="A24" s="17" t="s">
        <v>15</v>
      </c>
      <c r="B24" s="56">
        <v>31.133333333333336</v>
      </c>
      <c r="C24" s="56">
        <v>0.12283683848458841</v>
      </c>
      <c r="D24" s="97">
        <f>_xlfn.STDEV.P(B24:B26)</f>
        <v>0.70715522943588482</v>
      </c>
      <c r="E24" s="18">
        <v>322.6087583093593</v>
      </c>
      <c r="F24" s="19">
        <v>284700.60433820391</v>
      </c>
      <c r="G24" s="20">
        <v>6659.5842584544598</v>
      </c>
      <c r="H24" s="21">
        <f>GEOMEAN(G24,F24)</f>
        <v>43542.940449895825</v>
      </c>
      <c r="I24" s="22">
        <f t="shared" ref="I24:I32" si="5">E24/H24</f>
        <v>7.4089796181904645E-3</v>
      </c>
      <c r="J24" s="23">
        <f t="shared" ref="J24:J32" si="6">E24/F24</f>
        <v>1.1331509431083723E-3</v>
      </c>
      <c r="K24" s="24">
        <f t="shared" si="1"/>
        <v>4.844277747515572E-2</v>
      </c>
      <c r="M24" s="17" t="s">
        <v>15</v>
      </c>
      <c r="N24" s="56">
        <v>30.236666666666668</v>
      </c>
      <c r="O24" s="56">
        <v>0.10624918300339549</v>
      </c>
      <c r="P24" s="97">
        <f>_xlfn.STDEV.P(N24:N26)</f>
        <v>0.56527006546745462</v>
      </c>
      <c r="Q24" s="18">
        <v>552.94292712181993</v>
      </c>
      <c r="R24" s="19">
        <v>267498.73571654194</v>
      </c>
      <c r="S24" s="20">
        <v>6346.2701734951333</v>
      </c>
      <c r="T24" s="21">
        <f>GEOMEAN(S24,R24)</f>
        <v>41202.175281476913</v>
      </c>
      <c r="U24" s="22">
        <f t="shared" ref="U24:U26" si="7">Q24/T24</f>
        <v>1.3420236270156448E-2</v>
      </c>
      <c r="V24" s="23">
        <f t="shared" ref="V24:V26" si="8">Q24/R24</f>
        <v>2.067086132727566E-3</v>
      </c>
      <c r="W24" s="24">
        <f t="shared" ref="W24:W26" si="9">Q24/S24</f>
        <v>8.7128803534264471E-2</v>
      </c>
    </row>
    <row r="25" spans="1:23" x14ac:dyDescent="0.25">
      <c r="A25" s="25" t="s">
        <v>15</v>
      </c>
      <c r="B25" s="57">
        <v>31.656666666666666</v>
      </c>
      <c r="C25" s="57">
        <v>0.24850665092821003</v>
      </c>
      <c r="D25" s="98"/>
      <c r="E25" s="26">
        <v>233.6344734796597</v>
      </c>
      <c r="F25" s="27">
        <v>291014.84307000751</v>
      </c>
      <c r="G25" s="28">
        <v>8079.7085392703702</v>
      </c>
      <c r="H25" s="29">
        <f>GEOMEAN(G25,F25)</f>
        <v>48490.361027808052</v>
      </c>
      <c r="I25" s="30">
        <f t="shared" si="5"/>
        <v>4.8181632086772043E-3</v>
      </c>
      <c r="J25" s="31">
        <f t="shared" si="6"/>
        <v>8.0282665658897609E-4</v>
      </c>
      <c r="K25" s="32">
        <f t="shared" si="1"/>
        <v>2.8916200670371931E-2</v>
      </c>
      <c r="M25" s="25" t="s">
        <v>15</v>
      </c>
      <c r="N25" s="57">
        <v>31.615000000000002</v>
      </c>
      <c r="O25" s="57">
        <v>4.4999999999999929E-2</v>
      </c>
      <c r="P25" s="98"/>
      <c r="Q25" s="26">
        <v>230.45550248282143</v>
      </c>
      <c r="R25" s="27">
        <v>253432.85256061368</v>
      </c>
      <c r="S25" s="28">
        <v>6073.8589060673121</v>
      </c>
      <c r="T25" s="29">
        <f>GEOMEAN(S25,R25)</f>
        <v>39234.110014314421</v>
      </c>
      <c r="U25" s="30">
        <f t="shared" si="7"/>
        <v>5.8738557443699015E-3</v>
      </c>
      <c r="V25" s="31">
        <f t="shared" si="8"/>
        <v>9.0933555044014371E-4</v>
      </c>
      <c r="W25" s="32">
        <f t="shared" si="9"/>
        <v>3.7942188985097158E-2</v>
      </c>
    </row>
    <row r="26" spans="1:23" ht="15.75" thickBot="1" x14ac:dyDescent="0.3">
      <c r="A26" s="33" t="s">
        <v>15</v>
      </c>
      <c r="B26" s="58">
        <v>32.825000000000003</v>
      </c>
      <c r="C26" s="58">
        <v>4.4999999999998153E-2</v>
      </c>
      <c r="D26" s="99"/>
      <c r="E26" s="34">
        <v>110.15487014272125</v>
      </c>
      <c r="F26" s="35">
        <v>302639.62556027784</v>
      </c>
      <c r="G26" s="36">
        <v>7433.4934869273611</v>
      </c>
      <c r="H26" s="37">
        <f>GEOMEAN(G26,F26)</f>
        <v>47430.682954058975</v>
      </c>
      <c r="I26" s="38">
        <f t="shared" si="5"/>
        <v>2.3224390475131145E-3</v>
      </c>
      <c r="J26" s="39">
        <f t="shared" si="6"/>
        <v>3.6398032788598369E-4</v>
      </c>
      <c r="K26" s="40">
        <f t="shared" si="1"/>
        <v>1.4818721552180149E-2</v>
      </c>
      <c r="M26" s="33" t="s">
        <v>15</v>
      </c>
      <c r="N26" s="58">
        <v>31.04</v>
      </c>
      <c r="O26" s="58">
        <v>1.9999999999999574E-2</v>
      </c>
      <c r="P26" s="99"/>
      <c r="Q26" s="34">
        <v>331.64487159510441</v>
      </c>
      <c r="R26" s="35">
        <v>306739.07290718867</v>
      </c>
      <c r="S26" s="36">
        <v>6863.7361158128815</v>
      </c>
      <c r="T26" s="37">
        <f>GEOMEAN(S26,R26)</f>
        <v>45884.377001807836</v>
      </c>
      <c r="U26" s="38">
        <f t="shared" si="7"/>
        <v>7.2278386079435639E-3</v>
      </c>
      <c r="V26" s="39">
        <f t="shared" si="8"/>
        <v>1.0811953901140321E-3</v>
      </c>
      <c r="W26" s="40">
        <f t="shared" si="9"/>
        <v>4.8318418132516923E-2</v>
      </c>
    </row>
    <row r="27" spans="1:23" x14ac:dyDescent="0.25">
      <c r="A27" s="17" t="s">
        <v>26</v>
      </c>
      <c r="B27" s="17"/>
      <c r="C27" s="17"/>
      <c r="D27" s="17"/>
      <c r="E27" s="18">
        <v>0</v>
      </c>
      <c r="F27" s="19">
        <v>37671.235852419173</v>
      </c>
      <c r="G27" s="20">
        <v>1396.7744655359547</v>
      </c>
      <c r="H27" s="21"/>
      <c r="I27" s="22"/>
      <c r="J27" s="23"/>
      <c r="K27" s="24"/>
      <c r="M27" s="17" t="s">
        <v>26</v>
      </c>
      <c r="N27" s="17"/>
      <c r="O27" s="17"/>
      <c r="P27" s="17"/>
      <c r="Q27" s="18">
        <v>0</v>
      </c>
      <c r="R27" s="19">
        <v>83363.225282390456</v>
      </c>
      <c r="S27" s="20">
        <v>4545.5437750215233</v>
      </c>
      <c r="T27" s="21"/>
      <c r="U27" s="22"/>
      <c r="V27" s="23"/>
      <c r="W27" s="24"/>
    </row>
    <row r="28" spans="1:23" x14ac:dyDescent="0.25">
      <c r="A28" s="25" t="s">
        <v>26</v>
      </c>
      <c r="B28" s="25"/>
      <c r="C28" s="25"/>
      <c r="D28" s="25"/>
      <c r="E28" s="26">
        <v>0</v>
      </c>
      <c r="F28" s="27">
        <v>50187.242396779555</v>
      </c>
      <c r="G28" s="28">
        <v>2005.7849915457366</v>
      </c>
      <c r="H28" s="29"/>
      <c r="I28" s="30"/>
      <c r="J28" s="31"/>
      <c r="K28" s="32"/>
      <c r="M28" s="25" t="s">
        <v>26</v>
      </c>
      <c r="N28" s="25"/>
      <c r="O28" s="25"/>
      <c r="P28" s="25"/>
      <c r="Q28" s="26">
        <v>0</v>
      </c>
      <c r="R28" s="27">
        <v>99288.184517165573</v>
      </c>
      <c r="S28" s="28">
        <v>3835.1205395539241</v>
      </c>
      <c r="T28" s="29"/>
      <c r="U28" s="30"/>
      <c r="V28" s="31"/>
      <c r="W28" s="32"/>
    </row>
    <row r="29" spans="1:23" ht="15.75" thickBot="1" x14ac:dyDescent="0.3">
      <c r="A29" s="33" t="s">
        <v>26</v>
      </c>
      <c r="B29" s="33"/>
      <c r="C29" s="33"/>
      <c r="D29" s="33"/>
      <c r="E29" s="34">
        <v>0</v>
      </c>
      <c r="F29" s="35">
        <v>74195.191507580923</v>
      </c>
      <c r="G29" s="36">
        <v>3609.409477705512</v>
      </c>
      <c r="H29" s="37"/>
      <c r="I29" s="38"/>
      <c r="J29" s="39"/>
      <c r="K29" s="40"/>
      <c r="M29" s="33" t="s">
        <v>26</v>
      </c>
      <c r="N29" s="33"/>
      <c r="O29" s="33"/>
      <c r="P29" s="33"/>
      <c r="Q29" s="34">
        <v>0</v>
      </c>
      <c r="R29" s="35">
        <v>94783.117192023579</v>
      </c>
      <c r="S29" s="36">
        <v>4685.5337498275339</v>
      </c>
      <c r="T29" s="37"/>
      <c r="U29" s="38"/>
      <c r="V29" s="39"/>
      <c r="W29" s="40"/>
    </row>
    <row r="30" spans="1:23" x14ac:dyDescent="0.25">
      <c r="A30" s="17" t="s">
        <v>17</v>
      </c>
      <c r="B30" s="56">
        <v>33.31</v>
      </c>
      <c r="C30" s="56">
        <v>5.9999999999998721E-2</v>
      </c>
      <c r="D30" s="97">
        <f>_xlfn.STDEV.P(B30:B32)</f>
        <v>0.97196377517215848</v>
      </c>
      <c r="E30" s="18">
        <v>81.03622642235203</v>
      </c>
      <c r="F30" s="19">
        <v>285061.62514354347</v>
      </c>
      <c r="G30" s="20">
        <v>8059.6652893766795</v>
      </c>
      <c r="H30" s="21">
        <f t="shared" si="0"/>
        <v>47932.257254407741</v>
      </c>
      <c r="I30" s="22">
        <f t="shared" si="5"/>
        <v>1.6906407305677248E-3</v>
      </c>
      <c r="J30" s="23">
        <f t="shared" si="6"/>
        <v>2.8427616793928696E-4</v>
      </c>
      <c r="K30" s="24">
        <f t="shared" si="1"/>
        <v>1.0054539923533131E-2</v>
      </c>
      <c r="M30" s="17" t="s">
        <v>17</v>
      </c>
      <c r="N30" s="56">
        <v>33.206666666666671</v>
      </c>
      <c r="O30" s="56">
        <v>2.3570226039553593E-2</v>
      </c>
      <c r="P30" s="97">
        <f>_xlfn.STDEV.P(N30:N32)</f>
        <v>1.8690487446496802</v>
      </c>
      <c r="Q30" s="18">
        <v>84.036082636853919</v>
      </c>
      <c r="R30" s="19">
        <v>270543.6102481737</v>
      </c>
      <c r="S30" s="20">
        <v>6834.7112779391782</v>
      </c>
      <c r="T30" s="21">
        <f t="shared" ref="T30:T32" si="10">GEOMEAN(S30,R30)</f>
        <v>43001.017012828597</v>
      </c>
      <c r="U30" s="22">
        <f t="shared" ref="U30:U32" si="11">Q30/T30</f>
        <v>1.9542812815748806E-3</v>
      </c>
      <c r="V30" s="23">
        <f t="shared" ref="V30:V32" si="12">Q30/R30</f>
        <v>3.1061935840867344E-4</v>
      </c>
      <c r="W30" s="24">
        <f t="shared" ref="W30:W32" si="13">Q30/S30</f>
        <v>1.229548392308866E-2</v>
      </c>
    </row>
    <row r="31" spans="1:23" x14ac:dyDescent="0.25">
      <c r="A31" s="25" t="s">
        <v>17</v>
      </c>
      <c r="B31" s="57">
        <v>32.286666666666662</v>
      </c>
      <c r="C31" s="57">
        <v>0.19258475767539018</v>
      </c>
      <c r="D31" s="98"/>
      <c r="E31" s="26">
        <v>156.03286504405403</v>
      </c>
      <c r="F31" s="27">
        <v>292572.74926502409</v>
      </c>
      <c r="G31" s="28">
        <v>7140.7057892605853</v>
      </c>
      <c r="H31" s="29">
        <f t="shared" si="0"/>
        <v>45707.504027857867</v>
      </c>
      <c r="I31" s="30">
        <f t="shared" si="5"/>
        <v>3.4137253469136036E-3</v>
      </c>
      <c r="J31" s="31">
        <f t="shared" si="6"/>
        <v>5.3331304927074134E-4</v>
      </c>
      <c r="K31" s="32">
        <f t="shared" si="1"/>
        <v>2.1851182452961856E-2</v>
      </c>
      <c r="M31" s="25" t="s">
        <v>17</v>
      </c>
      <c r="N31" s="57">
        <v>35.840000000000003</v>
      </c>
      <c r="O31" s="57">
        <v>5.0000000000000711E-2</v>
      </c>
      <c r="P31" s="98"/>
      <c r="Q31" s="26">
        <v>15.84885054234714</v>
      </c>
      <c r="R31" s="27">
        <v>296249.7702870029</v>
      </c>
      <c r="S31" s="28">
        <v>6489.2073379104595</v>
      </c>
      <c r="T31" s="29">
        <f t="shared" si="10"/>
        <v>43845.480761427476</v>
      </c>
      <c r="U31" s="30">
        <f t="shared" si="11"/>
        <v>3.6147056132384734E-4</v>
      </c>
      <c r="V31" s="31">
        <f t="shared" si="12"/>
        <v>5.3498271161503287E-5</v>
      </c>
      <c r="W31" s="32">
        <f t="shared" si="13"/>
        <v>2.4423399834609858E-3</v>
      </c>
    </row>
    <row r="32" spans="1:23" ht="15.75" thickBot="1" x14ac:dyDescent="0.3">
      <c r="A32" s="33" t="s">
        <v>17</v>
      </c>
      <c r="B32" s="58">
        <v>34.659999999999997</v>
      </c>
      <c r="C32" s="58">
        <v>0.30000000000000071</v>
      </c>
      <c r="D32" s="99"/>
      <c r="E32" s="34">
        <v>35.048815804521432</v>
      </c>
      <c r="F32" s="35">
        <v>325964.39450865955</v>
      </c>
      <c r="G32" s="36">
        <v>9815.5356523494393</v>
      </c>
      <c r="H32" s="37">
        <f t="shared" si="0"/>
        <v>56564.256697107281</v>
      </c>
      <c r="I32" s="38">
        <f t="shared" si="5"/>
        <v>6.1962832804826444E-4</v>
      </c>
      <c r="J32" s="39">
        <f t="shared" si="6"/>
        <v>1.0752344855747835E-4</v>
      </c>
      <c r="K32" s="40">
        <f t="shared" si="1"/>
        <v>3.5707491721179959E-3</v>
      </c>
      <c r="M32" s="33" t="s">
        <v>17</v>
      </c>
      <c r="N32" s="58">
        <v>31.28</v>
      </c>
      <c r="O32" s="58">
        <v>9.9999999999997868E-3</v>
      </c>
      <c r="P32" s="99"/>
      <c r="Q32" s="34">
        <v>284.84211707876426</v>
      </c>
      <c r="R32" s="35">
        <v>310915.262937252</v>
      </c>
      <c r="S32" s="36">
        <v>7241.9743209249536</v>
      </c>
      <c r="T32" s="37">
        <f t="shared" si="10"/>
        <v>47451.452561277918</v>
      </c>
      <c r="U32" s="38">
        <f t="shared" si="11"/>
        <v>6.0028113303997278E-3</v>
      </c>
      <c r="V32" s="39">
        <f t="shared" si="12"/>
        <v>9.161406692866353E-4</v>
      </c>
      <c r="W32" s="40">
        <f t="shared" si="13"/>
        <v>3.9332108131858702E-2</v>
      </c>
    </row>
    <row r="33" spans="1:23" x14ac:dyDescent="0.25">
      <c r="A33" s="17" t="s">
        <v>27</v>
      </c>
      <c r="B33" s="17"/>
      <c r="C33" s="17"/>
      <c r="D33" s="17"/>
      <c r="E33" s="18">
        <v>0</v>
      </c>
      <c r="F33" s="19">
        <v>81835.365583602543</v>
      </c>
      <c r="G33" s="20">
        <v>5407.6056062582002</v>
      </c>
      <c r="H33" s="21"/>
      <c r="I33" s="22"/>
      <c r="J33" s="23"/>
      <c r="K33" s="24"/>
      <c r="M33" s="17" t="s">
        <v>27</v>
      </c>
      <c r="N33" s="17"/>
      <c r="O33" s="17"/>
      <c r="P33" s="17"/>
      <c r="Q33" s="18">
        <v>0</v>
      </c>
      <c r="R33" s="19">
        <v>80215.015501567803</v>
      </c>
      <c r="S33" s="20">
        <v>5217.2053122550342</v>
      </c>
      <c r="T33" s="21"/>
      <c r="U33" s="22"/>
      <c r="V33" s="23"/>
      <c r="W33" s="24"/>
    </row>
    <row r="34" spans="1:23" x14ac:dyDescent="0.25">
      <c r="A34" s="25" t="s">
        <v>27</v>
      </c>
      <c r="B34" s="25"/>
      <c r="C34" s="25"/>
      <c r="D34" s="25"/>
      <c r="E34" s="26">
        <v>0</v>
      </c>
      <c r="F34" s="27">
        <v>88119.938588201578</v>
      </c>
      <c r="G34" s="28">
        <v>5251.2537575081742</v>
      </c>
      <c r="H34" s="29"/>
      <c r="I34" s="30"/>
      <c r="J34" s="31"/>
      <c r="K34" s="32"/>
      <c r="M34" s="25" t="s">
        <v>27</v>
      </c>
      <c r="N34" s="25"/>
      <c r="O34" s="25"/>
      <c r="P34" s="25"/>
      <c r="Q34" s="26">
        <v>0</v>
      </c>
      <c r="R34" s="27">
        <v>87449.979769069192</v>
      </c>
      <c r="S34" s="28">
        <v>3203.8924488249049</v>
      </c>
      <c r="T34" s="29"/>
      <c r="U34" s="30"/>
      <c r="V34" s="31"/>
      <c r="W34" s="32"/>
    </row>
    <row r="35" spans="1:23" ht="15.75" thickBot="1" x14ac:dyDescent="0.3">
      <c r="A35" s="33" t="s">
        <v>27</v>
      </c>
      <c r="B35" s="33"/>
      <c r="C35" s="33"/>
      <c r="D35" s="33"/>
      <c r="E35" s="34">
        <v>0</v>
      </c>
      <c r="F35" s="35">
        <v>90980.368283961827</v>
      </c>
      <c r="G35" s="36">
        <v>3358.2270105392031</v>
      </c>
      <c r="H35" s="37"/>
      <c r="I35" s="38"/>
      <c r="J35" s="39"/>
      <c r="K35" s="40"/>
      <c r="M35" s="33" t="s">
        <v>27</v>
      </c>
      <c r="N35" s="33"/>
      <c r="O35" s="33"/>
      <c r="P35" s="33"/>
      <c r="Q35" s="34">
        <v>0</v>
      </c>
      <c r="R35" s="35">
        <v>49636.394434424503</v>
      </c>
      <c r="S35" s="36">
        <v>1262.8365470657729</v>
      </c>
      <c r="T35" s="37"/>
      <c r="U35" s="38"/>
      <c r="V35" s="39"/>
      <c r="W35" s="40"/>
    </row>
    <row r="36" spans="1:23" x14ac:dyDescent="0.25">
      <c r="A36" s="17" t="s">
        <v>14</v>
      </c>
      <c r="B36" s="17"/>
      <c r="C36" s="17"/>
      <c r="D36" s="17"/>
      <c r="E36" s="18">
        <v>0</v>
      </c>
      <c r="F36" s="19">
        <v>40918.507180610155</v>
      </c>
      <c r="G36" s="20">
        <v>541.67923425129084</v>
      </c>
      <c r="H36" s="21"/>
      <c r="I36" s="22"/>
      <c r="J36" s="23"/>
      <c r="K36" s="24"/>
      <c r="M36" s="17" t="s">
        <v>14</v>
      </c>
      <c r="N36" s="17"/>
      <c r="O36" s="17"/>
      <c r="P36" s="17"/>
      <c r="Q36" s="18">
        <v>0</v>
      </c>
      <c r="R36" s="19">
        <v>29348.81923246097</v>
      </c>
      <c r="S36" s="20">
        <v>400.58671671440055</v>
      </c>
      <c r="T36" s="21"/>
      <c r="U36" s="22"/>
      <c r="V36" s="23"/>
      <c r="W36" s="24"/>
    </row>
    <row r="37" spans="1:23" x14ac:dyDescent="0.25">
      <c r="A37" s="25" t="s">
        <v>14</v>
      </c>
      <c r="B37" s="25"/>
      <c r="C37" s="25"/>
      <c r="D37" s="25"/>
      <c r="E37" s="26">
        <v>0</v>
      </c>
      <c r="F37" s="27">
        <v>42946.437533428172</v>
      </c>
      <c r="G37" s="28">
        <v>493.87154359853497</v>
      </c>
      <c r="H37" s="29"/>
      <c r="I37" s="30"/>
      <c r="J37" s="31"/>
      <c r="K37" s="32"/>
      <c r="M37" s="25" t="s">
        <v>14</v>
      </c>
      <c r="N37" s="25"/>
      <c r="O37" s="25"/>
      <c r="P37" s="25"/>
      <c r="Q37" s="26">
        <v>0</v>
      </c>
      <c r="R37" s="27">
        <v>76419.717447897143</v>
      </c>
      <c r="S37" s="28">
        <v>1106.7396781720161</v>
      </c>
      <c r="T37" s="29"/>
      <c r="U37" s="30"/>
      <c r="V37" s="31"/>
      <c r="W37" s="32"/>
    </row>
    <row r="38" spans="1:23" ht="15.75" thickBot="1" x14ac:dyDescent="0.3">
      <c r="A38" s="33" t="s">
        <v>14</v>
      </c>
      <c r="B38" s="33"/>
      <c r="C38" s="33"/>
      <c r="D38" s="33"/>
      <c r="E38" s="34">
        <v>0</v>
      </c>
      <c r="F38" s="35">
        <v>18810.762663603073</v>
      </c>
      <c r="G38" s="36">
        <v>226.58669926149213</v>
      </c>
      <c r="H38" s="37"/>
      <c r="I38" s="38"/>
      <c r="J38" s="39"/>
      <c r="K38" s="40"/>
      <c r="M38" s="33" t="s">
        <v>14</v>
      </c>
      <c r="N38" s="33"/>
      <c r="O38" s="33"/>
      <c r="P38" s="33"/>
      <c r="Q38" s="34">
        <v>0</v>
      </c>
      <c r="R38" s="35">
        <v>83554.576839561691</v>
      </c>
      <c r="S38" s="36">
        <v>1066.1271809375094</v>
      </c>
      <c r="T38" s="37"/>
      <c r="U38" s="38"/>
      <c r="V38" s="39"/>
      <c r="W38" s="40"/>
    </row>
    <row r="39" spans="1:23" x14ac:dyDescent="0.25">
      <c r="A39" s="17" t="s">
        <v>28</v>
      </c>
      <c r="B39" s="17"/>
      <c r="C39" s="17"/>
      <c r="D39" s="17"/>
      <c r="E39" s="18">
        <v>0</v>
      </c>
      <c r="F39" s="19">
        <v>74293.846596248215</v>
      </c>
      <c r="G39" s="20">
        <v>2449.4633108169674</v>
      </c>
      <c r="H39" s="21"/>
      <c r="I39" s="22"/>
      <c r="J39" s="23"/>
      <c r="K39" s="24"/>
      <c r="M39" s="17" t="s">
        <v>28</v>
      </c>
      <c r="N39" s="17"/>
      <c r="O39" s="17"/>
      <c r="P39" s="17"/>
      <c r="Q39" s="18">
        <v>0</v>
      </c>
      <c r="R39" s="19">
        <v>36170.976746713124</v>
      </c>
      <c r="S39" s="20">
        <v>898.06897751797374</v>
      </c>
      <c r="T39" s="21"/>
      <c r="U39" s="22"/>
      <c r="V39" s="23"/>
      <c r="W39" s="24"/>
    </row>
    <row r="40" spans="1:23" x14ac:dyDescent="0.25">
      <c r="A40" s="25" t="s">
        <v>28</v>
      </c>
      <c r="B40" s="25"/>
      <c r="C40" s="25"/>
      <c r="D40" s="25"/>
      <c r="E40" s="26">
        <v>0</v>
      </c>
      <c r="F40" s="27">
        <v>79038.71676923956</v>
      </c>
      <c r="G40" s="28">
        <v>2568.7967752852487</v>
      </c>
      <c r="H40" s="29"/>
      <c r="I40" s="30"/>
      <c r="J40" s="31"/>
      <c r="K40" s="32"/>
      <c r="M40" s="25" t="s">
        <v>28</v>
      </c>
      <c r="N40" s="25"/>
      <c r="O40" s="25"/>
      <c r="P40" s="25"/>
      <c r="Q40" s="26">
        <v>0</v>
      </c>
      <c r="R40" s="27">
        <v>46002.570765065029</v>
      </c>
      <c r="S40" s="28">
        <v>1165.865318838552</v>
      </c>
      <c r="T40" s="29"/>
      <c r="U40" s="30"/>
      <c r="V40" s="31"/>
      <c r="W40" s="32"/>
    </row>
    <row r="41" spans="1:23" ht="15.75" thickBot="1" x14ac:dyDescent="0.3">
      <c r="A41" s="33" t="s">
        <v>28</v>
      </c>
      <c r="B41" s="33"/>
      <c r="C41" s="33"/>
      <c r="D41" s="33"/>
      <c r="E41" s="34">
        <v>0</v>
      </c>
      <c r="F41" s="35">
        <v>107354.51801885199</v>
      </c>
      <c r="G41" s="36">
        <v>4838.7714947444729</v>
      </c>
      <c r="H41" s="37"/>
      <c r="I41" s="38"/>
      <c r="J41" s="39"/>
      <c r="K41" s="40"/>
      <c r="M41" s="33" t="s">
        <v>28</v>
      </c>
      <c r="N41" s="33"/>
      <c r="O41" s="33"/>
      <c r="P41" s="33"/>
      <c r="Q41" s="34">
        <v>0</v>
      </c>
      <c r="R41" s="35">
        <v>53694.064486176889</v>
      </c>
      <c r="S41" s="36">
        <v>1503.562522720867</v>
      </c>
      <c r="T41" s="37"/>
      <c r="U41" s="38"/>
      <c r="V41" s="39"/>
      <c r="W41" s="40"/>
    </row>
    <row r="43" spans="1:23" ht="16.5" thickBot="1" x14ac:dyDescent="0.3">
      <c r="A43" s="90" t="s">
        <v>89</v>
      </c>
      <c r="B43" s="91"/>
      <c r="C43" s="91"/>
      <c r="D43" s="91"/>
      <c r="E43" s="91"/>
      <c r="F43" s="91"/>
      <c r="G43" s="91"/>
      <c r="H43" s="91"/>
      <c r="I43" s="91"/>
      <c r="J43" s="91"/>
      <c r="K43" s="91"/>
      <c r="L43" s="91"/>
      <c r="M43" s="91" t="s">
        <v>89</v>
      </c>
      <c r="N43" s="91"/>
      <c r="O43" s="91"/>
      <c r="P43" s="91"/>
      <c r="Q43" s="91"/>
      <c r="R43" s="91"/>
      <c r="S43" s="91"/>
      <c r="T43" s="91"/>
      <c r="U43" s="91"/>
      <c r="V43" s="91"/>
      <c r="W43" s="92"/>
    </row>
    <row r="44" spans="1:23" ht="30.75" customHeight="1" thickBot="1" x14ac:dyDescent="0.3">
      <c r="A44" s="4"/>
      <c r="B44" s="4" t="s">
        <v>87</v>
      </c>
      <c r="C44" s="65"/>
      <c r="D44" s="65"/>
      <c r="E44" s="66" t="s">
        <v>29</v>
      </c>
      <c r="F44" s="67"/>
      <c r="G44" s="68"/>
      <c r="H44" s="93" t="s">
        <v>30</v>
      </c>
      <c r="I44" s="94"/>
      <c r="J44" s="8" t="s">
        <v>31</v>
      </c>
      <c r="K44" s="9" t="s">
        <v>32</v>
      </c>
      <c r="M44" s="4"/>
      <c r="N44" s="41" t="s">
        <v>87</v>
      </c>
      <c r="O44" s="42"/>
      <c r="P44" s="42"/>
      <c r="Q44" s="5" t="s">
        <v>29</v>
      </c>
      <c r="R44" s="6"/>
      <c r="S44" s="7"/>
      <c r="T44" s="95" t="s">
        <v>30</v>
      </c>
      <c r="U44" s="96"/>
      <c r="V44" s="8" t="s">
        <v>31</v>
      </c>
      <c r="W44" s="9" t="s">
        <v>32</v>
      </c>
    </row>
    <row r="45" spans="1:23" ht="45.75" thickBot="1" x14ac:dyDescent="0.3">
      <c r="A45" s="11" t="s">
        <v>18</v>
      </c>
      <c r="B45" s="11" t="s">
        <v>84</v>
      </c>
      <c r="C45" s="16" t="s">
        <v>99</v>
      </c>
      <c r="D45" s="16" t="s">
        <v>100</v>
      </c>
      <c r="E45" s="12" t="s">
        <v>89</v>
      </c>
      <c r="F45" s="59" t="s">
        <v>12</v>
      </c>
      <c r="G45" s="12" t="s">
        <v>0</v>
      </c>
      <c r="H45" s="13" t="s">
        <v>33</v>
      </c>
      <c r="I45" s="14" t="s">
        <v>101</v>
      </c>
      <c r="J45" s="15" t="s">
        <v>102</v>
      </c>
      <c r="K45" s="16" t="s">
        <v>103</v>
      </c>
      <c r="M45" s="11" t="s">
        <v>18</v>
      </c>
      <c r="N45" s="11" t="s">
        <v>84</v>
      </c>
      <c r="O45" s="16" t="s">
        <v>99</v>
      </c>
      <c r="P45" s="16" t="s">
        <v>100</v>
      </c>
      <c r="Q45" s="12" t="s">
        <v>89</v>
      </c>
      <c r="R45" s="59" t="s">
        <v>12</v>
      </c>
      <c r="S45" s="12" t="s">
        <v>0</v>
      </c>
      <c r="T45" s="13" t="s">
        <v>33</v>
      </c>
      <c r="U45" s="14" t="s">
        <v>101</v>
      </c>
      <c r="V45" s="15" t="s">
        <v>102</v>
      </c>
      <c r="W45" s="16" t="s">
        <v>103</v>
      </c>
    </row>
    <row r="46" spans="1:23" x14ac:dyDescent="0.25">
      <c r="A46" s="17" t="s">
        <v>21</v>
      </c>
      <c r="B46" s="43"/>
      <c r="C46" s="43"/>
      <c r="D46" s="87"/>
      <c r="E46" s="18">
        <v>0</v>
      </c>
      <c r="F46" s="19">
        <v>496125.52014721959</v>
      </c>
      <c r="G46" s="20">
        <v>6886.1628579217768</v>
      </c>
      <c r="H46" s="21">
        <f t="shared" ref="H46:H81" si="14">GEOMEAN(G46,F46)</f>
        <v>58449.988278056189</v>
      </c>
      <c r="I46" s="22">
        <f t="shared" ref="I46:I51" si="15">E46/H46</f>
        <v>0</v>
      </c>
      <c r="J46" s="23">
        <f t="shared" ref="J46:J51" si="16">E46/F46</f>
        <v>0</v>
      </c>
      <c r="K46" s="24">
        <f t="shared" ref="K46:K81" si="17">E46/G46</f>
        <v>0</v>
      </c>
      <c r="M46" s="17" t="s">
        <v>21</v>
      </c>
      <c r="N46" s="43"/>
      <c r="O46" s="43"/>
      <c r="P46" s="87"/>
      <c r="Q46" s="18">
        <v>0</v>
      </c>
      <c r="R46" s="19">
        <v>316986.74747915874</v>
      </c>
      <c r="S46" s="20">
        <v>7479.8341689875078</v>
      </c>
      <c r="T46" s="21">
        <f t="shared" ref="T46:T81" si="18">GEOMEAN(S46,R46)</f>
        <v>48693.000574115642</v>
      </c>
      <c r="U46" s="22">
        <f t="shared" ref="U46:U51" si="19">Q46/T46</f>
        <v>0</v>
      </c>
      <c r="V46" s="23">
        <f t="shared" ref="V46:V51" si="20">Q46/R46</f>
        <v>0</v>
      </c>
      <c r="W46" s="24">
        <f t="shared" ref="W46:W81" si="21">Q46/S46</f>
        <v>0</v>
      </c>
    </row>
    <row r="47" spans="1:23" x14ac:dyDescent="0.25">
      <c r="A47" s="25" t="s">
        <v>21</v>
      </c>
      <c r="B47" s="44"/>
      <c r="C47" s="44"/>
      <c r="D47" s="88"/>
      <c r="E47" s="26">
        <v>0</v>
      </c>
      <c r="F47" s="27">
        <v>379959.3394591895</v>
      </c>
      <c r="G47" s="28">
        <v>7229.8952261054974</v>
      </c>
      <c r="H47" s="29">
        <f t="shared" si="14"/>
        <v>52412.462396554052</v>
      </c>
      <c r="I47" s="30">
        <f t="shared" si="15"/>
        <v>0</v>
      </c>
      <c r="J47" s="31">
        <f t="shared" si="16"/>
        <v>0</v>
      </c>
      <c r="K47" s="32">
        <f t="shared" si="17"/>
        <v>0</v>
      </c>
      <c r="M47" s="25" t="s">
        <v>21</v>
      </c>
      <c r="N47" s="44"/>
      <c r="O47" s="44"/>
      <c r="P47" s="88"/>
      <c r="Q47" s="26">
        <v>0</v>
      </c>
      <c r="R47" s="27">
        <v>153353.03135016764</v>
      </c>
      <c r="S47" s="28">
        <v>8666.0927753570231</v>
      </c>
      <c r="T47" s="29">
        <f t="shared" si="18"/>
        <v>36455.062708254758</v>
      </c>
      <c r="U47" s="30">
        <f t="shared" si="19"/>
        <v>0</v>
      </c>
      <c r="V47" s="31">
        <f t="shared" si="20"/>
        <v>0</v>
      </c>
      <c r="W47" s="32">
        <f t="shared" si="21"/>
        <v>0</v>
      </c>
    </row>
    <row r="48" spans="1:23" ht="15.75" thickBot="1" x14ac:dyDescent="0.3">
      <c r="A48" s="33" t="s">
        <v>21</v>
      </c>
      <c r="B48" s="45"/>
      <c r="C48" s="45"/>
      <c r="D48" s="89"/>
      <c r="E48" s="34">
        <v>0</v>
      </c>
      <c r="F48" s="35">
        <v>548003.80230833043</v>
      </c>
      <c r="G48" s="36">
        <v>8479.9218865758849</v>
      </c>
      <c r="H48" s="37">
        <f t="shared" si="14"/>
        <v>68169.123781380782</v>
      </c>
      <c r="I48" s="38">
        <f t="shared" si="15"/>
        <v>0</v>
      </c>
      <c r="J48" s="39">
        <f t="shared" si="16"/>
        <v>0</v>
      </c>
      <c r="K48" s="40">
        <f t="shared" si="17"/>
        <v>0</v>
      </c>
      <c r="M48" s="33" t="s">
        <v>21</v>
      </c>
      <c r="N48" s="45"/>
      <c r="O48" s="45"/>
      <c r="P48" s="89"/>
      <c r="Q48" s="34">
        <v>0</v>
      </c>
      <c r="R48" s="35">
        <v>140280.80032816427</v>
      </c>
      <c r="S48" s="36">
        <v>2966.075917219378</v>
      </c>
      <c r="T48" s="37">
        <f t="shared" si="18"/>
        <v>20398.124999656913</v>
      </c>
      <c r="U48" s="38">
        <f t="shared" si="19"/>
        <v>0</v>
      </c>
      <c r="V48" s="39">
        <f t="shared" si="20"/>
        <v>0</v>
      </c>
      <c r="W48" s="40">
        <f t="shared" si="21"/>
        <v>0</v>
      </c>
    </row>
    <row r="49" spans="1:23" x14ac:dyDescent="0.25">
      <c r="A49" s="17" t="s">
        <v>22</v>
      </c>
      <c r="B49" s="43"/>
      <c r="C49" s="43"/>
      <c r="D49" s="87"/>
      <c r="E49" s="18">
        <v>0</v>
      </c>
      <c r="F49" s="19">
        <v>46188.366205635692</v>
      </c>
      <c r="G49" s="20">
        <v>1784.5597665093444</v>
      </c>
      <c r="H49" s="21">
        <f t="shared" si="14"/>
        <v>9078.8710758208981</v>
      </c>
      <c r="I49" s="22">
        <f t="shared" si="15"/>
        <v>0</v>
      </c>
      <c r="J49" s="23">
        <f t="shared" si="16"/>
        <v>0</v>
      </c>
      <c r="K49" s="24">
        <f t="shared" si="17"/>
        <v>0</v>
      </c>
      <c r="M49" s="17" t="s">
        <v>22</v>
      </c>
      <c r="N49" s="43"/>
      <c r="O49" s="43"/>
      <c r="P49" s="87"/>
      <c r="Q49" s="18">
        <v>0</v>
      </c>
      <c r="R49" s="19">
        <v>87846.688974404082</v>
      </c>
      <c r="S49" s="20">
        <v>3484.2333094814289</v>
      </c>
      <c r="T49" s="21">
        <f t="shared" si="18"/>
        <v>17495.095308464988</v>
      </c>
      <c r="U49" s="22">
        <f t="shared" si="19"/>
        <v>0</v>
      </c>
      <c r="V49" s="23">
        <f t="shared" si="20"/>
        <v>0</v>
      </c>
      <c r="W49" s="24">
        <f t="shared" si="21"/>
        <v>0</v>
      </c>
    </row>
    <row r="50" spans="1:23" x14ac:dyDescent="0.25">
      <c r="A50" s="25" t="s">
        <v>22</v>
      </c>
      <c r="B50" s="44"/>
      <c r="C50" s="44"/>
      <c r="D50" s="88"/>
      <c r="E50" s="26">
        <v>0</v>
      </c>
      <c r="F50" s="27">
        <v>56381.599391898446</v>
      </c>
      <c r="G50" s="28">
        <v>1920.9543284248055</v>
      </c>
      <c r="H50" s="29">
        <f t="shared" si="14"/>
        <v>10407.03979983649</v>
      </c>
      <c r="I50" s="30">
        <f t="shared" si="15"/>
        <v>0</v>
      </c>
      <c r="J50" s="31">
        <f t="shared" si="16"/>
        <v>0</v>
      </c>
      <c r="K50" s="32">
        <f t="shared" si="17"/>
        <v>0</v>
      </c>
      <c r="M50" s="25" t="s">
        <v>22</v>
      </c>
      <c r="N50" s="44"/>
      <c r="O50" s="44"/>
      <c r="P50" s="88"/>
      <c r="Q50" s="26">
        <v>0</v>
      </c>
      <c r="R50" s="27">
        <v>69493.35736633066</v>
      </c>
      <c r="S50" s="28">
        <v>2667.67662945748</v>
      </c>
      <c r="T50" s="29">
        <f t="shared" si="18"/>
        <v>13615.645608956525</v>
      </c>
      <c r="U50" s="30">
        <f t="shared" si="19"/>
        <v>0</v>
      </c>
      <c r="V50" s="31">
        <f t="shared" si="20"/>
        <v>0</v>
      </c>
      <c r="W50" s="32">
        <f t="shared" si="21"/>
        <v>0</v>
      </c>
    </row>
    <row r="51" spans="1:23" ht="15.75" thickBot="1" x14ac:dyDescent="0.3">
      <c r="A51" s="33" t="s">
        <v>22</v>
      </c>
      <c r="B51" s="45"/>
      <c r="C51" s="45"/>
      <c r="D51" s="89"/>
      <c r="E51" s="34">
        <v>0</v>
      </c>
      <c r="F51" s="35">
        <v>53445.233977177326</v>
      </c>
      <c r="G51" s="36">
        <v>1691.3790642773949</v>
      </c>
      <c r="H51" s="37">
        <f t="shared" si="14"/>
        <v>9507.6889849429026</v>
      </c>
      <c r="I51" s="38">
        <f t="shared" si="15"/>
        <v>0</v>
      </c>
      <c r="J51" s="39">
        <f t="shared" si="16"/>
        <v>0</v>
      </c>
      <c r="K51" s="40">
        <f t="shared" si="17"/>
        <v>0</v>
      </c>
      <c r="M51" s="33" t="s">
        <v>22</v>
      </c>
      <c r="N51" s="45"/>
      <c r="O51" s="45"/>
      <c r="P51" s="89"/>
      <c r="Q51" s="34">
        <v>0</v>
      </c>
      <c r="R51" s="35">
        <v>78092.700596419221</v>
      </c>
      <c r="S51" s="36">
        <v>2324.0693738443715</v>
      </c>
      <c r="T51" s="37">
        <f t="shared" si="18"/>
        <v>13471.928361483222</v>
      </c>
      <c r="U51" s="38">
        <f t="shared" si="19"/>
        <v>0</v>
      </c>
      <c r="V51" s="39">
        <f t="shared" si="20"/>
        <v>0</v>
      </c>
      <c r="W51" s="40">
        <f t="shared" si="21"/>
        <v>0</v>
      </c>
    </row>
    <row r="52" spans="1:23" x14ac:dyDescent="0.25">
      <c r="A52" s="17" t="s">
        <v>23</v>
      </c>
      <c r="B52" s="43"/>
      <c r="C52" s="43"/>
      <c r="D52" s="87"/>
      <c r="E52" s="18">
        <v>0</v>
      </c>
      <c r="F52" s="19">
        <v>351954.01983271661</v>
      </c>
      <c r="G52" s="20">
        <v>14558.561357054816</v>
      </c>
      <c r="H52" s="21">
        <f t="shared" si="14"/>
        <v>71581.730857787261</v>
      </c>
      <c r="I52" s="22">
        <f>(E52/H52)</f>
        <v>0</v>
      </c>
      <c r="J52" s="23">
        <f>(E52/F52)</f>
        <v>0</v>
      </c>
      <c r="K52" s="24">
        <f t="shared" si="17"/>
        <v>0</v>
      </c>
      <c r="M52" s="17" t="s">
        <v>23</v>
      </c>
      <c r="N52" s="43"/>
      <c r="O52" s="43"/>
      <c r="P52" s="87"/>
      <c r="Q52" s="18">
        <v>0</v>
      </c>
      <c r="R52" s="19">
        <v>401982.87465393962</v>
      </c>
      <c r="S52" s="20">
        <v>15352.069515247678</v>
      </c>
      <c r="T52" s="21">
        <f t="shared" si="18"/>
        <v>78557.425082714966</v>
      </c>
      <c r="U52" s="22">
        <f>(Q52/T52)</f>
        <v>0</v>
      </c>
      <c r="V52" s="23">
        <f>(Q52/R52)</f>
        <v>0</v>
      </c>
      <c r="W52" s="24">
        <f t="shared" si="21"/>
        <v>0</v>
      </c>
    </row>
    <row r="53" spans="1:23" x14ac:dyDescent="0.25">
      <c r="A53" s="25" t="s">
        <v>23</v>
      </c>
      <c r="B53" s="44"/>
      <c r="C53" s="44"/>
      <c r="D53" s="88"/>
      <c r="E53" s="26"/>
      <c r="F53" s="27"/>
      <c r="G53" s="28"/>
      <c r="H53" s="29"/>
      <c r="I53" s="30"/>
      <c r="J53" s="31"/>
      <c r="K53" s="32"/>
      <c r="M53" s="25" t="s">
        <v>23</v>
      </c>
      <c r="N53" s="44"/>
      <c r="O53" s="44"/>
      <c r="P53" s="88"/>
      <c r="Q53" s="26">
        <v>0</v>
      </c>
      <c r="R53" s="27">
        <v>339820.36005348788</v>
      </c>
      <c r="S53" s="28">
        <v>13082.595308853799</v>
      </c>
      <c r="T53" s="29">
        <f t="shared" si="18"/>
        <v>66676.32449594661</v>
      </c>
      <c r="U53" s="30">
        <f>(Q53/T53)</f>
        <v>0</v>
      </c>
      <c r="V53" s="31">
        <f>Q53/R53</f>
        <v>0</v>
      </c>
      <c r="W53" s="32">
        <f t="shared" si="21"/>
        <v>0</v>
      </c>
    </row>
    <row r="54" spans="1:23" ht="15.75" thickBot="1" x14ac:dyDescent="0.3">
      <c r="A54" s="33" t="s">
        <v>23</v>
      </c>
      <c r="B54" s="45"/>
      <c r="C54" s="45"/>
      <c r="D54" s="89"/>
      <c r="E54" s="34">
        <v>0</v>
      </c>
      <c r="F54" s="35">
        <v>341882.97181240964</v>
      </c>
      <c r="G54" s="36">
        <v>14003.826970662807</v>
      </c>
      <c r="H54" s="37">
        <f t="shared" si="14"/>
        <v>69192.990840669503</v>
      </c>
      <c r="I54" s="38">
        <f>(E54/H54)</f>
        <v>0</v>
      </c>
      <c r="J54" s="39">
        <f>(E54/F54)</f>
        <v>0</v>
      </c>
      <c r="K54" s="40">
        <f t="shared" si="17"/>
        <v>0</v>
      </c>
      <c r="M54" s="33" t="s">
        <v>23</v>
      </c>
      <c r="N54" s="45"/>
      <c r="O54" s="45"/>
      <c r="P54" s="89"/>
      <c r="Q54" s="34">
        <v>0</v>
      </c>
      <c r="R54" s="35">
        <v>366585.10070322541</v>
      </c>
      <c r="S54" s="36">
        <v>12342.924485324365</v>
      </c>
      <c r="T54" s="37">
        <f t="shared" si="18"/>
        <v>67266.129778848874</v>
      </c>
      <c r="U54" s="38">
        <f>(Q54/T54)</f>
        <v>0</v>
      </c>
      <c r="V54" s="39">
        <f>(Q54/R54)</f>
        <v>0</v>
      </c>
      <c r="W54" s="40">
        <f t="shared" si="21"/>
        <v>0</v>
      </c>
    </row>
    <row r="55" spans="1:23" x14ac:dyDescent="0.25">
      <c r="A55" s="17" t="s">
        <v>24</v>
      </c>
      <c r="B55" s="43"/>
      <c r="C55" s="43"/>
      <c r="D55" s="87"/>
      <c r="E55" s="18">
        <v>0</v>
      </c>
      <c r="F55" s="19">
        <v>40666.312386374098</v>
      </c>
      <c r="G55" s="20">
        <v>2061.9852704992609</v>
      </c>
      <c r="H55" s="21">
        <f t="shared" si="14"/>
        <v>9157.1467797685236</v>
      </c>
      <c r="I55" s="22">
        <f>E55/H55</f>
        <v>0</v>
      </c>
      <c r="J55" s="23">
        <f>E55/F55</f>
        <v>0</v>
      </c>
      <c r="K55" s="24">
        <f t="shared" si="17"/>
        <v>0</v>
      </c>
      <c r="M55" s="17" t="s">
        <v>24</v>
      </c>
      <c r="N55" s="43"/>
      <c r="O55" s="43"/>
      <c r="P55" s="87"/>
      <c r="Q55" s="18">
        <v>0</v>
      </c>
      <c r="R55" s="19">
        <v>38680.371363329519</v>
      </c>
      <c r="S55" s="20">
        <v>1501.3323050093379</v>
      </c>
      <c r="T55" s="21">
        <f t="shared" si="18"/>
        <v>7620.5046484812738</v>
      </c>
      <c r="U55" s="22">
        <f>Q55/T55</f>
        <v>0</v>
      </c>
      <c r="V55" s="23">
        <f>Q55/R55</f>
        <v>0</v>
      </c>
      <c r="W55" s="24">
        <f t="shared" si="21"/>
        <v>0</v>
      </c>
    </row>
    <row r="56" spans="1:23" x14ac:dyDescent="0.25">
      <c r="A56" s="25" t="s">
        <v>24</v>
      </c>
      <c r="B56" s="44"/>
      <c r="C56" s="44"/>
      <c r="D56" s="88"/>
      <c r="E56" s="26">
        <v>0</v>
      </c>
      <c r="F56" s="27">
        <v>48023.846167191026</v>
      </c>
      <c r="G56" s="28">
        <v>3110.0823628958583</v>
      </c>
      <c r="H56" s="29">
        <f t="shared" si="14"/>
        <v>12221.215854529561</v>
      </c>
      <c r="I56" s="30">
        <f>E56/H56</f>
        <v>0</v>
      </c>
      <c r="J56" s="31">
        <f>E56/F56</f>
        <v>0</v>
      </c>
      <c r="K56" s="32">
        <f t="shared" si="17"/>
        <v>0</v>
      </c>
      <c r="M56" s="25" t="s">
        <v>24</v>
      </c>
      <c r="N56" s="44"/>
      <c r="O56" s="44"/>
      <c r="P56" s="88"/>
      <c r="Q56" s="26">
        <v>0</v>
      </c>
      <c r="R56" s="27">
        <v>47459.422619792378</v>
      </c>
      <c r="S56" s="28">
        <v>1526.3112879352791</v>
      </c>
      <c r="T56" s="29">
        <f t="shared" si="18"/>
        <v>8511.0429715446753</v>
      </c>
      <c r="U56" s="30">
        <f>Q56/T56</f>
        <v>0</v>
      </c>
      <c r="V56" s="31">
        <f>Q56/R56</f>
        <v>0</v>
      </c>
      <c r="W56" s="32">
        <f t="shared" si="21"/>
        <v>0</v>
      </c>
    </row>
    <row r="57" spans="1:23" ht="15.75" thickBot="1" x14ac:dyDescent="0.3">
      <c r="A57" s="33" t="s">
        <v>24</v>
      </c>
      <c r="B57" s="45"/>
      <c r="C57" s="45"/>
      <c r="D57" s="89"/>
      <c r="E57" s="34">
        <v>0</v>
      </c>
      <c r="F57" s="35">
        <v>50330.233152438072</v>
      </c>
      <c r="G57" s="36">
        <v>2900.8884554735778</v>
      </c>
      <c r="H57" s="37">
        <f t="shared" si="14"/>
        <v>12083.144967813683</v>
      </c>
      <c r="I57" s="38">
        <f>E57/H57</f>
        <v>0</v>
      </c>
      <c r="J57" s="39">
        <f>E57/F57</f>
        <v>0</v>
      </c>
      <c r="K57" s="40">
        <f t="shared" si="17"/>
        <v>0</v>
      </c>
      <c r="M57" s="33" t="s">
        <v>24</v>
      </c>
      <c r="N57" s="45"/>
      <c r="O57" s="45"/>
      <c r="P57" s="89"/>
      <c r="Q57" s="34">
        <v>0</v>
      </c>
      <c r="R57" s="35">
        <v>59267.030530818272</v>
      </c>
      <c r="S57" s="36">
        <v>2863.6506623791656</v>
      </c>
      <c r="T57" s="37">
        <f t="shared" si="18"/>
        <v>13027.66560964872</v>
      </c>
      <c r="U57" s="38">
        <f>Q57/T57</f>
        <v>0</v>
      </c>
      <c r="V57" s="39">
        <f>Q57/R57</f>
        <v>0</v>
      </c>
      <c r="W57" s="40">
        <f t="shared" si="21"/>
        <v>0</v>
      </c>
    </row>
    <row r="58" spans="1:23" x14ac:dyDescent="0.25">
      <c r="A58" s="17" t="s">
        <v>16</v>
      </c>
      <c r="B58" s="43"/>
      <c r="C58" s="43"/>
      <c r="D58" s="87"/>
      <c r="E58" s="18">
        <v>0</v>
      </c>
      <c r="F58" s="19">
        <v>192549.9737496122</v>
      </c>
      <c r="G58" s="20">
        <v>5092.4923682916597</v>
      </c>
      <c r="H58" s="21">
        <f t="shared" si="14"/>
        <v>31313.883052643909</v>
      </c>
      <c r="I58" s="22">
        <f>(E58/H58)</f>
        <v>0</v>
      </c>
      <c r="J58" s="23">
        <f>(E58/F58)</f>
        <v>0</v>
      </c>
      <c r="K58" s="24">
        <f t="shared" si="17"/>
        <v>0</v>
      </c>
      <c r="M58" s="17" t="s">
        <v>16</v>
      </c>
      <c r="N58" s="43"/>
      <c r="O58" s="43"/>
      <c r="P58" s="87">
        <f>_xlfn.STDEV.P(N58:N60)</f>
        <v>0.24250000000000327</v>
      </c>
      <c r="Q58" s="18">
        <v>0</v>
      </c>
      <c r="R58" s="19">
        <v>192540.54489738098</v>
      </c>
      <c r="S58" s="20">
        <v>5887.6016933033816</v>
      </c>
      <c r="T58" s="21">
        <f t="shared" si="18"/>
        <v>33669.007086152335</v>
      </c>
      <c r="U58" s="22">
        <f>(Q58/T58)</f>
        <v>0</v>
      </c>
      <c r="V58" s="23">
        <f>(Q58/R58)</f>
        <v>0</v>
      </c>
      <c r="W58" s="24">
        <f t="shared" si="21"/>
        <v>0</v>
      </c>
    </row>
    <row r="59" spans="1:23" x14ac:dyDescent="0.25">
      <c r="A59" s="25" t="s">
        <v>16</v>
      </c>
      <c r="B59" s="44"/>
      <c r="C59" s="44"/>
      <c r="D59" s="88"/>
      <c r="E59" s="26">
        <v>0</v>
      </c>
      <c r="F59" s="27">
        <v>204645.44505756162</v>
      </c>
      <c r="G59" s="28">
        <v>5870.3856402909851</v>
      </c>
      <c r="H59" s="29">
        <f t="shared" si="14"/>
        <v>34660.462807309246</v>
      </c>
      <c r="I59" s="30">
        <f>(E59/H59)</f>
        <v>0</v>
      </c>
      <c r="J59" s="31">
        <f>(E59/F59)</f>
        <v>0</v>
      </c>
      <c r="K59" s="32">
        <f t="shared" si="17"/>
        <v>0</v>
      </c>
      <c r="M59" s="25" t="s">
        <v>16</v>
      </c>
      <c r="N59" s="44">
        <v>38.215000000000003</v>
      </c>
      <c r="O59" s="44">
        <v>1.0250000000000021</v>
      </c>
      <c r="P59" s="88"/>
      <c r="Q59" s="26">
        <v>4.4524998054904064</v>
      </c>
      <c r="R59" s="27">
        <v>216018.77134305364</v>
      </c>
      <c r="S59" s="28">
        <v>5227.8705241077396</v>
      </c>
      <c r="T59" s="29">
        <f t="shared" si="18"/>
        <v>33605.329448739525</v>
      </c>
      <c r="U59" s="30">
        <f>(Q59/T59)</f>
        <v>1.3249385971002322E-4</v>
      </c>
      <c r="V59" s="31">
        <f>(Q59/R59)</f>
        <v>2.0611633784452511E-5</v>
      </c>
      <c r="W59" s="32">
        <f t="shared" si="21"/>
        <v>8.5168517180335705E-4</v>
      </c>
    </row>
    <row r="60" spans="1:23" ht="15.75" thickBot="1" x14ac:dyDescent="0.3">
      <c r="A60" s="33" t="s">
        <v>16</v>
      </c>
      <c r="B60" s="45"/>
      <c r="C60" s="45"/>
      <c r="D60" s="89"/>
      <c r="E60" s="34">
        <v>0</v>
      </c>
      <c r="F60" s="35">
        <v>143210.07247183833</v>
      </c>
      <c r="G60" s="36">
        <v>4004.3502345027191</v>
      </c>
      <c r="H60" s="37">
        <f t="shared" si="14"/>
        <v>23947.093503925633</v>
      </c>
      <c r="I60" s="38">
        <f>(E60/H60)</f>
        <v>0</v>
      </c>
      <c r="J60" s="39">
        <f>(E60/F60)</f>
        <v>0</v>
      </c>
      <c r="K60" s="40">
        <f t="shared" si="17"/>
        <v>0</v>
      </c>
      <c r="M60" s="33" t="s">
        <v>16</v>
      </c>
      <c r="N60" s="45">
        <v>37.729999999999997</v>
      </c>
      <c r="O60" s="45">
        <v>7.0000000000000284E-2</v>
      </c>
      <c r="P60" s="89"/>
      <c r="Q60" s="34">
        <v>4.9796664070007193</v>
      </c>
      <c r="R60" s="35">
        <v>235615.1512990309</v>
      </c>
      <c r="S60" s="36">
        <v>5731.9994364801487</v>
      </c>
      <c r="T60" s="37">
        <f t="shared" si="18"/>
        <v>36749.774345868165</v>
      </c>
      <c r="U60" s="38">
        <f>(Q60/T60)</f>
        <v>1.355019587368049E-4</v>
      </c>
      <c r="V60" s="39">
        <f>(Q60/R60)</f>
        <v>2.1134746129635684E-5</v>
      </c>
      <c r="W60" s="40">
        <f t="shared" si="21"/>
        <v>8.6874858628014544E-4</v>
      </c>
    </row>
    <row r="61" spans="1:23" x14ac:dyDescent="0.25">
      <c r="A61" s="17" t="s">
        <v>25</v>
      </c>
      <c r="B61" s="43"/>
      <c r="C61" s="43"/>
      <c r="D61" s="87"/>
      <c r="E61" s="18">
        <v>0</v>
      </c>
      <c r="F61" s="19">
        <v>98873.152763331891</v>
      </c>
      <c r="G61" s="20">
        <v>3979.5463913002086</v>
      </c>
      <c r="H61" s="21">
        <f t="shared" si="14"/>
        <v>19836.085759942449</v>
      </c>
      <c r="I61" s="22">
        <f t="shared" ref="I61:I81" si="22">E61/H61</f>
        <v>0</v>
      </c>
      <c r="J61" s="23">
        <f t="shared" ref="J61:J81" si="23">E61/F61</f>
        <v>0</v>
      </c>
      <c r="K61" s="24">
        <f t="shared" si="17"/>
        <v>0</v>
      </c>
      <c r="M61" s="17" t="s">
        <v>25</v>
      </c>
      <c r="N61" s="43"/>
      <c r="O61" s="43"/>
      <c r="P61" s="87"/>
      <c r="Q61" s="18">
        <v>0</v>
      </c>
      <c r="R61" s="19">
        <v>93371.949592433011</v>
      </c>
      <c r="S61" s="20">
        <v>3884.9115907368546</v>
      </c>
      <c r="T61" s="21">
        <f t="shared" si="18"/>
        <v>19045.780877174355</v>
      </c>
      <c r="U61" s="22">
        <f t="shared" ref="U61:U81" si="24">Q61/T61</f>
        <v>0</v>
      </c>
      <c r="V61" s="23">
        <f t="shared" ref="V61:V81" si="25">Q61/R61</f>
        <v>0</v>
      </c>
      <c r="W61" s="24">
        <f t="shared" si="21"/>
        <v>0</v>
      </c>
    </row>
    <row r="62" spans="1:23" x14ac:dyDescent="0.25">
      <c r="A62" s="25" t="s">
        <v>25</v>
      </c>
      <c r="B62" s="44"/>
      <c r="C62" s="44"/>
      <c r="D62" s="88"/>
      <c r="E62" s="26">
        <v>0</v>
      </c>
      <c r="F62" s="27">
        <v>78440.403582614919</v>
      </c>
      <c r="G62" s="28">
        <v>3705.4115493547906</v>
      </c>
      <c r="H62" s="29">
        <f t="shared" si="14"/>
        <v>17048.576989622103</v>
      </c>
      <c r="I62" s="30">
        <f t="shared" si="22"/>
        <v>0</v>
      </c>
      <c r="J62" s="31">
        <f t="shared" si="23"/>
        <v>0</v>
      </c>
      <c r="K62" s="32">
        <f t="shared" si="17"/>
        <v>0</v>
      </c>
      <c r="M62" s="25" t="s">
        <v>25</v>
      </c>
      <c r="N62" s="44"/>
      <c r="O62" s="44"/>
      <c r="P62" s="88"/>
      <c r="Q62" s="26">
        <v>0</v>
      </c>
      <c r="R62" s="27">
        <v>93164.835744922282</v>
      </c>
      <c r="S62" s="28">
        <v>4828.7941817446708</v>
      </c>
      <c r="T62" s="29">
        <f t="shared" si="18"/>
        <v>21210.22906025012</v>
      </c>
      <c r="U62" s="30">
        <f t="shared" si="24"/>
        <v>0</v>
      </c>
      <c r="V62" s="31">
        <f t="shared" si="25"/>
        <v>0</v>
      </c>
      <c r="W62" s="32">
        <f t="shared" si="21"/>
        <v>0</v>
      </c>
    </row>
    <row r="63" spans="1:23" ht="15.75" thickBot="1" x14ac:dyDescent="0.3">
      <c r="A63" s="33" t="s">
        <v>25</v>
      </c>
      <c r="B63" s="45"/>
      <c r="C63" s="45"/>
      <c r="D63" s="89"/>
      <c r="E63" s="34">
        <v>0</v>
      </c>
      <c r="F63" s="35">
        <v>79509.001305578437</v>
      </c>
      <c r="G63" s="36">
        <v>3490.1006403144293</v>
      </c>
      <c r="H63" s="37">
        <f t="shared" si="14"/>
        <v>16658.163655318076</v>
      </c>
      <c r="I63" s="38">
        <f t="shared" si="22"/>
        <v>0</v>
      </c>
      <c r="J63" s="39">
        <f t="shared" si="23"/>
        <v>0</v>
      </c>
      <c r="K63" s="40">
        <f t="shared" si="17"/>
        <v>0</v>
      </c>
      <c r="M63" s="33" t="s">
        <v>25</v>
      </c>
      <c r="N63" s="45"/>
      <c r="O63" s="45"/>
      <c r="P63" s="89"/>
      <c r="Q63" s="34">
        <v>0</v>
      </c>
      <c r="R63" s="35">
        <v>89806.677332644409</v>
      </c>
      <c r="S63" s="36">
        <v>3322.1167859201537</v>
      </c>
      <c r="T63" s="37">
        <f t="shared" si="18"/>
        <v>17272.760933171423</v>
      </c>
      <c r="U63" s="38">
        <f t="shared" si="24"/>
        <v>0</v>
      </c>
      <c r="V63" s="39">
        <f t="shared" si="25"/>
        <v>0</v>
      </c>
      <c r="W63" s="40">
        <f t="shared" si="21"/>
        <v>0</v>
      </c>
    </row>
    <row r="64" spans="1:23" x14ac:dyDescent="0.25">
      <c r="A64" s="17" t="s">
        <v>15</v>
      </c>
      <c r="B64" s="43">
        <v>33.695</v>
      </c>
      <c r="C64" s="43">
        <v>5.000000000002558E-3</v>
      </c>
      <c r="D64" s="87">
        <f>_xlfn.STDEV.P(B64:B66)</f>
        <v>0.77515390745768276</v>
      </c>
      <c r="E64" s="18">
        <v>60.992046146741039</v>
      </c>
      <c r="F64" s="19">
        <v>273672.68009926315</v>
      </c>
      <c r="G64" s="20">
        <v>5584.4814811423121</v>
      </c>
      <c r="H64" s="21">
        <f t="shared" si="14"/>
        <v>39093.733691077898</v>
      </c>
      <c r="I64" s="22">
        <f t="shared" si="22"/>
        <v>1.5601489136009756E-3</v>
      </c>
      <c r="J64" s="23">
        <f t="shared" si="23"/>
        <v>2.2286494261911259E-4</v>
      </c>
      <c r="K64" s="24">
        <f t="shared" si="17"/>
        <v>1.0921702641990863E-2</v>
      </c>
      <c r="M64" s="17" t="s">
        <v>15</v>
      </c>
      <c r="N64" s="43">
        <v>31.88</v>
      </c>
      <c r="O64" s="43">
        <v>3.741657386773925E-2</v>
      </c>
      <c r="P64" s="87">
        <f>_xlfn.STDEV.P(N64:N66)</f>
        <v>0.12294985427672206</v>
      </c>
      <c r="Q64" s="18">
        <v>188.36590188213563</v>
      </c>
      <c r="R64" s="19">
        <v>267498.73571654194</v>
      </c>
      <c r="S64" s="20">
        <v>6346.2701734951333</v>
      </c>
      <c r="T64" s="21">
        <f t="shared" si="18"/>
        <v>41202.175281476913</v>
      </c>
      <c r="U64" s="22">
        <f t="shared" si="24"/>
        <v>4.5717465302570681E-3</v>
      </c>
      <c r="V64" s="23">
        <f t="shared" si="25"/>
        <v>7.0417492395829378E-4</v>
      </c>
      <c r="W64" s="24">
        <f t="shared" si="21"/>
        <v>2.9681355620319476E-2</v>
      </c>
    </row>
    <row r="65" spans="1:23" x14ac:dyDescent="0.25">
      <c r="A65" s="25" t="s">
        <v>15</v>
      </c>
      <c r="B65" s="44">
        <v>32.036666666666669</v>
      </c>
      <c r="C65" s="44">
        <v>0.25837096500101486</v>
      </c>
      <c r="D65" s="88"/>
      <c r="E65" s="26">
        <v>173.10802843425571</v>
      </c>
      <c r="F65" s="27">
        <v>282328.3401311842</v>
      </c>
      <c r="G65" s="28">
        <v>6388.0839430275664</v>
      </c>
      <c r="H65" s="29">
        <f t="shared" si="14"/>
        <v>42468.071962989357</v>
      </c>
      <c r="I65" s="30">
        <f t="shared" si="22"/>
        <v>4.0761923118411928E-3</v>
      </c>
      <c r="J65" s="31">
        <f t="shared" si="23"/>
        <v>6.1314435650994465E-4</v>
      </c>
      <c r="K65" s="32">
        <f t="shared" si="17"/>
        <v>2.7098583859906662E-2</v>
      </c>
      <c r="M65" s="25" t="s">
        <v>15</v>
      </c>
      <c r="N65" s="44">
        <v>31.975000000000001</v>
      </c>
      <c r="O65" s="44">
        <v>2.5000000000000355E-2</v>
      </c>
      <c r="P65" s="88"/>
      <c r="Q65" s="26">
        <v>177.54584803844591</v>
      </c>
      <c r="R65" s="27">
        <v>253432.85256061368</v>
      </c>
      <c r="S65" s="28">
        <v>6073.8589060673121</v>
      </c>
      <c r="T65" s="29">
        <f t="shared" si="18"/>
        <v>39234.110014314421</v>
      </c>
      <c r="U65" s="30">
        <f t="shared" si="24"/>
        <v>4.5252931179952591E-3</v>
      </c>
      <c r="V65" s="31">
        <f t="shared" si="25"/>
        <v>7.0056366506778033E-4</v>
      </c>
      <c r="W65" s="32">
        <f t="shared" si="21"/>
        <v>2.9231144612380019E-2</v>
      </c>
    </row>
    <row r="66" spans="1:23" ht="15.75" thickBot="1" x14ac:dyDescent="0.3">
      <c r="A66" s="33" t="s">
        <v>15</v>
      </c>
      <c r="B66" s="45">
        <v>32.064999999999998</v>
      </c>
      <c r="C66" s="45">
        <v>4.9999999999990052E-3</v>
      </c>
      <c r="D66" s="89"/>
      <c r="E66" s="34">
        <v>167.87339074792652</v>
      </c>
      <c r="F66" s="35">
        <v>235135.08761148169</v>
      </c>
      <c r="G66" s="36">
        <v>5454.0279778474633</v>
      </c>
      <c r="H66" s="37">
        <f t="shared" si="14"/>
        <v>35811.078542912328</v>
      </c>
      <c r="I66" s="38">
        <f t="shared" si="22"/>
        <v>4.6877502040817967E-3</v>
      </c>
      <c r="J66" s="39">
        <f t="shared" si="23"/>
        <v>7.1394444977649198E-4</v>
      </c>
      <c r="K66" s="40">
        <f t="shared" si="17"/>
        <v>3.0779708397128718E-2</v>
      </c>
      <c r="M66" s="33" t="s">
        <v>15</v>
      </c>
      <c r="N66" s="45">
        <v>31.679999999999996</v>
      </c>
      <c r="O66" s="45">
        <v>6.6833125519211389E-2</v>
      </c>
      <c r="P66" s="89"/>
      <c r="Q66" s="34">
        <v>213.40945460374994</v>
      </c>
      <c r="R66" s="35">
        <v>306739.07290718867</v>
      </c>
      <c r="S66" s="36">
        <v>6863.7361158128815</v>
      </c>
      <c r="T66" s="37">
        <f t="shared" si="18"/>
        <v>45884.377001807836</v>
      </c>
      <c r="U66" s="38">
        <f t="shared" si="24"/>
        <v>4.6510265268577501E-3</v>
      </c>
      <c r="V66" s="39">
        <f t="shared" si="25"/>
        <v>6.9573612706432778E-4</v>
      </c>
      <c r="W66" s="40">
        <f t="shared" si="21"/>
        <v>3.1092316342420396E-2</v>
      </c>
    </row>
    <row r="67" spans="1:23" x14ac:dyDescent="0.25">
      <c r="A67" s="17" t="s">
        <v>26</v>
      </c>
      <c r="B67" s="43"/>
      <c r="C67" s="43"/>
      <c r="D67" s="87"/>
      <c r="E67" s="18">
        <v>0</v>
      </c>
      <c r="F67" s="19">
        <v>37397.147721419286</v>
      </c>
      <c r="G67" s="20">
        <v>1242.1142455318702</v>
      </c>
      <c r="H67" s="21">
        <f t="shared" si="14"/>
        <v>6815.5359236845497</v>
      </c>
      <c r="I67" s="22">
        <f t="shared" si="22"/>
        <v>0</v>
      </c>
      <c r="J67" s="23">
        <f t="shared" si="23"/>
        <v>0</v>
      </c>
      <c r="K67" s="24">
        <f t="shared" si="17"/>
        <v>0</v>
      </c>
      <c r="M67" s="17" t="s">
        <v>26</v>
      </c>
      <c r="N67" s="43"/>
      <c r="O67" s="43"/>
      <c r="P67" s="87"/>
      <c r="Q67" s="18">
        <v>0</v>
      </c>
      <c r="R67" s="19">
        <v>83363.225282390456</v>
      </c>
      <c r="S67" s="20">
        <v>4545.5437750215233</v>
      </c>
      <c r="T67" s="21">
        <f t="shared" si="18"/>
        <v>19466.154981096981</v>
      </c>
      <c r="U67" s="22">
        <f t="shared" si="24"/>
        <v>0</v>
      </c>
      <c r="V67" s="23">
        <f t="shared" si="25"/>
        <v>0</v>
      </c>
      <c r="W67" s="24">
        <f t="shared" si="21"/>
        <v>0</v>
      </c>
    </row>
    <row r="68" spans="1:23" x14ac:dyDescent="0.25">
      <c r="A68" s="25" t="s">
        <v>26</v>
      </c>
      <c r="B68" s="44"/>
      <c r="C68" s="44"/>
      <c r="D68" s="88"/>
      <c r="E68" s="26">
        <v>0</v>
      </c>
      <c r="F68" s="27">
        <v>48098.062543376196</v>
      </c>
      <c r="G68" s="28">
        <v>2027.1242087231565</v>
      </c>
      <c r="H68" s="29">
        <f t="shared" si="14"/>
        <v>9874.2466535102503</v>
      </c>
      <c r="I68" s="30">
        <f t="shared" si="22"/>
        <v>0</v>
      </c>
      <c r="J68" s="31">
        <f t="shared" si="23"/>
        <v>0</v>
      </c>
      <c r="K68" s="32">
        <f t="shared" si="17"/>
        <v>0</v>
      </c>
      <c r="M68" s="25" t="s">
        <v>26</v>
      </c>
      <c r="N68" s="44"/>
      <c r="O68" s="44"/>
      <c r="P68" s="88"/>
      <c r="Q68" s="26">
        <v>0</v>
      </c>
      <c r="R68" s="27">
        <v>99288.184517165573</v>
      </c>
      <c r="S68" s="28">
        <v>3835.1205395539241</v>
      </c>
      <c r="T68" s="29">
        <f t="shared" si="18"/>
        <v>19513.640249241082</v>
      </c>
      <c r="U68" s="30">
        <f t="shared" si="24"/>
        <v>0</v>
      </c>
      <c r="V68" s="31">
        <f t="shared" si="25"/>
        <v>0</v>
      </c>
      <c r="W68" s="32">
        <f t="shared" si="21"/>
        <v>0</v>
      </c>
    </row>
    <row r="69" spans="1:23" ht="15.75" thickBot="1" x14ac:dyDescent="0.3">
      <c r="A69" s="33" t="s">
        <v>26</v>
      </c>
      <c r="B69" s="45"/>
      <c r="C69" s="45"/>
      <c r="D69" s="89"/>
      <c r="E69" s="34">
        <v>0</v>
      </c>
      <c r="F69" s="35">
        <v>72231.469336647526</v>
      </c>
      <c r="G69" s="36">
        <v>3311.6786438684221</v>
      </c>
      <c r="H69" s="37">
        <f t="shared" si="14"/>
        <v>15466.331640612534</v>
      </c>
      <c r="I69" s="38">
        <f t="shared" si="22"/>
        <v>0</v>
      </c>
      <c r="J69" s="39">
        <f t="shared" si="23"/>
        <v>0</v>
      </c>
      <c r="K69" s="40">
        <f t="shared" si="17"/>
        <v>0</v>
      </c>
      <c r="M69" s="33" t="s">
        <v>26</v>
      </c>
      <c r="N69" s="45"/>
      <c r="O69" s="45"/>
      <c r="P69" s="89"/>
      <c r="Q69" s="34">
        <v>0</v>
      </c>
      <c r="R69" s="35">
        <v>94783.117192023579</v>
      </c>
      <c r="S69" s="36">
        <v>4685.5337498275339</v>
      </c>
      <c r="T69" s="37">
        <f t="shared" si="18"/>
        <v>21073.905535450347</v>
      </c>
      <c r="U69" s="38">
        <f t="shared" si="24"/>
        <v>0</v>
      </c>
      <c r="V69" s="39">
        <f t="shared" si="25"/>
        <v>0</v>
      </c>
      <c r="W69" s="40">
        <f t="shared" si="21"/>
        <v>0</v>
      </c>
    </row>
    <row r="70" spans="1:23" x14ac:dyDescent="0.25">
      <c r="A70" s="17" t="s">
        <v>17</v>
      </c>
      <c r="B70" s="43">
        <v>31.655000000000001</v>
      </c>
      <c r="C70" s="43">
        <v>5.4999999999999716E-2</v>
      </c>
      <c r="D70" s="87">
        <f>_xlfn.STDEV.P(B70:B72)</f>
        <v>0.28493122410352967</v>
      </c>
      <c r="E70" s="18">
        <v>216.68792855489232</v>
      </c>
      <c r="F70" s="19">
        <v>288786.60486176505</v>
      </c>
      <c r="G70" s="20">
        <v>7141.4236914226312</v>
      </c>
      <c r="H70" s="21">
        <f t="shared" si="14"/>
        <v>45413.076329679701</v>
      </c>
      <c r="I70" s="22">
        <f t="shared" si="22"/>
        <v>4.7714875552986044E-3</v>
      </c>
      <c r="J70" s="23">
        <f t="shared" si="23"/>
        <v>7.5033926403413151E-4</v>
      </c>
      <c r="K70" s="24">
        <f t="shared" si="17"/>
        <v>3.0342399207478794E-2</v>
      </c>
      <c r="M70" s="17" t="s">
        <v>17</v>
      </c>
      <c r="N70" s="43">
        <v>29.164999999999999</v>
      </c>
      <c r="O70" s="43">
        <v>1.5000000000000568E-2</v>
      </c>
      <c r="P70" s="87">
        <f>_xlfn.STDEV.P(N70:N72)</f>
        <v>0.1772335419582354</v>
      </c>
      <c r="Q70" s="18">
        <v>1016.9564798524164</v>
      </c>
      <c r="R70" s="19">
        <v>270543.6102481737</v>
      </c>
      <c r="S70" s="20">
        <v>6834.7112779391782</v>
      </c>
      <c r="T70" s="21">
        <f t="shared" si="18"/>
        <v>43001.017012828597</v>
      </c>
      <c r="U70" s="22">
        <f t="shared" si="24"/>
        <v>2.3649591346851757E-2</v>
      </c>
      <c r="V70" s="23">
        <f t="shared" si="25"/>
        <v>3.7589373444064968E-3</v>
      </c>
      <c r="W70" s="24">
        <f t="shared" si="21"/>
        <v>0.14879289533925302</v>
      </c>
    </row>
    <row r="71" spans="1:23" x14ac:dyDescent="0.25">
      <c r="A71" s="25" t="s">
        <v>17</v>
      </c>
      <c r="B71" s="44">
        <v>31.02</v>
      </c>
      <c r="C71" s="44">
        <v>0.13638181696985929</v>
      </c>
      <c r="D71" s="88"/>
      <c r="E71" s="26">
        <v>322.44066150753611</v>
      </c>
      <c r="F71" s="27">
        <v>321002.35986285034</v>
      </c>
      <c r="G71" s="28">
        <v>7407.1122623509946</v>
      </c>
      <c r="H71" s="29">
        <f t="shared" si="14"/>
        <v>48761.670561863706</v>
      </c>
      <c r="I71" s="30">
        <f t="shared" si="22"/>
        <v>6.6125843883559554E-3</v>
      </c>
      <c r="J71" s="31">
        <f t="shared" si="23"/>
        <v>1.0044806575418956E-3</v>
      </c>
      <c r="K71" s="32">
        <f t="shared" si="17"/>
        <v>4.3531223786959915E-2</v>
      </c>
      <c r="M71" s="25" t="s">
        <v>17</v>
      </c>
      <c r="N71" s="44">
        <v>29.535</v>
      </c>
      <c r="O71" s="44">
        <v>2.4999999999998579E-2</v>
      </c>
      <c r="P71" s="88"/>
      <c r="Q71" s="26">
        <v>808.21091252724864</v>
      </c>
      <c r="R71" s="27">
        <v>296249.7702870029</v>
      </c>
      <c r="S71" s="28">
        <v>6489.2073379104595</v>
      </c>
      <c r="T71" s="29">
        <f t="shared" si="18"/>
        <v>43845.480761427476</v>
      </c>
      <c r="U71" s="30">
        <f t="shared" si="24"/>
        <v>1.843316342965641E-2</v>
      </c>
      <c r="V71" s="31">
        <f t="shared" si="25"/>
        <v>2.7281402167646054E-3</v>
      </c>
      <c r="W71" s="32">
        <f t="shared" si="21"/>
        <v>0.12454693931655056</v>
      </c>
    </row>
    <row r="72" spans="1:23" ht="15.75" thickBot="1" x14ac:dyDescent="0.3">
      <c r="A72" s="33" t="s">
        <v>17</v>
      </c>
      <c r="B72" s="45">
        <v>31.08666666666667</v>
      </c>
      <c r="C72" s="45">
        <v>0.15923427883328273</v>
      </c>
      <c r="D72" s="89"/>
      <c r="E72" s="34">
        <v>309.75531789461229</v>
      </c>
      <c r="F72" s="35">
        <v>340494.36003201728</v>
      </c>
      <c r="G72" s="36">
        <v>8768.9959570431602</v>
      </c>
      <c r="H72" s="37">
        <f t="shared" si="14"/>
        <v>54642.416367843376</v>
      </c>
      <c r="I72" s="38">
        <f t="shared" si="22"/>
        <v>5.6687704988994739E-3</v>
      </c>
      <c r="J72" s="39">
        <f t="shared" si="23"/>
        <v>9.0972231629764862E-4</v>
      </c>
      <c r="K72" s="40">
        <f t="shared" si="17"/>
        <v>3.5323920710194905E-2</v>
      </c>
      <c r="M72" s="33" t="s">
        <v>17</v>
      </c>
      <c r="N72" s="45">
        <v>29.153333333333336</v>
      </c>
      <c r="O72" s="45">
        <v>8.5764535535124434E-2</v>
      </c>
      <c r="P72" s="89"/>
      <c r="Q72" s="34">
        <v>1025.7608282705344</v>
      </c>
      <c r="R72" s="35">
        <v>310915.262937252</v>
      </c>
      <c r="S72" s="36">
        <v>7241.9743209249536</v>
      </c>
      <c r="T72" s="37">
        <f t="shared" si="18"/>
        <v>47451.452561277918</v>
      </c>
      <c r="U72" s="38">
        <f t="shared" si="24"/>
        <v>2.1617058549385521E-2</v>
      </c>
      <c r="V72" s="39">
        <f t="shared" si="25"/>
        <v>3.2991652406512782E-3</v>
      </c>
      <c r="W72" s="40">
        <f t="shared" si="21"/>
        <v>0.14164104742911088</v>
      </c>
    </row>
    <row r="73" spans="1:23" x14ac:dyDescent="0.25">
      <c r="A73" s="17" t="s">
        <v>27</v>
      </c>
      <c r="B73" s="43"/>
      <c r="C73" s="43"/>
      <c r="D73" s="87"/>
      <c r="E73" s="18">
        <v>0</v>
      </c>
      <c r="F73" s="19">
        <v>84645.185156379113</v>
      </c>
      <c r="G73" s="20">
        <v>5109.8233143082834</v>
      </c>
      <c r="H73" s="21">
        <f t="shared" si="14"/>
        <v>20797.161838962726</v>
      </c>
      <c r="I73" s="22">
        <f t="shared" si="22"/>
        <v>0</v>
      </c>
      <c r="J73" s="23">
        <f t="shared" si="23"/>
        <v>0</v>
      </c>
      <c r="K73" s="24">
        <f t="shared" si="17"/>
        <v>0</v>
      </c>
      <c r="M73" s="17" t="s">
        <v>27</v>
      </c>
      <c r="N73" s="43"/>
      <c r="O73" s="43"/>
      <c r="P73" s="87"/>
      <c r="Q73" s="18">
        <v>0</v>
      </c>
      <c r="R73" s="19">
        <v>80215.015501567803</v>
      </c>
      <c r="S73" s="20">
        <v>5217.2053122550342</v>
      </c>
      <c r="T73" s="21">
        <f t="shared" si="18"/>
        <v>20457.228673439604</v>
      </c>
      <c r="U73" s="22">
        <f t="shared" si="24"/>
        <v>0</v>
      </c>
      <c r="V73" s="23">
        <f t="shared" si="25"/>
        <v>0</v>
      </c>
      <c r="W73" s="24">
        <f t="shared" si="21"/>
        <v>0</v>
      </c>
    </row>
    <row r="74" spans="1:23" x14ac:dyDescent="0.25">
      <c r="A74" s="25" t="s">
        <v>27</v>
      </c>
      <c r="B74" s="44"/>
      <c r="C74" s="44"/>
      <c r="D74" s="88"/>
      <c r="E74" s="26">
        <v>0</v>
      </c>
      <c r="F74" s="27">
        <v>89025.325281738609</v>
      </c>
      <c r="G74" s="28">
        <v>4664.5505127019042</v>
      </c>
      <c r="H74" s="29">
        <f t="shared" si="14"/>
        <v>20378.00595461655</v>
      </c>
      <c r="I74" s="30">
        <f t="shared" si="22"/>
        <v>0</v>
      </c>
      <c r="J74" s="31">
        <f t="shared" si="23"/>
        <v>0</v>
      </c>
      <c r="K74" s="32">
        <f t="shared" si="17"/>
        <v>0</v>
      </c>
      <c r="M74" s="25" t="s">
        <v>27</v>
      </c>
      <c r="N74" s="44"/>
      <c r="O74" s="44"/>
      <c r="P74" s="88"/>
      <c r="Q74" s="26">
        <v>0</v>
      </c>
      <c r="R74" s="27">
        <v>87449.979769069192</v>
      </c>
      <c r="S74" s="28">
        <v>3203.8924488249049</v>
      </c>
      <c r="T74" s="29">
        <f t="shared" si="18"/>
        <v>16738.588047742003</v>
      </c>
      <c r="U74" s="30">
        <f t="shared" si="24"/>
        <v>0</v>
      </c>
      <c r="V74" s="31">
        <f t="shared" si="25"/>
        <v>0</v>
      </c>
      <c r="W74" s="32">
        <f t="shared" si="21"/>
        <v>0</v>
      </c>
    </row>
    <row r="75" spans="1:23" ht="15.75" thickBot="1" x14ac:dyDescent="0.3">
      <c r="A75" s="33" t="s">
        <v>27</v>
      </c>
      <c r="B75" s="45"/>
      <c r="C75" s="45"/>
      <c r="D75" s="89"/>
      <c r="E75" s="34">
        <v>0</v>
      </c>
      <c r="F75" s="35">
        <v>90980.368283961827</v>
      </c>
      <c r="G75" s="36">
        <v>3358.2270105392031</v>
      </c>
      <c r="H75" s="37">
        <f t="shared" si="14"/>
        <v>17479.494563630979</v>
      </c>
      <c r="I75" s="38">
        <f t="shared" si="22"/>
        <v>0</v>
      </c>
      <c r="J75" s="39">
        <f t="shared" si="23"/>
        <v>0</v>
      </c>
      <c r="K75" s="40">
        <f t="shared" si="17"/>
        <v>0</v>
      </c>
      <c r="M75" s="33" t="s">
        <v>27</v>
      </c>
      <c r="N75" s="45"/>
      <c r="O75" s="45"/>
      <c r="P75" s="89"/>
      <c r="Q75" s="34">
        <v>0</v>
      </c>
      <c r="R75" s="35">
        <v>49636.394434424503</v>
      </c>
      <c r="S75" s="36">
        <v>1262.8365470657729</v>
      </c>
      <c r="T75" s="37">
        <f t="shared" si="18"/>
        <v>7917.2377099821488</v>
      </c>
      <c r="U75" s="38">
        <f t="shared" si="24"/>
        <v>0</v>
      </c>
      <c r="V75" s="39">
        <f t="shared" si="25"/>
        <v>0</v>
      </c>
      <c r="W75" s="40">
        <f t="shared" si="21"/>
        <v>0</v>
      </c>
    </row>
    <row r="76" spans="1:23" x14ac:dyDescent="0.25">
      <c r="A76" s="17" t="s">
        <v>14</v>
      </c>
      <c r="B76" s="43"/>
      <c r="C76" s="43"/>
      <c r="D76" s="87"/>
      <c r="E76" s="18">
        <v>0</v>
      </c>
      <c r="F76" s="19">
        <v>41816.363263088562</v>
      </c>
      <c r="G76" s="20">
        <v>501.25441745157036</v>
      </c>
      <c r="H76" s="21">
        <f t="shared" si="14"/>
        <v>4578.2788040247951</v>
      </c>
      <c r="I76" s="22">
        <f t="shared" si="22"/>
        <v>0</v>
      </c>
      <c r="J76" s="23">
        <f t="shared" si="23"/>
        <v>0</v>
      </c>
      <c r="K76" s="24">
        <f t="shared" si="17"/>
        <v>0</v>
      </c>
      <c r="M76" s="17" t="s">
        <v>14</v>
      </c>
      <c r="N76" s="43"/>
      <c r="O76" s="43"/>
      <c r="P76" s="87"/>
      <c r="Q76" s="18">
        <v>0</v>
      </c>
      <c r="R76" s="19">
        <v>29348.81923246097</v>
      </c>
      <c r="S76" s="20">
        <v>400.58671671440055</v>
      </c>
      <c r="T76" s="21">
        <f t="shared" si="18"/>
        <v>3428.8113298599546</v>
      </c>
      <c r="U76" s="22">
        <f t="shared" si="24"/>
        <v>0</v>
      </c>
      <c r="V76" s="23">
        <f t="shared" si="25"/>
        <v>0</v>
      </c>
      <c r="W76" s="24">
        <f t="shared" si="21"/>
        <v>0</v>
      </c>
    </row>
    <row r="77" spans="1:23" x14ac:dyDescent="0.25">
      <c r="A77" s="25" t="s">
        <v>14</v>
      </c>
      <c r="B77" s="44"/>
      <c r="C77" s="44"/>
      <c r="D77" s="88"/>
      <c r="E77" s="26">
        <v>0</v>
      </c>
      <c r="F77" s="27">
        <v>44947.221888215492</v>
      </c>
      <c r="G77" s="28">
        <v>382.44668252165917</v>
      </c>
      <c r="H77" s="29">
        <f t="shared" si="14"/>
        <v>4146.0723461744992</v>
      </c>
      <c r="I77" s="30">
        <f t="shared" si="22"/>
        <v>0</v>
      </c>
      <c r="J77" s="31">
        <f t="shared" si="23"/>
        <v>0</v>
      </c>
      <c r="K77" s="32">
        <f t="shared" si="17"/>
        <v>0</v>
      </c>
      <c r="M77" s="25" t="s">
        <v>14</v>
      </c>
      <c r="N77" s="44"/>
      <c r="O77" s="44"/>
      <c r="P77" s="88"/>
      <c r="Q77" s="26">
        <v>0</v>
      </c>
      <c r="R77" s="27">
        <v>76419.717447897143</v>
      </c>
      <c r="S77" s="28">
        <v>1106.7396781720161</v>
      </c>
      <c r="T77" s="29">
        <f t="shared" si="18"/>
        <v>9196.5609601786509</v>
      </c>
      <c r="U77" s="30">
        <f t="shared" si="24"/>
        <v>0</v>
      </c>
      <c r="V77" s="31">
        <f t="shared" si="25"/>
        <v>0</v>
      </c>
      <c r="W77" s="32">
        <f t="shared" si="21"/>
        <v>0</v>
      </c>
    </row>
    <row r="78" spans="1:23" ht="15.75" thickBot="1" x14ac:dyDescent="0.3">
      <c r="A78" s="33" t="s">
        <v>14</v>
      </c>
      <c r="B78" s="45"/>
      <c r="C78" s="45"/>
      <c r="D78" s="89"/>
      <c r="E78" s="34">
        <v>0</v>
      </c>
      <c r="F78" s="35">
        <v>20167.198471649885</v>
      </c>
      <c r="G78" s="36">
        <v>201.54234540258625</v>
      </c>
      <c r="H78" s="37">
        <f t="shared" si="14"/>
        <v>2016.0715463930765</v>
      </c>
      <c r="I78" s="38">
        <f t="shared" si="22"/>
        <v>0</v>
      </c>
      <c r="J78" s="39">
        <f t="shared" si="23"/>
        <v>0</v>
      </c>
      <c r="K78" s="40">
        <f t="shared" si="17"/>
        <v>0</v>
      </c>
      <c r="M78" s="33" t="s">
        <v>14</v>
      </c>
      <c r="N78" s="45"/>
      <c r="O78" s="45"/>
      <c r="P78" s="89"/>
      <c r="Q78" s="34">
        <v>0</v>
      </c>
      <c r="R78" s="35">
        <v>83554.576839561691</v>
      </c>
      <c r="S78" s="36">
        <v>1066.1271809375094</v>
      </c>
      <c r="T78" s="37">
        <f t="shared" si="18"/>
        <v>9438.2098652439599</v>
      </c>
      <c r="U78" s="38">
        <f t="shared" si="24"/>
        <v>0</v>
      </c>
      <c r="V78" s="39">
        <f t="shared" si="25"/>
        <v>0</v>
      </c>
      <c r="W78" s="40">
        <f t="shared" si="21"/>
        <v>0</v>
      </c>
    </row>
    <row r="79" spans="1:23" x14ac:dyDescent="0.25">
      <c r="A79" s="17" t="s">
        <v>28</v>
      </c>
      <c r="B79" s="43"/>
      <c r="C79" s="43"/>
      <c r="D79" s="87"/>
      <c r="E79" s="18">
        <v>0</v>
      </c>
      <c r="F79" s="19">
        <v>79782.521476968876</v>
      </c>
      <c r="G79" s="20">
        <v>2252.3581251635401</v>
      </c>
      <c r="H79" s="21">
        <f t="shared" si="14"/>
        <v>13405.178495442928</v>
      </c>
      <c r="I79" s="22">
        <f t="shared" si="22"/>
        <v>0</v>
      </c>
      <c r="J79" s="23">
        <f t="shared" si="23"/>
        <v>0</v>
      </c>
      <c r="K79" s="24">
        <f t="shared" si="17"/>
        <v>0</v>
      </c>
      <c r="M79" s="17" t="s">
        <v>28</v>
      </c>
      <c r="N79" s="43"/>
      <c r="O79" s="43"/>
      <c r="P79" s="87"/>
      <c r="Q79" s="18">
        <v>0</v>
      </c>
      <c r="R79" s="19">
        <v>36170.976746713124</v>
      </c>
      <c r="S79" s="20">
        <v>898.06897751797374</v>
      </c>
      <c r="T79" s="21">
        <f t="shared" si="18"/>
        <v>5699.4764761991137</v>
      </c>
      <c r="U79" s="22">
        <f t="shared" si="24"/>
        <v>0</v>
      </c>
      <c r="V79" s="23">
        <f t="shared" si="25"/>
        <v>0</v>
      </c>
      <c r="W79" s="24">
        <f t="shared" si="21"/>
        <v>0</v>
      </c>
    </row>
    <row r="80" spans="1:23" x14ac:dyDescent="0.25">
      <c r="A80" s="25" t="s">
        <v>28</v>
      </c>
      <c r="B80" s="44"/>
      <c r="C80" s="44"/>
      <c r="D80" s="88"/>
      <c r="E80" s="26">
        <v>0</v>
      </c>
      <c r="F80" s="27">
        <v>80227.2945127602</v>
      </c>
      <c r="G80" s="28">
        <v>2349.2985390210188</v>
      </c>
      <c r="H80" s="29">
        <f t="shared" si="14"/>
        <v>13728.724113639859</v>
      </c>
      <c r="I80" s="30">
        <f t="shared" si="22"/>
        <v>0</v>
      </c>
      <c r="J80" s="31">
        <f t="shared" si="23"/>
        <v>0</v>
      </c>
      <c r="K80" s="32">
        <f t="shared" si="17"/>
        <v>0</v>
      </c>
      <c r="M80" s="25" t="s">
        <v>28</v>
      </c>
      <c r="N80" s="44"/>
      <c r="O80" s="44"/>
      <c r="P80" s="88"/>
      <c r="Q80" s="26">
        <v>0</v>
      </c>
      <c r="R80" s="27">
        <v>46002.570765065029</v>
      </c>
      <c r="S80" s="28">
        <v>1165.865318838552</v>
      </c>
      <c r="T80" s="29">
        <f t="shared" si="18"/>
        <v>7323.4419388976921</v>
      </c>
      <c r="U80" s="30">
        <f t="shared" si="24"/>
        <v>0</v>
      </c>
      <c r="V80" s="31">
        <f t="shared" si="25"/>
        <v>0</v>
      </c>
      <c r="W80" s="32">
        <f t="shared" si="21"/>
        <v>0</v>
      </c>
    </row>
    <row r="81" spans="1:23" ht="15.75" thickBot="1" x14ac:dyDescent="0.3">
      <c r="A81" s="33" t="s">
        <v>28</v>
      </c>
      <c r="B81" s="45"/>
      <c r="C81" s="45"/>
      <c r="D81" s="89"/>
      <c r="E81" s="34">
        <v>0</v>
      </c>
      <c r="F81" s="35">
        <v>107354.51801885199</v>
      </c>
      <c r="G81" s="36">
        <v>4838.7714947444729</v>
      </c>
      <c r="H81" s="37">
        <f t="shared" si="14"/>
        <v>22791.752491233598</v>
      </c>
      <c r="I81" s="38">
        <f t="shared" si="22"/>
        <v>0</v>
      </c>
      <c r="J81" s="39">
        <f t="shared" si="23"/>
        <v>0</v>
      </c>
      <c r="K81" s="40">
        <f t="shared" si="17"/>
        <v>0</v>
      </c>
      <c r="M81" s="33" t="s">
        <v>28</v>
      </c>
      <c r="N81" s="45"/>
      <c r="O81" s="45"/>
      <c r="P81" s="89"/>
      <c r="Q81" s="34">
        <v>0</v>
      </c>
      <c r="R81" s="35">
        <v>53694.064486176889</v>
      </c>
      <c r="S81" s="36">
        <v>1503.562522720867</v>
      </c>
      <c r="T81" s="37">
        <f t="shared" si="18"/>
        <v>8985.1200912382374</v>
      </c>
      <c r="U81" s="38">
        <f t="shared" si="24"/>
        <v>0</v>
      </c>
      <c r="V81" s="39">
        <f t="shared" si="25"/>
        <v>0</v>
      </c>
      <c r="W81" s="40">
        <f t="shared" si="21"/>
        <v>0</v>
      </c>
    </row>
    <row r="83" spans="1:23" ht="16.5" thickBot="1" x14ac:dyDescent="0.3">
      <c r="A83" s="90" t="s">
        <v>90</v>
      </c>
      <c r="B83" s="91"/>
      <c r="C83" s="91"/>
      <c r="D83" s="91"/>
      <c r="E83" s="91"/>
      <c r="F83" s="91"/>
      <c r="G83" s="91"/>
      <c r="H83" s="91"/>
      <c r="I83" s="91"/>
      <c r="J83" s="91"/>
      <c r="K83" s="91"/>
      <c r="L83" s="91"/>
      <c r="M83" s="91" t="s">
        <v>90</v>
      </c>
      <c r="N83" s="91"/>
      <c r="O83" s="91"/>
      <c r="P83" s="91"/>
      <c r="Q83" s="91"/>
      <c r="R83" s="91"/>
      <c r="S83" s="91"/>
      <c r="T83" s="91"/>
      <c r="U83" s="91"/>
      <c r="V83" s="91"/>
      <c r="W83" s="92"/>
    </row>
    <row r="84" spans="1:23" ht="30.75" customHeight="1" thickBot="1" x14ac:dyDescent="0.3">
      <c r="A84" s="4"/>
      <c r="B84" s="4" t="s">
        <v>87</v>
      </c>
      <c r="C84" s="65"/>
      <c r="D84" s="65"/>
      <c r="E84" s="66" t="s">
        <v>29</v>
      </c>
      <c r="F84" s="67"/>
      <c r="G84" s="68"/>
      <c r="H84" s="93" t="s">
        <v>30</v>
      </c>
      <c r="I84" s="94"/>
      <c r="J84" s="8" t="s">
        <v>31</v>
      </c>
      <c r="K84" s="9" t="s">
        <v>32</v>
      </c>
      <c r="M84" s="4"/>
      <c r="N84" s="41" t="s">
        <v>87</v>
      </c>
      <c r="O84" s="42"/>
      <c r="P84" s="42"/>
      <c r="Q84" s="5" t="s">
        <v>29</v>
      </c>
      <c r="R84" s="6"/>
      <c r="S84" s="7"/>
      <c r="T84" s="95" t="s">
        <v>30</v>
      </c>
      <c r="U84" s="96"/>
      <c r="V84" s="8" t="s">
        <v>31</v>
      </c>
      <c r="W84" s="9" t="s">
        <v>32</v>
      </c>
    </row>
    <row r="85" spans="1:23" ht="45.75" thickBot="1" x14ac:dyDescent="0.3">
      <c r="A85" s="11" t="s">
        <v>18</v>
      </c>
      <c r="B85" s="11" t="s">
        <v>84</v>
      </c>
      <c r="C85" s="16" t="s">
        <v>99</v>
      </c>
      <c r="D85" s="16" t="s">
        <v>100</v>
      </c>
      <c r="E85" s="12" t="s">
        <v>90</v>
      </c>
      <c r="F85" s="59" t="s">
        <v>12</v>
      </c>
      <c r="G85" s="12" t="s">
        <v>0</v>
      </c>
      <c r="H85" s="13" t="s">
        <v>33</v>
      </c>
      <c r="I85" s="14" t="s">
        <v>107</v>
      </c>
      <c r="J85" s="15" t="s">
        <v>108</v>
      </c>
      <c r="K85" s="16" t="s">
        <v>109</v>
      </c>
      <c r="M85" s="11" t="s">
        <v>18</v>
      </c>
      <c r="N85" s="11" t="s">
        <v>84</v>
      </c>
      <c r="O85" s="16" t="s">
        <v>99</v>
      </c>
      <c r="P85" s="16" t="s">
        <v>100</v>
      </c>
      <c r="Q85" s="12" t="s">
        <v>90</v>
      </c>
      <c r="R85" s="59" t="s">
        <v>12</v>
      </c>
      <c r="S85" s="12" t="s">
        <v>0</v>
      </c>
      <c r="T85" s="13" t="s">
        <v>33</v>
      </c>
      <c r="U85" s="14" t="s">
        <v>107</v>
      </c>
      <c r="V85" s="15" t="s">
        <v>108</v>
      </c>
      <c r="W85" s="16" t="s">
        <v>109</v>
      </c>
    </row>
    <row r="86" spans="1:23" x14ac:dyDescent="0.25">
      <c r="A86" s="17" t="s">
        <v>21</v>
      </c>
      <c r="B86" s="43">
        <v>33.32</v>
      </c>
      <c r="C86" s="43">
        <v>0.10999999999999943</v>
      </c>
      <c r="D86" s="87">
        <f>_xlfn.STDEV.P(B86:B88)</f>
        <v>0.76569503647920256</v>
      </c>
      <c r="E86" s="18">
        <v>84.130147883860133</v>
      </c>
      <c r="F86" s="19">
        <v>503987.26537275588</v>
      </c>
      <c r="G86" s="20">
        <v>6677.5967959476357</v>
      </c>
      <c r="H86" s="21">
        <f t="shared" ref="H86:H121" si="26">GEOMEAN(G86,F86)</f>
        <v>58012.27239517105</v>
      </c>
      <c r="I86" s="22">
        <f t="shared" ref="I86:I91" si="27">E86/H86</f>
        <v>1.450212936165954E-3</v>
      </c>
      <c r="J86" s="23">
        <f t="shared" ref="J86:J91" si="28">E86/F86</f>
        <v>1.6692911441251661E-4</v>
      </c>
      <c r="K86" s="24">
        <f t="shared" ref="K86:K121" si="29">E86/G86</f>
        <v>1.2598866097293465E-2</v>
      </c>
      <c r="M86" s="17" t="s">
        <v>21</v>
      </c>
      <c r="N86" s="43">
        <v>32.29</v>
      </c>
      <c r="O86" s="43">
        <v>0.14352700094407206</v>
      </c>
      <c r="P86" s="87">
        <f>_xlfn.STDEV.P(N86:N88)</f>
        <v>1.3141518411996378</v>
      </c>
      <c r="Q86" s="18">
        <v>161.69236794166969</v>
      </c>
      <c r="R86" s="19">
        <v>295020.30602072418</v>
      </c>
      <c r="S86" s="20">
        <v>5768.4232547318161</v>
      </c>
      <c r="T86" s="21">
        <f t="shared" ref="T86:T121" si="30">GEOMEAN(S86,R86)</f>
        <v>41252.902853836145</v>
      </c>
      <c r="U86" s="22">
        <f t="shared" ref="U86:U91" si="31">Q86/T86</f>
        <v>3.9195391537551827E-3</v>
      </c>
      <c r="V86" s="23">
        <f t="shared" ref="V86:V91" si="32">Q86/R86</f>
        <v>5.4807199586563834E-4</v>
      </c>
      <c r="W86" s="24">
        <f t="shared" ref="W86:W121" si="33">Q86/S86</f>
        <v>2.8030600530055426E-2</v>
      </c>
    </row>
    <row r="87" spans="1:23" x14ac:dyDescent="0.25">
      <c r="A87" s="25" t="s">
        <v>21</v>
      </c>
      <c r="B87" s="44">
        <v>31.450000000000003</v>
      </c>
      <c r="C87" s="44">
        <v>9.9999999999997868E-3</v>
      </c>
      <c r="D87" s="88"/>
      <c r="E87" s="26">
        <v>273.93407108779053</v>
      </c>
      <c r="F87" s="27">
        <v>306229.80582430324</v>
      </c>
      <c r="G87" s="28">
        <v>4755.699749741726</v>
      </c>
      <c r="H87" s="29">
        <f t="shared" si="26"/>
        <v>38161.983844162191</v>
      </c>
      <c r="I87" s="30">
        <f t="shared" si="27"/>
        <v>7.1781926276795341E-3</v>
      </c>
      <c r="J87" s="31">
        <f t="shared" si="28"/>
        <v>8.9453758542680159E-4</v>
      </c>
      <c r="K87" s="32">
        <f t="shared" si="29"/>
        <v>5.7601212335296699E-2</v>
      </c>
      <c r="M87" s="25" t="s">
        <v>21</v>
      </c>
      <c r="N87" s="44">
        <v>34.72</v>
      </c>
      <c r="O87" s="44">
        <v>0.29877527787062247</v>
      </c>
      <c r="P87" s="88"/>
      <c r="Q87" s="26">
        <v>35.231879972576792</v>
      </c>
      <c r="R87" s="27">
        <v>138246.8296480352</v>
      </c>
      <c r="S87" s="28">
        <v>5248.5144356827168</v>
      </c>
      <c r="T87" s="29">
        <f t="shared" si="30"/>
        <v>26936.786762624124</v>
      </c>
      <c r="U87" s="30">
        <f t="shared" si="31"/>
        <v>1.307946648687231E-3</v>
      </c>
      <c r="V87" s="31">
        <f t="shared" si="32"/>
        <v>2.5484765229173207E-4</v>
      </c>
      <c r="W87" s="32">
        <f t="shared" si="33"/>
        <v>6.7127337467242565E-3</v>
      </c>
    </row>
    <row r="88" spans="1:23" ht="15.75" thickBot="1" x14ac:dyDescent="0.3">
      <c r="A88" s="33" t="s">
        <v>21</v>
      </c>
      <c r="B88" s="45">
        <v>32.26</v>
      </c>
      <c r="C88" s="45">
        <v>7.7888809636988299E-2</v>
      </c>
      <c r="D88" s="89"/>
      <c r="E88" s="34">
        <v>164.30036427436551</v>
      </c>
      <c r="F88" s="35">
        <v>486749.46363058523</v>
      </c>
      <c r="G88" s="36">
        <v>7278.0511520544196</v>
      </c>
      <c r="H88" s="37">
        <f t="shared" si="26"/>
        <v>59519.639569964231</v>
      </c>
      <c r="I88" s="38">
        <f t="shared" si="27"/>
        <v>2.7604395030187217E-3</v>
      </c>
      <c r="J88" s="39">
        <f t="shared" si="28"/>
        <v>3.3754606127118407E-4</v>
      </c>
      <c r="K88" s="40">
        <f t="shared" si="29"/>
        <v>2.2574774598552724E-2</v>
      </c>
      <c r="M88" s="33" t="s">
        <v>21</v>
      </c>
      <c r="N88" s="45">
        <v>35.333333333333336</v>
      </c>
      <c r="O88" s="45">
        <v>0.19344824171395711</v>
      </c>
      <c r="P88" s="89"/>
      <c r="Q88" s="34">
        <v>23.666045970776185</v>
      </c>
      <c r="R88" s="35">
        <v>128018.79731398483</v>
      </c>
      <c r="S88" s="36">
        <v>2562.8888401421859</v>
      </c>
      <c r="T88" s="37">
        <f t="shared" si="30"/>
        <v>18113.474182619859</v>
      </c>
      <c r="U88" s="38">
        <f t="shared" si="31"/>
        <v>1.3065437216613089E-3</v>
      </c>
      <c r="V88" s="39">
        <f t="shared" si="32"/>
        <v>1.8486383615002838E-4</v>
      </c>
      <c r="W88" s="40">
        <f t="shared" si="33"/>
        <v>9.2341289251792989E-3</v>
      </c>
    </row>
    <row r="89" spans="1:23" x14ac:dyDescent="0.25">
      <c r="A89" s="17" t="s">
        <v>22</v>
      </c>
      <c r="B89" s="43"/>
      <c r="C89" s="43"/>
      <c r="D89" s="87"/>
      <c r="E89" s="18">
        <v>0</v>
      </c>
      <c r="F89" s="19">
        <v>46305.472609243363</v>
      </c>
      <c r="G89" s="20">
        <v>1739.9689795590666</v>
      </c>
      <c r="H89" s="21">
        <f t="shared" si="26"/>
        <v>8976.0841085578886</v>
      </c>
      <c r="I89" s="22">
        <f t="shared" si="27"/>
        <v>0</v>
      </c>
      <c r="J89" s="23">
        <f t="shared" si="28"/>
        <v>0</v>
      </c>
      <c r="K89" s="24">
        <f t="shared" si="29"/>
        <v>0</v>
      </c>
      <c r="M89" s="17" t="s">
        <v>22</v>
      </c>
      <c r="N89" s="43"/>
      <c r="O89" s="43"/>
      <c r="P89" s="87">
        <f>_xlfn.STDEV.P(N89:N91)</f>
        <v>0</v>
      </c>
      <c r="Q89" s="18">
        <v>0</v>
      </c>
      <c r="R89" s="19">
        <v>82904.731117734453</v>
      </c>
      <c r="S89" s="20">
        <v>2876.1849490723089</v>
      </c>
      <c r="T89" s="21">
        <f t="shared" si="30"/>
        <v>15441.804941382808</v>
      </c>
      <c r="U89" s="22">
        <f t="shared" si="31"/>
        <v>0</v>
      </c>
      <c r="V89" s="23">
        <f t="shared" si="32"/>
        <v>0</v>
      </c>
      <c r="W89" s="24">
        <f t="shared" si="33"/>
        <v>0</v>
      </c>
    </row>
    <row r="90" spans="1:23" x14ac:dyDescent="0.25">
      <c r="A90" s="25" t="s">
        <v>22</v>
      </c>
      <c r="B90" s="44"/>
      <c r="C90" s="44"/>
      <c r="D90" s="88"/>
      <c r="E90" s="26">
        <v>0</v>
      </c>
      <c r="F90" s="27">
        <v>60127.345154003386</v>
      </c>
      <c r="G90" s="28">
        <v>1967.6384410683543</v>
      </c>
      <c r="H90" s="29">
        <f t="shared" si="26"/>
        <v>10876.988355441137</v>
      </c>
      <c r="I90" s="30">
        <f t="shared" si="27"/>
        <v>0</v>
      </c>
      <c r="J90" s="31">
        <f t="shared" si="28"/>
        <v>0</v>
      </c>
      <c r="K90" s="32">
        <f t="shared" si="29"/>
        <v>0</v>
      </c>
      <c r="M90" s="25" t="s">
        <v>22</v>
      </c>
      <c r="N90" s="44">
        <v>37.86</v>
      </c>
      <c r="O90" s="44">
        <v>0.10999999999999943</v>
      </c>
      <c r="P90" s="88"/>
      <c r="Q90" s="26">
        <v>4.7610079324538557</v>
      </c>
      <c r="R90" s="27">
        <v>65069.792986927547</v>
      </c>
      <c r="S90" s="28">
        <v>2163.0703569767174</v>
      </c>
      <c r="T90" s="29">
        <f t="shared" si="30"/>
        <v>11863.833290494033</v>
      </c>
      <c r="U90" s="30">
        <f t="shared" si="31"/>
        <v>4.0130435213285082E-4</v>
      </c>
      <c r="V90" s="31">
        <f t="shared" si="32"/>
        <v>7.3167712911125098E-5</v>
      </c>
      <c r="W90" s="32">
        <f t="shared" si="33"/>
        <v>2.2010416430042648E-3</v>
      </c>
    </row>
    <row r="91" spans="1:23" ht="15.75" thickBot="1" x14ac:dyDescent="0.3">
      <c r="A91" s="33" t="s">
        <v>22</v>
      </c>
      <c r="B91" s="45"/>
      <c r="C91" s="45"/>
      <c r="D91" s="89"/>
      <c r="E91" s="34">
        <v>0</v>
      </c>
      <c r="F91" s="35">
        <v>50634.048951577242</v>
      </c>
      <c r="G91" s="36">
        <v>1662.7590171342811</v>
      </c>
      <c r="H91" s="37">
        <f t="shared" si="26"/>
        <v>9175.6319383600858</v>
      </c>
      <c r="I91" s="38">
        <f t="shared" si="27"/>
        <v>0</v>
      </c>
      <c r="J91" s="39">
        <f t="shared" si="28"/>
        <v>0</v>
      </c>
      <c r="K91" s="40">
        <f t="shared" si="29"/>
        <v>0</v>
      </c>
      <c r="M91" s="33" t="s">
        <v>22</v>
      </c>
      <c r="N91" s="45"/>
      <c r="O91" s="45"/>
      <c r="P91" s="89"/>
      <c r="Q91" s="34">
        <v>0</v>
      </c>
      <c r="R91" s="35">
        <v>77979.601955768958</v>
      </c>
      <c r="S91" s="36">
        <v>1795.0533400444565</v>
      </c>
      <c r="T91" s="37">
        <f t="shared" si="30"/>
        <v>11831.210628927214</v>
      </c>
      <c r="U91" s="38">
        <f t="shared" si="31"/>
        <v>0</v>
      </c>
      <c r="V91" s="39">
        <f t="shared" si="32"/>
        <v>0</v>
      </c>
      <c r="W91" s="40">
        <f t="shared" si="33"/>
        <v>0</v>
      </c>
    </row>
    <row r="92" spans="1:23" x14ac:dyDescent="0.25">
      <c r="A92" s="17" t="s">
        <v>23</v>
      </c>
      <c r="B92" s="43">
        <v>36.573333333333331</v>
      </c>
      <c r="C92" s="43">
        <v>0.58093793893056223</v>
      </c>
      <c r="D92" s="87">
        <f>_xlfn.STDEV.P(B92:B94)</f>
        <v>0.94083333333333385</v>
      </c>
      <c r="E92" s="18">
        <v>11.442057506694923</v>
      </c>
      <c r="F92" s="19">
        <v>416860.89075418393</v>
      </c>
      <c r="G92" s="20">
        <v>13391.438044485289</v>
      </c>
      <c r="H92" s="21">
        <f t="shared" si="26"/>
        <v>74715.238015438357</v>
      </c>
      <c r="I92" s="22">
        <f>(E92/H92)</f>
        <v>1.5314222119362932E-4</v>
      </c>
      <c r="J92" s="23">
        <f>(E92/F92)</f>
        <v>2.7448143398614281E-5</v>
      </c>
      <c r="K92" s="24">
        <f t="shared" si="29"/>
        <v>8.5443082876426868E-4</v>
      </c>
      <c r="M92" s="17" t="s">
        <v>23</v>
      </c>
      <c r="N92" s="43">
        <v>37.174999999999997</v>
      </c>
      <c r="O92" s="43">
        <v>0.875</v>
      </c>
      <c r="P92" s="87">
        <f>_xlfn.STDEV.P(N92:N94)</f>
        <v>0.54750000000000298</v>
      </c>
      <c r="Q92" s="18">
        <v>8.4765552255550318</v>
      </c>
      <c r="R92" s="19">
        <v>415554.97025271569</v>
      </c>
      <c r="S92" s="20">
        <v>11331.389577731072</v>
      </c>
      <c r="T92" s="21">
        <f t="shared" si="30"/>
        <v>68620.807769188847</v>
      </c>
      <c r="U92" s="22">
        <f>(Q92/T92)</f>
        <v>1.2352747659378409E-4</v>
      </c>
      <c r="V92" s="23">
        <f>(Q92/R92)</f>
        <v>2.0398156278578735E-5</v>
      </c>
      <c r="W92" s="24">
        <f t="shared" si="33"/>
        <v>7.4805964153006608E-4</v>
      </c>
    </row>
    <row r="93" spans="1:23" x14ac:dyDescent="0.25">
      <c r="A93" s="25" t="s">
        <v>23</v>
      </c>
      <c r="B93" s="44"/>
      <c r="C93" s="44"/>
      <c r="D93" s="88"/>
      <c r="E93" s="26"/>
      <c r="F93" s="27"/>
      <c r="G93" s="28"/>
      <c r="H93" s="29"/>
      <c r="I93" s="30"/>
      <c r="J93" s="31"/>
      <c r="K93" s="32"/>
      <c r="M93" s="25" t="s">
        <v>23</v>
      </c>
      <c r="N93" s="44">
        <v>38.270000000000003</v>
      </c>
      <c r="O93" s="44">
        <v>0</v>
      </c>
      <c r="P93" s="88"/>
      <c r="Q93" s="26">
        <v>1.8322342339189321</v>
      </c>
      <c r="R93" s="27">
        <v>350228.35850335634</v>
      </c>
      <c r="S93" s="28">
        <v>9350.2170222793375</v>
      </c>
      <c r="T93" s="29">
        <f t="shared" si="30"/>
        <v>57225.092043290177</v>
      </c>
      <c r="U93" s="30">
        <f>(Q93/T93)</f>
        <v>3.2018021614239889E-5</v>
      </c>
      <c r="V93" s="31">
        <f>Q93/R93</f>
        <v>5.2315416197268713E-6</v>
      </c>
      <c r="W93" s="32">
        <f t="shared" si="33"/>
        <v>1.959563323025717E-4</v>
      </c>
    </row>
    <row r="94" spans="1:23" ht="15.75" thickBot="1" x14ac:dyDescent="0.3">
      <c r="A94" s="33" t="s">
        <v>23</v>
      </c>
      <c r="B94" s="45">
        <v>38.454999999999998</v>
      </c>
      <c r="C94" s="45">
        <v>0.40500000000000114</v>
      </c>
      <c r="D94" s="89"/>
      <c r="E94" s="34">
        <v>3.3673335673444171</v>
      </c>
      <c r="F94" s="35">
        <v>365990.79580386402</v>
      </c>
      <c r="G94" s="36">
        <v>13306.381615269152</v>
      </c>
      <c r="H94" s="37">
        <f t="shared" si="26"/>
        <v>69785.479841026114</v>
      </c>
      <c r="I94" s="38">
        <f>(E94/H94)</f>
        <v>4.825263901624416E-5</v>
      </c>
      <c r="J94" s="39">
        <f>(E94/F94)</f>
        <v>9.2005963154029284E-6</v>
      </c>
      <c r="K94" s="40">
        <f t="shared" si="29"/>
        <v>2.5306155081862238E-4</v>
      </c>
      <c r="M94" s="33" t="s">
        <v>23</v>
      </c>
      <c r="N94" s="45"/>
      <c r="O94" s="45"/>
      <c r="P94" s="89"/>
      <c r="Q94" s="34">
        <v>0</v>
      </c>
      <c r="R94" s="35">
        <v>381371.94668736216</v>
      </c>
      <c r="S94" s="36">
        <v>9866.4355237419877</v>
      </c>
      <c r="T94" s="37">
        <f t="shared" si="30"/>
        <v>61341.517119768287</v>
      </c>
      <c r="U94" s="38">
        <f>(Q94/T94)</f>
        <v>0</v>
      </c>
      <c r="V94" s="39">
        <f>(Q94/R94)</f>
        <v>0</v>
      </c>
      <c r="W94" s="40">
        <f t="shared" si="33"/>
        <v>0</v>
      </c>
    </row>
    <row r="95" spans="1:23" x14ac:dyDescent="0.25">
      <c r="A95" s="17" t="s">
        <v>24</v>
      </c>
      <c r="B95" s="43"/>
      <c r="C95" s="43"/>
      <c r="D95" s="87"/>
      <c r="E95" s="18">
        <v>0</v>
      </c>
      <c r="F95" s="19">
        <v>41073.621866670699</v>
      </c>
      <c r="G95" s="20">
        <v>1993.1741157981789</v>
      </c>
      <c r="H95" s="21">
        <f t="shared" si="26"/>
        <v>9048.0318272390105</v>
      </c>
      <c r="I95" s="22">
        <f>E95/H95</f>
        <v>0</v>
      </c>
      <c r="J95" s="23">
        <f>E95/F95</f>
        <v>0</v>
      </c>
      <c r="K95" s="24">
        <f t="shared" si="29"/>
        <v>0</v>
      </c>
      <c r="M95" s="17" t="s">
        <v>24</v>
      </c>
      <c r="N95" s="43"/>
      <c r="O95" s="43"/>
      <c r="P95" s="87"/>
      <c r="Q95" s="18">
        <v>0</v>
      </c>
      <c r="R95" s="19">
        <v>32784.24631023137</v>
      </c>
      <c r="S95" s="20">
        <v>1247.3171958837954</v>
      </c>
      <c r="T95" s="21">
        <f t="shared" si="30"/>
        <v>6394.7129862755737</v>
      </c>
      <c r="U95" s="22">
        <f>Q95/T95</f>
        <v>0</v>
      </c>
      <c r="V95" s="23">
        <f>Q95/R95</f>
        <v>0</v>
      </c>
      <c r="W95" s="24">
        <f t="shared" si="33"/>
        <v>0</v>
      </c>
    </row>
    <row r="96" spans="1:23" x14ac:dyDescent="0.25">
      <c r="A96" s="25" t="s">
        <v>24</v>
      </c>
      <c r="B96" s="44"/>
      <c r="C96" s="44"/>
      <c r="D96" s="88"/>
      <c r="E96" s="26">
        <v>0</v>
      </c>
      <c r="F96" s="27">
        <v>48699.753878199022</v>
      </c>
      <c r="G96" s="28">
        <v>2639.6360977776694</v>
      </c>
      <c r="H96" s="29">
        <f t="shared" si="26"/>
        <v>11337.972847461851</v>
      </c>
      <c r="I96" s="30">
        <f>E96/H96</f>
        <v>0</v>
      </c>
      <c r="J96" s="31">
        <f>E96/F96</f>
        <v>0</v>
      </c>
      <c r="K96" s="32">
        <f t="shared" si="29"/>
        <v>0</v>
      </c>
      <c r="M96" s="25" t="s">
        <v>24</v>
      </c>
      <c r="N96" s="44"/>
      <c r="O96" s="44"/>
      <c r="P96" s="88"/>
      <c r="Q96" s="26">
        <v>0</v>
      </c>
      <c r="R96" s="27">
        <v>43214.168193067562</v>
      </c>
      <c r="S96" s="28">
        <v>1328.9471562017047</v>
      </c>
      <c r="T96" s="29">
        <f t="shared" si="30"/>
        <v>7578.2152204723834</v>
      </c>
      <c r="U96" s="30">
        <f>Q96/T96</f>
        <v>0</v>
      </c>
      <c r="V96" s="31">
        <f>Q96/R96</f>
        <v>0</v>
      </c>
      <c r="W96" s="32">
        <f t="shared" si="33"/>
        <v>0</v>
      </c>
    </row>
    <row r="97" spans="1:23" ht="15.75" thickBot="1" x14ac:dyDescent="0.3">
      <c r="A97" s="33" t="s">
        <v>24</v>
      </c>
      <c r="B97" s="45"/>
      <c r="C97" s="45"/>
      <c r="D97" s="89"/>
      <c r="E97" s="34">
        <v>0</v>
      </c>
      <c r="F97" s="35">
        <v>54447.797975166533</v>
      </c>
      <c r="G97" s="36">
        <v>2788.1048887554512</v>
      </c>
      <c r="H97" s="37">
        <f t="shared" si="26"/>
        <v>12320.964723451283</v>
      </c>
      <c r="I97" s="38">
        <f>E97/H97</f>
        <v>0</v>
      </c>
      <c r="J97" s="39">
        <f>E97/F97</f>
        <v>0</v>
      </c>
      <c r="K97" s="40">
        <f t="shared" si="29"/>
        <v>0</v>
      </c>
      <c r="M97" s="33" t="s">
        <v>24</v>
      </c>
      <c r="N97" s="45"/>
      <c r="O97" s="45"/>
      <c r="P97" s="89"/>
      <c r="Q97" s="34">
        <v>0</v>
      </c>
      <c r="R97" s="35">
        <v>54305.426843538044</v>
      </c>
      <c r="S97" s="36">
        <v>2580.4783132916</v>
      </c>
      <c r="T97" s="37">
        <f t="shared" si="30"/>
        <v>11837.819742832437</v>
      </c>
      <c r="U97" s="38">
        <f>Q97/T97</f>
        <v>0</v>
      </c>
      <c r="V97" s="39">
        <f>Q97/R97</f>
        <v>0</v>
      </c>
      <c r="W97" s="40">
        <f t="shared" si="33"/>
        <v>0</v>
      </c>
    </row>
    <row r="98" spans="1:23" x14ac:dyDescent="0.25">
      <c r="A98" s="17" t="s">
        <v>16</v>
      </c>
      <c r="B98" s="43"/>
      <c r="C98" s="43"/>
      <c r="D98" s="87">
        <f>_xlfn.STDEV.P(B98:B100)</f>
        <v>0</v>
      </c>
      <c r="E98" s="18">
        <v>0</v>
      </c>
      <c r="F98" s="19">
        <v>216912.66091961469</v>
      </c>
      <c r="G98" s="20">
        <v>4554.7244827509339</v>
      </c>
      <c r="H98" s="21">
        <f t="shared" si="26"/>
        <v>31432.107904326444</v>
      </c>
      <c r="I98" s="22">
        <f>(E98/H98)</f>
        <v>0</v>
      </c>
      <c r="J98" s="23">
        <f>(E98/F98)</f>
        <v>0</v>
      </c>
      <c r="K98" s="24">
        <f t="shared" si="29"/>
        <v>0</v>
      </c>
      <c r="M98" s="17" t="s">
        <v>16</v>
      </c>
      <c r="N98" s="43"/>
      <c r="O98" s="43"/>
      <c r="P98" s="87"/>
      <c r="Q98" s="18">
        <v>0</v>
      </c>
      <c r="R98" s="19">
        <v>202554.89089858497</v>
      </c>
      <c r="S98" s="20">
        <v>4051.3629459329591</v>
      </c>
      <c r="T98" s="21">
        <f t="shared" si="30"/>
        <v>28646.52473693834</v>
      </c>
      <c r="U98" s="22">
        <f>(Q98/T98)</f>
        <v>0</v>
      </c>
      <c r="V98" s="23">
        <f>(Q98/R98)</f>
        <v>0</v>
      </c>
      <c r="W98" s="24">
        <f t="shared" si="33"/>
        <v>0</v>
      </c>
    </row>
    <row r="99" spans="1:23" x14ac:dyDescent="0.25">
      <c r="A99" s="25" t="s">
        <v>16</v>
      </c>
      <c r="B99" s="44">
        <v>38.130000000000003</v>
      </c>
      <c r="C99" s="44">
        <v>0.25</v>
      </c>
      <c r="D99" s="88"/>
      <c r="E99" s="26">
        <v>4.0539727899016462</v>
      </c>
      <c r="F99" s="27">
        <v>196344.71045247847</v>
      </c>
      <c r="G99" s="28">
        <v>5239.0579212233615</v>
      </c>
      <c r="H99" s="29">
        <f t="shared" si="26"/>
        <v>32072.750280984084</v>
      </c>
      <c r="I99" s="30">
        <f>(E99/H99)</f>
        <v>1.2639928769392889E-4</v>
      </c>
      <c r="J99" s="31">
        <f>(E99/F99)</f>
        <v>2.064722182002878E-5</v>
      </c>
      <c r="K99" s="32">
        <f t="shared" si="29"/>
        <v>7.7379804744647895E-4</v>
      </c>
      <c r="M99" s="25" t="s">
        <v>16</v>
      </c>
      <c r="N99" s="44"/>
      <c r="O99" s="44"/>
      <c r="P99" s="88"/>
      <c r="Q99" s="26">
        <v>0</v>
      </c>
      <c r="R99" s="27">
        <v>191355.08403876924</v>
      </c>
      <c r="S99" s="28">
        <v>4873.0532089809876</v>
      </c>
      <c r="T99" s="29">
        <f t="shared" si="30"/>
        <v>30536.59290637957</v>
      </c>
      <c r="U99" s="30">
        <f>(Q99/T99)</f>
        <v>0</v>
      </c>
      <c r="V99" s="31">
        <f>(Q99/R99)</f>
        <v>0</v>
      </c>
      <c r="W99" s="32">
        <f t="shared" si="33"/>
        <v>0</v>
      </c>
    </row>
    <row r="100" spans="1:23" ht="15.75" thickBot="1" x14ac:dyDescent="0.3">
      <c r="A100" s="33" t="s">
        <v>16</v>
      </c>
      <c r="B100" s="45"/>
      <c r="C100" s="45"/>
      <c r="D100" s="89"/>
      <c r="E100" s="34">
        <v>0</v>
      </c>
      <c r="F100" s="35">
        <v>159865.59711050929</v>
      </c>
      <c r="G100" s="36">
        <v>3847.1093995379865</v>
      </c>
      <c r="H100" s="37">
        <f t="shared" si="26"/>
        <v>24799.605668368862</v>
      </c>
      <c r="I100" s="38">
        <f>(E100/H100)</f>
        <v>0</v>
      </c>
      <c r="J100" s="39">
        <f>(E100/F100)</f>
        <v>0</v>
      </c>
      <c r="K100" s="40">
        <f t="shared" si="29"/>
        <v>0</v>
      </c>
      <c r="M100" s="33" t="s">
        <v>16</v>
      </c>
      <c r="N100" s="45"/>
      <c r="O100" s="45"/>
      <c r="P100" s="89"/>
      <c r="Q100" s="34">
        <v>0</v>
      </c>
      <c r="R100" s="35">
        <v>277790.75279209198</v>
      </c>
      <c r="S100" s="36">
        <v>4458.2189911254</v>
      </c>
      <c r="T100" s="37">
        <f t="shared" si="30"/>
        <v>35191.646873323865</v>
      </c>
      <c r="U100" s="38">
        <f>(Q100/T100)</f>
        <v>0</v>
      </c>
      <c r="V100" s="39">
        <f>(Q100/R100)</f>
        <v>0</v>
      </c>
      <c r="W100" s="40">
        <f t="shared" si="33"/>
        <v>0</v>
      </c>
    </row>
    <row r="101" spans="1:23" x14ac:dyDescent="0.25">
      <c r="A101" s="17" t="s">
        <v>25</v>
      </c>
      <c r="B101" s="43">
        <v>38.33</v>
      </c>
      <c r="C101" s="43">
        <v>1.1000000000000014</v>
      </c>
      <c r="D101" s="87">
        <f>_xlfn.STDEV.P(B101:B103)</f>
        <v>0.31403290698056691</v>
      </c>
      <c r="E101" s="18">
        <v>4.4171197491143968</v>
      </c>
      <c r="F101" s="19">
        <v>99254.287719043379</v>
      </c>
      <c r="G101" s="20">
        <v>3621.3200857453025</v>
      </c>
      <c r="H101" s="21">
        <f t="shared" si="26"/>
        <v>18958.679957035911</v>
      </c>
      <c r="I101" s="22">
        <f t="shared" ref="I101:I121" si="34">E101/H101</f>
        <v>2.3298667202170493E-4</v>
      </c>
      <c r="J101" s="23">
        <f t="shared" ref="J101:J121" si="35">E101/F101</f>
        <v>4.4503062292057618E-5</v>
      </c>
      <c r="K101" s="24">
        <f t="shared" si="29"/>
        <v>1.2197540246446652E-3</v>
      </c>
      <c r="M101" s="17" t="s">
        <v>25</v>
      </c>
      <c r="N101" s="43"/>
      <c r="O101" s="43"/>
      <c r="P101" s="87">
        <f>_xlfn.STDEV.P(N101:N103)</f>
        <v>0.27250000000000085</v>
      </c>
      <c r="Q101" s="18">
        <v>0</v>
      </c>
      <c r="R101" s="19">
        <v>95878.620929055309</v>
      </c>
      <c r="S101" s="20">
        <v>3603.8112208169537</v>
      </c>
      <c r="T101" s="21">
        <f t="shared" si="30"/>
        <v>18588.395571984816</v>
      </c>
      <c r="U101" s="22">
        <f t="shared" ref="U101:U121" si="36">Q101/T101</f>
        <v>0</v>
      </c>
      <c r="V101" s="23">
        <f t="shared" ref="V101:V121" si="37">Q101/R101</f>
        <v>0</v>
      </c>
      <c r="W101" s="24">
        <f t="shared" si="33"/>
        <v>0</v>
      </c>
    </row>
    <row r="102" spans="1:23" x14ac:dyDescent="0.25">
      <c r="A102" s="25" t="s">
        <v>25</v>
      </c>
      <c r="B102" s="44">
        <v>38.08</v>
      </c>
      <c r="C102" s="44">
        <v>3.0000000000001137E-2</v>
      </c>
      <c r="D102" s="88"/>
      <c r="E102" s="26">
        <v>4.1332054167441417</v>
      </c>
      <c r="F102" s="27">
        <v>76969.317809224143</v>
      </c>
      <c r="G102" s="28">
        <v>3520.1416272790375</v>
      </c>
      <c r="H102" s="29">
        <f t="shared" si="26"/>
        <v>16460.343241971586</v>
      </c>
      <c r="I102" s="30">
        <f t="shared" si="34"/>
        <v>2.5110080367006217E-4</v>
      </c>
      <c r="J102" s="31">
        <f t="shared" si="35"/>
        <v>5.3699390021731629E-5</v>
      </c>
      <c r="K102" s="32">
        <f t="shared" si="29"/>
        <v>1.174158841994941E-3</v>
      </c>
      <c r="M102" s="25" t="s">
        <v>25</v>
      </c>
      <c r="N102" s="44">
        <v>38.685000000000002</v>
      </c>
      <c r="O102" s="44">
        <v>0.35500000000000043</v>
      </c>
      <c r="P102" s="88"/>
      <c r="Q102" s="26">
        <v>2.8897470096182696</v>
      </c>
      <c r="R102" s="27">
        <v>90553.299261752705</v>
      </c>
      <c r="S102" s="28">
        <v>4207.2937715607604</v>
      </c>
      <c r="T102" s="29">
        <f t="shared" si="30"/>
        <v>19518.819943281658</v>
      </c>
      <c r="U102" s="30">
        <f t="shared" si="36"/>
        <v>1.4804926824548711E-4</v>
      </c>
      <c r="V102" s="31">
        <f t="shared" si="37"/>
        <v>3.1912111796889788E-5</v>
      </c>
      <c r="W102" s="32">
        <f t="shared" si="33"/>
        <v>6.8684222365253888E-4</v>
      </c>
    </row>
    <row r="103" spans="1:23" ht="15.75" thickBot="1" x14ac:dyDescent="0.3">
      <c r="A103" s="33" t="s">
        <v>25</v>
      </c>
      <c r="B103" s="45">
        <v>37.575000000000003</v>
      </c>
      <c r="C103" s="45">
        <v>4.4999999999998153E-2</v>
      </c>
      <c r="D103" s="89"/>
      <c r="E103" s="34">
        <v>5.6901142789802295</v>
      </c>
      <c r="F103" s="35">
        <v>77262.074327085938</v>
      </c>
      <c r="G103" s="36">
        <v>3117.7229121046362</v>
      </c>
      <c r="H103" s="37">
        <f t="shared" si="26"/>
        <v>15520.365310336199</v>
      </c>
      <c r="I103" s="38">
        <f t="shared" si="34"/>
        <v>3.6662244510383702E-4</v>
      </c>
      <c r="J103" s="39">
        <f t="shared" si="35"/>
        <v>7.3646926108809289E-5</v>
      </c>
      <c r="K103" s="40">
        <f t="shared" si="29"/>
        <v>1.8250865902445083E-3</v>
      </c>
      <c r="M103" s="33" t="s">
        <v>25</v>
      </c>
      <c r="N103" s="45">
        <v>39.230000000000004</v>
      </c>
      <c r="O103" s="45">
        <v>0.15000000000000213</v>
      </c>
      <c r="P103" s="89"/>
      <c r="Q103" s="34">
        <v>2.0055194703482488</v>
      </c>
      <c r="R103" s="35">
        <v>84294.838358780573</v>
      </c>
      <c r="S103" s="36">
        <v>2816.1599008104076</v>
      </c>
      <c r="T103" s="37">
        <f t="shared" si="30"/>
        <v>15407.392499423542</v>
      </c>
      <c r="U103" s="38">
        <f t="shared" si="36"/>
        <v>1.3016605310881021E-4</v>
      </c>
      <c r="V103" s="39">
        <f t="shared" si="37"/>
        <v>2.3791723305906831E-5</v>
      </c>
      <c r="W103" s="40">
        <f t="shared" si="33"/>
        <v>7.1214687410722647E-4</v>
      </c>
    </row>
    <row r="104" spans="1:23" x14ac:dyDescent="0.25">
      <c r="A104" s="17" t="s">
        <v>15</v>
      </c>
      <c r="B104" s="43">
        <v>35.520000000000003</v>
      </c>
      <c r="C104" s="43">
        <v>0.23930454794396824</v>
      </c>
      <c r="D104" s="87">
        <f>_xlfn.STDEV.P(B104:B106)</f>
        <v>0.38376063141262889</v>
      </c>
      <c r="E104" s="18">
        <v>21.115687307057247</v>
      </c>
      <c r="F104" s="19">
        <v>261667.41036746092</v>
      </c>
      <c r="G104" s="20">
        <v>3997.7135395071468</v>
      </c>
      <c r="H104" s="21">
        <f t="shared" si="26"/>
        <v>32343.026285024276</v>
      </c>
      <c r="I104" s="22">
        <f t="shared" si="34"/>
        <v>6.5286677631753954E-4</v>
      </c>
      <c r="J104" s="23">
        <f t="shared" si="35"/>
        <v>8.0696664813567629E-5</v>
      </c>
      <c r="K104" s="24">
        <f t="shared" si="29"/>
        <v>5.2819410641565048E-3</v>
      </c>
      <c r="M104" s="17" t="s">
        <v>15</v>
      </c>
      <c r="N104" s="43">
        <v>39.325000000000003</v>
      </c>
      <c r="O104" s="43">
        <v>1.4049999999999976</v>
      </c>
      <c r="P104" s="87">
        <f>_xlfn.STDEV.P(N104:N106)</f>
        <v>0.25083333333333613</v>
      </c>
      <c r="Q104" s="18">
        <v>2.6728150587827488</v>
      </c>
      <c r="R104" s="19">
        <v>251101.18458501226</v>
      </c>
      <c r="S104" s="20">
        <v>4795.4677360536862</v>
      </c>
      <c r="T104" s="21">
        <f t="shared" si="30"/>
        <v>34700.830381451786</v>
      </c>
      <c r="U104" s="22">
        <f t="shared" si="36"/>
        <v>7.7024527349968435E-5</v>
      </c>
      <c r="V104" s="23">
        <f t="shared" si="37"/>
        <v>1.0644374550442817E-5</v>
      </c>
      <c r="W104" s="24">
        <f t="shared" si="33"/>
        <v>5.5736274455310531E-4</v>
      </c>
    </row>
    <row r="105" spans="1:23" x14ac:dyDescent="0.25">
      <c r="A105" s="25" t="s">
        <v>15</v>
      </c>
      <c r="B105" s="44">
        <v>36.394999999999996</v>
      </c>
      <c r="C105" s="44">
        <v>9.5000000000002416E-2</v>
      </c>
      <c r="D105" s="88"/>
      <c r="E105" s="26">
        <v>12.02000403670813</v>
      </c>
      <c r="F105" s="27">
        <v>294503.25439900521</v>
      </c>
      <c r="G105" s="28">
        <v>6093.1225524328547</v>
      </c>
      <c r="H105" s="29">
        <f t="shared" si="26"/>
        <v>42360.883148766494</v>
      </c>
      <c r="I105" s="30">
        <f t="shared" si="34"/>
        <v>2.8375244195205456E-4</v>
      </c>
      <c r="J105" s="31">
        <f t="shared" si="35"/>
        <v>4.0814503259861877E-5</v>
      </c>
      <c r="K105" s="32">
        <f t="shared" si="29"/>
        <v>1.9727166052008584E-3</v>
      </c>
      <c r="M105" s="25" t="s">
        <v>15</v>
      </c>
      <c r="N105" s="44">
        <v>38.823333333333331</v>
      </c>
      <c r="O105" s="44">
        <v>1.2664210288139646</v>
      </c>
      <c r="P105" s="88"/>
      <c r="Q105" s="26">
        <v>3.4201575463571223</v>
      </c>
      <c r="R105" s="27">
        <v>238039.92281783838</v>
      </c>
      <c r="S105" s="28">
        <v>5110.9424518177375</v>
      </c>
      <c r="T105" s="29">
        <f t="shared" si="30"/>
        <v>34879.913227488221</v>
      </c>
      <c r="U105" s="30">
        <f t="shared" si="36"/>
        <v>9.805521946258051E-5</v>
      </c>
      <c r="V105" s="31">
        <f t="shared" si="37"/>
        <v>1.436799972824063E-5</v>
      </c>
      <c r="W105" s="32">
        <f t="shared" si="33"/>
        <v>6.6918334115476541E-4</v>
      </c>
    </row>
    <row r="106" spans="1:23" ht="15.75" thickBot="1" x14ac:dyDescent="0.3">
      <c r="A106" s="33" t="s">
        <v>15</v>
      </c>
      <c r="B106" s="45">
        <v>36.254999999999995</v>
      </c>
      <c r="C106" s="45">
        <v>0.21499999999999986</v>
      </c>
      <c r="D106" s="89"/>
      <c r="E106" s="34">
        <v>13.230818362411082</v>
      </c>
      <c r="F106" s="35">
        <v>234299.38172696819</v>
      </c>
      <c r="G106" s="36">
        <v>5703.3198381179782</v>
      </c>
      <c r="H106" s="37">
        <f t="shared" si="26"/>
        <v>36555.222771338631</v>
      </c>
      <c r="I106" s="38">
        <f t="shared" si="34"/>
        <v>3.6194057536382445E-4</v>
      </c>
      <c r="J106" s="39">
        <f t="shared" si="35"/>
        <v>5.6469710952242754E-5</v>
      </c>
      <c r="K106" s="40">
        <f t="shared" si="29"/>
        <v>2.3198450618152743E-3</v>
      </c>
      <c r="M106" s="33" t="s">
        <v>15</v>
      </c>
      <c r="N106" s="45"/>
      <c r="O106" s="45"/>
      <c r="P106" s="89"/>
      <c r="Q106" s="34">
        <v>0</v>
      </c>
      <c r="R106" s="35">
        <v>307587.22632759565</v>
      </c>
      <c r="S106" s="36">
        <v>6746.5095673461556</v>
      </c>
      <c r="T106" s="37">
        <f t="shared" si="30"/>
        <v>45553.706382824566</v>
      </c>
      <c r="U106" s="38">
        <f t="shared" si="36"/>
        <v>0</v>
      </c>
      <c r="V106" s="39">
        <f t="shared" si="37"/>
        <v>0</v>
      </c>
      <c r="W106" s="40">
        <f t="shared" si="33"/>
        <v>0</v>
      </c>
    </row>
    <row r="107" spans="1:23" x14ac:dyDescent="0.25">
      <c r="A107" s="17" t="s">
        <v>26</v>
      </c>
      <c r="B107" s="43"/>
      <c r="C107" s="43"/>
      <c r="D107" s="87">
        <f>_xlfn.STDEV.P(B107:B109)</f>
        <v>0.15500000000000114</v>
      </c>
      <c r="E107" s="18">
        <v>0</v>
      </c>
      <c r="F107" s="19">
        <v>38157.218141377576</v>
      </c>
      <c r="G107" s="20">
        <v>1123.09325774989</v>
      </c>
      <c r="H107" s="21">
        <f t="shared" si="26"/>
        <v>6546.3054029790683</v>
      </c>
      <c r="I107" s="22">
        <f t="shared" si="34"/>
        <v>0</v>
      </c>
      <c r="J107" s="23">
        <f t="shared" si="35"/>
        <v>0</v>
      </c>
      <c r="K107" s="24">
        <f t="shared" si="29"/>
        <v>0</v>
      </c>
      <c r="M107" s="17" t="s">
        <v>26</v>
      </c>
      <c r="N107" s="43"/>
      <c r="O107" s="43"/>
      <c r="P107" s="87">
        <f>_xlfn.STDEV.P(N107:N109)</f>
        <v>1.250833333333329</v>
      </c>
      <c r="Q107" s="18">
        <v>0</v>
      </c>
      <c r="R107" s="19">
        <v>77095.175820181772</v>
      </c>
      <c r="S107" s="20">
        <v>3861.5227460785063</v>
      </c>
      <c r="T107" s="21">
        <f t="shared" si="30"/>
        <v>17254.123421447803</v>
      </c>
      <c r="U107" s="22">
        <f t="shared" si="36"/>
        <v>0</v>
      </c>
      <c r="V107" s="23">
        <f t="shared" si="37"/>
        <v>0</v>
      </c>
      <c r="W107" s="24">
        <f t="shared" si="33"/>
        <v>0</v>
      </c>
    </row>
    <row r="108" spans="1:23" x14ac:dyDescent="0.25">
      <c r="A108" s="25" t="s">
        <v>26</v>
      </c>
      <c r="B108" s="44">
        <v>38.86</v>
      </c>
      <c r="C108" s="44">
        <v>0.54999999999999716</v>
      </c>
      <c r="D108" s="88"/>
      <c r="E108" s="26">
        <v>2.6772832528824049</v>
      </c>
      <c r="F108" s="27">
        <v>50308.499350653234</v>
      </c>
      <c r="G108" s="28">
        <v>1574.5245697740647</v>
      </c>
      <c r="H108" s="29">
        <f t="shared" si="26"/>
        <v>8900.1105777437442</v>
      </c>
      <c r="I108" s="30">
        <f t="shared" si="34"/>
        <v>3.008146055597794E-4</v>
      </c>
      <c r="J108" s="31">
        <f t="shared" si="35"/>
        <v>5.3217314915747758E-5</v>
      </c>
      <c r="K108" s="32">
        <f t="shared" si="29"/>
        <v>1.7003756589626161E-3</v>
      </c>
      <c r="M108" s="25" t="s">
        <v>26</v>
      </c>
      <c r="N108" s="44">
        <v>34.613333333333337</v>
      </c>
      <c r="O108" s="44">
        <v>8.1785627642567721E-2</v>
      </c>
      <c r="P108" s="88"/>
      <c r="Q108" s="26">
        <v>37.083148114662059</v>
      </c>
      <c r="R108" s="27">
        <v>91997.643026918406</v>
      </c>
      <c r="S108" s="28">
        <v>3371.6556592073362</v>
      </c>
      <c r="T108" s="29">
        <f t="shared" si="30"/>
        <v>17612.051945910385</v>
      </c>
      <c r="U108" s="30">
        <f t="shared" si="36"/>
        <v>2.1055552316419875E-3</v>
      </c>
      <c r="V108" s="31">
        <f t="shared" si="37"/>
        <v>4.0308802372047259E-4</v>
      </c>
      <c r="W108" s="32">
        <f t="shared" si="33"/>
        <v>1.0998498026746946E-2</v>
      </c>
    </row>
    <row r="109" spans="1:23" ht="15.75" thickBot="1" x14ac:dyDescent="0.3">
      <c r="A109" s="33" t="s">
        <v>26</v>
      </c>
      <c r="B109" s="45">
        <v>38.549999999999997</v>
      </c>
      <c r="C109" s="45">
        <v>0.51000000000000156</v>
      </c>
      <c r="D109" s="89"/>
      <c r="E109" s="34">
        <v>3.2307784945105018</v>
      </c>
      <c r="F109" s="35">
        <v>71929.634591301234</v>
      </c>
      <c r="G109" s="36">
        <v>2595.7202106245495</v>
      </c>
      <c r="H109" s="37">
        <f t="shared" si="26"/>
        <v>13664.157721992209</v>
      </c>
      <c r="I109" s="38">
        <f t="shared" si="34"/>
        <v>2.364418327307964E-4</v>
      </c>
      <c r="J109" s="39">
        <f t="shared" si="35"/>
        <v>4.4915819646068573E-5</v>
      </c>
      <c r="K109" s="40">
        <f t="shared" si="29"/>
        <v>1.2446559075537469E-3</v>
      </c>
      <c r="M109" s="33" t="s">
        <v>26</v>
      </c>
      <c r="N109" s="45">
        <v>37.114999999999995</v>
      </c>
      <c r="O109" s="45">
        <v>0.14499999999999957</v>
      </c>
      <c r="P109" s="89"/>
      <c r="Q109" s="34">
        <v>7.6408740825197778</v>
      </c>
      <c r="R109" s="35">
        <v>94578.701089234833</v>
      </c>
      <c r="S109" s="36">
        <v>4289.5232735856644</v>
      </c>
      <c r="T109" s="37">
        <f t="shared" si="30"/>
        <v>20141.934850152174</v>
      </c>
      <c r="U109" s="38">
        <f t="shared" si="36"/>
        <v>3.7935154389907334E-4</v>
      </c>
      <c r="V109" s="39">
        <f t="shared" si="37"/>
        <v>8.0788528437397627E-5</v>
      </c>
      <c r="W109" s="40">
        <f t="shared" si="33"/>
        <v>1.781287475363825E-3</v>
      </c>
    </row>
    <row r="110" spans="1:23" x14ac:dyDescent="0.25">
      <c r="A110" s="17" t="s">
        <v>17</v>
      </c>
      <c r="B110" s="43">
        <v>36.713333333333331</v>
      </c>
      <c r="C110" s="43">
        <v>0.4482806660514751</v>
      </c>
      <c r="D110" s="87">
        <f>_xlfn.STDEV.P(B110:B112)</f>
        <v>0.37166666666666615</v>
      </c>
      <c r="E110" s="18">
        <v>10.217826488790886</v>
      </c>
      <c r="F110" s="19">
        <v>283205.10153623315</v>
      </c>
      <c r="G110" s="20">
        <v>6930.1512771186653</v>
      </c>
      <c r="H110" s="21">
        <f t="shared" si="26"/>
        <v>44301.853190333328</v>
      </c>
      <c r="I110" s="22">
        <f t="shared" si="34"/>
        <v>2.3064106246057484E-4</v>
      </c>
      <c r="J110" s="23">
        <f t="shared" si="35"/>
        <v>3.607924586585747E-5</v>
      </c>
      <c r="K110" s="24">
        <f t="shared" si="29"/>
        <v>1.4744016515955665E-3</v>
      </c>
      <c r="M110" s="17" t="s">
        <v>17</v>
      </c>
      <c r="N110" s="43"/>
      <c r="O110" s="43"/>
      <c r="P110" s="87"/>
      <c r="Q110" s="18">
        <v>0</v>
      </c>
      <c r="R110" s="19">
        <v>263028.50607441994</v>
      </c>
      <c r="S110" s="20">
        <v>5293.0776964552015</v>
      </c>
      <c r="T110" s="21">
        <f t="shared" si="30"/>
        <v>37312.60268373735</v>
      </c>
      <c r="U110" s="22">
        <f t="shared" si="36"/>
        <v>0</v>
      </c>
      <c r="V110" s="23">
        <f t="shared" si="37"/>
        <v>0</v>
      </c>
      <c r="W110" s="24">
        <f t="shared" si="33"/>
        <v>0</v>
      </c>
    </row>
    <row r="111" spans="1:23" x14ac:dyDescent="0.25">
      <c r="A111" s="25" t="s">
        <v>17</v>
      </c>
      <c r="B111" s="44"/>
      <c r="C111" s="44"/>
      <c r="D111" s="88"/>
      <c r="E111" s="26">
        <v>0</v>
      </c>
      <c r="F111" s="27">
        <v>318497.03525310761</v>
      </c>
      <c r="G111" s="28">
        <v>5999.7615564920161</v>
      </c>
      <c r="H111" s="29">
        <f t="shared" si="26"/>
        <v>43713.913894414414</v>
      </c>
      <c r="I111" s="30">
        <f t="shared" si="34"/>
        <v>0</v>
      </c>
      <c r="J111" s="31">
        <f t="shared" si="35"/>
        <v>0</v>
      </c>
      <c r="K111" s="32">
        <f t="shared" si="29"/>
        <v>0</v>
      </c>
      <c r="M111" s="25" t="s">
        <v>17</v>
      </c>
      <c r="N111" s="44"/>
      <c r="O111" s="44"/>
      <c r="P111" s="88"/>
      <c r="Q111" s="26">
        <v>0</v>
      </c>
      <c r="R111" s="27">
        <v>290091.80155184865</v>
      </c>
      <c r="S111" s="28">
        <v>4879.2885579792674</v>
      </c>
      <c r="T111" s="29">
        <f t="shared" si="30"/>
        <v>37622.355163858731</v>
      </c>
      <c r="U111" s="30">
        <f t="shared" si="36"/>
        <v>0</v>
      </c>
      <c r="V111" s="31">
        <f t="shared" si="37"/>
        <v>0</v>
      </c>
      <c r="W111" s="32">
        <f t="shared" si="33"/>
        <v>0</v>
      </c>
    </row>
    <row r="112" spans="1:23" ht="15.75" thickBot="1" x14ac:dyDescent="0.3">
      <c r="A112" s="33" t="s">
        <v>17</v>
      </c>
      <c r="B112" s="45">
        <v>35.97</v>
      </c>
      <c r="C112" s="45">
        <v>0.19999999999999929</v>
      </c>
      <c r="D112" s="89"/>
      <c r="E112" s="34">
        <v>15.825068303803437</v>
      </c>
      <c r="F112" s="35">
        <v>333884.96982448874</v>
      </c>
      <c r="G112" s="36">
        <v>8263.0453192936166</v>
      </c>
      <c r="H112" s="37">
        <f t="shared" si="26"/>
        <v>52525.295211837998</v>
      </c>
      <c r="I112" s="38">
        <f t="shared" si="34"/>
        <v>3.0128470939534729E-4</v>
      </c>
      <c r="J112" s="39">
        <f t="shared" si="35"/>
        <v>4.7396767551777201E-5</v>
      </c>
      <c r="K112" s="40">
        <f t="shared" si="29"/>
        <v>1.9151617463422403E-3</v>
      </c>
      <c r="M112" s="33" t="s">
        <v>17</v>
      </c>
      <c r="N112" s="45"/>
      <c r="O112" s="45"/>
      <c r="P112" s="89"/>
      <c r="Q112" s="34">
        <v>0</v>
      </c>
      <c r="R112" s="35">
        <v>275056.47157719417</v>
      </c>
      <c r="S112" s="36">
        <v>6104.3998729189925</v>
      </c>
      <c r="T112" s="37">
        <f t="shared" si="30"/>
        <v>40976.269841719004</v>
      </c>
      <c r="U112" s="38">
        <f t="shared" si="36"/>
        <v>0</v>
      </c>
      <c r="V112" s="39">
        <f t="shared" si="37"/>
        <v>0</v>
      </c>
      <c r="W112" s="40">
        <f t="shared" si="33"/>
        <v>0</v>
      </c>
    </row>
    <row r="113" spans="1:23" x14ac:dyDescent="0.25">
      <c r="A113" s="17" t="s">
        <v>27</v>
      </c>
      <c r="B113" s="43">
        <v>37.115000000000002</v>
      </c>
      <c r="C113" s="43">
        <v>0.375</v>
      </c>
      <c r="D113" s="87">
        <f>_xlfn.STDEV.P(B113:B115)</f>
        <v>1.157046047292656</v>
      </c>
      <c r="E113" s="18">
        <v>7.8239316460177433</v>
      </c>
      <c r="F113" s="19">
        <v>86124.368710461495</v>
      </c>
      <c r="G113" s="20">
        <v>4932.3842857919435</v>
      </c>
      <c r="H113" s="21">
        <f t="shared" si="26"/>
        <v>20610.640039824859</v>
      </c>
      <c r="I113" s="22">
        <f t="shared" si="34"/>
        <v>3.7960643778650106E-4</v>
      </c>
      <c r="J113" s="23">
        <f t="shared" si="35"/>
        <v>9.0844574690825838E-5</v>
      </c>
      <c r="K113" s="24">
        <f t="shared" si="29"/>
        <v>1.5862372420079051E-3</v>
      </c>
      <c r="M113" s="17" t="s">
        <v>27</v>
      </c>
      <c r="N113" s="43">
        <v>37.31</v>
      </c>
      <c r="O113" s="43">
        <v>0.23000000000000043</v>
      </c>
      <c r="P113" s="87">
        <f>_xlfn.STDEV.P(N113:N115)</f>
        <v>2.0277340938978043</v>
      </c>
      <c r="Q113" s="18">
        <v>6.7971639692612094</v>
      </c>
      <c r="R113" s="19">
        <v>78195.40254112058</v>
      </c>
      <c r="S113" s="20">
        <v>4310.6583585440567</v>
      </c>
      <c r="T113" s="21">
        <f t="shared" si="30"/>
        <v>18359.566050525231</v>
      </c>
      <c r="U113" s="22">
        <f t="shared" si="36"/>
        <v>3.7022465294416672E-4</v>
      </c>
      <c r="V113" s="23">
        <f t="shared" si="37"/>
        <v>8.6925365793555289E-5</v>
      </c>
      <c r="W113" s="24">
        <f t="shared" si="33"/>
        <v>1.5768273437371133E-3</v>
      </c>
    </row>
    <row r="114" spans="1:23" x14ac:dyDescent="0.25">
      <c r="A114" s="25" t="s">
        <v>27</v>
      </c>
      <c r="B114" s="44">
        <v>35.335000000000001</v>
      </c>
      <c r="C114" s="44">
        <v>1.5000000000000568E-2</v>
      </c>
      <c r="D114" s="88"/>
      <c r="E114" s="26">
        <v>23.461145930812521</v>
      </c>
      <c r="F114" s="27">
        <v>87515.312075032096</v>
      </c>
      <c r="G114" s="28">
        <v>4031.112546308852</v>
      </c>
      <c r="H114" s="29">
        <f t="shared" si="26"/>
        <v>18782.547018436995</v>
      </c>
      <c r="I114" s="30">
        <f t="shared" si="34"/>
        <v>1.2490928896801378E-3</v>
      </c>
      <c r="J114" s="31">
        <f t="shared" si="35"/>
        <v>2.6808046928631052E-4</v>
      </c>
      <c r="K114" s="32">
        <f t="shared" si="29"/>
        <v>5.8200175909985611E-3</v>
      </c>
      <c r="M114" s="25" t="s">
        <v>27</v>
      </c>
      <c r="N114" s="44">
        <v>33.075000000000003</v>
      </c>
      <c r="O114" s="44">
        <v>5.4999999999999716E-2</v>
      </c>
      <c r="P114" s="88"/>
      <c r="Q114" s="26">
        <v>98.055416423004147</v>
      </c>
      <c r="R114" s="27">
        <v>82458.004309883123</v>
      </c>
      <c r="S114" s="28">
        <v>2804.0337832187943</v>
      </c>
      <c r="T114" s="29">
        <f t="shared" si="30"/>
        <v>15205.75646857838</v>
      </c>
      <c r="U114" s="30">
        <f t="shared" si="36"/>
        <v>6.4485720671397526E-3</v>
      </c>
      <c r="V114" s="31">
        <f t="shared" si="37"/>
        <v>1.1891558283960502E-3</v>
      </c>
      <c r="W114" s="32">
        <f t="shared" si="33"/>
        <v>3.4969413353659669E-2</v>
      </c>
    </row>
    <row r="115" spans="1:23" ht="15.75" thickBot="1" x14ac:dyDescent="0.3">
      <c r="A115" s="33" t="s">
        <v>27</v>
      </c>
      <c r="B115" s="45">
        <v>34.314999999999998</v>
      </c>
      <c r="C115" s="45">
        <v>0.21499999999999986</v>
      </c>
      <c r="D115" s="89"/>
      <c r="E115" s="34">
        <v>45.139187783463342</v>
      </c>
      <c r="F115" s="35">
        <v>94785.140500565074</v>
      </c>
      <c r="G115" s="36">
        <v>3789.8816182494793</v>
      </c>
      <c r="H115" s="37">
        <f t="shared" si="26"/>
        <v>18953.217712733789</v>
      </c>
      <c r="I115" s="38">
        <f t="shared" si="34"/>
        <v>2.3816107886069611E-3</v>
      </c>
      <c r="J115" s="39">
        <f t="shared" si="35"/>
        <v>4.7622641634628623E-4</v>
      </c>
      <c r="K115" s="40">
        <f t="shared" si="29"/>
        <v>1.1910447958612709E-2</v>
      </c>
      <c r="M115" s="33" t="s">
        <v>27</v>
      </c>
      <c r="N115" s="45">
        <v>37.44</v>
      </c>
      <c r="O115" s="45">
        <v>3.9999999999999147E-2</v>
      </c>
      <c r="P115" s="89"/>
      <c r="Q115" s="34">
        <v>6.1968642201545405</v>
      </c>
      <c r="R115" s="35">
        <v>48261.856449442945</v>
      </c>
      <c r="S115" s="36">
        <v>1093.40165047595</v>
      </c>
      <c r="T115" s="37">
        <f t="shared" si="30"/>
        <v>7264.2682698847439</v>
      </c>
      <c r="U115" s="38">
        <f t="shared" si="36"/>
        <v>8.5306103655955162E-4</v>
      </c>
      <c r="V115" s="39">
        <f t="shared" si="37"/>
        <v>1.2840086718682507E-4</v>
      </c>
      <c r="W115" s="40">
        <f t="shared" si="33"/>
        <v>5.6675094805802512E-3</v>
      </c>
    </row>
    <row r="116" spans="1:23" x14ac:dyDescent="0.25">
      <c r="A116" s="17" t="s">
        <v>14</v>
      </c>
      <c r="B116" s="43">
        <v>37.81</v>
      </c>
      <c r="C116" s="43">
        <v>0.33000000000000185</v>
      </c>
      <c r="D116" s="87">
        <f t="shared" ref="D116" si="38">_xlfn.STDEV.P(B116:B118)</f>
        <v>0</v>
      </c>
      <c r="E116" s="18">
        <v>5.0093258793132414</v>
      </c>
      <c r="F116" s="19">
        <v>41213.526455981868</v>
      </c>
      <c r="G116" s="20">
        <v>487.42179759621445</v>
      </c>
      <c r="H116" s="21">
        <f t="shared" si="26"/>
        <v>4482.0052599761439</v>
      </c>
      <c r="I116" s="22">
        <f t="shared" si="34"/>
        <v>1.1176528336648815E-3</v>
      </c>
      <c r="J116" s="23">
        <f t="shared" si="35"/>
        <v>1.215456746867671E-4</v>
      </c>
      <c r="K116" s="24">
        <f t="shared" si="29"/>
        <v>1.0277188882436936E-2</v>
      </c>
      <c r="M116" s="17" t="s">
        <v>14</v>
      </c>
      <c r="N116" s="43"/>
      <c r="O116" s="43"/>
      <c r="P116" s="87"/>
      <c r="Q116" s="18">
        <v>0</v>
      </c>
      <c r="R116" s="19">
        <v>26598.632040252382</v>
      </c>
      <c r="S116" s="20">
        <v>241.35079952476531</v>
      </c>
      <c r="T116" s="21">
        <f t="shared" si="30"/>
        <v>2533.6931758166679</v>
      </c>
      <c r="U116" s="22">
        <f t="shared" si="36"/>
        <v>0</v>
      </c>
      <c r="V116" s="23">
        <f t="shared" si="37"/>
        <v>0</v>
      </c>
      <c r="W116" s="24">
        <f t="shared" si="33"/>
        <v>0</v>
      </c>
    </row>
    <row r="117" spans="1:23" x14ac:dyDescent="0.25">
      <c r="A117" s="25" t="s">
        <v>14</v>
      </c>
      <c r="B117" s="44"/>
      <c r="C117" s="44"/>
      <c r="D117" s="88"/>
      <c r="E117" s="26">
        <v>0</v>
      </c>
      <c r="F117" s="27">
        <v>43856.35536389245</v>
      </c>
      <c r="G117" s="28">
        <v>347.23789817795966</v>
      </c>
      <c r="H117" s="29">
        <f t="shared" si="26"/>
        <v>3902.3824336299617</v>
      </c>
      <c r="I117" s="30">
        <f t="shared" si="34"/>
        <v>0</v>
      </c>
      <c r="J117" s="31">
        <f t="shared" si="35"/>
        <v>0</v>
      </c>
      <c r="K117" s="32">
        <f t="shared" si="29"/>
        <v>0</v>
      </c>
      <c r="M117" s="25" t="s">
        <v>14</v>
      </c>
      <c r="N117" s="44"/>
      <c r="O117" s="44"/>
      <c r="P117" s="88"/>
      <c r="Q117" s="26">
        <v>0</v>
      </c>
      <c r="R117" s="27">
        <v>66389.293013399496</v>
      </c>
      <c r="S117" s="28">
        <v>844.68549105269608</v>
      </c>
      <c r="T117" s="29">
        <f t="shared" si="30"/>
        <v>7488.5293996661776</v>
      </c>
      <c r="U117" s="30">
        <f t="shared" si="36"/>
        <v>0</v>
      </c>
      <c r="V117" s="31">
        <f t="shared" si="37"/>
        <v>0</v>
      </c>
      <c r="W117" s="32">
        <f t="shared" si="33"/>
        <v>0</v>
      </c>
    </row>
    <row r="118" spans="1:23" ht="15.75" thickBot="1" x14ac:dyDescent="0.3">
      <c r="A118" s="33" t="s">
        <v>14</v>
      </c>
      <c r="B118" s="45"/>
      <c r="C118" s="45"/>
      <c r="D118" s="89"/>
      <c r="E118" s="34">
        <v>0</v>
      </c>
      <c r="F118" s="35">
        <v>18730.6632533878</v>
      </c>
      <c r="G118" s="36">
        <v>145.70891556506959</v>
      </c>
      <c r="H118" s="37">
        <f t="shared" si="26"/>
        <v>1652.0365100280426</v>
      </c>
      <c r="I118" s="38">
        <f t="shared" si="34"/>
        <v>0</v>
      </c>
      <c r="J118" s="39">
        <f t="shared" si="35"/>
        <v>0</v>
      </c>
      <c r="K118" s="40">
        <f t="shared" si="29"/>
        <v>0</v>
      </c>
      <c r="M118" s="33" t="s">
        <v>14</v>
      </c>
      <c r="N118" s="45"/>
      <c r="O118" s="45"/>
      <c r="P118" s="89"/>
      <c r="Q118" s="34">
        <v>0</v>
      </c>
      <c r="R118" s="35">
        <v>70977.957161591097</v>
      </c>
      <c r="S118" s="36">
        <v>767.06717982594387</v>
      </c>
      <c r="T118" s="37">
        <f t="shared" si="30"/>
        <v>7378.6761298859255</v>
      </c>
      <c r="U118" s="38">
        <f t="shared" si="36"/>
        <v>0</v>
      </c>
      <c r="V118" s="39">
        <f t="shared" si="37"/>
        <v>0</v>
      </c>
      <c r="W118" s="40">
        <f t="shared" si="33"/>
        <v>0</v>
      </c>
    </row>
    <row r="119" spans="1:23" x14ac:dyDescent="0.25">
      <c r="A119" s="17" t="s">
        <v>28</v>
      </c>
      <c r="B119" s="43">
        <v>36.683333333333337</v>
      </c>
      <c r="C119" s="43">
        <v>0.21699974398346453</v>
      </c>
      <c r="D119" s="87">
        <f t="shared" ref="D119" si="39">_xlfn.STDEV.P(B119:B121)</f>
        <v>1.4155806294657041</v>
      </c>
      <c r="E119" s="18">
        <v>10.091616756759064</v>
      </c>
      <c r="F119" s="19">
        <v>77295.668479194966</v>
      </c>
      <c r="G119" s="20">
        <v>2039.9355799629204</v>
      </c>
      <c r="H119" s="21">
        <f t="shared" si="26"/>
        <v>12556.997424055171</v>
      </c>
      <c r="I119" s="22">
        <f t="shared" si="34"/>
        <v>8.0366479469262057E-4</v>
      </c>
      <c r="J119" s="23">
        <f t="shared" si="35"/>
        <v>1.3055863226637778E-4</v>
      </c>
      <c r="K119" s="24">
        <f t="shared" si="29"/>
        <v>4.9470271786437973E-3</v>
      </c>
      <c r="M119" s="17" t="s">
        <v>28</v>
      </c>
      <c r="N119" s="43"/>
      <c r="O119" s="43"/>
      <c r="P119" s="87">
        <f>_xlfn.STDEV.P(N119:N121)</f>
        <v>0</v>
      </c>
      <c r="Q119" s="18">
        <v>0</v>
      </c>
      <c r="R119" s="19">
        <v>32309.631725312636</v>
      </c>
      <c r="S119" s="20">
        <v>819.13169163761904</v>
      </c>
      <c r="T119" s="21">
        <f t="shared" si="30"/>
        <v>5144.496407943524</v>
      </c>
      <c r="U119" s="22">
        <f t="shared" si="36"/>
        <v>0</v>
      </c>
      <c r="V119" s="23">
        <f t="shared" si="37"/>
        <v>0</v>
      </c>
      <c r="W119" s="24">
        <f t="shared" si="33"/>
        <v>0</v>
      </c>
    </row>
    <row r="120" spans="1:23" x14ac:dyDescent="0.25">
      <c r="A120" s="25" t="s">
        <v>28</v>
      </c>
      <c r="B120" s="44">
        <v>36.394999999999996</v>
      </c>
      <c r="C120" s="44">
        <v>0.67500000000000071</v>
      </c>
      <c r="D120" s="88"/>
      <c r="E120" s="26">
        <v>13.108824160879479</v>
      </c>
      <c r="F120" s="27">
        <v>78666.429893536391</v>
      </c>
      <c r="G120" s="28">
        <v>2022.9677891004128</v>
      </c>
      <c r="H120" s="29">
        <f t="shared" si="26"/>
        <v>12615.056629208999</v>
      </c>
      <c r="I120" s="30">
        <f t="shared" si="34"/>
        <v>1.0391411268441877E-3</v>
      </c>
      <c r="J120" s="31">
        <f t="shared" si="35"/>
        <v>1.6663809681741464E-4</v>
      </c>
      <c r="K120" s="32">
        <f t="shared" si="29"/>
        <v>6.4799964841302793E-3</v>
      </c>
      <c r="M120" s="25" t="s">
        <v>28</v>
      </c>
      <c r="N120" s="44">
        <v>38.489999999999995</v>
      </c>
      <c r="O120" s="44">
        <v>0.12999999999999901</v>
      </c>
      <c r="P120" s="88"/>
      <c r="Q120" s="26">
        <v>3.1991769481624344</v>
      </c>
      <c r="R120" s="27">
        <v>42185.512397900202</v>
      </c>
      <c r="S120" s="28">
        <v>995.58297604118366</v>
      </c>
      <c r="T120" s="29">
        <f t="shared" si="30"/>
        <v>6480.6772777946389</v>
      </c>
      <c r="U120" s="30">
        <f t="shared" si="36"/>
        <v>4.9364855107414136E-4</v>
      </c>
      <c r="V120" s="31">
        <f t="shared" si="37"/>
        <v>7.5835915372730531E-5</v>
      </c>
      <c r="W120" s="32">
        <f t="shared" si="33"/>
        <v>3.2133704825725103E-3</v>
      </c>
    </row>
    <row r="121" spans="1:23" ht="15.75" thickBot="1" x14ac:dyDescent="0.3">
      <c r="A121" s="33" t="s">
        <v>28</v>
      </c>
      <c r="B121" s="45">
        <v>33.546666666666667</v>
      </c>
      <c r="C121" s="45">
        <v>0.38801489089409497</v>
      </c>
      <c r="D121" s="89"/>
      <c r="E121" s="34">
        <v>74.911344997684111</v>
      </c>
      <c r="F121" s="35">
        <v>111432.42808198657</v>
      </c>
      <c r="G121" s="36">
        <v>4816.0302914611902</v>
      </c>
      <c r="H121" s="37">
        <f t="shared" si="26"/>
        <v>23165.965317549751</v>
      </c>
      <c r="I121" s="38">
        <f t="shared" si="34"/>
        <v>3.2336811339751859E-3</v>
      </c>
      <c r="J121" s="39">
        <f t="shared" si="35"/>
        <v>6.72258033743714E-4</v>
      </c>
      <c r="K121" s="40">
        <f t="shared" si="29"/>
        <v>1.5554583435760721E-2</v>
      </c>
      <c r="M121" s="33" t="s">
        <v>28</v>
      </c>
      <c r="N121" s="45"/>
      <c r="O121" s="45"/>
      <c r="P121" s="89"/>
      <c r="Q121" s="34">
        <v>0</v>
      </c>
      <c r="R121" s="35">
        <v>55033.547462186776</v>
      </c>
      <c r="S121" s="36">
        <v>1162.4127404870414</v>
      </c>
      <c r="T121" s="37">
        <f t="shared" si="30"/>
        <v>7998.2308496469514</v>
      </c>
      <c r="U121" s="38">
        <f t="shared" si="36"/>
        <v>0</v>
      </c>
      <c r="V121" s="39">
        <f t="shared" si="37"/>
        <v>0</v>
      </c>
      <c r="W121" s="40">
        <f t="shared" si="33"/>
        <v>0</v>
      </c>
    </row>
    <row r="123" spans="1:23" ht="16.5" thickBot="1" x14ac:dyDescent="0.3">
      <c r="A123" s="90" t="s">
        <v>91</v>
      </c>
      <c r="B123" s="91"/>
      <c r="C123" s="91"/>
      <c r="D123" s="91"/>
      <c r="E123" s="91"/>
      <c r="F123" s="91"/>
      <c r="G123" s="91"/>
      <c r="H123" s="91"/>
      <c r="I123" s="91"/>
      <c r="J123" s="91"/>
      <c r="K123" s="91"/>
      <c r="L123" s="91"/>
      <c r="M123" s="91" t="s">
        <v>91</v>
      </c>
      <c r="N123" s="91"/>
      <c r="O123" s="91"/>
      <c r="P123" s="91"/>
      <c r="Q123" s="91"/>
      <c r="R123" s="91"/>
      <c r="S123" s="91"/>
      <c r="T123" s="91"/>
      <c r="U123" s="91"/>
      <c r="V123" s="91"/>
      <c r="W123" s="92"/>
    </row>
    <row r="124" spans="1:23" ht="30.75" customHeight="1" thickBot="1" x14ac:dyDescent="0.3">
      <c r="A124" s="4"/>
      <c r="B124" s="4" t="s">
        <v>87</v>
      </c>
      <c r="C124" s="65"/>
      <c r="D124" s="65"/>
      <c r="E124" s="66" t="s">
        <v>29</v>
      </c>
      <c r="F124" s="67"/>
      <c r="G124" s="68"/>
      <c r="H124" s="93" t="s">
        <v>30</v>
      </c>
      <c r="I124" s="94"/>
      <c r="J124" s="8" t="s">
        <v>31</v>
      </c>
      <c r="K124" s="9" t="s">
        <v>32</v>
      </c>
      <c r="M124" s="4"/>
      <c r="N124" s="41" t="s">
        <v>87</v>
      </c>
      <c r="O124" s="42"/>
      <c r="P124" s="42"/>
      <c r="Q124" s="5" t="s">
        <v>29</v>
      </c>
      <c r="R124" s="6"/>
      <c r="S124" s="7"/>
      <c r="T124" s="95" t="s">
        <v>30</v>
      </c>
      <c r="U124" s="96"/>
      <c r="V124" s="8" t="s">
        <v>31</v>
      </c>
      <c r="W124" s="9" t="s">
        <v>32</v>
      </c>
    </row>
    <row r="125" spans="1:23" ht="45.75" thickBot="1" x14ac:dyDescent="0.3">
      <c r="A125" s="11" t="s">
        <v>18</v>
      </c>
      <c r="B125" s="11" t="s">
        <v>84</v>
      </c>
      <c r="C125" s="16" t="s">
        <v>99</v>
      </c>
      <c r="D125" s="16" t="s">
        <v>100</v>
      </c>
      <c r="E125" s="12" t="s">
        <v>91</v>
      </c>
      <c r="F125" s="59" t="s">
        <v>12</v>
      </c>
      <c r="G125" s="12" t="s">
        <v>0</v>
      </c>
      <c r="H125" s="13" t="s">
        <v>33</v>
      </c>
      <c r="I125" s="14" t="s">
        <v>104</v>
      </c>
      <c r="J125" s="15" t="s">
        <v>106</v>
      </c>
      <c r="K125" s="16" t="s">
        <v>105</v>
      </c>
      <c r="M125" s="11" t="s">
        <v>18</v>
      </c>
      <c r="N125" s="11" t="s">
        <v>84</v>
      </c>
      <c r="O125" s="16" t="s">
        <v>99</v>
      </c>
      <c r="P125" s="16" t="s">
        <v>100</v>
      </c>
      <c r="Q125" s="12" t="s">
        <v>91</v>
      </c>
      <c r="R125" s="59" t="s">
        <v>12</v>
      </c>
      <c r="S125" s="12" t="s">
        <v>0</v>
      </c>
      <c r="T125" s="13" t="s">
        <v>33</v>
      </c>
      <c r="U125" s="14" t="s">
        <v>104</v>
      </c>
      <c r="V125" s="15" t="s">
        <v>106</v>
      </c>
      <c r="W125" s="16" t="s">
        <v>105</v>
      </c>
    </row>
    <row r="126" spans="1:23" x14ac:dyDescent="0.25">
      <c r="A126" s="17" t="s">
        <v>21</v>
      </c>
      <c r="B126" s="43">
        <v>35.97</v>
      </c>
      <c r="C126" s="43">
        <v>6.9761498454852175E-2</v>
      </c>
      <c r="D126" s="87">
        <f>_xlfn.STDEV.P(B126:B128)</f>
        <v>0.19881749184044994</v>
      </c>
      <c r="E126" s="18">
        <v>22.372008643234711</v>
      </c>
      <c r="F126" s="19">
        <v>481738.48593511799</v>
      </c>
      <c r="G126" s="20">
        <v>8053.9321786307446</v>
      </c>
      <c r="H126" s="21">
        <f t="shared" ref="H126:H161" si="40">GEOMEAN(G126,F126)</f>
        <v>62288.755755414648</v>
      </c>
      <c r="I126" s="22">
        <f t="shared" ref="I126:I131" si="41">E126/H126</f>
        <v>3.591660865900336E-4</v>
      </c>
      <c r="J126" s="23">
        <f t="shared" ref="J126:J131" si="42">E126/F126</f>
        <v>4.6440152274335505E-5</v>
      </c>
      <c r="K126" s="24">
        <f t="shared" ref="K126:K161" si="43">E126/G126</f>
        <v>2.7777746505730067E-3</v>
      </c>
      <c r="M126" s="17" t="s">
        <v>21</v>
      </c>
      <c r="N126" s="43">
        <v>37.72</v>
      </c>
      <c r="O126" s="43">
        <v>0.21000000000000085</v>
      </c>
      <c r="P126" s="87">
        <f>_xlfn.STDEV.P(N126:N128)</f>
        <v>0.29709706606876374</v>
      </c>
      <c r="Q126" s="18">
        <v>7.7950242409649118</v>
      </c>
      <c r="R126" s="19">
        <v>316986.74747915874</v>
      </c>
      <c r="S126" s="20">
        <v>7479.8341689875078</v>
      </c>
      <c r="T126" s="21">
        <f t="shared" ref="T126:T161" si="44">GEOMEAN(S126,R126)</f>
        <v>48693.000574115642</v>
      </c>
      <c r="U126" s="22">
        <f t="shared" ref="U126:U131" si="45">Q126/T126</f>
        <v>1.600851076963331E-4</v>
      </c>
      <c r="V126" s="23">
        <f t="shared" ref="V126:V131" si="46">Q126/R126</f>
        <v>2.4591009885917767E-5</v>
      </c>
      <c r="W126" s="24">
        <f t="shared" ref="W126:W161" si="47">Q126/S126</f>
        <v>1.0421386443678429E-3</v>
      </c>
    </row>
    <row r="127" spans="1:23" x14ac:dyDescent="0.25">
      <c r="A127" s="25" t="s">
        <v>21</v>
      </c>
      <c r="B127" s="44">
        <v>36.159999999999997</v>
      </c>
      <c r="C127" s="44">
        <v>1.0000000000001563E-2</v>
      </c>
      <c r="D127" s="88"/>
      <c r="E127" s="26">
        <v>19.919130236855722</v>
      </c>
      <c r="F127" s="27">
        <v>299115.40910200559</v>
      </c>
      <c r="G127" s="28">
        <v>7950.877878776766</v>
      </c>
      <c r="H127" s="29">
        <f t="shared" si="40"/>
        <v>48767.100482091395</v>
      </c>
      <c r="I127" s="30">
        <f t="shared" si="41"/>
        <v>4.0845426609216939E-4</v>
      </c>
      <c r="J127" s="31">
        <f t="shared" si="42"/>
        <v>6.6593460686817434E-5</v>
      </c>
      <c r="K127" s="32">
        <f t="shared" si="43"/>
        <v>2.5052743282632656E-3</v>
      </c>
      <c r="M127" s="25" t="s">
        <v>21</v>
      </c>
      <c r="N127" s="44">
        <v>37.739999999999995</v>
      </c>
      <c r="O127" s="44">
        <v>8.9999999999999858E-2</v>
      </c>
      <c r="P127" s="88"/>
      <c r="Q127" s="26">
        <v>7.6503555973251194</v>
      </c>
      <c r="R127" s="27">
        <v>153353.03135016764</v>
      </c>
      <c r="S127" s="28">
        <v>8666.0927753570231</v>
      </c>
      <c r="T127" s="29">
        <f t="shared" si="44"/>
        <v>36455.062708254758</v>
      </c>
      <c r="U127" s="30">
        <f t="shared" si="45"/>
        <v>2.0985715094087054E-4</v>
      </c>
      <c r="V127" s="31">
        <f t="shared" si="46"/>
        <v>4.9887214683459573E-5</v>
      </c>
      <c r="W127" s="32">
        <f t="shared" si="47"/>
        <v>8.8279179506129193E-4</v>
      </c>
    </row>
    <row r="128" spans="1:23" ht="15.75" thickBot="1" x14ac:dyDescent="0.3">
      <c r="A128" s="33" t="s">
        <v>21</v>
      </c>
      <c r="B128" s="45">
        <v>35.676666666666669</v>
      </c>
      <c r="C128" s="45">
        <v>0.16499158227686056</v>
      </c>
      <c r="D128" s="89"/>
      <c r="E128" s="34">
        <v>26.840028502577557</v>
      </c>
      <c r="F128" s="35">
        <v>477136.35040130251</v>
      </c>
      <c r="G128" s="36">
        <v>10145.531920081063</v>
      </c>
      <c r="H128" s="37">
        <f t="shared" si="40"/>
        <v>69575.872780924547</v>
      </c>
      <c r="I128" s="38">
        <f t="shared" si="41"/>
        <v>3.857663214242312E-4</v>
      </c>
      <c r="J128" s="39">
        <f t="shared" si="42"/>
        <v>5.6252323848315809E-5</v>
      </c>
      <c r="K128" s="40">
        <f t="shared" si="43"/>
        <v>2.6455023466490759E-3</v>
      </c>
      <c r="M128" s="33" t="s">
        <v>21</v>
      </c>
      <c r="N128" s="45">
        <v>38.36</v>
      </c>
      <c r="O128" s="45">
        <v>0.14999999999999858</v>
      </c>
      <c r="P128" s="89"/>
      <c r="Q128" s="34">
        <v>5.2662342317271422</v>
      </c>
      <c r="R128" s="35">
        <v>140280.80032816427</v>
      </c>
      <c r="S128" s="36">
        <v>2966.075917219378</v>
      </c>
      <c r="T128" s="37">
        <f t="shared" si="44"/>
        <v>20398.124999656913</v>
      </c>
      <c r="U128" s="38">
        <f t="shared" si="45"/>
        <v>2.5817246594065475E-4</v>
      </c>
      <c r="V128" s="39">
        <f t="shared" si="46"/>
        <v>3.7540662866248541E-5</v>
      </c>
      <c r="W128" s="40">
        <f t="shared" si="47"/>
        <v>1.7754886856247783E-3</v>
      </c>
    </row>
    <row r="129" spans="1:23" x14ac:dyDescent="0.25">
      <c r="A129" s="17" t="s">
        <v>22</v>
      </c>
      <c r="B129" s="43"/>
      <c r="C129" s="43"/>
      <c r="D129" s="87"/>
      <c r="E129" s="18">
        <v>0</v>
      </c>
      <c r="F129" s="19">
        <v>42994.639348307792</v>
      </c>
      <c r="G129" s="20">
        <v>2079.6694194004499</v>
      </c>
      <c r="H129" s="21">
        <f t="shared" si="40"/>
        <v>9455.931294739139</v>
      </c>
      <c r="I129" s="22">
        <f t="shared" si="41"/>
        <v>0</v>
      </c>
      <c r="J129" s="23">
        <f t="shared" si="42"/>
        <v>0</v>
      </c>
      <c r="K129" s="24">
        <f t="shared" si="43"/>
        <v>0</v>
      </c>
      <c r="M129" s="17" t="s">
        <v>22</v>
      </c>
      <c r="N129" s="43">
        <v>42.816666666666663</v>
      </c>
      <c r="O129" s="43">
        <v>1.0866564416696864</v>
      </c>
      <c r="P129" s="87">
        <f>_xlfn.STDEV.P(N129:N131)</f>
        <v>0.65833333333333499</v>
      </c>
      <c r="Q129" s="18">
        <v>0.4262403758032301</v>
      </c>
      <c r="R129" s="19">
        <v>87846.688974404082</v>
      </c>
      <c r="S129" s="20">
        <v>3484.2333094814289</v>
      </c>
      <c r="T129" s="21">
        <f t="shared" si="44"/>
        <v>17495.095308464988</v>
      </c>
      <c r="U129" s="22">
        <f t="shared" si="45"/>
        <v>2.4363421192509537E-5</v>
      </c>
      <c r="V129" s="23">
        <f t="shared" si="46"/>
        <v>4.852093810017403E-6</v>
      </c>
      <c r="W129" s="24">
        <f t="shared" si="47"/>
        <v>1.2233405112204411E-4</v>
      </c>
    </row>
    <row r="130" spans="1:23" x14ac:dyDescent="0.25">
      <c r="A130" s="25" t="s">
        <v>22</v>
      </c>
      <c r="B130" s="44"/>
      <c r="C130" s="44"/>
      <c r="D130" s="88"/>
      <c r="E130" s="26">
        <v>0</v>
      </c>
      <c r="F130" s="27">
        <v>58215.248165378136</v>
      </c>
      <c r="G130" s="28">
        <v>2589.7447850611402</v>
      </c>
      <c r="H130" s="29">
        <f t="shared" si="40"/>
        <v>12278.543698147925</v>
      </c>
      <c r="I130" s="30">
        <f t="shared" si="41"/>
        <v>0</v>
      </c>
      <c r="J130" s="31">
        <f t="shared" si="42"/>
        <v>0</v>
      </c>
      <c r="K130" s="32">
        <f t="shared" si="43"/>
        <v>0</v>
      </c>
      <c r="M130" s="25" t="s">
        <v>22</v>
      </c>
      <c r="N130" s="44">
        <v>41.499999999999993</v>
      </c>
      <c r="O130" s="44">
        <v>0.5479051012721089</v>
      </c>
      <c r="P130" s="88"/>
      <c r="Q130" s="26">
        <v>0.82270485557607287</v>
      </c>
      <c r="R130" s="27">
        <v>69493.35736633066</v>
      </c>
      <c r="S130" s="28">
        <v>2667.67662945748</v>
      </c>
      <c r="T130" s="29">
        <f t="shared" si="44"/>
        <v>13615.645608956525</v>
      </c>
      <c r="U130" s="30">
        <f t="shared" si="45"/>
        <v>6.0423492150448474E-5</v>
      </c>
      <c r="V130" s="31">
        <f t="shared" si="46"/>
        <v>1.1838611440791765E-5</v>
      </c>
      <c r="W130" s="32">
        <f t="shared" si="47"/>
        <v>3.0839751958369282E-4</v>
      </c>
    </row>
    <row r="131" spans="1:23" ht="15.75" thickBot="1" x14ac:dyDescent="0.3">
      <c r="A131" s="33" t="s">
        <v>22</v>
      </c>
      <c r="B131" s="45"/>
      <c r="C131" s="45"/>
      <c r="D131" s="89"/>
      <c r="E131" s="34">
        <v>0</v>
      </c>
      <c r="F131" s="35">
        <v>48786.219053787478</v>
      </c>
      <c r="G131" s="36">
        <v>1933.4370941181667</v>
      </c>
      <c r="H131" s="37">
        <f t="shared" si="40"/>
        <v>9712.1102547472765</v>
      </c>
      <c r="I131" s="38">
        <f t="shared" si="41"/>
        <v>0</v>
      </c>
      <c r="J131" s="39">
        <f t="shared" si="42"/>
        <v>0</v>
      </c>
      <c r="K131" s="40">
        <f t="shared" si="43"/>
        <v>0</v>
      </c>
      <c r="M131" s="33" t="s">
        <v>22</v>
      </c>
      <c r="N131" s="45"/>
      <c r="O131" s="45"/>
      <c r="P131" s="89"/>
      <c r="Q131" s="34">
        <v>0</v>
      </c>
      <c r="R131" s="35">
        <v>78092.700596419221</v>
      </c>
      <c r="S131" s="36">
        <v>2324.0693738443715</v>
      </c>
      <c r="T131" s="37">
        <f t="shared" si="44"/>
        <v>13471.928361483222</v>
      </c>
      <c r="U131" s="38">
        <f t="shared" si="45"/>
        <v>0</v>
      </c>
      <c r="V131" s="39">
        <f t="shared" si="46"/>
        <v>0</v>
      </c>
      <c r="W131" s="40">
        <f t="shared" si="47"/>
        <v>0</v>
      </c>
    </row>
    <row r="132" spans="1:23" x14ac:dyDescent="0.25">
      <c r="A132" s="17" t="s">
        <v>23</v>
      </c>
      <c r="B132" s="43">
        <v>33.704999999999998</v>
      </c>
      <c r="C132" s="43">
        <v>4.5000000000001705E-2</v>
      </c>
      <c r="D132" s="87">
        <f>_xlfn.STDEV.P(B132:B134)</f>
        <v>0.94000000000000128</v>
      </c>
      <c r="E132" s="18">
        <v>88.34003305418949</v>
      </c>
      <c r="F132" s="19">
        <v>351954.01983271661</v>
      </c>
      <c r="G132" s="20">
        <v>14558.561357054816</v>
      </c>
      <c r="H132" s="21">
        <f t="shared" si="40"/>
        <v>71581.730857787261</v>
      </c>
      <c r="I132" s="22">
        <f>(E132/H132)</f>
        <v>1.2341142355120785E-3</v>
      </c>
      <c r="J132" s="23">
        <f>(E132/F132)</f>
        <v>2.509987898310621E-4</v>
      </c>
      <c r="K132" s="24">
        <f t="shared" si="43"/>
        <v>6.0679095198772166E-3</v>
      </c>
      <c r="M132" s="17" t="s">
        <v>23</v>
      </c>
      <c r="N132" s="43">
        <v>35.984999999999999</v>
      </c>
      <c r="O132" s="43">
        <v>3.5000000000000142E-2</v>
      </c>
      <c r="P132" s="87">
        <f>_xlfn.STDEV.P(N132:N134)</f>
        <v>0.61746794788609349</v>
      </c>
      <c r="Q132" s="18">
        <v>22.154472182530824</v>
      </c>
      <c r="R132" s="19">
        <v>401982.87465393962</v>
      </c>
      <c r="S132" s="20">
        <v>15352.069515247678</v>
      </c>
      <c r="T132" s="21">
        <f t="shared" si="44"/>
        <v>78557.425082714966</v>
      </c>
      <c r="U132" s="22">
        <f>(Q132/T132)</f>
        <v>2.8201627229003314E-4</v>
      </c>
      <c r="V132" s="23">
        <f>(Q132/R132)</f>
        <v>5.5112975152494347E-5</v>
      </c>
      <c r="W132" s="24">
        <f t="shared" si="47"/>
        <v>1.443093529541864E-3</v>
      </c>
    </row>
    <row r="133" spans="1:23" x14ac:dyDescent="0.25">
      <c r="A133" s="25" t="s">
        <v>23</v>
      </c>
      <c r="B133" s="44"/>
      <c r="C133" s="44"/>
      <c r="D133" s="88"/>
      <c r="E133" s="26"/>
      <c r="F133" s="27"/>
      <c r="G133" s="28"/>
      <c r="H133" s="29"/>
      <c r="I133" s="30"/>
      <c r="J133" s="31"/>
      <c r="K133" s="32"/>
      <c r="M133" s="25" t="s">
        <v>23</v>
      </c>
      <c r="N133" s="44">
        <v>37.474999999999994</v>
      </c>
      <c r="O133" s="44">
        <v>0.14499999999999957</v>
      </c>
      <c r="P133" s="88"/>
      <c r="Q133" s="26">
        <v>9.0058100787117787</v>
      </c>
      <c r="R133" s="27">
        <v>339820.36005348788</v>
      </c>
      <c r="S133" s="28">
        <v>13082.595308853799</v>
      </c>
      <c r="T133" s="29">
        <f t="shared" si="44"/>
        <v>66676.32449594661</v>
      </c>
      <c r="U133" s="30">
        <f>(Q133/T133)</f>
        <v>1.3506758428562241E-4</v>
      </c>
      <c r="V133" s="31">
        <f>Q133/R133</f>
        <v>2.6501678937937269E-5</v>
      </c>
      <c r="W133" s="32">
        <f t="shared" si="47"/>
        <v>6.8838100285934791E-4</v>
      </c>
    </row>
    <row r="134" spans="1:23" ht="15.75" thickBot="1" x14ac:dyDescent="0.3">
      <c r="A134" s="33" t="s">
        <v>23</v>
      </c>
      <c r="B134" s="45">
        <v>35.585000000000001</v>
      </c>
      <c r="C134" s="45">
        <v>1.5000000000000568E-2</v>
      </c>
      <c r="D134" s="89"/>
      <c r="E134" s="34">
        <v>28.232906849063365</v>
      </c>
      <c r="F134" s="35">
        <v>341882.97181240964</v>
      </c>
      <c r="G134" s="36">
        <v>14003.826970662807</v>
      </c>
      <c r="H134" s="37">
        <f t="shared" si="40"/>
        <v>69192.990840669503</v>
      </c>
      <c r="I134" s="38">
        <f>(E134/H134)</f>
        <v>4.0803131221882279E-4</v>
      </c>
      <c r="J134" s="39">
        <f>(E134/F134)</f>
        <v>8.2580617277875691E-5</v>
      </c>
      <c r="K134" s="40">
        <f t="shared" si="43"/>
        <v>2.0160850964675331E-3</v>
      </c>
      <c r="M134" s="33" t="s">
        <v>23</v>
      </c>
      <c r="N134" s="45">
        <v>36.505000000000003</v>
      </c>
      <c r="O134" s="45">
        <v>5.4999999999999716E-2</v>
      </c>
      <c r="P134" s="89"/>
      <c r="Q134" s="34">
        <v>16.166607124660963</v>
      </c>
      <c r="R134" s="35">
        <v>366585.10070322541</v>
      </c>
      <c r="S134" s="36">
        <v>12342.924485324365</v>
      </c>
      <c r="T134" s="37">
        <f t="shared" si="44"/>
        <v>67266.129778848874</v>
      </c>
      <c r="U134" s="38">
        <f>(Q134/T134)</f>
        <v>2.4033800038462125E-4</v>
      </c>
      <c r="V134" s="39">
        <f>(Q134/R134)</f>
        <v>4.4100556988400051E-5</v>
      </c>
      <c r="W134" s="40">
        <f t="shared" si="47"/>
        <v>1.3097874125279569E-3</v>
      </c>
    </row>
    <row r="135" spans="1:23" x14ac:dyDescent="0.25">
      <c r="A135" s="17" t="s">
        <v>24</v>
      </c>
      <c r="B135" s="43"/>
      <c r="C135" s="43"/>
      <c r="D135" s="87"/>
      <c r="E135" s="18">
        <v>0</v>
      </c>
      <c r="F135" s="19">
        <v>39838.596926096805</v>
      </c>
      <c r="G135" s="20">
        <v>2642.9696387866734</v>
      </c>
      <c r="H135" s="21">
        <f t="shared" si="40"/>
        <v>10261.198864047707</v>
      </c>
      <c r="I135" s="22">
        <f>E135/H135</f>
        <v>0</v>
      </c>
      <c r="J135" s="23">
        <f>E135/F135</f>
        <v>0</v>
      </c>
      <c r="K135" s="24">
        <f t="shared" si="43"/>
        <v>0</v>
      </c>
      <c r="M135" s="17" t="s">
        <v>24</v>
      </c>
      <c r="N135" s="43"/>
      <c r="O135" s="43"/>
      <c r="P135" s="87"/>
      <c r="Q135" s="18">
        <v>0</v>
      </c>
      <c r="R135" s="19">
        <v>38680.371363329519</v>
      </c>
      <c r="S135" s="20">
        <v>1501.3323050093379</v>
      </c>
      <c r="T135" s="21">
        <f t="shared" si="44"/>
        <v>7620.5046484812738</v>
      </c>
      <c r="U135" s="22">
        <f>Q135/T135</f>
        <v>0</v>
      </c>
      <c r="V135" s="23">
        <f>Q135/R135</f>
        <v>0</v>
      </c>
      <c r="W135" s="24">
        <f t="shared" si="47"/>
        <v>0</v>
      </c>
    </row>
    <row r="136" spans="1:23" x14ac:dyDescent="0.25">
      <c r="A136" s="25" t="s">
        <v>24</v>
      </c>
      <c r="B136" s="44"/>
      <c r="C136" s="44"/>
      <c r="D136" s="88"/>
      <c r="E136" s="26">
        <v>0</v>
      </c>
      <c r="F136" s="27">
        <v>48677.050553823763</v>
      </c>
      <c r="G136" s="28">
        <v>3257.7119226581121</v>
      </c>
      <c r="H136" s="29">
        <f t="shared" si="40"/>
        <v>12592.688670376288</v>
      </c>
      <c r="I136" s="30">
        <f>E136/H136</f>
        <v>0</v>
      </c>
      <c r="J136" s="31">
        <f>E136/F136</f>
        <v>0</v>
      </c>
      <c r="K136" s="32">
        <f t="shared" si="43"/>
        <v>0</v>
      </c>
      <c r="M136" s="25" t="s">
        <v>24</v>
      </c>
      <c r="N136" s="44"/>
      <c r="O136" s="44"/>
      <c r="P136" s="88"/>
      <c r="Q136" s="26">
        <v>0</v>
      </c>
      <c r="R136" s="27">
        <v>47459.422619792378</v>
      </c>
      <c r="S136" s="28">
        <v>1526.3112879352791</v>
      </c>
      <c r="T136" s="29">
        <f t="shared" si="44"/>
        <v>8511.0429715446753</v>
      </c>
      <c r="U136" s="30">
        <f>Q136/T136</f>
        <v>0</v>
      </c>
      <c r="V136" s="31">
        <f>Q136/R136</f>
        <v>0</v>
      </c>
      <c r="W136" s="32">
        <f t="shared" si="47"/>
        <v>0</v>
      </c>
    </row>
    <row r="137" spans="1:23" ht="15.75" thickBot="1" x14ac:dyDescent="0.3">
      <c r="A137" s="33" t="s">
        <v>24</v>
      </c>
      <c r="B137" s="45"/>
      <c r="C137" s="45"/>
      <c r="D137" s="89"/>
      <c r="E137" s="34">
        <v>0</v>
      </c>
      <c r="F137" s="35">
        <v>52697.728796272633</v>
      </c>
      <c r="G137" s="36">
        <v>3300.0519843263064</v>
      </c>
      <c r="H137" s="37">
        <f t="shared" si="40"/>
        <v>13187.313770576215</v>
      </c>
      <c r="I137" s="38">
        <f>E137/H137</f>
        <v>0</v>
      </c>
      <c r="J137" s="39">
        <f>E137/F137</f>
        <v>0</v>
      </c>
      <c r="K137" s="40">
        <f t="shared" si="43"/>
        <v>0</v>
      </c>
      <c r="M137" s="33" t="s">
        <v>24</v>
      </c>
      <c r="N137" s="45"/>
      <c r="O137" s="45"/>
      <c r="P137" s="89"/>
      <c r="Q137" s="34">
        <v>0</v>
      </c>
      <c r="R137" s="35">
        <v>59267.030530818272</v>
      </c>
      <c r="S137" s="36">
        <v>2863.6506623791656</v>
      </c>
      <c r="T137" s="37">
        <f t="shared" si="44"/>
        <v>13027.66560964872</v>
      </c>
      <c r="U137" s="38">
        <f>Q137/T137</f>
        <v>0</v>
      </c>
      <c r="V137" s="39">
        <f>Q137/R137</f>
        <v>0</v>
      </c>
      <c r="W137" s="40">
        <f t="shared" si="47"/>
        <v>0</v>
      </c>
    </row>
    <row r="138" spans="1:23" x14ac:dyDescent="0.25">
      <c r="A138" s="17" t="s">
        <v>16</v>
      </c>
      <c r="B138" s="43">
        <v>38.603333333333332</v>
      </c>
      <c r="C138" s="43">
        <v>0.1746106780494513</v>
      </c>
      <c r="D138" s="87">
        <f>_xlfn.STDEV.P(B138:B140)</f>
        <v>0.49194311123478512</v>
      </c>
      <c r="E138" s="18">
        <v>4.5505895462328398</v>
      </c>
      <c r="F138" s="19">
        <v>192549.9737496122</v>
      </c>
      <c r="G138" s="20">
        <v>5092.4923682916597</v>
      </c>
      <c r="H138" s="21">
        <f t="shared" si="40"/>
        <v>31313.883052643909</v>
      </c>
      <c r="I138" s="22">
        <f>(E138/H138)</f>
        <v>1.4532179029290405E-4</v>
      </c>
      <c r="J138" s="23">
        <f>(E138/F138)</f>
        <v>2.3633290919843634E-5</v>
      </c>
      <c r="K138" s="24">
        <f t="shared" si="43"/>
        <v>8.9358789707119233E-4</v>
      </c>
      <c r="M138" s="17" t="s">
        <v>16</v>
      </c>
      <c r="N138" s="43">
        <v>38.364999999999995</v>
      </c>
      <c r="O138" s="43">
        <v>3.5000000000000142E-2</v>
      </c>
      <c r="P138" s="87">
        <f>_xlfn.STDEV.P(N138:N140)</f>
        <v>6.3289458486824657E-2</v>
      </c>
      <c r="Q138" s="18">
        <v>5.2298067794931971</v>
      </c>
      <c r="R138" s="19">
        <v>192540.54489738098</v>
      </c>
      <c r="S138" s="20">
        <v>5887.6016933033816</v>
      </c>
      <c r="T138" s="21">
        <f t="shared" si="44"/>
        <v>33669.007086152335</v>
      </c>
      <c r="U138" s="22">
        <f>(Q138/T138)</f>
        <v>1.5532999729131171E-4</v>
      </c>
      <c r="V138" s="23">
        <f>(Q138/R138)</f>
        <v>2.7162106465838382E-5</v>
      </c>
      <c r="W138" s="24">
        <f t="shared" si="47"/>
        <v>8.8827455590985936E-4</v>
      </c>
    </row>
    <row r="139" spans="1:23" x14ac:dyDescent="0.25">
      <c r="A139" s="25" t="s">
        <v>16</v>
      </c>
      <c r="B139" s="44">
        <v>38.004999999999995</v>
      </c>
      <c r="C139" s="44">
        <v>7.4999999999999289E-2</v>
      </c>
      <c r="D139" s="88"/>
      <c r="E139" s="26">
        <v>6.5113901074598957</v>
      </c>
      <c r="F139" s="27">
        <v>204645.44505756162</v>
      </c>
      <c r="G139" s="28">
        <v>5870.3856402909851</v>
      </c>
      <c r="H139" s="29">
        <f t="shared" si="40"/>
        <v>34660.462807309246</v>
      </c>
      <c r="I139" s="30">
        <f>(E139/H139)</f>
        <v>1.8786218013473163E-4</v>
      </c>
      <c r="J139" s="31">
        <f>(E139/F139)</f>
        <v>3.1817908801382826E-5</v>
      </c>
      <c r="K139" s="32">
        <f t="shared" si="43"/>
        <v>1.1091929059599459E-3</v>
      </c>
      <c r="M139" s="25" t="s">
        <v>16</v>
      </c>
      <c r="N139" s="44">
        <v>38.340000000000003</v>
      </c>
      <c r="O139" s="44">
        <v>4.00000000000027E-2</v>
      </c>
      <c r="P139" s="88"/>
      <c r="Q139" s="26">
        <v>5.3100850850801171</v>
      </c>
      <c r="R139" s="27">
        <v>216018.77134305364</v>
      </c>
      <c r="S139" s="28">
        <v>5227.8705241077396</v>
      </c>
      <c r="T139" s="29">
        <f t="shared" si="44"/>
        <v>33605.329448739525</v>
      </c>
      <c r="U139" s="30">
        <f>(Q139/T139)</f>
        <v>1.5801318339044848E-4</v>
      </c>
      <c r="V139" s="31">
        <f>(Q139/R139)</f>
        <v>2.4581590998160584E-5</v>
      </c>
      <c r="W139" s="32">
        <f t="shared" si="47"/>
        <v>1.0157262045020537E-3</v>
      </c>
    </row>
    <row r="140" spans="1:23" ht="15.75" thickBot="1" x14ac:dyDescent="0.3">
      <c r="A140" s="33" t="s">
        <v>16</v>
      </c>
      <c r="B140" s="45">
        <v>39.21</v>
      </c>
      <c r="C140" s="45">
        <v>9.9999999999980105E-3</v>
      </c>
      <c r="D140" s="89"/>
      <c r="E140" s="34">
        <v>3.1317928378721547</v>
      </c>
      <c r="F140" s="35">
        <v>143210.07247183833</v>
      </c>
      <c r="G140" s="36">
        <v>4004.3502345027191</v>
      </c>
      <c r="H140" s="37">
        <f t="shared" si="40"/>
        <v>23947.093503925633</v>
      </c>
      <c r="I140" s="38">
        <f>(E140/H140)</f>
        <v>1.3077966381844051E-4</v>
      </c>
      <c r="J140" s="39">
        <f>(E140/F140)</f>
        <v>2.1868523518050791E-5</v>
      </c>
      <c r="K140" s="40">
        <f t="shared" si="43"/>
        <v>7.8209763244175287E-4</v>
      </c>
      <c r="M140" s="33" t="s">
        <v>16</v>
      </c>
      <c r="N140" s="45">
        <v>38.22</v>
      </c>
      <c r="O140" s="45">
        <v>0.14999999999999858</v>
      </c>
      <c r="P140" s="89"/>
      <c r="Q140" s="34">
        <v>5.7329888755010234</v>
      </c>
      <c r="R140" s="35">
        <v>235615.1512990309</v>
      </c>
      <c r="S140" s="36">
        <v>5731.9994364801487</v>
      </c>
      <c r="T140" s="37">
        <f t="shared" si="44"/>
        <v>36749.774345868165</v>
      </c>
      <c r="U140" s="38">
        <f>(Q140/T140)</f>
        <v>1.5600065517533149E-4</v>
      </c>
      <c r="V140" s="39">
        <f>(Q140/R140)</f>
        <v>2.4332004304022887E-5</v>
      </c>
      <c r="W140" s="40">
        <f t="shared" si="47"/>
        <v>1.0001726167338011E-3</v>
      </c>
    </row>
    <row r="141" spans="1:23" x14ac:dyDescent="0.25">
      <c r="A141" s="17" t="s">
        <v>25</v>
      </c>
      <c r="B141" s="43">
        <v>40.6</v>
      </c>
      <c r="C141" s="43">
        <v>0.64999999999999858</v>
      </c>
      <c r="D141" s="87">
        <f>_xlfn.STDEV.P(B141:B143)</f>
        <v>0</v>
      </c>
      <c r="E141" s="18">
        <v>1.4538742166225356</v>
      </c>
      <c r="F141" s="19">
        <v>99034.739071811389</v>
      </c>
      <c r="G141" s="20">
        <v>4384.32213788016</v>
      </c>
      <c r="H141" s="21">
        <f t="shared" si="40"/>
        <v>20837.471030135301</v>
      </c>
      <c r="I141" s="22">
        <f t="shared" ref="I141:I161" si="48">E141/H141</f>
        <v>6.9772104998727156E-5</v>
      </c>
      <c r="J141" s="23">
        <f t="shared" ref="J141:J161" si="49">E141/F141</f>
        <v>1.4680446783106202E-5</v>
      </c>
      <c r="K141" s="24">
        <f t="shared" si="43"/>
        <v>3.3160752583875837E-4</v>
      </c>
      <c r="M141" s="17" t="s">
        <v>25</v>
      </c>
      <c r="N141" s="43"/>
      <c r="O141" s="43"/>
      <c r="P141" s="87"/>
      <c r="Q141" s="18">
        <v>0</v>
      </c>
      <c r="R141" s="19">
        <v>93371.949592433011</v>
      </c>
      <c r="S141" s="20">
        <v>3884.9115907368546</v>
      </c>
      <c r="T141" s="21">
        <f t="shared" si="44"/>
        <v>19045.780877174355</v>
      </c>
      <c r="U141" s="22">
        <f t="shared" ref="U141:U161" si="50">Q141/T141</f>
        <v>0</v>
      </c>
      <c r="V141" s="23">
        <f t="shared" ref="V141:V161" si="51">Q141/R141</f>
        <v>0</v>
      </c>
      <c r="W141" s="24">
        <f t="shared" si="47"/>
        <v>0</v>
      </c>
    </row>
    <row r="142" spans="1:23" x14ac:dyDescent="0.25">
      <c r="A142" s="25" t="s">
        <v>25</v>
      </c>
      <c r="B142" s="44"/>
      <c r="C142" s="44"/>
      <c r="D142" s="88"/>
      <c r="E142" s="26">
        <v>0</v>
      </c>
      <c r="F142" s="27">
        <v>75608.645505199558</v>
      </c>
      <c r="G142" s="28">
        <v>4242.1706658731318</v>
      </c>
      <c r="H142" s="29">
        <f t="shared" si="40"/>
        <v>17909.348900743378</v>
      </c>
      <c r="I142" s="30">
        <f t="shared" si="48"/>
        <v>0</v>
      </c>
      <c r="J142" s="31">
        <f t="shared" si="49"/>
        <v>0</v>
      </c>
      <c r="K142" s="32">
        <f t="shared" si="43"/>
        <v>0</v>
      </c>
      <c r="M142" s="25" t="s">
        <v>25</v>
      </c>
      <c r="N142" s="44"/>
      <c r="O142" s="44"/>
      <c r="P142" s="88"/>
      <c r="Q142" s="26">
        <v>0</v>
      </c>
      <c r="R142" s="27">
        <v>93164.835744922282</v>
      </c>
      <c r="S142" s="28">
        <v>4828.7941817446708</v>
      </c>
      <c r="T142" s="29">
        <f t="shared" si="44"/>
        <v>21210.22906025012</v>
      </c>
      <c r="U142" s="30">
        <f t="shared" si="50"/>
        <v>0</v>
      </c>
      <c r="V142" s="31">
        <f t="shared" si="51"/>
        <v>0</v>
      </c>
      <c r="W142" s="32">
        <f t="shared" si="47"/>
        <v>0</v>
      </c>
    </row>
    <row r="143" spans="1:23" ht="15.75" thickBot="1" x14ac:dyDescent="0.3">
      <c r="A143" s="33" t="s">
        <v>25</v>
      </c>
      <c r="B143" s="45"/>
      <c r="C143" s="45"/>
      <c r="D143" s="89"/>
      <c r="E143" s="34">
        <v>0</v>
      </c>
      <c r="F143" s="35">
        <v>76250.494020240018</v>
      </c>
      <c r="G143" s="36">
        <v>3947.8940571768921</v>
      </c>
      <c r="H143" s="37">
        <f t="shared" si="40"/>
        <v>17350.183635895839</v>
      </c>
      <c r="I143" s="38">
        <f t="shared" si="48"/>
        <v>0</v>
      </c>
      <c r="J143" s="39">
        <f t="shared" si="49"/>
        <v>0</v>
      </c>
      <c r="K143" s="40">
        <f t="shared" si="43"/>
        <v>0</v>
      </c>
      <c r="M143" s="33" t="s">
        <v>25</v>
      </c>
      <c r="N143" s="45"/>
      <c r="O143" s="45"/>
      <c r="P143" s="89"/>
      <c r="Q143" s="34">
        <v>0</v>
      </c>
      <c r="R143" s="35">
        <v>89806.677332644409</v>
      </c>
      <c r="S143" s="36">
        <v>3322.1167859201537</v>
      </c>
      <c r="T143" s="37">
        <f t="shared" si="44"/>
        <v>17272.760933171423</v>
      </c>
      <c r="U143" s="38">
        <f t="shared" si="50"/>
        <v>0</v>
      </c>
      <c r="V143" s="39">
        <f t="shared" si="51"/>
        <v>0</v>
      </c>
      <c r="W143" s="40">
        <f t="shared" si="47"/>
        <v>0</v>
      </c>
    </row>
    <row r="144" spans="1:23" x14ac:dyDescent="0.25">
      <c r="A144" s="17" t="s">
        <v>15</v>
      </c>
      <c r="B144" s="43">
        <v>37.525000000000006</v>
      </c>
      <c r="C144" s="43">
        <v>0.24500000000000099</v>
      </c>
      <c r="D144" s="87">
        <f>_xlfn.STDEV.P(B144:B146)</f>
        <v>0.2441652445919931</v>
      </c>
      <c r="E144" s="18">
        <v>8.7993712024190991</v>
      </c>
      <c r="F144" s="19">
        <v>284700.60433820391</v>
      </c>
      <c r="G144" s="20">
        <v>6659.5842584544598</v>
      </c>
      <c r="H144" s="21">
        <f t="shared" si="40"/>
        <v>43542.940449895825</v>
      </c>
      <c r="I144" s="22">
        <f t="shared" si="48"/>
        <v>2.0208491001071451E-4</v>
      </c>
      <c r="J144" s="23">
        <f t="shared" si="49"/>
        <v>3.0907455299835181E-5</v>
      </c>
      <c r="K144" s="24">
        <f t="shared" si="43"/>
        <v>1.3213093882321772E-3</v>
      </c>
      <c r="M144" s="17" t="s">
        <v>15</v>
      </c>
      <c r="N144" s="43">
        <v>38.166240023987697</v>
      </c>
      <c r="O144" s="43">
        <v>0.14722688725199973</v>
      </c>
      <c r="P144" s="87">
        <f>_xlfn.STDEV.P(N144:N146)</f>
        <v>0.64091836138980163</v>
      </c>
      <c r="Q144" s="18">
        <v>5.9221266593612949</v>
      </c>
      <c r="R144" s="19">
        <v>267498.73571654194</v>
      </c>
      <c r="S144" s="20">
        <v>6346.2701734951333</v>
      </c>
      <c r="T144" s="21">
        <f t="shared" si="44"/>
        <v>41202.175281476913</v>
      </c>
      <c r="U144" s="22">
        <f t="shared" si="50"/>
        <v>1.437333494871005E-4</v>
      </c>
      <c r="V144" s="23">
        <f t="shared" si="51"/>
        <v>2.213889588486408E-5</v>
      </c>
      <c r="W144" s="24">
        <f t="shared" si="47"/>
        <v>9.3316648952242035E-4</v>
      </c>
    </row>
    <row r="145" spans="1:23" x14ac:dyDescent="0.25">
      <c r="A145" s="25" t="s">
        <v>15</v>
      </c>
      <c r="B145" s="44">
        <v>36.93</v>
      </c>
      <c r="C145" s="44">
        <v>0.14000000000000057</v>
      </c>
      <c r="D145" s="88"/>
      <c r="E145" s="26">
        <v>12.53087489351309</v>
      </c>
      <c r="F145" s="27">
        <v>291014.84307000751</v>
      </c>
      <c r="G145" s="28">
        <v>8079.7085392703702</v>
      </c>
      <c r="H145" s="29">
        <f t="shared" si="40"/>
        <v>48490.361027808052</v>
      </c>
      <c r="I145" s="30">
        <f t="shared" si="48"/>
        <v>2.5841991331693604E-4</v>
      </c>
      <c r="J145" s="31">
        <f t="shared" si="49"/>
        <v>4.3059229423904749E-5</v>
      </c>
      <c r="K145" s="32">
        <f t="shared" si="43"/>
        <v>1.5509067972697785E-3</v>
      </c>
      <c r="M145" s="25" t="s">
        <v>15</v>
      </c>
      <c r="N145" s="44">
        <v>38.515000000000001</v>
      </c>
      <c r="O145" s="44">
        <v>7.5000000000002842E-2</v>
      </c>
      <c r="P145" s="88"/>
      <c r="Q145" s="26">
        <v>4.7788320309041348</v>
      </c>
      <c r="R145" s="27">
        <v>253432.85256061368</v>
      </c>
      <c r="S145" s="28">
        <v>6073.8589060673121</v>
      </c>
      <c r="T145" s="29">
        <f t="shared" si="44"/>
        <v>39234.110014314421</v>
      </c>
      <c r="U145" s="30">
        <f t="shared" si="50"/>
        <v>1.2180299308842727E-4</v>
      </c>
      <c r="V145" s="31">
        <f t="shared" si="51"/>
        <v>1.8856403116723704E-5</v>
      </c>
      <c r="W145" s="32">
        <f t="shared" si="47"/>
        <v>7.8678680305373141E-4</v>
      </c>
    </row>
    <row r="146" spans="1:23" ht="15.75" thickBot="1" x14ac:dyDescent="0.3">
      <c r="A146" s="33" t="s">
        <v>15</v>
      </c>
      <c r="B146" s="45">
        <v>37.28</v>
      </c>
      <c r="C146" s="45">
        <v>0.25961509971494173</v>
      </c>
      <c r="D146" s="89"/>
      <c r="E146" s="34">
        <v>10.221262369375738</v>
      </c>
      <c r="F146" s="35">
        <v>302639.62556027784</v>
      </c>
      <c r="G146" s="36">
        <v>7433.4934869273611</v>
      </c>
      <c r="H146" s="37">
        <f t="shared" si="40"/>
        <v>47430.682954058975</v>
      </c>
      <c r="I146" s="38">
        <f t="shared" si="48"/>
        <v>2.1549894989443817E-4</v>
      </c>
      <c r="J146" s="39">
        <f t="shared" si="49"/>
        <v>3.3773708087475586E-5</v>
      </c>
      <c r="K146" s="40">
        <f t="shared" si="43"/>
        <v>1.3750280924239705E-3</v>
      </c>
      <c r="M146" s="33" t="s">
        <v>15</v>
      </c>
      <c r="N146" s="45">
        <v>37.015000000000001</v>
      </c>
      <c r="O146" s="45">
        <v>5.4999999999999716E-2</v>
      </c>
      <c r="P146" s="89"/>
      <c r="Q146" s="34">
        <v>11.864977936103301</v>
      </c>
      <c r="R146" s="35">
        <v>306739.07290718867</v>
      </c>
      <c r="S146" s="36">
        <v>6863.7361158128815</v>
      </c>
      <c r="T146" s="37">
        <f t="shared" si="44"/>
        <v>45884.377001807836</v>
      </c>
      <c r="U146" s="38">
        <f t="shared" si="50"/>
        <v>2.5858426574334493E-4</v>
      </c>
      <c r="V146" s="39">
        <f t="shared" si="51"/>
        <v>3.8681012574140945E-5</v>
      </c>
      <c r="W146" s="40">
        <f t="shared" si="47"/>
        <v>1.7286471589093306E-3</v>
      </c>
    </row>
    <row r="147" spans="1:23" x14ac:dyDescent="0.25">
      <c r="A147" s="17" t="s">
        <v>26</v>
      </c>
      <c r="B147" s="43"/>
      <c r="C147" s="43"/>
      <c r="D147" s="87"/>
      <c r="E147" s="18">
        <v>0</v>
      </c>
      <c r="F147" s="19">
        <v>37671.235852419173</v>
      </c>
      <c r="G147" s="20">
        <v>1396.7744655359547</v>
      </c>
      <c r="H147" s="21">
        <f t="shared" si="40"/>
        <v>7253.841763082627</v>
      </c>
      <c r="I147" s="22">
        <f t="shared" si="48"/>
        <v>0</v>
      </c>
      <c r="J147" s="23">
        <f t="shared" si="49"/>
        <v>0</v>
      </c>
      <c r="K147" s="24">
        <f t="shared" si="43"/>
        <v>0</v>
      </c>
      <c r="M147" s="17" t="s">
        <v>26</v>
      </c>
      <c r="N147" s="43"/>
      <c r="O147" s="43"/>
      <c r="P147" s="87"/>
      <c r="Q147" s="18">
        <v>0</v>
      </c>
      <c r="R147" s="19">
        <v>83363.225282390456</v>
      </c>
      <c r="S147" s="20">
        <v>4545.5437750215233</v>
      </c>
      <c r="T147" s="21">
        <f t="shared" si="44"/>
        <v>19466.154981096981</v>
      </c>
      <c r="U147" s="22">
        <f t="shared" si="50"/>
        <v>0</v>
      </c>
      <c r="V147" s="23">
        <f t="shared" si="51"/>
        <v>0</v>
      </c>
      <c r="W147" s="24">
        <f t="shared" si="47"/>
        <v>0</v>
      </c>
    </row>
    <row r="148" spans="1:23" x14ac:dyDescent="0.25">
      <c r="A148" s="25" t="s">
        <v>26</v>
      </c>
      <c r="B148" s="44"/>
      <c r="C148" s="44"/>
      <c r="D148" s="88"/>
      <c r="E148" s="26">
        <v>0</v>
      </c>
      <c r="F148" s="27">
        <v>50187.242396779555</v>
      </c>
      <c r="G148" s="28">
        <v>2005.7849915457366</v>
      </c>
      <c r="H148" s="29">
        <f t="shared" si="40"/>
        <v>10033.185813415812</v>
      </c>
      <c r="I148" s="30">
        <f t="shared" si="48"/>
        <v>0</v>
      </c>
      <c r="J148" s="31">
        <f t="shared" si="49"/>
        <v>0</v>
      </c>
      <c r="K148" s="32">
        <f t="shared" si="43"/>
        <v>0</v>
      </c>
      <c r="M148" s="25" t="s">
        <v>26</v>
      </c>
      <c r="N148" s="44"/>
      <c r="O148" s="44"/>
      <c r="P148" s="88"/>
      <c r="Q148" s="26">
        <v>0</v>
      </c>
      <c r="R148" s="27">
        <v>99288.184517165573</v>
      </c>
      <c r="S148" s="28">
        <v>3835.1205395539241</v>
      </c>
      <c r="T148" s="29">
        <f t="shared" si="44"/>
        <v>19513.640249241082</v>
      </c>
      <c r="U148" s="30">
        <f t="shared" si="50"/>
        <v>0</v>
      </c>
      <c r="V148" s="31">
        <f t="shared" si="51"/>
        <v>0</v>
      </c>
      <c r="W148" s="32">
        <f t="shared" si="47"/>
        <v>0</v>
      </c>
    </row>
    <row r="149" spans="1:23" ht="15.75" thickBot="1" x14ac:dyDescent="0.3">
      <c r="A149" s="33" t="s">
        <v>26</v>
      </c>
      <c r="B149" s="45"/>
      <c r="C149" s="45"/>
      <c r="D149" s="89"/>
      <c r="E149" s="34">
        <v>0</v>
      </c>
      <c r="F149" s="35">
        <v>74195.191507580923</v>
      </c>
      <c r="G149" s="36">
        <v>3609.409477705512</v>
      </c>
      <c r="H149" s="37">
        <f t="shared" si="40"/>
        <v>16364.62121247046</v>
      </c>
      <c r="I149" s="38">
        <f t="shared" si="48"/>
        <v>0</v>
      </c>
      <c r="J149" s="39">
        <f t="shared" si="49"/>
        <v>0</v>
      </c>
      <c r="K149" s="40">
        <f t="shared" si="43"/>
        <v>0</v>
      </c>
      <c r="M149" s="33" t="s">
        <v>26</v>
      </c>
      <c r="N149" s="45"/>
      <c r="O149" s="45"/>
      <c r="P149" s="89"/>
      <c r="Q149" s="34">
        <v>0</v>
      </c>
      <c r="R149" s="35">
        <v>94783.117192023579</v>
      </c>
      <c r="S149" s="36">
        <v>4685.5337498275339</v>
      </c>
      <c r="T149" s="37">
        <f t="shared" si="44"/>
        <v>21073.905535450347</v>
      </c>
      <c r="U149" s="38">
        <f t="shared" si="50"/>
        <v>0</v>
      </c>
      <c r="V149" s="39">
        <f t="shared" si="51"/>
        <v>0</v>
      </c>
      <c r="W149" s="40">
        <f t="shared" si="47"/>
        <v>0</v>
      </c>
    </row>
    <row r="150" spans="1:23" x14ac:dyDescent="0.25">
      <c r="A150" s="17" t="s">
        <v>17</v>
      </c>
      <c r="B150" s="43">
        <v>37.599999999999994</v>
      </c>
      <c r="C150" s="43">
        <v>8.9999999999999858E-2</v>
      </c>
      <c r="D150" s="87">
        <f>_xlfn.STDEV.P(B150:B152)</f>
        <v>0.14079141387962033</v>
      </c>
      <c r="E150" s="18">
        <v>8.3284186770225617</v>
      </c>
      <c r="F150" s="19">
        <v>285061.62514354347</v>
      </c>
      <c r="G150" s="20">
        <v>8059.6652893766795</v>
      </c>
      <c r="H150" s="21">
        <f t="shared" si="40"/>
        <v>47932.257254407741</v>
      </c>
      <c r="I150" s="22">
        <f t="shared" si="48"/>
        <v>1.7375394262820158E-4</v>
      </c>
      <c r="J150" s="23">
        <f t="shared" si="49"/>
        <v>2.9216204295575621E-5</v>
      </c>
      <c r="K150" s="24">
        <f t="shared" si="43"/>
        <v>1.0333454775101048E-3</v>
      </c>
      <c r="M150" s="17" t="s">
        <v>17</v>
      </c>
      <c r="N150" s="43">
        <v>37.865000000000002</v>
      </c>
      <c r="O150" s="43">
        <v>0.15500000000000114</v>
      </c>
      <c r="P150" s="87">
        <f>_xlfn.STDEV.P(N150:N152)</f>
        <v>0.49400292396795287</v>
      </c>
      <c r="Q150" s="18">
        <v>7.1124969067978494</v>
      </c>
      <c r="R150" s="19">
        <v>270543.6102481737</v>
      </c>
      <c r="S150" s="20">
        <v>6834.7112779391782</v>
      </c>
      <c r="T150" s="21">
        <f t="shared" si="44"/>
        <v>43001.017012828597</v>
      </c>
      <c r="U150" s="22">
        <f t="shared" si="50"/>
        <v>1.6540299278679761E-4</v>
      </c>
      <c r="V150" s="23">
        <f t="shared" si="51"/>
        <v>2.6289650309144058E-5</v>
      </c>
      <c r="W150" s="24">
        <f t="shared" si="47"/>
        <v>1.0406433596917689E-3</v>
      </c>
    </row>
    <row r="151" spans="1:23" x14ac:dyDescent="0.25">
      <c r="A151" s="25" t="s">
        <v>17</v>
      </c>
      <c r="B151" s="44">
        <v>37.72</v>
      </c>
      <c r="C151" s="44">
        <v>0</v>
      </c>
      <c r="D151" s="88"/>
      <c r="E151" s="26">
        <v>7.7322070938956466</v>
      </c>
      <c r="F151" s="27">
        <v>292572.74926502409</v>
      </c>
      <c r="G151" s="28">
        <v>7140.7057892605853</v>
      </c>
      <c r="H151" s="29">
        <f t="shared" si="40"/>
        <v>45707.504027857867</v>
      </c>
      <c r="I151" s="30">
        <f t="shared" si="48"/>
        <v>1.691671260190233E-4</v>
      </c>
      <c r="J151" s="31">
        <f t="shared" si="49"/>
        <v>2.6428322915650303E-5</v>
      </c>
      <c r="K151" s="32">
        <f t="shared" si="43"/>
        <v>1.0828351317211055E-3</v>
      </c>
      <c r="M151" s="25" t="s">
        <v>17</v>
      </c>
      <c r="N151" s="44">
        <v>38.894999999999996</v>
      </c>
      <c r="O151" s="44">
        <v>8.49999999999973E-2</v>
      </c>
      <c r="P151" s="88"/>
      <c r="Q151" s="26">
        <v>3.7961566657420986</v>
      </c>
      <c r="R151" s="27">
        <v>296249.7702870029</v>
      </c>
      <c r="S151" s="28">
        <v>6489.2073379104595</v>
      </c>
      <c r="T151" s="29">
        <f t="shared" si="44"/>
        <v>43845.480761427476</v>
      </c>
      <c r="U151" s="30">
        <f t="shared" si="50"/>
        <v>8.6580340774407039E-5</v>
      </c>
      <c r="V151" s="31">
        <f t="shared" si="51"/>
        <v>1.2814040875253445E-5</v>
      </c>
      <c r="W151" s="32">
        <f t="shared" si="47"/>
        <v>5.8499543442920262E-4</v>
      </c>
    </row>
    <row r="152" spans="1:23" ht="15.75" thickBot="1" x14ac:dyDescent="0.3">
      <c r="A152" s="33" t="s">
        <v>17</v>
      </c>
      <c r="B152" s="45">
        <v>37.379999999999995</v>
      </c>
      <c r="C152" s="45">
        <v>2.9999999999997584E-2</v>
      </c>
      <c r="D152" s="89"/>
      <c r="E152" s="34">
        <v>9.5048079783829884</v>
      </c>
      <c r="F152" s="35">
        <v>325964.39450865955</v>
      </c>
      <c r="G152" s="36">
        <v>9815.5356523494393</v>
      </c>
      <c r="H152" s="37">
        <f t="shared" si="40"/>
        <v>56564.256697107281</v>
      </c>
      <c r="I152" s="38">
        <f t="shared" si="48"/>
        <v>1.680355852509429E-4</v>
      </c>
      <c r="J152" s="39">
        <f t="shared" si="49"/>
        <v>2.9159037424041367E-5</v>
      </c>
      <c r="K152" s="40">
        <f t="shared" si="43"/>
        <v>9.6834327896388669E-4</v>
      </c>
      <c r="M152" s="33" t="s">
        <v>17</v>
      </c>
      <c r="N152" s="45">
        <v>38.93</v>
      </c>
      <c r="O152" s="45">
        <v>0.29999999999999716</v>
      </c>
      <c r="P152" s="89"/>
      <c r="Q152" s="34">
        <v>3.7731001093027539</v>
      </c>
      <c r="R152" s="35">
        <v>310915.262937252</v>
      </c>
      <c r="S152" s="36">
        <v>7241.9743209249536</v>
      </c>
      <c r="T152" s="37">
        <f t="shared" si="44"/>
        <v>47451.452561277918</v>
      </c>
      <c r="U152" s="38">
        <f t="shared" si="50"/>
        <v>7.9514954877940632E-5</v>
      </c>
      <c r="V152" s="39">
        <f t="shared" si="51"/>
        <v>1.2135461198198655E-5</v>
      </c>
      <c r="W152" s="40">
        <f t="shared" si="47"/>
        <v>5.2100434799951748E-4</v>
      </c>
    </row>
    <row r="153" spans="1:23" x14ac:dyDescent="0.25">
      <c r="A153" s="17" t="s">
        <v>27</v>
      </c>
      <c r="B153" s="43"/>
      <c r="C153" s="43"/>
      <c r="D153" s="87"/>
      <c r="E153" s="18">
        <v>0</v>
      </c>
      <c r="F153" s="19">
        <v>81835.365583602543</v>
      </c>
      <c r="G153" s="20">
        <v>5407.6056062582002</v>
      </c>
      <c r="H153" s="21">
        <f t="shared" si="40"/>
        <v>21036.477407590806</v>
      </c>
      <c r="I153" s="22">
        <f t="shared" si="48"/>
        <v>0</v>
      </c>
      <c r="J153" s="23">
        <f t="shared" si="49"/>
        <v>0</v>
      </c>
      <c r="K153" s="24">
        <f t="shared" si="43"/>
        <v>0</v>
      </c>
      <c r="M153" s="17" t="s">
        <v>27</v>
      </c>
      <c r="N153" s="43"/>
      <c r="O153" s="43"/>
      <c r="P153" s="87"/>
      <c r="Q153" s="18">
        <v>0</v>
      </c>
      <c r="R153" s="19">
        <v>80215.015501567803</v>
      </c>
      <c r="S153" s="20">
        <v>5217.2053122550342</v>
      </c>
      <c r="T153" s="21">
        <f t="shared" si="44"/>
        <v>20457.228673439604</v>
      </c>
      <c r="U153" s="22">
        <f t="shared" si="50"/>
        <v>0</v>
      </c>
      <c r="V153" s="23">
        <f t="shared" si="51"/>
        <v>0</v>
      </c>
      <c r="W153" s="24">
        <f t="shared" si="47"/>
        <v>0</v>
      </c>
    </row>
    <row r="154" spans="1:23" x14ac:dyDescent="0.25">
      <c r="A154" s="25" t="s">
        <v>27</v>
      </c>
      <c r="B154" s="44"/>
      <c r="C154" s="44"/>
      <c r="D154" s="88"/>
      <c r="E154" s="26">
        <v>0</v>
      </c>
      <c r="F154" s="27">
        <v>88119.938588201578</v>
      </c>
      <c r="G154" s="28">
        <v>5251.2537575081742</v>
      </c>
      <c r="H154" s="29">
        <f t="shared" si="40"/>
        <v>21511.396017522507</v>
      </c>
      <c r="I154" s="30">
        <f t="shared" si="48"/>
        <v>0</v>
      </c>
      <c r="J154" s="31">
        <f t="shared" si="49"/>
        <v>0</v>
      </c>
      <c r="K154" s="32">
        <f t="shared" si="43"/>
        <v>0</v>
      </c>
      <c r="M154" s="25" t="s">
        <v>27</v>
      </c>
      <c r="N154" s="44"/>
      <c r="O154" s="44"/>
      <c r="P154" s="88"/>
      <c r="Q154" s="26">
        <v>0</v>
      </c>
      <c r="R154" s="27">
        <v>87449.979769069192</v>
      </c>
      <c r="S154" s="28">
        <v>3203.8924488249049</v>
      </c>
      <c r="T154" s="29">
        <f t="shared" si="44"/>
        <v>16738.588047742003</v>
      </c>
      <c r="U154" s="30">
        <f t="shared" si="50"/>
        <v>0</v>
      </c>
      <c r="V154" s="31">
        <f t="shared" si="51"/>
        <v>0</v>
      </c>
      <c r="W154" s="32">
        <f t="shared" si="47"/>
        <v>0</v>
      </c>
    </row>
    <row r="155" spans="1:23" ht="15.75" thickBot="1" x14ac:dyDescent="0.3">
      <c r="A155" s="33" t="s">
        <v>27</v>
      </c>
      <c r="B155" s="45"/>
      <c r="C155" s="45"/>
      <c r="D155" s="89"/>
      <c r="E155" s="34">
        <v>0</v>
      </c>
      <c r="F155" s="35">
        <v>90980.368283961827</v>
      </c>
      <c r="G155" s="36">
        <v>3358.2270105392031</v>
      </c>
      <c r="H155" s="37">
        <f t="shared" si="40"/>
        <v>17479.494563630979</v>
      </c>
      <c r="I155" s="38">
        <f t="shared" si="48"/>
        <v>0</v>
      </c>
      <c r="J155" s="39">
        <f t="shared" si="49"/>
        <v>0</v>
      </c>
      <c r="K155" s="40">
        <f t="shared" si="43"/>
        <v>0</v>
      </c>
      <c r="M155" s="33" t="s">
        <v>27</v>
      </c>
      <c r="N155" s="45"/>
      <c r="O155" s="45"/>
      <c r="P155" s="89"/>
      <c r="Q155" s="34">
        <v>0</v>
      </c>
      <c r="R155" s="35">
        <v>49636.394434424503</v>
      </c>
      <c r="S155" s="36">
        <v>1262.8365470657729</v>
      </c>
      <c r="T155" s="37">
        <f t="shared" si="44"/>
        <v>7917.2377099821488</v>
      </c>
      <c r="U155" s="38">
        <f t="shared" si="50"/>
        <v>0</v>
      </c>
      <c r="V155" s="39">
        <f t="shared" si="51"/>
        <v>0</v>
      </c>
      <c r="W155" s="40">
        <f t="shared" si="47"/>
        <v>0</v>
      </c>
    </row>
    <row r="156" spans="1:23" x14ac:dyDescent="0.25">
      <c r="A156" s="17" t="s">
        <v>14</v>
      </c>
      <c r="B156" s="43">
        <v>39.784999999999997</v>
      </c>
      <c r="C156" s="43">
        <v>7.4999999999999289E-2</v>
      </c>
      <c r="D156" s="87">
        <f>_xlfn.STDEV.P(B156:B158)</f>
        <v>0.51000000000000156</v>
      </c>
      <c r="E156" s="18">
        <v>2.2118673014016412</v>
      </c>
      <c r="F156" s="19">
        <v>40918.507180610155</v>
      </c>
      <c r="G156" s="20">
        <v>541.67923425129084</v>
      </c>
      <c r="H156" s="21">
        <f t="shared" si="40"/>
        <v>4707.9407001680529</v>
      </c>
      <c r="I156" s="22">
        <f t="shared" si="48"/>
        <v>4.6981630446676768E-4</v>
      </c>
      <c r="J156" s="23">
        <f t="shared" si="49"/>
        <v>5.4055425131681429E-5</v>
      </c>
      <c r="K156" s="24">
        <f t="shared" si="43"/>
        <v>4.0833525849645769E-3</v>
      </c>
      <c r="M156" s="17" t="s">
        <v>14</v>
      </c>
      <c r="N156" s="43">
        <v>46.064999999999998</v>
      </c>
      <c r="O156" s="43">
        <v>1.1649999999999991</v>
      </c>
      <c r="P156" s="87">
        <f>_xlfn.STDEV.P(N156:N158)</f>
        <v>1.5749999999999957</v>
      </c>
      <c r="Q156" s="18">
        <v>6.1715643436646747E-2</v>
      </c>
      <c r="R156" s="19">
        <v>29348.81923246097</v>
      </c>
      <c r="S156" s="20">
        <v>400.58671671440055</v>
      </c>
      <c r="T156" s="21">
        <f t="shared" si="44"/>
        <v>3428.8113298599546</v>
      </c>
      <c r="U156" s="22">
        <f t="shared" si="50"/>
        <v>1.7999136581005012E-5</v>
      </c>
      <c r="V156" s="23">
        <f t="shared" si="51"/>
        <v>2.1028322450664993E-6</v>
      </c>
      <c r="W156" s="24">
        <f t="shared" si="47"/>
        <v>1.5406313005792224E-4</v>
      </c>
    </row>
    <row r="157" spans="1:23" x14ac:dyDescent="0.25">
      <c r="A157" s="25" t="s">
        <v>14</v>
      </c>
      <c r="B157" s="44"/>
      <c r="C157" s="44"/>
      <c r="D157" s="88"/>
      <c r="E157" s="26">
        <v>0</v>
      </c>
      <c r="F157" s="27">
        <v>42946.437533428172</v>
      </c>
      <c r="G157" s="28">
        <v>493.87154359853497</v>
      </c>
      <c r="H157" s="29">
        <f t="shared" si="40"/>
        <v>4605.4341159864862</v>
      </c>
      <c r="I157" s="30">
        <f t="shared" si="48"/>
        <v>0</v>
      </c>
      <c r="J157" s="31">
        <f t="shared" si="49"/>
        <v>0</v>
      </c>
      <c r="K157" s="32">
        <f t="shared" si="43"/>
        <v>0</v>
      </c>
      <c r="M157" s="25" t="s">
        <v>14</v>
      </c>
      <c r="N157" s="44">
        <v>42.915000000000006</v>
      </c>
      <c r="O157" s="44">
        <v>0.46499999999999986</v>
      </c>
      <c r="P157" s="88"/>
      <c r="Q157" s="26">
        <v>0.34419864267178157</v>
      </c>
      <c r="R157" s="27">
        <v>76419.717447897143</v>
      </c>
      <c r="S157" s="28">
        <v>1106.7396781720161</v>
      </c>
      <c r="T157" s="29">
        <f t="shared" si="44"/>
        <v>9196.5609601786509</v>
      </c>
      <c r="U157" s="30">
        <f t="shared" si="50"/>
        <v>3.7426886437459687E-5</v>
      </c>
      <c r="V157" s="31">
        <f t="shared" si="51"/>
        <v>4.5040554213833067E-6</v>
      </c>
      <c r="W157" s="32">
        <f t="shared" si="47"/>
        <v>3.1100235173666936E-4</v>
      </c>
    </row>
    <row r="158" spans="1:23" ht="15.75" thickBot="1" x14ac:dyDescent="0.3">
      <c r="A158" s="33" t="s">
        <v>14</v>
      </c>
      <c r="B158" s="45">
        <v>40.805</v>
      </c>
      <c r="C158" s="45">
        <v>0.16499999999999915</v>
      </c>
      <c r="D158" s="89"/>
      <c r="E158" s="34">
        <v>1.196127537576694</v>
      </c>
      <c r="F158" s="35">
        <v>18810.762663603073</v>
      </c>
      <c r="G158" s="36">
        <v>226.58669926149213</v>
      </c>
      <c r="H158" s="37">
        <f t="shared" si="40"/>
        <v>2064.52624651205</v>
      </c>
      <c r="I158" s="38">
        <f t="shared" si="48"/>
        <v>5.7937143671460347E-4</v>
      </c>
      <c r="J158" s="39">
        <f t="shared" si="49"/>
        <v>6.3587402540093705E-5</v>
      </c>
      <c r="K158" s="40">
        <f t="shared" si="43"/>
        <v>5.2788956345416567E-3</v>
      </c>
      <c r="M158" s="33" t="s">
        <v>14</v>
      </c>
      <c r="N158" s="45"/>
      <c r="O158" s="45"/>
      <c r="P158" s="89"/>
      <c r="Q158" s="34">
        <v>0</v>
      </c>
      <c r="R158" s="35">
        <v>83554.576839561691</v>
      </c>
      <c r="S158" s="36">
        <v>1066.1271809375094</v>
      </c>
      <c r="T158" s="37">
        <f t="shared" si="44"/>
        <v>9438.2098652439599</v>
      </c>
      <c r="U158" s="38">
        <f t="shared" si="50"/>
        <v>0</v>
      </c>
      <c r="V158" s="39">
        <f t="shared" si="51"/>
        <v>0</v>
      </c>
      <c r="W158" s="40">
        <f t="shared" si="47"/>
        <v>0</v>
      </c>
    </row>
    <row r="159" spans="1:23" x14ac:dyDescent="0.25">
      <c r="A159" s="17" t="s">
        <v>28</v>
      </c>
      <c r="B159" s="43"/>
      <c r="C159" s="43"/>
      <c r="D159" s="87"/>
      <c r="E159" s="18">
        <v>0</v>
      </c>
      <c r="F159" s="19">
        <v>74293.846596248215</v>
      </c>
      <c r="G159" s="20">
        <v>2449.4633108169674</v>
      </c>
      <c r="H159" s="21">
        <f t="shared" si="40"/>
        <v>13489.998200777272</v>
      </c>
      <c r="I159" s="22">
        <f t="shared" si="48"/>
        <v>0</v>
      </c>
      <c r="J159" s="23">
        <f t="shared" si="49"/>
        <v>0</v>
      </c>
      <c r="K159" s="24">
        <f t="shared" si="43"/>
        <v>0</v>
      </c>
      <c r="M159" s="17" t="s">
        <v>28</v>
      </c>
      <c r="N159" s="43"/>
      <c r="O159" s="43"/>
      <c r="P159" s="87"/>
      <c r="Q159" s="18">
        <v>0</v>
      </c>
      <c r="R159" s="19">
        <v>36170.976746713124</v>
      </c>
      <c r="S159" s="20">
        <v>898.06897751797374</v>
      </c>
      <c r="T159" s="21">
        <f t="shared" si="44"/>
        <v>5699.4764761991137</v>
      </c>
      <c r="U159" s="22">
        <f t="shared" si="50"/>
        <v>0</v>
      </c>
      <c r="V159" s="23">
        <f t="shared" si="51"/>
        <v>0</v>
      </c>
      <c r="W159" s="24">
        <f t="shared" si="47"/>
        <v>0</v>
      </c>
    </row>
    <row r="160" spans="1:23" x14ac:dyDescent="0.25">
      <c r="A160" s="25" t="s">
        <v>28</v>
      </c>
      <c r="B160" s="44"/>
      <c r="C160" s="44"/>
      <c r="D160" s="88"/>
      <c r="E160" s="26">
        <v>0</v>
      </c>
      <c r="F160" s="27">
        <v>79038.71676923956</v>
      </c>
      <c r="G160" s="28">
        <v>2568.7967752852487</v>
      </c>
      <c r="H160" s="29">
        <f t="shared" si="40"/>
        <v>14249.014027626848</v>
      </c>
      <c r="I160" s="30">
        <f t="shared" si="48"/>
        <v>0</v>
      </c>
      <c r="J160" s="31">
        <f t="shared" si="49"/>
        <v>0</v>
      </c>
      <c r="K160" s="32">
        <f t="shared" si="43"/>
        <v>0</v>
      </c>
      <c r="M160" s="25" t="s">
        <v>28</v>
      </c>
      <c r="N160" s="44"/>
      <c r="O160" s="44"/>
      <c r="P160" s="88"/>
      <c r="Q160" s="26">
        <v>0</v>
      </c>
      <c r="R160" s="27">
        <v>46002.570765065029</v>
      </c>
      <c r="S160" s="28">
        <v>1165.865318838552</v>
      </c>
      <c r="T160" s="29">
        <f t="shared" si="44"/>
        <v>7323.4419388976921</v>
      </c>
      <c r="U160" s="30">
        <f t="shared" si="50"/>
        <v>0</v>
      </c>
      <c r="V160" s="31">
        <f t="shared" si="51"/>
        <v>0</v>
      </c>
      <c r="W160" s="32">
        <f t="shared" si="47"/>
        <v>0</v>
      </c>
    </row>
    <row r="161" spans="1:23" ht="15.75" thickBot="1" x14ac:dyDescent="0.3">
      <c r="A161" s="33" t="s">
        <v>28</v>
      </c>
      <c r="B161" s="45"/>
      <c r="C161" s="45"/>
      <c r="D161" s="89"/>
      <c r="E161" s="34">
        <v>0</v>
      </c>
      <c r="F161" s="35">
        <v>107354.51801885199</v>
      </c>
      <c r="G161" s="36">
        <v>4838.7714947444729</v>
      </c>
      <c r="H161" s="37">
        <f t="shared" si="40"/>
        <v>22791.752491233598</v>
      </c>
      <c r="I161" s="38">
        <f t="shared" si="48"/>
        <v>0</v>
      </c>
      <c r="J161" s="39">
        <f t="shared" si="49"/>
        <v>0</v>
      </c>
      <c r="K161" s="40">
        <f t="shared" si="43"/>
        <v>0</v>
      </c>
      <c r="M161" s="33" t="s">
        <v>28</v>
      </c>
      <c r="N161" s="45"/>
      <c r="O161" s="45"/>
      <c r="P161" s="89"/>
      <c r="Q161" s="34">
        <v>0</v>
      </c>
      <c r="R161" s="35">
        <v>53694.064486176889</v>
      </c>
      <c r="S161" s="36">
        <v>1503.562522720867</v>
      </c>
      <c r="T161" s="37">
        <f t="shared" si="44"/>
        <v>8985.1200912382374</v>
      </c>
      <c r="U161" s="38">
        <f t="shared" si="50"/>
        <v>0</v>
      </c>
      <c r="V161" s="39">
        <f t="shared" si="51"/>
        <v>0</v>
      </c>
      <c r="W161" s="40">
        <f t="shared" si="47"/>
        <v>0</v>
      </c>
    </row>
    <row r="163" spans="1:23" ht="16.5" thickBot="1" x14ac:dyDescent="0.3">
      <c r="A163" s="90" t="s">
        <v>2</v>
      </c>
      <c r="B163" s="91"/>
      <c r="C163" s="91"/>
      <c r="D163" s="91"/>
      <c r="E163" s="91"/>
      <c r="F163" s="91"/>
      <c r="G163" s="91"/>
      <c r="H163" s="91"/>
      <c r="I163" s="91"/>
      <c r="J163" s="91"/>
      <c r="K163" s="91"/>
      <c r="L163" s="91"/>
      <c r="M163" s="91" t="s">
        <v>2</v>
      </c>
      <c r="N163" s="91"/>
      <c r="O163" s="91"/>
      <c r="P163" s="91"/>
      <c r="Q163" s="91"/>
      <c r="R163" s="91"/>
      <c r="S163" s="91"/>
      <c r="T163" s="91"/>
      <c r="U163" s="91"/>
      <c r="V163" s="91"/>
      <c r="W163" s="92"/>
    </row>
    <row r="164" spans="1:23" ht="30.75" customHeight="1" thickBot="1" x14ac:dyDescent="0.3">
      <c r="A164" s="4"/>
      <c r="B164" s="4" t="s">
        <v>87</v>
      </c>
      <c r="C164" s="65"/>
      <c r="D164" s="65"/>
      <c r="E164" s="66" t="s">
        <v>29</v>
      </c>
      <c r="F164" s="67"/>
      <c r="G164" s="68"/>
      <c r="H164" s="93" t="s">
        <v>30</v>
      </c>
      <c r="I164" s="94"/>
      <c r="J164" s="8" t="s">
        <v>31</v>
      </c>
      <c r="K164" s="9" t="s">
        <v>32</v>
      </c>
      <c r="M164" s="4"/>
      <c r="N164" s="41" t="s">
        <v>87</v>
      </c>
      <c r="O164" s="42"/>
      <c r="P164" s="42"/>
      <c r="Q164" s="5" t="s">
        <v>29</v>
      </c>
      <c r="R164" s="6"/>
      <c r="S164" s="7"/>
      <c r="T164" s="95" t="s">
        <v>30</v>
      </c>
      <c r="U164" s="96"/>
      <c r="V164" s="8" t="s">
        <v>31</v>
      </c>
      <c r="W164" s="9" t="s">
        <v>32</v>
      </c>
    </row>
    <row r="165" spans="1:23" ht="45.75" thickBot="1" x14ac:dyDescent="0.3">
      <c r="A165" s="11" t="s">
        <v>18</v>
      </c>
      <c r="B165" s="11" t="s">
        <v>84</v>
      </c>
      <c r="C165" s="16" t="s">
        <v>99</v>
      </c>
      <c r="D165" s="16" t="s">
        <v>100</v>
      </c>
      <c r="E165" s="12" t="s">
        <v>2</v>
      </c>
      <c r="F165" s="59" t="s">
        <v>12</v>
      </c>
      <c r="G165" s="12" t="s">
        <v>0</v>
      </c>
      <c r="H165" s="13" t="s">
        <v>33</v>
      </c>
      <c r="I165" s="14" t="s">
        <v>37</v>
      </c>
      <c r="J165" s="15" t="s">
        <v>38</v>
      </c>
      <c r="K165" s="16" t="s">
        <v>39</v>
      </c>
      <c r="M165" s="11" t="s">
        <v>18</v>
      </c>
      <c r="N165" s="11" t="s">
        <v>84</v>
      </c>
      <c r="O165" s="16" t="s">
        <v>99</v>
      </c>
      <c r="P165" s="16" t="s">
        <v>100</v>
      </c>
      <c r="Q165" s="12" t="s">
        <v>2</v>
      </c>
      <c r="R165" s="59" t="s">
        <v>12</v>
      </c>
      <c r="S165" s="12" t="s">
        <v>0</v>
      </c>
      <c r="T165" s="13" t="s">
        <v>33</v>
      </c>
      <c r="U165" s="14" t="s">
        <v>37</v>
      </c>
      <c r="V165" s="15" t="s">
        <v>38</v>
      </c>
      <c r="W165" s="16" t="s">
        <v>39</v>
      </c>
    </row>
    <row r="166" spans="1:23" x14ac:dyDescent="0.25">
      <c r="A166" s="17" t="s">
        <v>21</v>
      </c>
      <c r="B166" s="43">
        <v>33.515000000000001</v>
      </c>
      <c r="C166" s="43">
        <v>3.5000000000000142E-2</v>
      </c>
      <c r="D166" s="87">
        <f>_xlfn.STDEV.P(B166:B168)</f>
        <v>0.88789632082986614</v>
      </c>
      <c r="E166" s="18">
        <v>226.86436264026491</v>
      </c>
      <c r="F166" s="19">
        <v>503987.26537275588</v>
      </c>
      <c r="G166" s="20">
        <v>6677.5967959476357</v>
      </c>
      <c r="H166" s="21">
        <f t="shared" ref="H166:H201" si="52">GEOMEAN(G166,F166)</f>
        <v>58012.27239517105</v>
      </c>
      <c r="I166" s="22">
        <f t="shared" ref="I166:I171" si="53">E166/H166</f>
        <v>3.9106270668885076E-3</v>
      </c>
      <c r="J166" s="23">
        <f t="shared" ref="J166:J171" si="54">E166/F166</f>
        <v>4.5013907736830003E-4</v>
      </c>
      <c r="K166" s="24">
        <f t="shared" ref="K166:K201" si="55">E166/G166</f>
        <v>3.3973953440546122E-2</v>
      </c>
      <c r="M166" s="17" t="s">
        <v>21</v>
      </c>
      <c r="N166" s="43">
        <v>30.796666666666667</v>
      </c>
      <c r="O166" s="43">
        <v>0.15923427883328128</v>
      </c>
      <c r="P166" s="87">
        <f>_xlfn.STDEV.P(N166:N168)</f>
        <v>0.67657817337788462</v>
      </c>
      <c r="Q166" s="18">
        <v>1195.6718360283489</v>
      </c>
      <c r="R166" s="19">
        <v>295020.30602072418</v>
      </c>
      <c r="S166" s="20">
        <v>5768.4232547318161</v>
      </c>
      <c r="T166" s="21">
        <f t="shared" ref="T166:T201" si="56">GEOMEAN(S166,R166)</f>
        <v>41252.902853836145</v>
      </c>
      <c r="U166" s="22">
        <f t="shared" ref="U166:U171" si="57">Q166/T166</f>
        <v>2.8983944239384898E-2</v>
      </c>
      <c r="V166" s="23">
        <f t="shared" ref="V166:V171" si="58">Q166/R166</f>
        <v>4.052845894425847E-3</v>
      </c>
      <c r="W166" s="24">
        <f t="shared" ref="W166:W201" si="59">Q166/S166</f>
        <v>0.207278797554868</v>
      </c>
    </row>
    <row r="167" spans="1:23" x14ac:dyDescent="0.25">
      <c r="A167" s="25" t="s">
        <v>21</v>
      </c>
      <c r="B167" s="44">
        <v>33.545000000000002</v>
      </c>
      <c r="C167" s="44">
        <v>7.4999999999999289E-2</v>
      </c>
      <c r="D167" s="88"/>
      <c r="E167" s="26">
        <v>222.93409646804122</v>
      </c>
      <c r="F167" s="27">
        <v>306229.80582430324</v>
      </c>
      <c r="G167" s="28">
        <v>4755.699749741726</v>
      </c>
      <c r="H167" s="29">
        <f t="shared" si="52"/>
        <v>38161.983844162191</v>
      </c>
      <c r="I167" s="30">
        <f t="shared" si="53"/>
        <v>5.8417847819026434E-3</v>
      </c>
      <c r="J167" s="31">
        <f t="shared" si="54"/>
        <v>7.2799607428137734E-4</v>
      </c>
      <c r="K167" s="32">
        <f t="shared" si="55"/>
        <v>4.6877243770519446E-2</v>
      </c>
      <c r="M167" s="25" t="s">
        <v>21</v>
      </c>
      <c r="N167" s="44">
        <v>32.43666666666666</v>
      </c>
      <c r="O167" s="44">
        <v>0.16048537489614173</v>
      </c>
      <c r="P167" s="88"/>
      <c r="Q167" s="26">
        <v>439.82412123583669</v>
      </c>
      <c r="R167" s="27">
        <v>138246.8296480352</v>
      </c>
      <c r="S167" s="28">
        <v>5248.5144356827168</v>
      </c>
      <c r="T167" s="29">
        <f t="shared" si="56"/>
        <v>26936.786762624124</v>
      </c>
      <c r="U167" s="30">
        <f t="shared" si="57"/>
        <v>1.6328009911193653E-2</v>
      </c>
      <c r="V167" s="31">
        <f t="shared" si="58"/>
        <v>3.1814409224109651E-3</v>
      </c>
      <c r="W167" s="32">
        <f t="shared" si="59"/>
        <v>8.3799735453833277E-2</v>
      </c>
    </row>
    <row r="168" spans="1:23" ht="15.75" thickBot="1" x14ac:dyDescent="0.3">
      <c r="A168" s="33" t="s">
        <v>21</v>
      </c>
      <c r="B168" s="45">
        <v>31.646666666666665</v>
      </c>
      <c r="C168" s="45">
        <v>0.11145502331533705</v>
      </c>
      <c r="D168" s="89"/>
      <c r="E168" s="34">
        <v>710.35702601294236</v>
      </c>
      <c r="F168" s="35">
        <v>486749.46363058523</v>
      </c>
      <c r="G168" s="36">
        <v>7278.0511520544196</v>
      </c>
      <c r="H168" s="37">
        <f t="shared" si="52"/>
        <v>59519.639569964231</v>
      </c>
      <c r="I168" s="38">
        <f t="shared" si="53"/>
        <v>1.1934834134503299E-2</v>
      </c>
      <c r="J168" s="39">
        <f t="shared" si="54"/>
        <v>1.4593894376677987E-3</v>
      </c>
      <c r="K168" s="40">
        <f t="shared" si="55"/>
        <v>9.7602642681677995E-2</v>
      </c>
      <c r="M168" s="33" t="s">
        <v>21</v>
      </c>
      <c r="N168" s="45">
        <v>31.823333333333334</v>
      </c>
      <c r="O168" s="45">
        <v>0.17461067804945005</v>
      </c>
      <c r="P168" s="89"/>
      <c r="Q168" s="34">
        <v>639.97633376257761</v>
      </c>
      <c r="R168" s="35">
        <v>128018.79731398483</v>
      </c>
      <c r="S168" s="36">
        <v>2562.8888401421859</v>
      </c>
      <c r="T168" s="37">
        <f t="shared" si="56"/>
        <v>18113.474182619859</v>
      </c>
      <c r="U168" s="38">
        <f t="shared" si="57"/>
        <v>3.5331506662407378E-2</v>
      </c>
      <c r="V168" s="39">
        <f t="shared" si="58"/>
        <v>4.9990809724054976E-3</v>
      </c>
      <c r="W168" s="40">
        <f t="shared" si="59"/>
        <v>0.24970897049404317</v>
      </c>
    </row>
    <row r="169" spans="1:23" x14ac:dyDescent="0.25">
      <c r="A169" s="17" t="s">
        <v>22</v>
      </c>
      <c r="B169" s="43">
        <v>35.26</v>
      </c>
      <c r="C169" s="43">
        <v>0.20928449536456292</v>
      </c>
      <c r="D169" s="87">
        <f>_xlfn.STDEV.P(B169:B171)</f>
        <v>0.18004800457271794</v>
      </c>
      <c r="E169" s="18">
        <v>78.89253793351088</v>
      </c>
      <c r="F169" s="19">
        <v>46305.472609243363</v>
      </c>
      <c r="G169" s="20">
        <v>1739.9689795590666</v>
      </c>
      <c r="H169" s="21">
        <f t="shared" si="52"/>
        <v>8976.0841085578886</v>
      </c>
      <c r="I169" s="22">
        <f t="shared" si="53"/>
        <v>8.7891932583713146E-3</v>
      </c>
      <c r="J169" s="23">
        <f t="shared" si="54"/>
        <v>1.7037411236304407E-3</v>
      </c>
      <c r="K169" s="24">
        <f t="shared" si="55"/>
        <v>4.5341347380516747E-2</v>
      </c>
      <c r="M169" s="17" t="s">
        <v>22</v>
      </c>
      <c r="N169" s="43">
        <v>34.76</v>
      </c>
      <c r="O169" s="43">
        <v>0.24535688292770366</v>
      </c>
      <c r="P169" s="87">
        <f>_xlfn.STDEV.P(N169:N171)</f>
        <v>3.5858087918012163E-2</v>
      </c>
      <c r="Q169" s="18">
        <v>107.35691779950253</v>
      </c>
      <c r="R169" s="19">
        <v>82904.731117734453</v>
      </c>
      <c r="S169" s="20">
        <v>2876.1849490723089</v>
      </c>
      <c r="T169" s="21">
        <f t="shared" si="56"/>
        <v>15441.804941382808</v>
      </c>
      <c r="U169" s="22">
        <f t="shared" si="57"/>
        <v>6.9523555184792243E-3</v>
      </c>
      <c r="V169" s="23">
        <f t="shared" si="58"/>
        <v>1.2949431998885937E-3</v>
      </c>
      <c r="W169" s="24">
        <f t="shared" si="59"/>
        <v>3.7326152420806481E-2</v>
      </c>
    </row>
    <row r="170" spans="1:23" x14ac:dyDescent="0.25">
      <c r="A170" s="25" t="s">
        <v>22</v>
      </c>
      <c r="B170" s="44">
        <v>34.869999999999997</v>
      </c>
      <c r="C170" s="44">
        <v>0.21463146709340453</v>
      </c>
      <c r="D170" s="88"/>
      <c r="E170" s="26">
        <v>100.09941545160318</v>
      </c>
      <c r="F170" s="27">
        <v>60127.345154003386</v>
      </c>
      <c r="G170" s="28">
        <v>1967.6384410683543</v>
      </c>
      <c r="H170" s="29">
        <f t="shared" si="52"/>
        <v>10876.988355441137</v>
      </c>
      <c r="I170" s="30">
        <f t="shared" si="53"/>
        <v>9.2028613234222279E-3</v>
      </c>
      <c r="J170" s="31">
        <f t="shared" si="54"/>
        <v>1.6647902081028166E-3</v>
      </c>
      <c r="K170" s="32">
        <f t="shared" si="55"/>
        <v>5.0872870422908049E-2</v>
      </c>
      <c r="M170" s="25" t="s">
        <v>22</v>
      </c>
      <c r="N170" s="44">
        <v>34.674999999999997</v>
      </c>
      <c r="O170" s="44">
        <v>0.23499999999999943</v>
      </c>
      <c r="P170" s="88"/>
      <c r="Q170" s="26">
        <v>112.95566306072902</v>
      </c>
      <c r="R170" s="27">
        <v>65069.792986927547</v>
      </c>
      <c r="S170" s="28">
        <v>2163.0703569767174</v>
      </c>
      <c r="T170" s="29">
        <f t="shared" si="56"/>
        <v>11863.833290494033</v>
      </c>
      <c r="U170" s="30">
        <f t="shared" si="57"/>
        <v>9.5210089601676564E-3</v>
      </c>
      <c r="V170" s="31">
        <f t="shared" si="58"/>
        <v>1.7359155128005663E-3</v>
      </c>
      <c r="W170" s="32">
        <f t="shared" si="59"/>
        <v>5.2220059646420847E-2</v>
      </c>
    </row>
    <row r="171" spans="1:23" ht="15.75" thickBot="1" x14ac:dyDescent="0.3">
      <c r="A171" s="33" t="s">
        <v>22</v>
      </c>
      <c r="B171" s="45">
        <v>34.886666666666663</v>
      </c>
      <c r="C171" s="45">
        <v>0.20499322482029061</v>
      </c>
      <c r="D171" s="89"/>
      <c r="E171" s="34">
        <v>99.030187183315448</v>
      </c>
      <c r="F171" s="35">
        <v>50634.048951577242</v>
      </c>
      <c r="G171" s="36">
        <v>1662.7590171342811</v>
      </c>
      <c r="H171" s="37">
        <f t="shared" si="52"/>
        <v>9175.6319383600858</v>
      </c>
      <c r="I171" s="38">
        <f t="shared" si="53"/>
        <v>1.0792737530077368E-2</v>
      </c>
      <c r="J171" s="39">
        <f t="shared" si="54"/>
        <v>1.9558022562647672E-3</v>
      </c>
      <c r="K171" s="40">
        <f t="shared" si="55"/>
        <v>5.9557750800227939E-2</v>
      </c>
      <c r="M171" s="33" t="s">
        <v>22</v>
      </c>
      <c r="N171" s="45">
        <v>34.736666666666672</v>
      </c>
      <c r="O171" s="45">
        <v>0.31457201966410681</v>
      </c>
      <c r="P171" s="89"/>
      <c r="Q171" s="34">
        <v>109.71257102807139</v>
      </c>
      <c r="R171" s="35">
        <v>77979.601955768958</v>
      </c>
      <c r="S171" s="36">
        <v>1795.0533400444565</v>
      </c>
      <c r="T171" s="37">
        <f t="shared" si="56"/>
        <v>11831.210628927214</v>
      </c>
      <c r="U171" s="38">
        <f t="shared" si="57"/>
        <v>9.2731483251447706E-3</v>
      </c>
      <c r="V171" s="39">
        <f t="shared" si="58"/>
        <v>1.4069393569141554E-3</v>
      </c>
      <c r="W171" s="40">
        <f t="shared" si="59"/>
        <v>6.1119393268477602E-2</v>
      </c>
    </row>
    <row r="172" spans="1:23" x14ac:dyDescent="0.25">
      <c r="A172" s="17" t="s">
        <v>23</v>
      </c>
      <c r="B172" s="43">
        <v>36.120000000000005</v>
      </c>
      <c r="C172" s="43">
        <v>5.0000000000000711E-2</v>
      </c>
      <c r="D172" s="87">
        <f>_xlfn.STDEV.P(B172:B174)</f>
        <v>1.0974999999999966</v>
      </c>
      <c r="E172" s="18">
        <v>46.343169462121921</v>
      </c>
      <c r="F172" s="19">
        <v>416860.89075418393</v>
      </c>
      <c r="G172" s="20">
        <v>13391.438044485289</v>
      </c>
      <c r="H172" s="21">
        <f t="shared" si="52"/>
        <v>74715.238015438357</v>
      </c>
      <c r="I172" s="22">
        <f>(E172/H172)</f>
        <v>6.2026396078061167E-4</v>
      </c>
      <c r="J172" s="23">
        <f>(E172/F172)</f>
        <v>1.1117178533653744E-4</v>
      </c>
      <c r="K172" s="24">
        <f t="shared" si="55"/>
        <v>3.4606566754200414E-3</v>
      </c>
      <c r="M172" s="17" t="s">
        <v>23</v>
      </c>
      <c r="N172" s="43">
        <v>37.659999999999997</v>
      </c>
      <c r="O172" s="43">
        <v>0.48000000000000043</v>
      </c>
      <c r="P172" s="87">
        <f>_xlfn.STDEV.P(N172:N174)</f>
        <v>0.54045648287031045</v>
      </c>
      <c r="Q172" s="18">
        <v>18.892485326477619</v>
      </c>
      <c r="R172" s="19">
        <v>415554.97025271569</v>
      </c>
      <c r="S172" s="20">
        <v>11331.389577731072</v>
      </c>
      <c r="T172" s="21">
        <f t="shared" si="56"/>
        <v>68620.807769188847</v>
      </c>
      <c r="U172" s="22">
        <f>(Q172/T172)</f>
        <v>2.7531715146845672E-4</v>
      </c>
      <c r="V172" s="23">
        <f>(Q172/R172)</f>
        <v>4.5463264017726316E-5</v>
      </c>
      <c r="W172" s="24">
        <f t="shared" si="59"/>
        <v>1.6672699492748827E-3</v>
      </c>
    </row>
    <row r="173" spans="1:23" x14ac:dyDescent="0.25">
      <c r="A173" s="25" t="s">
        <v>23</v>
      </c>
      <c r="B173" s="44"/>
      <c r="C173" s="44"/>
      <c r="D173" s="88"/>
      <c r="E173" s="26"/>
      <c r="F173" s="27"/>
      <c r="G173" s="28"/>
      <c r="H173" s="29"/>
      <c r="I173" s="30"/>
      <c r="J173" s="31"/>
      <c r="K173" s="32"/>
      <c r="M173" s="25" t="s">
        <v>23</v>
      </c>
      <c r="N173" s="44">
        <v>36.383333333333326</v>
      </c>
      <c r="O173" s="44">
        <v>0.47485670353159054</v>
      </c>
      <c r="P173" s="88"/>
      <c r="Q173" s="26">
        <v>48.385760323075942</v>
      </c>
      <c r="R173" s="27">
        <v>350228.35850335634</v>
      </c>
      <c r="S173" s="28">
        <v>9350.2170222793375</v>
      </c>
      <c r="T173" s="29">
        <f t="shared" si="56"/>
        <v>57225.092043290177</v>
      </c>
      <c r="U173" s="30">
        <f>(Q173/T173)</f>
        <v>8.4553398859494406E-4</v>
      </c>
      <c r="V173" s="31">
        <f>Q173/R173</f>
        <v>1.381548899405079E-4</v>
      </c>
      <c r="W173" s="32">
        <f t="shared" si="59"/>
        <v>5.1748275155308393E-3</v>
      </c>
    </row>
    <row r="174" spans="1:23" ht="15.75" thickBot="1" x14ac:dyDescent="0.3">
      <c r="A174" s="33" t="s">
        <v>23</v>
      </c>
      <c r="B174" s="45">
        <v>38.314999999999998</v>
      </c>
      <c r="C174" s="45">
        <v>2.5000000000002132E-2</v>
      </c>
      <c r="D174" s="89"/>
      <c r="E174" s="34">
        <v>12.148744445773886</v>
      </c>
      <c r="F174" s="35">
        <v>365990.79580386402</v>
      </c>
      <c r="G174" s="36">
        <v>13306.381615269152</v>
      </c>
      <c r="H174" s="37">
        <f t="shared" si="52"/>
        <v>69785.479841026114</v>
      </c>
      <c r="I174" s="38">
        <f>(E174/H174)</f>
        <v>1.7408699450729826E-4</v>
      </c>
      <c r="J174" s="39">
        <f>(E174/F174)</f>
        <v>3.3194125603870235E-5</v>
      </c>
      <c r="K174" s="40">
        <f t="shared" si="55"/>
        <v>9.1300135506658918E-4</v>
      </c>
      <c r="M174" s="33" t="s">
        <v>23</v>
      </c>
      <c r="N174" s="45">
        <v>37.325000000000003</v>
      </c>
      <c r="O174" s="45">
        <v>0.1650000000000027</v>
      </c>
      <c r="P174" s="89"/>
      <c r="Q174" s="34">
        <v>22.328407515045427</v>
      </c>
      <c r="R174" s="35">
        <v>381371.94668736216</v>
      </c>
      <c r="S174" s="36">
        <v>9866.4355237419877</v>
      </c>
      <c r="T174" s="37">
        <f t="shared" si="56"/>
        <v>61341.517119768287</v>
      </c>
      <c r="U174" s="38">
        <f>(Q174/T174)</f>
        <v>3.6400155332724467E-4</v>
      </c>
      <c r="V174" s="39">
        <f>(Q174/R174)</f>
        <v>5.8547587752566445E-5</v>
      </c>
      <c r="W174" s="40">
        <f t="shared" si="59"/>
        <v>2.2630672912538384E-3</v>
      </c>
    </row>
    <row r="175" spans="1:23" x14ac:dyDescent="0.25">
      <c r="A175" s="17" t="s">
        <v>24</v>
      </c>
      <c r="B175" s="43">
        <v>36.36</v>
      </c>
      <c r="C175" s="43">
        <v>0.21999999999999886</v>
      </c>
      <c r="D175" s="87">
        <f>_xlfn.STDEV.P(B175:B177)</f>
        <v>0.48923977307201405</v>
      </c>
      <c r="E175" s="18">
        <v>40.375789008304118</v>
      </c>
      <c r="F175" s="19">
        <v>41073.621866670699</v>
      </c>
      <c r="G175" s="20">
        <v>1993.1741157981789</v>
      </c>
      <c r="H175" s="21">
        <f t="shared" si="52"/>
        <v>9048.0318272390105</v>
      </c>
      <c r="I175" s="22">
        <f>E175/H175</f>
        <v>4.4623836188057171E-3</v>
      </c>
      <c r="J175" s="23">
        <f>E175/F175</f>
        <v>9.8301019421584445E-4</v>
      </c>
      <c r="K175" s="24">
        <f t="shared" si="55"/>
        <v>2.0257030576646528E-2</v>
      </c>
      <c r="M175" s="17" t="s">
        <v>24</v>
      </c>
      <c r="N175" s="43">
        <v>35.373333333333335</v>
      </c>
      <c r="O175" s="43">
        <v>0.19601587237318838</v>
      </c>
      <c r="P175" s="87">
        <f>_xlfn.STDEV.P(N175:N177)</f>
        <v>0.46658994078259386</v>
      </c>
      <c r="Q175" s="18">
        <v>73.542012524386863</v>
      </c>
      <c r="R175" s="19">
        <v>32784.24631023137</v>
      </c>
      <c r="S175" s="20">
        <v>1247.3171958837954</v>
      </c>
      <c r="T175" s="21">
        <f t="shared" si="56"/>
        <v>6394.7129862755737</v>
      </c>
      <c r="U175" s="22">
        <f>Q175/T175</f>
        <v>1.1500439923140225E-2</v>
      </c>
      <c r="V175" s="23">
        <f>Q175/R175</f>
        <v>2.2432119325993391E-3</v>
      </c>
      <c r="W175" s="24">
        <f t="shared" si="59"/>
        <v>5.8960152852120466E-2</v>
      </c>
    </row>
    <row r="176" spans="1:23" x14ac:dyDescent="0.25">
      <c r="A176" s="25" t="s">
        <v>24</v>
      </c>
      <c r="B176" s="44">
        <v>35.22</v>
      </c>
      <c r="C176" s="44">
        <v>0.37999999999999901</v>
      </c>
      <c r="D176" s="88"/>
      <c r="E176" s="26">
        <v>82.354668284858917</v>
      </c>
      <c r="F176" s="27">
        <v>48699.753878199022</v>
      </c>
      <c r="G176" s="28">
        <v>2639.6360977776694</v>
      </c>
      <c r="H176" s="29">
        <f t="shared" si="52"/>
        <v>11337.972847461851</v>
      </c>
      <c r="I176" s="30">
        <f>E176/H176</f>
        <v>7.2636148800881151E-3</v>
      </c>
      <c r="J176" s="31">
        <f>E176/F176</f>
        <v>1.6910694967952576E-3</v>
      </c>
      <c r="K176" s="32">
        <f t="shared" si="55"/>
        <v>3.1199250667239307E-2</v>
      </c>
      <c r="M176" s="25" t="s">
        <v>24</v>
      </c>
      <c r="N176" s="44">
        <v>34.956666666666671</v>
      </c>
      <c r="O176" s="44">
        <v>0.20548046676563278</v>
      </c>
      <c r="P176" s="88"/>
      <c r="Q176" s="26">
        <v>94.908806126202194</v>
      </c>
      <c r="R176" s="27">
        <v>43214.168193067562</v>
      </c>
      <c r="S176" s="28">
        <v>1328.9471562017047</v>
      </c>
      <c r="T176" s="29">
        <f t="shared" si="56"/>
        <v>7578.2152204723834</v>
      </c>
      <c r="U176" s="30">
        <f>Q176/T176</f>
        <v>1.2523899541650403E-2</v>
      </c>
      <c r="V176" s="31">
        <f>Q176/R176</f>
        <v>2.1962428086589321E-3</v>
      </c>
      <c r="W176" s="32">
        <f t="shared" si="59"/>
        <v>7.1416538786585992E-2</v>
      </c>
    </row>
    <row r="177" spans="1:23" ht="15.75" thickBot="1" x14ac:dyDescent="0.3">
      <c r="A177" s="33" t="s">
        <v>24</v>
      </c>
      <c r="B177" s="45">
        <v>36.11</v>
      </c>
      <c r="C177" s="45">
        <v>0.26999999999999957</v>
      </c>
      <c r="D177" s="89"/>
      <c r="E177" s="34">
        <v>47.238075118537637</v>
      </c>
      <c r="F177" s="35">
        <v>54447.797975166533</v>
      </c>
      <c r="G177" s="36">
        <v>2788.1048887554512</v>
      </c>
      <c r="H177" s="37">
        <f t="shared" si="52"/>
        <v>12320.964723451283</v>
      </c>
      <c r="I177" s="38">
        <f>E177/H177</f>
        <v>3.8339591240470297E-3</v>
      </c>
      <c r="J177" s="39">
        <f>E177/F177</f>
        <v>8.6758467514301996E-4</v>
      </c>
      <c r="K177" s="40">
        <f t="shared" si="55"/>
        <v>1.6942718083903824E-2</v>
      </c>
      <c r="M177" s="33" t="s">
        <v>24</v>
      </c>
      <c r="N177" s="45">
        <v>36.086666666666666</v>
      </c>
      <c r="O177" s="45">
        <v>5.4365021434334727E-2</v>
      </c>
      <c r="P177" s="89"/>
      <c r="Q177" s="34">
        <v>47.299006175186101</v>
      </c>
      <c r="R177" s="35">
        <v>54305.426843538044</v>
      </c>
      <c r="S177" s="36">
        <v>2580.4783132916</v>
      </c>
      <c r="T177" s="37">
        <f t="shared" si="56"/>
        <v>11837.819742832437</v>
      </c>
      <c r="U177" s="38">
        <f>Q177/T177</f>
        <v>3.9955842547631888E-3</v>
      </c>
      <c r="V177" s="39">
        <f>Q177/R177</f>
        <v>8.7098120619623386E-4</v>
      </c>
      <c r="W177" s="40">
        <f t="shared" si="59"/>
        <v>1.8329549964267111E-2</v>
      </c>
    </row>
    <row r="178" spans="1:23" x14ac:dyDescent="0.25">
      <c r="A178" s="17" t="s">
        <v>16</v>
      </c>
      <c r="B178" s="43">
        <v>33.293333333333329</v>
      </c>
      <c r="C178" s="43">
        <v>0.1438363267359439</v>
      </c>
      <c r="D178" s="87">
        <f>_xlfn.STDEV.P(B178:B180)</f>
        <v>0.64882990599507606</v>
      </c>
      <c r="E178" s="18">
        <v>260.62484138933843</v>
      </c>
      <c r="F178" s="19">
        <v>216912.66091961469</v>
      </c>
      <c r="G178" s="20">
        <v>4554.7244827509339</v>
      </c>
      <c r="H178" s="21">
        <f t="shared" si="52"/>
        <v>31432.107904326444</v>
      </c>
      <c r="I178" s="22">
        <f>(E178/H178)</f>
        <v>8.2916755752631202E-3</v>
      </c>
      <c r="J178" s="23">
        <f>(E178/F178)</f>
        <v>1.2015197281910759E-3</v>
      </c>
      <c r="K178" s="24">
        <f t="shared" si="55"/>
        <v>5.7220769856956941E-2</v>
      </c>
      <c r="M178" s="17" t="s">
        <v>16</v>
      </c>
      <c r="N178" s="43">
        <v>31.97666666666667</v>
      </c>
      <c r="O178" s="43">
        <v>0.15923427883328373</v>
      </c>
      <c r="P178" s="87">
        <f>_xlfn.STDEV.P(N178:N180)</f>
        <v>0.68600831438650123</v>
      </c>
      <c r="Q178" s="18">
        <v>582.19257391102121</v>
      </c>
      <c r="R178" s="19">
        <v>202554.89089858497</v>
      </c>
      <c r="S178" s="20">
        <v>4051.3629459329591</v>
      </c>
      <c r="T178" s="21">
        <f t="shared" si="56"/>
        <v>28646.52473693834</v>
      </c>
      <c r="U178" s="22">
        <f>(Q178/T178)</f>
        <v>2.0323322960020745E-2</v>
      </c>
      <c r="V178" s="23">
        <f>(Q178/R178)</f>
        <v>2.8742459455225544E-3</v>
      </c>
      <c r="W178" s="24">
        <f t="shared" si="59"/>
        <v>0.14370289250324184</v>
      </c>
    </row>
    <row r="179" spans="1:23" x14ac:dyDescent="0.25">
      <c r="A179" s="25" t="s">
        <v>16</v>
      </c>
      <c r="B179" s="44">
        <v>32.203333333333326</v>
      </c>
      <c r="C179" s="44">
        <v>7.3181661333665979E-2</v>
      </c>
      <c r="D179" s="88"/>
      <c r="E179" s="26">
        <v>505.21186041047889</v>
      </c>
      <c r="F179" s="27">
        <v>196344.71045247847</v>
      </c>
      <c r="G179" s="28">
        <v>5239.0579212233615</v>
      </c>
      <c r="H179" s="29">
        <f t="shared" si="52"/>
        <v>32072.750280984084</v>
      </c>
      <c r="I179" s="30">
        <f>(E179/H179)</f>
        <v>1.5752059177476237E-2</v>
      </c>
      <c r="J179" s="31">
        <f>(E179/F179)</f>
        <v>2.5730861770923842E-3</v>
      </c>
      <c r="K179" s="32">
        <f t="shared" si="55"/>
        <v>9.643181427024726E-2</v>
      </c>
      <c r="M179" s="25" t="s">
        <v>16</v>
      </c>
      <c r="N179" s="44">
        <v>30.863333333333333</v>
      </c>
      <c r="O179" s="44">
        <v>0.12710450643291832</v>
      </c>
      <c r="P179" s="88"/>
      <c r="Q179" s="26">
        <v>1146.092480188415</v>
      </c>
      <c r="R179" s="27">
        <v>191355.08403876924</v>
      </c>
      <c r="S179" s="28">
        <v>4873.0532089809876</v>
      </c>
      <c r="T179" s="29">
        <f t="shared" si="56"/>
        <v>30536.59290637957</v>
      </c>
      <c r="U179" s="30">
        <f>(Q179/T179)</f>
        <v>3.7531773230306202E-2</v>
      </c>
      <c r="V179" s="31">
        <f>(Q179/R179)</f>
        <v>5.9893495171323089E-3</v>
      </c>
      <c r="W179" s="32">
        <f t="shared" si="59"/>
        <v>0.23518981448349019</v>
      </c>
    </row>
    <row r="180" spans="1:23" ht="15.75" thickBot="1" x14ac:dyDescent="0.3">
      <c r="A180" s="33" t="s">
        <v>16</v>
      </c>
      <c r="B180" s="45">
        <v>31.746666666666666</v>
      </c>
      <c r="C180" s="45">
        <v>0.11813363431112982</v>
      </c>
      <c r="D180" s="89"/>
      <c r="E180" s="34">
        <v>668.52984752119698</v>
      </c>
      <c r="F180" s="35">
        <v>159865.59711050929</v>
      </c>
      <c r="G180" s="36">
        <v>3847.1093995379865</v>
      </c>
      <c r="H180" s="37">
        <f t="shared" si="52"/>
        <v>24799.605668368862</v>
      </c>
      <c r="I180" s="38">
        <f>(E180/H180)</f>
        <v>2.6957277323723189E-2</v>
      </c>
      <c r="J180" s="39">
        <f>(E180/F180)</f>
        <v>4.1818243549865616E-3</v>
      </c>
      <c r="K180" s="40">
        <f t="shared" si="55"/>
        <v>0.17377458712286248</v>
      </c>
      <c r="M180" s="33" t="s">
        <v>16</v>
      </c>
      <c r="N180" s="45">
        <v>30.330000000000002</v>
      </c>
      <c r="O180" s="45">
        <v>4.5460605656619336E-2</v>
      </c>
      <c r="P180" s="89"/>
      <c r="Q180" s="34">
        <v>1582.4096016188353</v>
      </c>
      <c r="R180" s="35">
        <v>277790.75279209198</v>
      </c>
      <c r="S180" s="36">
        <v>4458.2189911254</v>
      </c>
      <c r="T180" s="37">
        <f t="shared" si="56"/>
        <v>35191.646873323865</v>
      </c>
      <c r="U180" s="38">
        <f>(Q180/T180)</f>
        <v>4.4965488751205353E-2</v>
      </c>
      <c r="V180" s="39">
        <f>(Q180/R180)</f>
        <v>5.6964084862938698E-3</v>
      </c>
      <c r="W180" s="40">
        <f t="shared" si="59"/>
        <v>0.35494209790250419</v>
      </c>
    </row>
    <row r="181" spans="1:23" x14ac:dyDescent="0.25">
      <c r="A181" s="17" t="s">
        <v>25</v>
      </c>
      <c r="B181" s="43">
        <v>35.196666666666665</v>
      </c>
      <c r="C181" s="43">
        <v>0.25315783394729929</v>
      </c>
      <c r="D181" s="87">
        <f>_xlfn.STDEV.P(B181:B183)</f>
        <v>0.65764450601848579</v>
      </c>
      <c r="E181" s="18">
        <v>82.311384512473865</v>
      </c>
      <c r="F181" s="19">
        <v>99254.287719043379</v>
      </c>
      <c r="G181" s="20">
        <v>3621.3200857453025</v>
      </c>
      <c r="H181" s="21">
        <f t="shared" si="52"/>
        <v>18958.679957035911</v>
      </c>
      <c r="I181" s="22">
        <f t="shared" ref="I181:I201" si="60">E181/H181</f>
        <v>4.341620023071628E-3</v>
      </c>
      <c r="J181" s="23">
        <f t="shared" ref="J181:J201" si="61">E181/F181</f>
        <v>8.2929802232293117E-4</v>
      </c>
      <c r="K181" s="24">
        <f t="shared" si="55"/>
        <v>2.2729662820052371E-2</v>
      </c>
      <c r="M181" s="17" t="s">
        <v>25</v>
      </c>
      <c r="N181" s="43">
        <v>33.813333333333333</v>
      </c>
      <c r="O181" s="43">
        <v>0.16759740119968675</v>
      </c>
      <c r="P181" s="87">
        <f>_xlfn.STDEV.P(N181:N183)</f>
        <v>0.42138733245153176</v>
      </c>
      <c r="Q181" s="18">
        <v>190.05988426910085</v>
      </c>
      <c r="R181" s="19">
        <v>95878.620929055309</v>
      </c>
      <c r="S181" s="20">
        <v>3603.8112208169537</v>
      </c>
      <c r="T181" s="21">
        <f t="shared" si="56"/>
        <v>18588.395571984816</v>
      </c>
      <c r="U181" s="22">
        <f t="shared" ref="U181:U201" si="62">Q181/T181</f>
        <v>1.0224652446903291E-2</v>
      </c>
      <c r="V181" s="23">
        <f t="shared" ref="V181:V201" si="63">Q181/R181</f>
        <v>1.9822968084796952E-3</v>
      </c>
      <c r="W181" s="24">
        <f t="shared" si="59"/>
        <v>5.2738579415937292E-2</v>
      </c>
    </row>
    <row r="182" spans="1:23" x14ac:dyDescent="0.25">
      <c r="A182" s="25" t="s">
        <v>25</v>
      </c>
      <c r="B182" s="44">
        <v>33.809999999999995</v>
      </c>
      <c r="C182" s="44">
        <v>0.17048949136725894</v>
      </c>
      <c r="D182" s="88"/>
      <c r="E182" s="26">
        <v>190.52025389733606</v>
      </c>
      <c r="F182" s="27">
        <v>76969.317809224143</v>
      </c>
      <c r="G182" s="28">
        <v>3520.1416272790375</v>
      </c>
      <c r="H182" s="29">
        <f t="shared" si="52"/>
        <v>16460.343241971586</v>
      </c>
      <c r="I182" s="30">
        <f t="shared" si="60"/>
        <v>1.1574500670893417E-2</v>
      </c>
      <c r="J182" s="31">
        <f t="shared" si="61"/>
        <v>2.4752753346412508E-3</v>
      </c>
      <c r="K182" s="32">
        <f t="shared" si="55"/>
        <v>5.4122894494049785E-2</v>
      </c>
      <c r="M182" s="25" t="s">
        <v>25</v>
      </c>
      <c r="N182" s="44">
        <v>34.725000000000001</v>
      </c>
      <c r="O182" s="44">
        <v>2.4999999999998579E-2</v>
      </c>
      <c r="P182" s="88"/>
      <c r="Q182" s="26">
        <v>108.46082961031092</v>
      </c>
      <c r="R182" s="27">
        <v>90553.299261752705</v>
      </c>
      <c r="S182" s="28">
        <v>4207.2937715607604</v>
      </c>
      <c r="T182" s="29">
        <f t="shared" si="56"/>
        <v>19518.819943281658</v>
      </c>
      <c r="U182" s="30">
        <f t="shared" si="62"/>
        <v>5.5567308846272206E-3</v>
      </c>
      <c r="V182" s="31">
        <f t="shared" si="63"/>
        <v>1.1977567962134085E-3</v>
      </c>
      <c r="W182" s="32">
        <f t="shared" si="59"/>
        <v>2.5779238508005519E-2</v>
      </c>
    </row>
    <row r="183" spans="1:23" ht="15.75" thickBot="1" x14ac:dyDescent="0.3">
      <c r="A183" s="33" t="s">
        <v>25</v>
      </c>
      <c r="B183" s="45">
        <v>33.793333333333329</v>
      </c>
      <c r="C183" s="45">
        <v>0.14383632673594096</v>
      </c>
      <c r="D183" s="89"/>
      <c r="E183" s="34">
        <v>192.15844226844672</v>
      </c>
      <c r="F183" s="35">
        <v>77262.074327085938</v>
      </c>
      <c r="G183" s="36">
        <v>3117.7229121046362</v>
      </c>
      <c r="H183" s="37">
        <f t="shared" si="52"/>
        <v>15520.365310336199</v>
      </c>
      <c r="I183" s="38">
        <f t="shared" si="60"/>
        <v>1.2381051504017995E-2</v>
      </c>
      <c r="J183" s="39">
        <f t="shared" si="61"/>
        <v>2.4870991873056831E-3</v>
      </c>
      <c r="K183" s="40">
        <f t="shared" si="55"/>
        <v>6.1634227186254054E-2</v>
      </c>
      <c r="M183" s="33" t="s">
        <v>25</v>
      </c>
      <c r="N183" s="45">
        <v>33.85</v>
      </c>
      <c r="O183" s="45">
        <v>9.4162979278835768E-2</v>
      </c>
      <c r="P183" s="89"/>
      <c r="Q183" s="34">
        <v>185.20688821286635</v>
      </c>
      <c r="R183" s="35">
        <v>84294.838358780573</v>
      </c>
      <c r="S183" s="36">
        <v>2816.1599008104076</v>
      </c>
      <c r="T183" s="37">
        <f t="shared" si="56"/>
        <v>15407.392499423542</v>
      </c>
      <c r="U183" s="38">
        <f t="shared" si="62"/>
        <v>1.2020651010207974E-2</v>
      </c>
      <c r="V183" s="39">
        <f t="shared" si="63"/>
        <v>2.1971320168451842E-3</v>
      </c>
      <c r="W183" s="40">
        <f t="shared" si="59"/>
        <v>6.576575717862089E-2</v>
      </c>
    </row>
    <row r="184" spans="1:23" x14ac:dyDescent="0.25">
      <c r="A184" s="17" t="s">
        <v>15</v>
      </c>
      <c r="B184" s="43">
        <v>34.116666666666667</v>
      </c>
      <c r="C184" s="43">
        <v>0.16996731711975957</v>
      </c>
      <c r="D184" s="87">
        <f>_xlfn.STDEV.P(B184:B186)</f>
        <v>0.10878396305193322</v>
      </c>
      <c r="E184" s="18">
        <v>157.98463155705088</v>
      </c>
      <c r="F184" s="19">
        <v>261667.41036746092</v>
      </c>
      <c r="G184" s="20">
        <v>3997.7135395071468</v>
      </c>
      <c r="H184" s="21">
        <f t="shared" si="52"/>
        <v>32343.026285024276</v>
      </c>
      <c r="I184" s="22">
        <f t="shared" si="60"/>
        <v>4.8846582927894464E-3</v>
      </c>
      <c r="J184" s="23">
        <f t="shared" si="61"/>
        <v>6.0376120715679581E-4</v>
      </c>
      <c r="K184" s="24">
        <f t="shared" si="55"/>
        <v>3.9518747402928676E-2</v>
      </c>
      <c r="M184" s="17" t="s">
        <v>15</v>
      </c>
      <c r="N184" s="43">
        <v>32.953333333333333</v>
      </c>
      <c r="O184" s="43">
        <v>0.15173075568987898</v>
      </c>
      <c r="P184" s="87">
        <f>_xlfn.STDEV.P(N184:N186)</f>
        <v>4.49691252107733E-2</v>
      </c>
      <c r="Q184" s="18">
        <v>320.85523145562433</v>
      </c>
      <c r="R184" s="19">
        <v>251101.18458501226</v>
      </c>
      <c r="S184" s="20">
        <v>4795.4677360536862</v>
      </c>
      <c r="T184" s="21">
        <f t="shared" si="56"/>
        <v>34700.830381451786</v>
      </c>
      <c r="U184" s="22">
        <f t="shared" si="62"/>
        <v>9.2463271895397402E-3</v>
      </c>
      <c r="V184" s="23">
        <f t="shared" si="63"/>
        <v>1.2777925838378364E-3</v>
      </c>
      <c r="W184" s="24">
        <f t="shared" si="59"/>
        <v>6.6908015884111521E-2</v>
      </c>
    </row>
    <row r="185" spans="1:23" x14ac:dyDescent="0.25">
      <c r="A185" s="25" t="s">
        <v>15</v>
      </c>
      <c r="B185" s="44">
        <v>33.864999999999995</v>
      </c>
      <c r="C185" s="44">
        <v>0.18499999999999872</v>
      </c>
      <c r="D185" s="88"/>
      <c r="E185" s="26">
        <v>184.38873691047445</v>
      </c>
      <c r="F185" s="27">
        <v>294503.25439900521</v>
      </c>
      <c r="G185" s="28">
        <v>6093.1225524328547</v>
      </c>
      <c r="H185" s="29">
        <f t="shared" si="52"/>
        <v>42360.883148766494</v>
      </c>
      <c r="I185" s="30">
        <f t="shared" si="60"/>
        <v>4.3528067217796819E-3</v>
      </c>
      <c r="J185" s="31">
        <f t="shared" si="61"/>
        <v>6.261008466163058E-4</v>
      </c>
      <c r="K185" s="32">
        <f t="shared" si="55"/>
        <v>3.0261780445701349E-2</v>
      </c>
      <c r="M185" s="25" t="s">
        <v>15</v>
      </c>
      <c r="N185" s="44">
        <v>33.063333333333333</v>
      </c>
      <c r="O185" s="44">
        <v>7.0395706939810163E-2</v>
      </c>
      <c r="P185" s="88"/>
      <c r="Q185" s="26">
        <v>299.00915916196328</v>
      </c>
      <c r="R185" s="27">
        <v>238039.92281783838</v>
      </c>
      <c r="S185" s="28">
        <v>5110.9424518177375</v>
      </c>
      <c r="T185" s="29">
        <f t="shared" si="56"/>
        <v>34879.913227488221</v>
      </c>
      <c r="U185" s="30">
        <f t="shared" si="62"/>
        <v>8.5725316233390067E-3</v>
      </c>
      <c r="V185" s="31">
        <f t="shared" si="63"/>
        <v>1.2561302979029363E-3</v>
      </c>
      <c r="W185" s="32">
        <f t="shared" si="59"/>
        <v>5.850372254839592E-2</v>
      </c>
    </row>
    <row r="186" spans="1:23" ht="15.75" thickBot="1" x14ac:dyDescent="0.3">
      <c r="A186" s="33" t="s">
        <v>15</v>
      </c>
      <c r="B186" s="45">
        <v>34.066666666666663</v>
      </c>
      <c r="C186" s="45">
        <v>0.17441967269268052</v>
      </c>
      <c r="D186" s="89"/>
      <c r="E186" s="34">
        <v>162.96094663586794</v>
      </c>
      <c r="F186" s="35">
        <v>234299.38172696819</v>
      </c>
      <c r="G186" s="36">
        <v>5703.3198381179782</v>
      </c>
      <c r="H186" s="37">
        <f t="shared" si="52"/>
        <v>36555.222771338631</v>
      </c>
      <c r="I186" s="38">
        <f t="shared" si="60"/>
        <v>4.4579388191730174E-3</v>
      </c>
      <c r="J186" s="39">
        <f t="shared" si="61"/>
        <v>6.955244415700945E-4</v>
      </c>
      <c r="K186" s="40">
        <f t="shared" si="55"/>
        <v>2.8572998053997083E-2</v>
      </c>
      <c r="M186" s="33" t="s">
        <v>15</v>
      </c>
      <c r="N186" s="45">
        <v>33.013333333333335</v>
      </c>
      <c r="O186" s="45">
        <v>9.2855921847894179E-2</v>
      </c>
      <c r="P186" s="89"/>
      <c r="Q186" s="34">
        <v>308.4703906070169</v>
      </c>
      <c r="R186" s="35">
        <v>307587.22632759565</v>
      </c>
      <c r="S186" s="36">
        <v>6746.5095673461556</v>
      </c>
      <c r="T186" s="37">
        <f t="shared" si="56"/>
        <v>45553.706382824566</v>
      </c>
      <c r="U186" s="38">
        <f t="shared" si="62"/>
        <v>6.7715761263132182E-3</v>
      </c>
      <c r="V186" s="39">
        <f t="shared" si="63"/>
        <v>1.0028712644863888E-3</v>
      </c>
      <c r="W186" s="40">
        <f t="shared" si="59"/>
        <v>4.572296052169663E-2</v>
      </c>
    </row>
    <row r="187" spans="1:23" x14ac:dyDescent="0.25">
      <c r="A187" s="17" t="s">
        <v>26</v>
      </c>
      <c r="B187" s="43">
        <v>34.38666666666667</v>
      </c>
      <c r="C187" s="43">
        <v>0.14267289706021616</v>
      </c>
      <c r="D187" s="87">
        <f>_xlfn.STDEV.P(B187:B189)</f>
        <v>0.49841972495300302</v>
      </c>
      <c r="E187" s="18">
        <v>133.79622760488309</v>
      </c>
      <c r="F187" s="19">
        <v>38157.218141377576</v>
      </c>
      <c r="G187" s="20">
        <v>1123.09325774989</v>
      </c>
      <c r="H187" s="21">
        <f t="shared" si="52"/>
        <v>6546.3054029790683</v>
      </c>
      <c r="I187" s="22">
        <f t="shared" si="60"/>
        <v>2.0438433493187715E-2</v>
      </c>
      <c r="J187" s="23">
        <f t="shared" si="61"/>
        <v>3.5064460702861054E-3</v>
      </c>
      <c r="K187" s="24">
        <f t="shared" si="55"/>
        <v>0.11913189459701945</v>
      </c>
      <c r="M187" s="17" t="s">
        <v>26</v>
      </c>
      <c r="N187" s="43">
        <v>34.94</v>
      </c>
      <c r="O187" s="43">
        <v>0.10424330514074609</v>
      </c>
      <c r="P187" s="87">
        <f>_xlfn.STDEV.P(N187:N189)</f>
        <v>0.39230877232035966</v>
      </c>
      <c r="Q187" s="18">
        <v>95.31658366881021</v>
      </c>
      <c r="R187" s="19">
        <v>77095.175820181772</v>
      </c>
      <c r="S187" s="20">
        <v>3861.5227460785063</v>
      </c>
      <c r="T187" s="21">
        <f t="shared" si="56"/>
        <v>17254.123421447803</v>
      </c>
      <c r="U187" s="22">
        <f t="shared" si="62"/>
        <v>5.5242785356644994E-3</v>
      </c>
      <c r="V187" s="23">
        <f t="shared" si="63"/>
        <v>1.2363495206383392E-3</v>
      </c>
      <c r="W187" s="24">
        <f t="shared" si="59"/>
        <v>2.4683677900280945E-2</v>
      </c>
    </row>
    <row r="188" spans="1:23" x14ac:dyDescent="0.25">
      <c r="A188" s="25" t="s">
        <v>26</v>
      </c>
      <c r="B188" s="44">
        <v>33.236666666666657</v>
      </c>
      <c r="C188" s="44">
        <v>8.7305339024725648E-2</v>
      </c>
      <c r="D188" s="88"/>
      <c r="E188" s="26">
        <v>269.15220603310519</v>
      </c>
      <c r="F188" s="27">
        <v>50308.499350653234</v>
      </c>
      <c r="G188" s="28">
        <v>1574.5245697740647</v>
      </c>
      <c r="H188" s="29">
        <f t="shared" si="52"/>
        <v>8900.1105777437442</v>
      </c>
      <c r="I188" s="30">
        <f t="shared" si="60"/>
        <v>3.0241445168801218E-2</v>
      </c>
      <c r="J188" s="31">
        <f t="shared" si="61"/>
        <v>5.3500344774169923E-3</v>
      </c>
      <c r="K188" s="32">
        <f t="shared" si="55"/>
        <v>0.17094189014257619</v>
      </c>
      <c r="M188" s="25" t="s">
        <v>26</v>
      </c>
      <c r="N188" s="44">
        <v>34.799999999999997</v>
      </c>
      <c r="O188" s="44">
        <v>0.12000000000000099</v>
      </c>
      <c r="P188" s="88"/>
      <c r="Q188" s="26">
        <v>103.8775929426449</v>
      </c>
      <c r="R188" s="27">
        <v>91997.643026918406</v>
      </c>
      <c r="S188" s="28">
        <v>3371.6556592073362</v>
      </c>
      <c r="T188" s="29">
        <f t="shared" si="56"/>
        <v>17612.051945910385</v>
      </c>
      <c r="U188" s="30">
        <f t="shared" si="62"/>
        <v>5.8980971247229279E-3</v>
      </c>
      <c r="V188" s="31">
        <f t="shared" si="63"/>
        <v>1.1291331986869537E-3</v>
      </c>
      <c r="W188" s="32">
        <f t="shared" si="59"/>
        <v>3.080907525623958E-2</v>
      </c>
    </row>
    <row r="189" spans="1:23" ht="15.75" thickBot="1" x14ac:dyDescent="0.3">
      <c r="A189" s="33" t="s">
        <v>26</v>
      </c>
      <c r="B189" s="45">
        <v>34.166666666666664</v>
      </c>
      <c r="C189" s="45">
        <v>0.14839886193034499</v>
      </c>
      <c r="D189" s="89"/>
      <c r="E189" s="34">
        <v>153.05055122032022</v>
      </c>
      <c r="F189" s="35">
        <v>71929.634591301234</v>
      </c>
      <c r="G189" s="36">
        <v>2595.7202106245495</v>
      </c>
      <c r="H189" s="37">
        <f t="shared" si="52"/>
        <v>13664.157721992209</v>
      </c>
      <c r="I189" s="38">
        <f t="shared" si="60"/>
        <v>1.1200877092774491E-2</v>
      </c>
      <c r="J189" s="39">
        <f t="shared" si="61"/>
        <v>2.1277815755625885E-3</v>
      </c>
      <c r="K189" s="40">
        <f t="shared" si="55"/>
        <v>5.8962653445417033E-2</v>
      </c>
      <c r="M189" s="33" t="s">
        <v>26</v>
      </c>
      <c r="N189" s="45">
        <v>34.04666666666666</v>
      </c>
      <c r="O189" s="45">
        <v>0.25772509040103636</v>
      </c>
      <c r="P189" s="89"/>
      <c r="Q189" s="34">
        <v>166.10114077612292</v>
      </c>
      <c r="R189" s="35">
        <v>94578.701089234833</v>
      </c>
      <c r="S189" s="36">
        <v>4289.5232735856644</v>
      </c>
      <c r="T189" s="37">
        <f t="shared" si="56"/>
        <v>20141.934850152174</v>
      </c>
      <c r="U189" s="38">
        <f t="shared" si="62"/>
        <v>8.2465335138777896E-3</v>
      </c>
      <c r="V189" s="39">
        <f t="shared" si="63"/>
        <v>1.7562214205015015E-3</v>
      </c>
      <c r="W189" s="40">
        <f t="shared" si="59"/>
        <v>3.8722517674388786E-2</v>
      </c>
    </row>
    <row r="190" spans="1:23" x14ac:dyDescent="0.25">
      <c r="A190" s="17" t="s">
        <v>17</v>
      </c>
      <c r="B190" s="43">
        <v>33.440000000000005</v>
      </c>
      <c r="C190" s="43">
        <v>0.15253414918196617</v>
      </c>
      <c r="D190" s="87">
        <f>_xlfn.STDEV.P(B190:B192)</f>
        <v>0.34569664858008869</v>
      </c>
      <c r="E190" s="18">
        <v>238.46410351554516</v>
      </c>
      <c r="F190" s="19">
        <v>283205.10153623315</v>
      </c>
      <c r="G190" s="20">
        <v>6930.1512771186653</v>
      </c>
      <c r="H190" s="21">
        <f t="shared" si="52"/>
        <v>44301.853190333328</v>
      </c>
      <c r="I190" s="22">
        <f t="shared" si="60"/>
        <v>5.3827117003669286E-3</v>
      </c>
      <c r="J190" s="23">
        <f t="shared" si="61"/>
        <v>8.4201909577902203E-4</v>
      </c>
      <c r="K190" s="24">
        <f t="shared" si="55"/>
        <v>3.4409653408704652E-2</v>
      </c>
      <c r="M190" s="17" t="s">
        <v>17</v>
      </c>
      <c r="N190" s="43">
        <v>33.659999999999997</v>
      </c>
      <c r="O190" s="43">
        <v>4.00000000000027E-2</v>
      </c>
      <c r="P190" s="87">
        <f>_xlfn.STDEV.P(N190:N192)</f>
        <v>1.0723126041354041</v>
      </c>
      <c r="Q190" s="18">
        <v>207.68069579920669</v>
      </c>
      <c r="R190" s="19">
        <v>263028.50607441994</v>
      </c>
      <c r="S190" s="20">
        <v>5293.0776964552015</v>
      </c>
      <c r="T190" s="21">
        <f t="shared" si="56"/>
        <v>37312.60268373735</v>
      </c>
      <c r="U190" s="22">
        <f t="shared" si="62"/>
        <v>5.5659664794630919E-3</v>
      </c>
      <c r="V190" s="23">
        <f t="shared" si="63"/>
        <v>7.8957485976993908E-4</v>
      </c>
      <c r="W190" s="24">
        <f t="shared" si="59"/>
        <v>3.9236283256958687E-2</v>
      </c>
    </row>
    <row r="191" spans="1:23" x14ac:dyDescent="0.25">
      <c r="A191" s="25" t="s">
        <v>17</v>
      </c>
      <c r="B191" s="44">
        <v>33.44</v>
      </c>
      <c r="C191" s="44">
        <v>7.1180521680207887E-2</v>
      </c>
      <c r="D191" s="88"/>
      <c r="E191" s="26">
        <v>237.64831650929796</v>
      </c>
      <c r="F191" s="27">
        <v>318497.03525310761</v>
      </c>
      <c r="G191" s="28">
        <v>5999.7615564920161</v>
      </c>
      <c r="H191" s="29">
        <f t="shared" si="52"/>
        <v>43713.913894414414</v>
      </c>
      <c r="I191" s="30">
        <f t="shared" si="60"/>
        <v>5.4364456379565615E-3</v>
      </c>
      <c r="J191" s="31">
        <f t="shared" si="61"/>
        <v>7.4615550603301635E-4</v>
      </c>
      <c r="K191" s="32">
        <f t="shared" si="55"/>
        <v>3.9609626861279446E-2</v>
      </c>
      <c r="M191" s="25" t="s">
        <v>17</v>
      </c>
      <c r="N191" s="44">
        <v>31.49</v>
      </c>
      <c r="O191" s="44">
        <v>0.14719601443879793</v>
      </c>
      <c r="P191" s="88"/>
      <c r="Q191" s="26">
        <v>782.92730160881945</v>
      </c>
      <c r="R191" s="27">
        <v>290091.80155184865</v>
      </c>
      <c r="S191" s="28">
        <v>4879.2885579792674</v>
      </c>
      <c r="T191" s="29">
        <f t="shared" si="56"/>
        <v>37622.355163858731</v>
      </c>
      <c r="U191" s="30">
        <f t="shared" si="62"/>
        <v>2.0810161889092078E-2</v>
      </c>
      <c r="V191" s="31">
        <f t="shared" si="63"/>
        <v>2.6988949615967873E-3</v>
      </c>
      <c r="W191" s="32">
        <f t="shared" si="59"/>
        <v>0.16045931539106695</v>
      </c>
    </row>
    <row r="192" spans="1:23" ht="15.75" thickBot="1" x14ac:dyDescent="0.3">
      <c r="A192" s="33" t="s">
        <v>17</v>
      </c>
      <c r="B192" s="45">
        <v>34.173333333333332</v>
      </c>
      <c r="C192" s="45">
        <v>0.16937794687883195</v>
      </c>
      <c r="D192" s="89"/>
      <c r="E192" s="34">
        <v>152.63672678390398</v>
      </c>
      <c r="F192" s="35">
        <v>333884.96982448874</v>
      </c>
      <c r="G192" s="36">
        <v>8263.0453192936166</v>
      </c>
      <c r="H192" s="37">
        <f t="shared" si="52"/>
        <v>52525.295211837998</v>
      </c>
      <c r="I192" s="38">
        <f t="shared" si="60"/>
        <v>2.9059660905913988E-3</v>
      </c>
      <c r="J192" s="39">
        <f t="shared" si="61"/>
        <v>4.5715363247450042E-4</v>
      </c>
      <c r="K192" s="40">
        <f t="shared" si="55"/>
        <v>1.8472212227555886E-2</v>
      </c>
      <c r="M192" s="33" t="s">
        <v>17</v>
      </c>
      <c r="N192" s="45">
        <v>33.856666666666662</v>
      </c>
      <c r="O192" s="45">
        <v>0.26132142830026206</v>
      </c>
      <c r="P192" s="89"/>
      <c r="Q192" s="34">
        <v>186.49585120614984</v>
      </c>
      <c r="R192" s="35">
        <v>275056.47157719417</v>
      </c>
      <c r="S192" s="36">
        <v>6104.3998729189925</v>
      </c>
      <c r="T192" s="37">
        <f t="shared" si="56"/>
        <v>40976.269841719004</v>
      </c>
      <c r="U192" s="38">
        <f t="shared" si="62"/>
        <v>4.5513135267445347E-3</v>
      </c>
      <c r="V192" s="39">
        <f t="shared" si="63"/>
        <v>6.7802749790531679E-4</v>
      </c>
      <c r="W192" s="40">
        <f t="shared" si="59"/>
        <v>3.0551054172172298E-2</v>
      </c>
    </row>
    <row r="193" spans="1:23" x14ac:dyDescent="0.25">
      <c r="A193" s="17" t="s">
        <v>27</v>
      </c>
      <c r="B193" s="43">
        <v>34.39</v>
      </c>
      <c r="C193" s="43">
        <v>0.17999999999999972</v>
      </c>
      <c r="D193" s="87">
        <f>_xlfn.STDEV.P(B193:B195)</f>
        <v>0.60842845527242195</v>
      </c>
      <c r="E193" s="18">
        <v>133.82942628322922</v>
      </c>
      <c r="F193" s="19">
        <v>86124.368710461495</v>
      </c>
      <c r="G193" s="20">
        <v>4932.3842857919435</v>
      </c>
      <c r="H193" s="21">
        <f t="shared" si="52"/>
        <v>20610.640039824859</v>
      </c>
      <c r="I193" s="22">
        <f t="shared" si="60"/>
        <v>6.4932202990609532E-3</v>
      </c>
      <c r="J193" s="23">
        <f t="shared" si="61"/>
        <v>1.5539089375870574E-3</v>
      </c>
      <c r="K193" s="24">
        <f t="shared" si="55"/>
        <v>2.7132806068808073E-2</v>
      </c>
      <c r="M193" s="17" t="s">
        <v>27</v>
      </c>
      <c r="N193" s="43">
        <v>34.166666666666664</v>
      </c>
      <c r="O193" s="43">
        <v>0.15456030825825959</v>
      </c>
      <c r="P193" s="87">
        <f>_xlfn.STDEV.P(N193:N195)</f>
        <v>0.6349705932726224</v>
      </c>
      <c r="Q193" s="18">
        <v>153.12719791425801</v>
      </c>
      <c r="R193" s="19">
        <v>78195.40254112058</v>
      </c>
      <c r="S193" s="20">
        <v>4310.6583585440567</v>
      </c>
      <c r="T193" s="21">
        <f t="shared" si="56"/>
        <v>18359.566050525231</v>
      </c>
      <c r="U193" s="22">
        <f t="shared" si="62"/>
        <v>8.3404584559817162E-3</v>
      </c>
      <c r="V193" s="23">
        <f t="shared" si="63"/>
        <v>1.9582634392569702E-3</v>
      </c>
      <c r="W193" s="24">
        <f t="shared" si="59"/>
        <v>3.5522926007519967E-2</v>
      </c>
    </row>
    <row r="194" spans="1:23" x14ac:dyDescent="0.25">
      <c r="A194" s="25" t="s">
        <v>27</v>
      </c>
      <c r="B194" s="44">
        <v>33.773333333333333</v>
      </c>
      <c r="C194" s="44">
        <v>0.23626726862225964</v>
      </c>
      <c r="D194" s="88"/>
      <c r="E194" s="26">
        <v>195.83811146609364</v>
      </c>
      <c r="F194" s="27">
        <v>87515.312075032096</v>
      </c>
      <c r="G194" s="28">
        <v>4031.112546308852</v>
      </c>
      <c r="H194" s="29">
        <f t="shared" si="52"/>
        <v>18782.547018436995</v>
      </c>
      <c r="I194" s="30">
        <f t="shared" si="60"/>
        <v>1.0426600357973733E-2</v>
      </c>
      <c r="J194" s="31">
        <f t="shared" si="61"/>
        <v>2.2377582485015872E-3</v>
      </c>
      <c r="K194" s="32">
        <f t="shared" si="55"/>
        <v>4.8581653133305772E-2</v>
      </c>
      <c r="M194" s="25" t="s">
        <v>27</v>
      </c>
      <c r="N194" s="44">
        <v>32.803333333333335</v>
      </c>
      <c r="O194" s="44">
        <v>9.5684667296048437E-2</v>
      </c>
      <c r="P194" s="88"/>
      <c r="Q194" s="26">
        <v>350.65999219935867</v>
      </c>
      <c r="R194" s="27">
        <v>82458.004309883123</v>
      </c>
      <c r="S194" s="28">
        <v>2804.0337832187943</v>
      </c>
      <c r="T194" s="29">
        <f t="shared" si="56"/>
        <v>15205.75646857838</v>
      </c>
      <c r="U194" s="30">
        <f t="shared" si="62"/>
        <v>2.3061002780359711E-2</v>
      </c>
      <c r="V194" s="31">
        <f t="shared" si="63"/>
        <v>4.2525888800504213E-3</v>
      </c>
      <c r="W194" s="32">
        <f t="shared" si="59"/>
        <v>0.1250555518617292</v>
      </c>
    </row>
    <row r="195" spans="1:23" ht="15.75" thickBot="1" x14ac:dyDescent="0.3">
      <c r="A195" s="33" t="s">
        <v>27</v>
      </c>
      <c r="B195" s="45">
        <v>32.906666666666666</v>
      </c>
      <c r="C195" s="45">
        <v>0.10338708279513856</v>
      </c>
      <c r="D195" s="89"/>
      <c r="E195" s="34">
        <v>329.33749640898981</v>
      </c>
      <c r="F195" s="35">
        <v>94785.140500565074</v>
      </c>
      <c r="G195" s="36">
        <v>3789.8816182494793</v>
      </c>
      <c r="H195" s="37">
        <f t="shared" si="52"/>
        <v>18953.217712733789</v>
      </c>
      <c r="I195" s="38">
        <f t="shared" si="60"/>
        <v>1.7376336904932149E-2</v>
      </c>
      <c r="J195" s="39">
        <f t="shared" si="61"/>
        <v>3.4745688477090609E-3</v>
      </c>
      <c r="K195" s="40">
        <f t="shared" si="55"/>
        <v>8.6899151367453159E-2</v>
      </c>
      <c r="M195" s="33" t="s">
        <v>27</v>
      </c>
      <c r="N195" s="45">
        <v>32.836666666666666</v>
      </c>
      <c r="O195" s="45">
        <v>0.24796953217863188</v>
      </c>
      <c r="P195" s="89"/>
      <c r="Q195" s="34">
        <v>347.03817486653617</v>
      </c>
      <c r="R195" s="35">
        <v>48261.856449442945</v>
      </c>
      <c r="S195" s="36">
        <v>1093.40165047595</v>
      </c>
      <c r="T195" s="37">
        <f t="shared" si="56"/>
        <v>7264.2682698847439</v>
      </c>
      <c r="U195" s="38">
        <f t="shared" si="62"/>
        <v>4.7773314802433957E-2</v>
      </c>
      <c r="V195" s="39">
        <f t="shared" si="63"/>
        <v>7.190734057859513E-3</v>
      </c>
      <c r="W195" s="40">
        <f t="shared" si="59"/>
        <v>0.31739313244631828</v>
      </c>
    </row>
    <row r="196" spans="1:23" x14ac:dyDescent="0.25">
      <c r="A196" s="17" t="s">
        <v>14</v>
      </c>
      <c r="B196" s="43">
        <v>37.270000000000003</v>
      </c>
      <c r="C196" s="43">
        <v>0.17999999999999972</v>
      </c>
      <c r="D196" s="87">
        <f>_xlfn.STDEV.P(B196:B198)</f>
        <v>0</v>
      </c>
      <c r="E196" s="18">
        <v>23.112118298967516</v>
      </c>
      <c r="F196" s="19">
        <v>41213.526455981868</v>
      </c>
      <c r="G196" s="20">
        <v>487.42179759621445</v>
      </c>
      <c r="H196" s="21">
        <f t="shared" si="52"/>
        <v>4482.0052599761439</v>
      </c>
      <c r="I196" s="22">
        <f t="shared" si="60"/>
        <v>5.1566468485337146E-3</v>
      </c>
      <c r="J196" s="23">
        <f t="shared" si="61"/>
        <v>5.607896311336626E-4</v>
      </c>
      <c r="K196" s="24">
        <f t="shared" si="55"/>
        <v>4.7417079853523184E-2</v>
      </c>
      <c r="M196" s="17" t="s">
        <v>14</v>
      </c>
      <c r="N196" s="43">
        <v>36.963333333333331</v>
      </c>
      <c r="O196" s="43">
        <v>0.36709066394496648</v>
      </c>
      <c r="P196" s="87">
        <f>_xlfn.STDEV.P(N196:N198)</f>
        <v>0.69436932927088568</v>
      </c>
      <c r="Q196" s="18">
        <v>28.417426637830271</v>
      </c>
      <c r="R196" s="19">
        <v>26598.632040252382</v>
      </c>
      <c r="S196" s="20">
        <v>241.35079952476531</v>
      </c>
      <c r="T196" s="21">
        <f t="shared" si="56"/>
        <v>2533.6931758166679</v>
      </c>
      <c r="U196" s="22">
        <f t="shared" si="62"/>
        <v>1.1215812123214437E-2</v>
      </c>
      <c r="V196" s="23">
        <f t="shared" si="63"/>
        <v>1.0683792532948861E-3</v>
      </c>
      <c r="W196" s="24">
        <f t="shared" si="59"/>
        <v>0.11774324631940705</v>
      </c>
    </row>
    <row r="197" spans="1:23" x14ac:dyDescent="0.25">
      <c r="A197" s="25" t="s">
        <v>14</v>
      </c>
      <c r="B197" s="44"/>
      <c r="C197" s="44"/>
      <c r="D197" s="88"/>
      <c r="E197" s="26">
        <v>0</v>
      </c>
      <c r="F197" s="27">
        <v>43856.35536389245</v>
      </c>
      <c r="G197" s="28">
        <v>347.23789817795966</v>
      </c>
      <c r="H197" s="29">
        <f t="shared" si="52"/>
        <v>3902.3824336299617</v>
      </c>
      <c r="I197" s="30">
        <f t="shared" si="60"/>
        <v>0</v>
      </c>
      <c r="J197" s="31">
        <f t="shared" si="61"/>
        <v>0</v>
      </c>
      <c r="K197" s="32">
        <f t="shared" si="55"/>
        <v>0</v>
      </c>
      <c r="M197" s="25" t="s">
        <v>14</v>
      </c>
      <c r="N197" s="44">
        <v>35.269999999999996</v>
      </c>
      <c r="O197" s="44">
        <v>0.26999999999999957</v>
      </c>
      <c r="P197" s="88"/>
      <c r="Q197" s="26">
        <v>78.840581635179333</v>
      </c>
      <c r="R197" s="27">
        <v>66389.293013399496</v>
      </c>
      <c r="S197" s="28">
        <v>844.68549105269608</v>
      </c>
      <c r="T197" s="29">
        <f t="shared" si="56"/>
        <v>7488.5293996661776</v>
      </c>
      <c r="U197" s="30">
        <f t="shared" si="62"/>
        <v>1.052817948991345E-2</v>
      </c>
      <c r="V197" s="31">
        <f t="shared" si="63"/>
        <v>1.1875496492976174E-3</v>
      </c>
      <c r="W197" s="32">
        <f t="shared" si="59"/>
        <v>9.3337203574934885E-2</v>
      </c>
    </row>
    <row r="198" spans="1:23" ht="15.75" thickBot="1" x14ac:dyDescent="0.3">
      <c r="A198" s="33" t="s">
        <v>14</v>
      </c>
      <c r="B198" s="45"/>
      <c r="C198" s="45"/>
      <c r="D198" s="89"/>
      <c r="E198" s="34">
        <v>0</v>
      </c>
      <c r="F198" s="35">
        <v>18730.6632533878</v>
      </c>
      <c r="G198" s="36">
        <v>145.70891556506959</v>
      </c>
      <c r="H198" s="37">
        <f t="shared" si="52"/>
        <v>1652.0365100280426</v>
      </c>
      <c r="I198" s="38">
        <f t="shared" si="60"/>
        <v>0</v>
      </c>
      <c r="J198" s="39">
        <f t="shared" si="61"/>
        <v>0</v>
      </c>
      <c r="K198" s="40">
        <f t="shared" si="55"/>
        <v>0</v>
      </c>
      <c r="M198" s="33" t="s">
        <v>14</v>
      </c>
      <c r="N198" s="45">
        <v>36.254999999999995</v>
      </c>
      <c r="O198" s="45">
        <v>0.17500000000000071</v>
      </c>
      <c r="P198" s="89"/>
      <c r="Q198" s="34">
        <v>42.904214053342059</v>
      </c>
      <c r="R198" s="35">
        <v>70977.957161591097</v>
      </c>
      <c r="S198" s="36">
        <v>767.06717982594387</v>
      </c>
      <c r="T198" s="37">
        <f t="shared" si="56"/>
        <v>7378.6761298859255</v>
      </c>
      <c r="U198" s="38">
        <f t="shared" si="62"/>
        <v>5.8146222029676429E-3</v>
      </c>
      <c r="V198" s="39">
        <f t="shared" si="63"/>
        <v>6.0447237098786466E-4</v>
      </c>
      <c r="W198" s="40">
        <f t="shared" si="59"/>
        <v>5.5932798562803206E-2</v>
      </c>
    </row>
    <row r="199" spans="1:23" x14ac:dyDescent="0.25">
      <c r="A199" s="17" t="s">
        <v>28</v>
      </c>
      <c r="B199" s="43">
        <v>34.186666666666667</v>
      </c>
      <c r="C199" s="43">
        <v>0.13224556283251623</v>
      </c>
      <c r="D199" s="87">
        <f>_xlfn.STDEV.P(B199:B201)</f>
        <v>0.25072241302895443</v>
      </c>
      <c r="E199" s="18">
        <v>151.08692386417454</v>
      </c>
      <c r="F199" s="19">
        <v>77295.668479194966</v>
      </c>
      <c r="G199" s="20">
        <v>2039.9355799629204</v>
      </c>
      <c r="H199" s="21">
        <f t="shared" si="52"/>
        <v>12556.997424055171</v>
      </c>
      <c r="I199" s="22">
        <f t="shared" si="60"/>
        <v>1.2032090057989544E-2</v>
      </c>
      <c r="J199" s="23">
        <f t="shared" si="61"/>
        <v>1.9546622318796733E-3</v>
      </c>
      <c r="K199" s="24">
        <f t="shared" si="55"/>
        <v>7.4064556424336112E-2</v>
      </c>
      <c r="M199" s="17" t="s">
        <v>28</v>
      </c>
      <c r="N199" s="43">
        <v>34.375</v>
      </c>
      <c r="O199" s="43">
        <v>2.4999999999998579E-2</v>
      </c>
      <c r="P199" s="87">
        <f>_xlfn.STDEV.P(N199:N201)</f>
        <v>0.20299759774775389</v>
      </c>
      <c r="Q199" s="18">
        <v>134.26524231293598</v>
      </c>
      <c r="R199" s="19">
        <v>32309.631725312636</v>
      </c>
      <c r="S199" s="20">
        <v>819.13169163761904</v>
      </c>
      <c r="T199" s="21">
        <f t="shared" si="56"/>
        <v>5144.496407943524</v>
      </c>
      <c r="U199" s="22">
        <f t="shared" si="62"/>
        <v>2.6098811558235215E-2</v>
      </c>
      <c r="V199" s="23">
        <f t="shared" si="63"/>
        <v>4.1555794709893677E-3</v>
      </c>
      <c r="W199" s="24">
        <f t="shared" si="59"/>
        <v>0.16391166851878372</v>
      </c>
    </row>
    <row r="200" spans="1:23" x14ac:dyDescent="0.25">
      <c r="A200" s="25" t="s">
        <v>28</v>
      </c>
      <c r="B200" s="44">
        <v>34.726666666666667</v>
      </c>
      <c r="C200" s="44">
        <v>0.22602851344219771</v>
      </c>
      <c r="D200" s="88"/>
      <c r="E200" s="26">
        <v>109.35825128921415</v>
      </c>
      <c r="F200" s="27">
        <v>78666.429893536391</v>
      </c>
      <c r="G200" s="28">
        <v>2022.9677891004128</v>
      </c>
      <c r="H200" s="29">
        <f t="shared" si="52"/>
        <v>12615.056629208999</v>
      </c>
      <c r="I200" s="30">
        <f t="shared" si="60"/>
        <v>8.6688672515353778E-3</v>
      </c>
      <c r="J200" s="31">
        <f t="shared" si="61"/>
        <v>1.3901514462676735E-3</v>
      </c>
      <c r="K200" s="32">
        <f t="shared" si="55"/>
        <v>5.4058325534606919E-2</v>
      </c>
      <c r="M200" s="25" t="s">
        <v>28</v>
      </c>
      <c r="N200" s="44">
        <v>34.53</v>
      </c>
      <c r="O200" s="44">
        <v>0.17568911937472567</v>
      </c>
      <c r="P200" s="88"/>
      <c r="Q200" s="26">
        <v>122.84165345004112</v>
      </c>
      <c r="R200" s="27">
        <v>42185.512397900202</v>
      </c>
      <c r="S200" s="28">
        <v>995.58297604118366</v>
      </c>
      <c r="T200" s="29">
        <f t="shared" si="56"/>
        <v>6480.6772777946389</v>
      </c>
      <c r="U200" s="30">
        <f t="shared" si="62"/>
        <v>1.8955064136729222E-2</v>
      </c>
      <c r="V200" s="31">
        <f t="shared" si="63"/>
        <v>2.911939347598291E-3</v>
      </c>
      <c r="W200" s="32">
        <f t="shared" si="59"/>
        <v>0.12338665526253395</v>
      </c>
    </row>
    <row r="201" spans="1:23" ht="15.75" thickBot="1" x14ac:dyDescent="0.3">
      <c r="A201" s="33" t="s">
        <v>28</v>
      </c>
      <c r="B201" s="45">
        <v>34.203333333333333</v>
      </c>
      <c r="C201" s="45">
        <v>0.20853989759489608</v>
      </c>
      <c r="D201" s="89"/>
      <c r="E201" s="34">
        <v>150.27884659343258</v>
      </c>
      <c r="F201" s="35">
        <v>111432.42808198657</v>
      </c>
      <c r="G201" s="36">
        <v>4816.0302914611902</v>
      </c>
      <c r="H201" s="37">
        <f t="shared" si="52"/>
        <v>23165.965317549751</v>
      </c>
      <c r="I201" s="38">
        <f t="shared" si="60"/>
        <v>6.4870530769372435E-3</v>
      </c>
      <c r="J201" s="39">
        <f t="shared" si="61"/>
        <v>1.3486096388644129E-3</v>
      </c>
      <c r="K201" s="40">
        <f t="shared" si="55"/>
        <v>3.1203883177370498E-2</v>
      </c>
      <c r="M201" s="33" t="s">
        <v>28</v>
      </c>
      <c r="N201" s="45">
        <v>34.043333333333329</v>
      </c>
      <c r="O201" s="45">
        <v>0.14007934259633928</v>
      </c>
      <c r="P201" s="89"/>
      <c r="Q201" s="34">
        <v>164.94687796570082</v>
      </c>
      <c r="R201" s="35">
        <v>55033.547462186776</v>
      </c>
      <c r="S201" s="36">
        <v>1162.4127404870414</v>
      </c>
      <c r="T201" s="37">
        <f t="shared" si="56"/>
        <v>7998.2308496469514</v>
      </c>
      <c r="U201" s="38">
        <f t="shared" si="62"/>
        <v>2.0622920376570739E-2</v>
      </c>
      <c r="V201" s="39">
        <f t="shared" si="63"/>
        <v>2.9972059874758183E-3</v>
      </c>
      <c r="W201" s="40">
        <f t="shared" si="59"/>
        <v>0.14190043882054271</v>
      </c>
    </row>
    <row r="203" spans="1:23" ht="16.5" thickBot="1" x14ac:dyDescent="0.3">
      <c r="A203" s="90" t="s">
        <v>92</v>
      </c>
      <c r="B203" s="91"/>
      <c r="C203" s="91"/>
      <c r="D203" s="91"/>
      <c r="E203" s="91"/>
      <c r="F203" s="91"/>
      <c r="G203" s="91"/>
      <c r="H203" s="91"/>
      <c r="I203" s="91"/>
      <c r="J203" s="91"/>
      <c r="K203" s="91"/>
      <c r="L203" s="91"/>
      <c r="M203" s="91" t="s">
        <v>92</v>
      </c>
      <c r="N203" s="91"/>
      <c r="O203" s="91"/>
      <c r="P203" s="91"/>
      <c r="Q203" s="91"/>
      <c r="R203" s="91"/>
      <c r="S203" s="91"/>
      <c r="T203" s="91"/>
      <c r="U203" s="91"/>
      <c r="V203" s="91"/>
      <c r="W203" s="92"/>
    </row>
    <row r="204" spans="1:23" ht="30.75" customHeight="1" thickBot="1" x14ac:dyDescent="0.3">
      <c r="A204" s="4"/>
      <c r="B204" s="4" t="s">
        <v>87</v>
      </c>
      <c r="C204" s="65"/>
      <c r="D204" s="65"/>
      <c r="E204" s="66" t="s">
        <v>29</v>
      </c>
      <c r="F204" s="67"/>
      <c r="G204" s="68"/>
      <c r="H204" s="93" t="s">
        <v>30</v>
      </c>
      <c r="I204" s="94"/>
      <c r="J204" s="8" t="s">
        <v>31</v>
      </c>
      <c r="K204" s="9" t="s">
        <v>32</v>
      </c>
      <c r="M204" s="4"/>
      <c r="N204" s="41" t="s">
        <v>87</v>
      </c>
      <c r="O204" s="42"/>
      <c r="P204" s="42"/>
      <c r="Q204" s="5" t="s">
        <v>29</v>
      </c>
      <c r="R204" s="6"/>
      <c r="S204" s="7"/>
      <c r="T204" s="95" t="s">
        <v>30</v>
      </c>
      <c r="U204" s="96"/>
      <c r="V204" s="8" t="s">
        <v>31</v>
      </c>
      <c r="W204" s="9" t="s">
        <v>32</v>
      </c>
    </row>
    <row r="205" spans="1:23" ht="45.75" thickBot="1" x14ac:dyDescent="0.3">
      <c r="A205" s="11" t="s">
        <v>18</v>
      </c>
      <c r="B205" s="11" t="s">
        <v>84</v>
      </c>
      <c r="C205" s="16" t="s">
        <v>99</v>
      </c>
      <c r="D205" s="16" t="s">
        <v>100</v>
      </c>
      <c r="E205" s="12" t="s">
        <v>92</v>
      </c>
      <c r="F205" s="59" t="s">
        <v>12</v>
      </c>
      <c r="G205" s="12" t="s">
        <v>0</v>
      </c>
      <c r="H205" s="13" t="s">
        <v>33</v>
      </c>
      <c r="I205" s="14" t="s">
        <v>110</v>
      </c>
      <c r="J205" s="15" t="s">
        <v>111</v>
      </c>
      <c r="K205" s="16" t="s">
        <v>112</v>
      </c>
      <c r="M205" s="11" t="s">
        <v>18</v>
      </c>
      <c r="N205" s="11" t="s">
        <v>84</v>
      </c>
      <c r="O205" s="16" t="s">
        <v>99</v>
      </c>
      <c r="P205" s="16" t="s">
        <v>100</v>
      </c>
      <c r="Q205" s="12" t="s">
        <v>92</v>
      </c>
      <c r="R205" s="59" t="s">
        <v>12</v>
      </c>
      <c r="S205" s="12" t="s">
        <v>0</v>
      </c>
      <c r="T205" s="13" t="s">
        <v>33</v>
      </c>
      <c r="U205" s="14" t="s">
        <v>110</v>
      </c>
      <c r="V205" s="15" t="s">
        <v>111</v>
      </c>
      <c r="W205" s="16" t="s">
        <v>112</v>
      </c>
    </row>
    <row r="206" spans="1:23" x14ac:dyDescent="0.25">
      <c r="A206" s="17" t="s">
        <v>21</v>
      </c>
      <c r="B206" s="43">
        <v>31.906666666666666</v>
      </c>
      <c r="C206" s="43">
        <v>0.11025223605694134</v>
      </c>
      <c r="D206" s="87">
        <f>_xlfn.STDEV.P(B206:B208)</f>
        <v>0.33258063164172758</v>
      </c>
      <c r="E206" s="18">
        <v>54.861644232920789</v>
      </c>
      <c r="F206" s="19">
        <v>518911.14940621378</v>
      </c>
      <c r="G206" s="20">
        <v>9030.7904908808978</v>
      </c>
      <c r="H206" s="21">
        <f t="shared" ref="H206:H212" si="64">GEOMEAN(G206,F206)</f>
        <v>68455.663561678462</v>
      </c>
      <c r="I206" s="22">
        <f t="shared" ref="I206:I211" si="65">E206/H206</f>
        <v>8.0141863183446499E-4</v>
      </c>
      <c r="J206" s="23">
        <f t="shared" ref="J206:J211" si="66">E206/F206</f>
        <v>1.0572454320108282E-4</v>
      </c>
      <c r="K206" s="24">
        <f t="shared" ref="K206:K212" si="67">E206/G206</f>
        <v>6.0749548213214471E-3</v>
      </c>
      <c r="M206" s="17" t="s">
        <v>21</v>
      </c>
      <c r="N206" s="43">
        <v>32.4</v>
      </c>
      <c r="O206" s="43">
        <v>0.10000000000000142</v>
      </c>
      <c r="P206" s="87">
        <f>_xlfn.STDEV.P(N206:N208)</f>
        <v>0.45429908025549415</v>
      </c>
      <c r="Q206" s="18">
        <v>39.080384328415903</v>
      </c>
      <c r="R206" s="19">
        <v>348927.07745744759</v>
      </c>
      <c r="S206" s="20">
        <v>8432.8084374338086</v>
      </c>
      <c r="T206" s="21">
        <f t="shared" ref="T206:T241" si="68">GEOMEAN(S206,R206)</f>
        <v>54244.218151175191</v>
      </c>
      <c r="U206" s="22">
        <f t="shared" ref="U206:U211" si="69">Q206/T206</f>
        <v>7.2045253227728996E-4</v>
      </c>
      <c r="V206" s="23">
        <f t="shared" ref="V206:V211" si="70">Q206/R206</f>
        <v>1.1200158099848768E-4</v>
      </c>
      <c r="W206" s="24">
        <f t="shared" ref="W206:W241" si="71">Q206/S206</f>
        <v>4.634326110733813E-3</v>
      </c>
    </row>
    <row r="207" spans="1:23" x14ac:dyDescent="0.25">
      <c r="A207" s="25" t="s">
        <v>21</v>
      </c>
      <c r="B207" s="44">
        <v>31.33</v>
      </c>
      <c r="C207" s="44">
        <v>4.0000000000000924E-2</v>
      </c>
      <c r="D207" s="88"/>
      <c r="E207" s="26">
        <v>81.305886154295408</v>
      </c>
      <c r="F207" s="27">
        <v>318307.83150023548</v>
      </c>
      <c r="G207" s="28">
        <v>6724.5677819484063</v>
      </c>
      <c r="H207" s="29">
        <f t="shared" si="64"/>
        <v>46265.349760358942</v>
      </c>
      <c r="I207" s="30">
        <f t="shared" si="65"/>
        <v>1.7573818543561489E-3</v>
      </c>
      <c r="J207" s="31">
        <f t="shared" si="66"/>
        <v>2.5543162344164713E-4</v>
      </c>
      <c r="K207" s="32">
        <f t="shared" si="67"/>
        <v>1.2090871679895162E-2</v>
      </c>
      <c r="M207" s="25" t="s">
        <v>21</v>
      </c>
      <c r="N207" s="44">
        <v>33.46</v>
      </c>
      <c r="O207" s="44">
        <v>6.0000000000002274E-2</v>
      </c>
      <c r="P207" s="88"/>
      <c r="Q207" s="26">
        <v>18.84794383104343</v>
      </c>
      <c r="R207" s="27">
        <v>162049.63785895394</v>
      </c>
      <c r="S207" s="28">
        <v>7909.6707544003812</v>
      </c>
      <c r="T207" s="29">
        <f t="shared" si="68"/>
        <v>35801.665901660788</v>
      </c>
      <c r="U207" s="30">
        <f t="shared" si="69"/>
        <v>5.2645438016249132E-4</v>
      </c>
      <c r="V207" s="31">
        <f t="shared" si="70"/>
        <v>1.1630969423978877E-4</v>
      </c>
      <c r="W207" s="32">
        <f t="shared" si="71"/>
        <v>2.3828986586524816E-3</v>
      </c>
    </row>
    <row r="208" spans="1:23" ht="15.75" thickBot="1" x14ac:dyDescent="0.3">
      <c r="A208" s="33" t="s">
        <v>21</v>
      </c>
      <c r="B208" s="45">
        <v>32.116666666666667</v>
      </c>
      <c r="C208" s="45">
        <v>8.0553639823963075E-2</v>
      </c>
      <c r="D208" s="89"/>
      <c r="E208" s="34">
        <v>47.431628442879685</v>
      </c>
      <c r="F208" s="35">
        <v>492275.28101939434</v>
      </c>
      <c r="G208" s="36">
        <v>8674.3498394657709</v>
      </c>
      <c r="H208" s="37">
        <f t="shared" si="64"/>
        <v>65346.522515613258</v>
      </c>
      <c r="I208" s="38">
        <f t="shared" si="65"/>
        <v>7.2584778220672469E-4</v>
      </c>
      <c r="J208" s="39">
        <f t="shared" si="66"/>
        <v>9.6351838639265346E-5</v>
      </c>
      <c r="K208" s="40">
        <f t="shared" si="67"/>
        <v>5.4680326849488549E-3</v>
      </c>
      <c r="M208" s="33" t="s">
        <v>21</v>
      </c>
      <c r="N208" s="45">
        <v>33.223333333333329</v>
      </c>
      <c r="O208" s="45">
        <v>8.9566858950295827E-2</v>
      </c>
      <c r="P208" s="89"/>
      <c r="Q208" s="34">
        <v>22.196676808480344</v>
      </c>
      <c r="R208" s="35">
        <v>155119.5779714208</v>
      </c>
      <c r="S208" s="36">
        <v>3323.5792456509698</v>
      </c>
      <c r="T208" s="37">
        <f t="shared" si="68"/>
        <v>22705.774814789991</v>
      </c>
      <c r="U208" s="38">
        <f t="shared" si="69"/>
        <v>9.7757847902296495E-4</v>
      </c>
      <c r="V208" s="39">
        <f t="shared" si="70"/>
        <v>1.430939736863509E-4</v>
      </c>
      <c r="W208" s="40">
        <f t="shared" si="71"/>
        <v>6.6785459794664265E-3</v>
      </c>
    </row>
    <row r="209" spans="1:23" x14ac:dyDescent="0.25">
      <c r="A209" s="17" t="s">
        <v>22</v>
      </c>
      <c r="B209" s="43">
        <v>33.305</v>
      </c>
      <c r="C209" s="43">
        <v>1.5000000000000568E-2</v>
      </c>
      <c r="D209" s="87">
        <f>_xlfn.STDEV.P(B209:B211)</f>
        <v>0.52919750566305501</v>
      </c>
      <c r="E209" s="18">
        <v>20.947497645535467</v>
      </c>
      <c r="F209" s="19">
        <v>45413.182521665025</v>
      </c>
      <c r="G209" s="20">
        <v>1807.7010173360986</v>
      </c>
      <c r="H209" s="21">
        <f t="shared" si="64"/>
        <v>9060.543926546783</v>
      </c>
      <c r="I209" s="22">
        <f t="shared" si="65"/>
        <v>2.3119470326898048E-3</v>
      </c>
      <c r="J209" s="23">
        <f t="shared" si="66"/>
        <v>4.6126469193261572E-4</v>
      </c>
      <c r="K209" s="24">
        <f t="shared" si="67"/>
        <v>1.1587921589159996E-2</v>
      </c>
      <c r="M209" s="17" t="s">
        <v>22</v>
      </c>
      <c r="N209" s="43">
        <v>33.146666666666668</v>
      </c>
      <c r="O209" s="43">
        <v>9.1043335224981647E-2</v>
      </c>
      <c r="P209" s="87">
        <f>_xlfn.STDEV.P(N209:N211)</f>
        <v>0.23014219973478131</v>
      </c>
      <c r="Q209" s="18">
        <v>23.397800492400876</v>
      </c>
      <c r="R209" s="19">
        <v>98581.217179240979</v>
      </c>
      <c r="S209" s="20">
        <v>3540.990716382817</v>
      </c>
      <c r="T209" s="21">
        <f t="shared" si="68"/>
        <v>18683.553592435528</v>
      </c>
      <c r="U209" s="22">
        <f t="shared" si="69"/>
        <v>1.2523206774686599E-3</v>
      </c>
      <c r="V209" s="23">
        <f t="shared" si="70"/>
        <v>2.3734542098277048E-4</v>
      </c>
      <c r="W209" s="24">
        <f t="shared" si="71"/>
        <v>6.6076989087116645E-3</v>
      </c>
    </row>
    <row r="210" spans="1:23" x14ac:dyDescent="0.25">
      <c r="A210" s="25" t="s">
        <v>22</v>
      </c>
      <c r="B210" s="44">
        <v>32.869999999999997</v>
      </c>
      <c r="C210" s="44">
        <v>0</v>
      </c>
      <c r="D210" s="88"/>
      <c r="E210" s="26">
        <v>28.236119351101557</v>
      </c>
      <c r="F210" s="27">
        <v>58066.998177691399</v>
      </c>
      <c r="G210" s="28">
        <v>2256.6628304916635</v>
      </c>
      <c r="H210" s="29">
        <f t="shared" si="64"/>
        <v>11447.167180827899</v>
      </c>
      <c r="I210" s="30">
        <f t="shared" si="65"/>
        <v>2.4666468922016236E-3</v>
      </c>
      <c r="J210" s="31">
        <f t="shared" si="66"/>
        <v>4.8626793595728723E-4</v>
      </c>
      <c r="K210" s="32">
        <f t="shared" si="67"/>
        <v>1.2512334128776207E-2</v>
      </c>
      <c r="M210" s="25" t="s">
        <v>22</v>
      </c>
      <c r="N210" s="44">
        <v>33.409999999999997</v>
      </c>
      <c r="O210" s="44">
        <v>0.22090722034374477</v>
      </c>
      <c r="P210" s="88"/>
      <c r="Q210" s="26">
        <v>19.715922133403968</v>
      </c>
      <c r="R210" s="27">
        <v>75254.031234928392</v>
      </c>
      <c r="S210" s="28">
        <v>2645.0905954088562</v>
      </c>
      <c r="T210" s="29">
        <f t="shared" si="68"/>
        <v>14108.640270632512</v>
      </c>
      <c r="U210" s="30">
        <f t="shared" si="69"/>
        <v>1.3974360218428103E-3</v>
      </c>
      <c r="V210" s="31">
        <f t="shared" si="70"/>
        <v>2.6199157453578412E-4</v>
      </c>
      <c r="W210" s="32">
        <f t="shared" si="71"/>
        <v>7.4537795293761738E-3</v>
      </c>
    </row>
    <row r="211" spans="1:23" ht="15.75" thickBot="1" x14ac:dyDescent="0.3">
      <c r="A211" s="33" t="s">
        <v>22</v>
      </c>
      <c r="B211" s="45">
        <v>32.03</v>
      </c>
      <c r="C211" s="45">
        <v>6.0000000000002274E-2</v>
      </c>
      <c r="D211" s="89"/>
      <c r="E211" s="34">
        <v>50.30609052810577</v>
      </c>
      <c r="F211" s="35">
        <v>53139.073314274079</v>
      </c>
      <c r="G211" s="36">
        <v>1866.1618783253004</v>
      </c>
      <c r="H211" s="37">
        <f t="shared" si="64"/>
        <v>9958.218358151802</v>
      </c>
      <c r="I211" s="38">
        <f t="shared" si="65"/>
        <v>5.0517159514708952E-3</v>
      </c>
      <c r="J211" s="39">
        <f t="shared" si="66"/>
        <v>9.4668738821594538E-4</v>
      </c>
      <c r="K211" s="40">
        <f t="shared" si="67"/>
        <v>2.6956981123872605E-2</v>
      </c>
      <c r="M211" s="33" t="s">
        <v>22</v>
      </c>
      <c r="N211" s="45">
        <v>32.846666666666671</v>
      </c>
      <c r="O211" s="45">
        <v>0.13021349989749678</v>
      </c>
      <c r="P211" s="89"/>
      <c r="Q211" s="34">
        <v>28.804505559324422</v>
      </c>
      <c r="R211" s="35">
        <v>83172.02942171965</v>
      </c>
      <c r="S211" s="36">
        <v>2439.0490766465368</v>
      </c>
      <c r="T211" s="37">
        <f t="shared" si="68"/>
        <v>14242.91618889418</v>
      </c>
      <c r="U211" s="38">
        <f t="shared" si="69"/>
        <v>2.0223741526882357E-3</v>
      </c>
      <c r="V211" s="39">
        <f t="shared" si="70"/>
        <v>3.4632442853200812E-4</v>
      </c>
      <c r="W211" s="40">
        <f t="shared" si="71"/>
        <v>1.1809727748048395E-2</v>
      </c>
    </row>
    <row r="212" spans="1:23" x14ac:dyDescent="0.25">
      <c r="A212" s="17" t="s">
        <v>23</v>
      </c>
      <c r="B212" s="43">
        <v>29.486666666666665</v>
      </c>
      <c r="C212" s="43">
        <v>0.29769484749021413</v>
      </c>
      <c r="D212" s="87">
        <f>_xlfn.STDEV.P(B212:B214)</f>
        <v>0.27333333333333343</v>
      </c>
      <c r="E212" s="18">
        <v>294.01953715918222</v>
      </c>
      <c r="F212" s="19">
        <v>423359.2383934409</v>
      </c>
      <c r="G212" s="20">
        <v>16518.544307133354</v>
      </c>
      <c r="H212" s="21">
        <f t="shared" si="64"/>
        <v>83625.823387493685</v>
      </c>
      <c r="I212" s="22">
        <f>(E212/H212)</f>
        <v>3.5158940773210145E-3</v>
      </c>
      <c r="J212" s="23">
        <f>(E212/F212)</f>
        <v>6.9449184166837702E-4</v>
      </c>
      <c r="K212" s="24">
        <f t="shared" si="67"/>
        <v>1.7799361232588337E-2</v>
      </c>
      <c r="M212" s="17" t="s">
        <v>23</v>
      </c>
      <c r="N212" s="43">
        <v>29.363333333333333</v>
      </c>
      <c r="O212" s="43">
        <v>0.11025223605694134</v>
      </c>
      <c r="P212" s="87">
        <f>_xlfn.STDEV.P(N212:N214)</f>
        <v>0.58576530082817391</v>
      </c>
      <c r="Q212" s="18">
        <v>314.45936237621788</v>
      </c>
      <c r="R212" s="19">
        <v>389123.41511835001</v>
      </c>
      <c r="S212" s="20">
        <v>14134.517735449524</v>
      </c>
      <c r="T212" s="21">
        <f t="shared" si="68"/>
        <v>74162.469027595129</v>
      </c>
      <c r="U212" s="22">
        <f>(Q212/T212)</f>
        <v>4.2401414960876052E-3</v>
      </c>
      <c r="V212" s="23">
        <f>(Q212/R212)</f>
        <v>8.0812243663254391E-4</v>
      </c>
      <c r="W212" s="24">
        <f t="shared" si="71"/>
        <v>2.2247618791234058E-2</v>
      </c>
    </row>
    <row r="213" spans="1:23" x14ac:dyDescent="0.25">
      <c r="A213" s="25" t="s">
        <v>23</v>
      </c>
      <c r="B213" s="44"/>
      <c r="C213" s="44"/>
      <c r="D213" s="88"/>
      <c r="E213" s="26"/>
      <c r="F213" s="27"/>
      <c r="G213" s="28"/>
      <c r="H213" s="29"/>
      <c r="I213" s="30"/>
      <c r="J213" s="31"/>
      <c r="K213" s="32"/>
      <c r="M213" s="25" t="s">
        <v>23</v>
      </c>
      <c r="N213" s="44">
        <v>30.796666666666667</v>
      </c>
      <c r="O213" s="44">
        <v>6.5996632910744354E-2</v>
      </c>
      <c r="P213" s="88"/>
      <c r="Q213" s="26">
        <v>117.33295331725886</v>
      </c>
      <c r="R213" s="27">
        <v>329446.4872546189</v>
      </c>
      <c r="S213" s="28">
        <v>12048.685204441739</v>
      </c>
      <c r="T213" s="29">
        <f t="shared" si="68"/>
        <v>63003.150846922174</v>
      </c>
      <c r="U213" s="30">
        <f>(Q213/T213)</f>
        <v>1.8623346886624925E-3</v>
      </c>
      <c r="V213" s="31">
        <f>Q213/R213</f>
        <v>3.5615178141685838E-4</v>
      </c>
      <c r="W213" s="32">
        <f t="shared" si="71"/>
        <v>9.7382371044107078E-3</v>
      </c>
    </row>
    <row r="214" spans="1:23" ht="15.75" thickBot="1" x14ac:dyDescent="0.3">
      <c r="A214" s="33" t="s">
        <v>23</v>
      </c>
      <c r="B214" s="45">
        <v>28.939999999999998</v>
      </c>
      <c r="C214" s="45">
        <v>9.9999999999999645E-2</v>
      </c>
      <c r="D214" s="89"/>
      <c r="E214" s="34">
        <v>420.30337843093133</v>
      </c>
      <c r="F214" s="35">
        <v>368983.06569041871</v>
      </c>
      <c r="G214" s="36">
        <v>16460.580907766591</v>
      </c>
      <c r="H214" s="37">
        <f t="shared" ref="H214:H241" si="72">GEOMEAN(G214,F214)</f>
        <v>77933.789888551502</v>
      </c>
      <c r="I214" s="38">
        <f>(E214/H214)</f>
        <v>5.3930827569399912E-3</v>
      </c>
      <c r="J214" s="39">
        <f>(E214/F214)</f>
        <v>1.1390858213085882E-3</v>
      </c>
      <c r="K214" s="40">
        <f t="shared" ref="K214:K241" si="73">E214/G214</f>
        <v>2.5533933509759653E-2</v>
      </c>
      <c r="M214" s="33" t="s">
        <v>23</v>
      </c>
      <c r="N214" s="45">
        <v>30.136666666666667</v>
      </c>
      <c r="O214" s="45">
        <v>4.4969125210772863E-2</v>
      </c>
      <c r="P214" s="89"/>
      <c r="Q214" s="34">
        <v>184.48362430307907</v>
      </c>
      <c r="R214" s="35">
        <v>398486.81325974612</v>
      </c>
      <c r="S214" s="36">
        <v>12418.714066906765</v>
      </c>
      <c r="T214" s="37">
        <f t="shared" si="68"/>
        <v>70346.952978118803</v>
      </c>
      <c r="U214" s="38">
        <f>(Q214/T214)</f>
        <v>2.6224820904533295E-3</v>
      </c>
      <c r="V214" s="39">
        <f>(Q214/R214)</f>
        <v>4.6296042469748399E-4</v>
      </c>
      <c r="W214" s="40">
        <f t="shared" si="71"/>
        <v>1.4855292046274641E-2</v>
      </c>
    </row>
    <row r="215" spans="1:23" x14ac:dyDescent="0.25">
      <c r="A215" s="17" t="s">
        <v>24</v>
      </c>
      <c r="B215" s="43">
        <v>34.869999999999997</v>
      </c>
      <c r="C215" s="43">
        <v>0.10708252269472887</v>
      </c>
      <c r="D215" s="87">
        <f>_xlfn.STDEV.P(B215:B217)</f>
        <v>0.42466835280785992</v>
      </c>
      <c r="E215" s="18">
        <v>7.1727003076289364</v>
      </c>
      <c r="F215" s="19">
        <v>43578.171834966088</v>
      </c>
      <c r="G215" s="20">
        <v>2372.3425685788438</v>
      </c>
      <c r="H215" s="21">
        <f t="shared" si="72"/>
        <v>10167.711252043582</v>
      </c>
      <c r="I215" s="22">
        <f>E215/H215</f>
        <v>7.0543902455799125E-4</v>
      </c>
      <c r="J215" s="23">
        <f>E215/F215</f>
        <v>1.6459387821023122E-4</v>
      </c>
      <c r="K215" s="24">
        <f t="shared" si="73"/>
        <v>3.0234673535895601E-3</v>
      </c>
      <c r="M215" s="17" t="s">
        <v>24</v>
      </c>
      <c r="N215" s="43">
        <v>36.454999999999998</v>
      </c>
      <c r="O215" s="43">
        <v>4.5000000000001705E-2</v>
      </c>
      <c r="P215" s="87">
        <f>_xlfn.STDEV.P(N215:N217)</f>
        <v>1.384805330170684</v>
      </c>
      <c r="Q215" s="18">
        <v>2.4106781624437161</v>
      </c>
      <c r="R215" s="19">
        <v>38677.115644303907</v>
      </c>
      <c r="S215" s="20">
        <v>1744.1707360720739</v>
      </c>
      <c r="T215" s="21">
        <f t="shared" si="68"/>
        <v>8213.3728310889601</v>
      </c>
      <c r="U215" s="22">
        <f>Q215/T215</f>
        <v>2.9350648168787672E-4</v>
      </c>
      <c r="V215" s="23">
        <f>Q215/R215</f>
        <v>6.2328281783306761E-5</v>
      </c>
      <c r="W215" s="24">
        <f t="shared" si="71"/>
        <v>1.382134278822174E-3</v>
      </c>
    </row>
    <row r="216" spans="1:23" x14ac:dyDescent="0.25">
      <c r="A216" s="25" t="s">
        <v>24</v>
      </c>
      <c r="B216" s="44">
        <v>33.846666666666671</v>
      </c>
      <c r="C216" s="44">
        <v>0.14704496666741826</v>
      </c>
      <c r="D216" s="88"/>
      <c r="E216" s="26">
        <v>14.514947032239965</v>
      </c>
      <c r="F216" s="27">
        <v>52987.944347698794</v>
      </c>
      <c r="G216" s="28">
        <v>3154.1824760669078</v>
      </c>
      <c r="H216" s="29">
        <f t="shared" si="72"/>
        <v>12928.017849009959</v>
      </c>
      <c r="I216" s="30">
        <f>E216/H216</f>
        <v>1.1227511596722877E-3</v>
      </c>
      <c r="J216" s="31">
        <f>E216/F216</f>
        <v>2.7392923448766194E-4</v>
      </c>
      <c r="K216" s="32">
        <f t="shared" si="73"/>
        <v>4.6018095472838035E-3</v>
      </c>
      <c r="M216" s="25" t="s">
        <v>24</v>
      </c>
      <c r="N216" s="44">
        <v>34.186666666666667</v>
      </c>
      <c r="O216" s="44">
        <v>9.7410927974682232E-2</v>
      </c>
      <c r="P216" s="88"/>
      <c r="Q216" s="26">
        <v>11.460365037991012</v>
      </c>
      <c r="R216" s="27">
        <v>48298.503238466357</v>
      </c>
      <c r="S216" s="28">
        <v>1683.5984688869437</v>
      </c>
      <c r="T216" s="29">
        <f t="shared" si="68"/>
        <v>9017.4988828284895</v>
      </c>
      <c r="U216" s="30">
        <f>Q216/T216</f>
        <v>1.2709028508796751E-3</v>
      </c>
      <c r="V216" s="31">
        <f>Q216/R216</f>
        <v>2.3728199156415345E-4</v>
      </c>
      <c r="W216" s="32">
        <f t="shared" si="71"/>
        <v>6.8070654908397839E-3</v>
      </c>
    </row>
    <row r="217" spans="1:23" ht="15.75" thickBot="1" x14ac:dyDescent="0.3">
      <c r="A217" s="33" t="s">
        <v>24</v>
      </c>
      <c r="B217" s="45">
        <v>34.196666666666665</v>
      </c>
      <c r="C217" s="45">
        <v>9.8092926463748592E-2</v>
      </c>
      <c r="D217" s="89"/>
      <c r="E217" s="34">
        <v>11.382544947722494</v>
      </c>
      <c r="F217" s="35">
        <v>55761.524712176273</v>
      </c>
      <c r="G217" s="36">
        <v>3127.9075105652373</v>
      </c>
      <c r="H217" s="37">
        <f t="shared" si="72"/>
        <v>13206.698752821814</v>
      </c>
      <c r="I217" s="38">
        <f>E217/H217</f>
        <v>8.6187662494311367E-4</v>
      </c>
      <c r="J217" s="39">
        <f>E217/F217</f>
        <v>2.0412901201098189E-4</v>
      </c>
      <c r="K217" s="40">
        <f t="shared" si="73"/>
        <v>3.639028618741217E-3</v>
      </c>
      <c r="M217" s="33" t="s">
        <v>24</v>
      </c>
      <c r="N217" s="45">
        <v>33.136666666666663</v>
      </c>
      <c r="O217" s="45">
        <v>1.699673171197489E-2</v>
      </c>
      <c r="P217" s="89"/>
      <c r="Q217" s="34">
        <v>23.514051082094898</v>
      </c>
      <c r="R217" s="35">
        <v>65674.365284988002</v>
      </c>
      <c r="S217" s="36">
        <v>3539.3271929967868</v>
      </c>
      <c r="T217" s="37">
        <f t="shared" si="68"/>
        <v>15246.083658958527</v>
      </c>
      <c r="U217" s="38">
        <f>Q217/T217</f>
        <v>1.5423010661677796E-3</v>
      </c>
      <c r="V217" s="39">
        <f>Q217/R217</f>
        <v>3.5804002033453674E-4</v>
      </c>
      <c r="W217" s="40">
        <f t="shared" si="71"/>
        <v>6.6436499933156213E-3</v>
      </c>
    </row>
    <row r="218" spans="1:23" x14ac:dyDescent="0.25">
      <c r="A218" s="17" t="s">
        <v>16</v>
      </c>
      <c r="B218" s="43">
        <v>32.543333333333329</v>
      </c>
      <c r="C218" s="43">
        <v>0.10873004286866655</v>
      </c>
      <c r="D218" s="87">
        <f>_xlfn.STDEV.P(B218:B220)</f>
        <v>0.42786507045857064</v>
      </c>
      <c r="E218" s="18">
        <v>35.432132162079057</v>
      </c>
      <c r="F218" s="19">
        <v>216912.66091961469</v>
      </c>
      <c r="G218" s="20">
        <v>6246.1363152470103</v>
      </c>
      <c r="H218" s="21">
        <f t="shared" si="72"/>
        <v>36808.505112363178</v>
      </c>
      <c r="I218" s="22">
        <f>(E218/H218)</f>
        <v>9.6260720325146187E-4</v>
      </c>
      <c r="J218" s="23">
        <f>(E218/F218)</f>
        <v>1.6334745981107021E-4</v>
      </c>
      <c r="K218" s="24">
        <f t="shared" si="73"/>
        <v>5.6726479176556132E-3</v>
      </c>
      <c r="M218" s="17" t="s">
        <v>16</v>
      </c>
      <c r="N218" s="43">
        <v>32.006666666666668</v>
      </c>
      <c r="O218" s="43">
        <v>7.4087035902977633E-2</v>
      </c>
      <c r="P218" s="87">
        <f>_xlfn.STDEV.P(N218:N220)</f>
        <v>0.33191178360938917</v>
      </c>
      <c r="Q218" s="18">
        <v>51.141467542862848</v>
      </c>
      <c r="R218" s="19">
        <v>212695.90097031483</v>
      </c>
      <c r="S218" s="20">
        <v>5551.5544042409247</v>
      </c>
      <c r="T218" s="21">
        <f t="shared" si="68"/>
        <v>34362.666744531671</v>
      </c>
      <c r="U218" s="22">
        <f>(Q218/T218)</f>
        <v>1.4882857585842427E-3</v>
      </c>
      <c r="V218" s="23">
        <f>(Q218/R218)</f>
        <v>2.40444067372979E-4</v>
      </c>
      <c r="W218" s="24">
        <f t="shared" si="71"/>
        <v>9.2120987779197531E-3</v>
      </c>
    </row>
    <row r="219" spans="1:23" x14ac:dyDescent="0.25">
      <c r="A219" s="25" t="s">
        <v>16</v>
      </c>
      <c r="B219" s="44">
        <v>31.535</v>
      </c>
      <c r="C219" s="44">
        <v>7.4999999999999289E-2</v>
      </c>
      <c r="D219" s="88"/>
      <c r="E219" s="26">
        <v>70.698896695943191</v>
      </c>
      <c r="F219" s="27">
        <v>196344.71045247847</v>
      </c>
      <c r="G219" s="28">
        <v>6128.640636382509</v>
      </c>
      <c r="H219" s="29">
        <f t="shared" si="72"/>
        <v>34688.99207555355</v>
      </c>
      <c r="I219" s="30">
        <f>(E219/H219)</f>
        <v>2.038078723704601E-3</v>
      </c>
      <c r="J219" s="31">
        <f>(E219/F219)</f>
        <v>3.6007538238752058E-4</v>
      </c>
      <c r="K219" s="32">
        <f t="shared" si="73"/>
        <v>1.1535820239849129E-2</v>
      </c>
      <c r="M219" s="25" t="s">
        <v>16</v>
      </c>
      <c r="N219" s="44">
        <v>32.516666666666673</v>
      </c>
      <c r="O219" s="44">
        <v>8.6538366571648276E-2</v>
      </c>
      <c r="P219" s="88"/>
      <c r="Q219" s="26">
        <v>36.05069882706681</v>
      </c>
      <c r="R219" s="27">
        <v>209952.60781574002</v>
      </c>
      <c r="S219" s="28">
        <v>5919.0098240357629</v>
      </c>
      <c r="T219" s="29">
        <f t="shared" si="68"/>
        <v>35252.114096083555</v>
      </c>
      <c r="U219" s="30">
        <f>(Q219/T219)</f>
        <v>1.0226535273546041E-3</v>
      </c>
      <c r="V219" s="31">
        <f>(Q219/R219)</f>
        <v>1.7170874514074082E-4</v>
      </c>
      <c r="W219" s="32">
        <f t="shared" si="71"/>
        <v>6.0906637932366765E-3</v>
      </c>
    </row>
    <row r="220" spans="1:23" ht="15.75" thickBot="1" x14ac:dyDescent="0.3">
      <c r="A220" s="33" t="s">
        <v>16</v>
      </c>
      <c r="B220" s="45">
        <v>32.286666666666669</v>
      </c>
      <c r="C220" s="45">
        <v>0.10143416036468615</v>
      </c>
      <c r="D220" s="89"/>
      <c r="E220" s="34">
        <v>42.243698027829303</v>
      </c>
      <c r="F220" s="35">
        <v>159865.59711050929</v>
      </c>
      <c r="G220" s="36">
        <v>4643.4529152553614</v>
      </c>
      <c r="H220" s="37">
        <f t="shared" si="72"/>
        <v>27245.703752185105</v>
      </c>
      <c r="I220" s="38">
        <f>(E220/H220)</f>
        <v>1.5504718986912335E-3</v>
      </c>
      <c r="J220" s="39">
        <f>(E220/F220)</f>
        <v>2.642450833160043E-4</v>
      </c>
      <c r="K220" s="40">
        <f t="shared" si="73"/>
        <v>9.0974752622222203E-3</v>
      </c>
      <c r="M220" s="33" t="s">
        <v>16</v>
      </c>
      <c r="N220" s="45">
        <v>32.81</v>
      </c>
      <c r="O220" s="45">
        <v>3.0000000000001137E-2</v>
      </c>
      <c r="P220" s="89"/>
      <c r="Q220" s="34">
        <v>29.429724671390019</v>
      </c>
      <c r="R220" s="35">
        <v>253330.18161441709</v>
      </c>
      <c r="S220" s="36">
        <v>5719.8808094345941</v>
      </c>
      <c r="T220" s="37">
        <f t="shared" si="68"/>
        <v>38065.974889222067</v>
      </c>
      <c r="U220" s="38">
        <f>(Q220/T220)</f>
        <v>7.7312415502387929E-4</v>
      </c>
      <c r="V220" s="39">
        <f>(Q220/R220)</f>
        <v>1.1617141109614696E-4</v>
      </c>
      <c r="W220" s="40">
        <f t="shared" si="71"/>
        <v>5.1451639731456443E-3</v>
      </c>
    </row>
    <row r="221" spans="1:23" x14ac:dyDescent="0.25">
      <c r="A221" s="17" t="s">
        <v>25</v>
      </c>
      <c r="B221" s="43">
        <v>34.084999999999994</v>
      </c>
      <c r="C221" s="43">
        <v>3.5000000000000142E-2</v>
      </c>
      <c r="D221" s="87">
        <f>_xlfn.STDEV.P(B221:B223)</f>
        <v>0.45674438376269266</v>
      </c>
      <c r="E221" s="18">
        <v>12.265248239442112</v>
      </c>
      <c r="F221" s="19">
        <v>103691.32537734514</v>
      </c>
      <c r="G221" s="20">
        <v>4147.0775349856494</v>
      </c>
      <c r="H221" s="21">
        <f t="shared" si="72"/>
        <v>20736.826325290844</v>
      </c>
      <c r="I221" s="22">
        <f t="shared" ref="I221:I241" si="74">E221/H221</f>
        <v>5.9147181188875034E-4</v>
      </c>
      <c r="J221" s="23">
        <f t="shared" ref="J221:J241" si="75">E221/F221</f>
        <v>1.1828615551790284E-4</v>
      </c>
      <c r="K221" s="24">
        <f t="shared" si="73"/>
        <v>2.9575642451750194E-3</v>
      </c>
      <c r="M221" s="17" t="s">
        <v>25</v>
      </c>
      <c r="N221" s="43">
        <v>32.986666666666665</v>
      </c>
      <c r="O221" s="43">
        <v>4.9216076867443698E-2</v>
      </c>
      <c r="P221" s="87">
        <f>_xlfn.STDEV.P(N221:N223)</f>
        <v>0.16617148661236353</v>
      </c>
      <c r="Q221" s="18">
        <v>26.07762132787937</v>
      </c>
      <c r="R221" s="19">
        <v>95848.64690273859</v>
      </c>
      <c r="S221" s="20">
        <v>4524.8484981045058</v>
      </c>
      <c r="T221" s="21">
        <f t="shared" si="68"/>
        <v>20825.479729965544</v>
      </c>
      <c r="U221" s="22">
        <f t="shared" ref="U221:U241" si="76">Q221/T221</f>
        <v>1.2521978684772663E-3</v>
      </c>
      <c r="V221" s="23">
        <f t="shared" ref="V221:V241" si="77">Q221/R221</f>
        <v>2.7207083428461293E-4</v>
      </c>
      <c r="W221" s="24">
        <f t="shared" si="71"/>
        <v>5.763203196483482E-3</v>
      </c>
    </row>
    <row r="222" spans="1:23" x14ac:dyDescent="0.25">
      <c r="A222" s="25" t="s">
        <v>25</v>
      </c>
      <c r="B222" s="44">
        <v>33.42</v>
      </c>
      <c r="C222" s="44">
        <v>0.12675435561220844</v>
      </c>
      <c r="D222" s="88"/>
      <c r="E222" s="26">
        <v>19.429376447310847</v>
      </c>
      <c r="F222" s="27">
        <v>83600.210478218723</v>
      </c>
      <c r="G222" s="28">
        <v>3879.5940050181466</v>
      </c>
      <c r="H222" s="29">
        <f t="shared" si="72"/>
        <v>18009.299691813467</v>
      </c>
      <c r="I222" s="30">
        <f t="shared" si="74"/>
        <v>1.0788524140193474E-3</v>
      </c>
      <c r="J222" s="31">
        <f t="shared" si="75"/>
        <v>2.3240822404834729E-4</v>
      </c>
      <c r="K222" s="32">
        <f t="shared" si="73"/>
        <v>5.0080952857900832E-3</v>
      </c>
      <c r="M222" s="25" t="s">
        <v>25</v>
      </c>
      <c r="N222" s="44">
        <v>33.204999999999998</v>
      </c>
      <c r="O222" s="44">
        <v>4.5000000000001705E-2</v>
      </c>
      <c r="P222" s="88"/>
      <c r="Q222" s="26">
        <v>22.445613576212249</v>
      </c>
      <c r="R222" s="27">
        <v>96039.413142499048</v>
      </c>
      <c r="S222" s="28">
        <v>6049.2461606484658</v>
      </c>
      <c r="T222" s="29">
        <f t="shared" si="68"/>
        <v>24103.237359806961</v>
      </c>
      <c r="U222" s="30">
        <f t="shared" si="76"/>
        <v>9.312281682808775E-4</v>
      </c>
      <c r="V222" s="31">
        <f t="shared" si="77"/>
        <v>2.3371252324197813E-4</v>
      </c>
      <c r="W222" s="32">
        <f t="shared" si="71"/>
        <v>3.7104811046085994E-3</v>
      </c>
    </row>
    <row r="223" spans="1:23" ht="15.75" thickBot="1" x14ac:dyDescent="0.3">
      <c r="A223" s="33" t="s">
        <v>25</v>
      </c>
      <c r="B223" s="45">
        <v>32.973333333333336</v>
      </c>
      <c r="C223" s="45">
        <v>3.3993463423953964E-2</v>
      </c>
      <c r="D223" s="89"/>
      <c r="E223" s="34">
        <v>26.309572681358077</v>
      </c>
      <c r="F223" s="35">
        <v>81390.956559658822</v>
      </c>
      <c r="G223" s="36">
        <v>3746.4141957102747</v>
      </c>
      <c r="H223" s="37">
        <f t="shared" si="72"/>
        <v>17462.079917854691</v>
      </c>
      <c r="I223" s="38">
        <f t="shared" si="74"/>
        <v>1.5066688965532089E-3</v>
      </c>
      <c r="J223" s="39">
        <f t="shared" si="75"/>
        <v>3.232493362094031E-4</v>
      </c>
      <c r="K223" s="40">
        <f t="shared" si="73"/>
        <v>7.0226011612605742E-3</v>
      </c>
      <c r="M223" s="33" t="s">
        <v>25</v>
      </c>
      <c r="N223" s="45">
        <v>33.393333333333331</v>
      </c>
      <c r="O223" s="45">
        <v>8.9566858950298298E-2</v>
      </c>
      <c r="P223" s="89"/>
      <c r="Q223" s="34">
        <v>19.750639488840822</v>
      </c>
      <c r="R223" s="35">
        <v>94995.626586566024</v>
      </c>
      <c r="S223" s="36">
        <v>3658.9818825193033</v>
      </c>
      <c r="T223" s="37">
        <f t="shared" si="68"/>
        <v>18643.692676045004</v>
      </c>
      <c r="U223" s="38">
        <f t="shared" si="76"/>
        <v>1.0593737963841313E-3</v>
      </c>
      <c r="V223" s="39">
        <f t="shared" si="77"/>
        <v>2.0791103968184041E-4</v>
      </c>
      <c r="W223" s="40">
        <f t="shared" si="71"/>
        <v>5.3978511299001015E-3</v>
      </c>
    </row>
    <row r="224" spans="1:23" x14ac:dyDescent="0.25">
      <c r="A224" s="17" t="s">
        <v>15</v>
      </c>
      <c r="B224" s="43">
        <v>33.336666666666666</v>
      </c>
      <c r="C224" s="43">
        <v>0.1167142760000775</v>
      </c>
      <c r="D224" s="87">
        <f>_xlfn.STDEV.P(B224:B226)</f>
        <v>0.13861973921042103</v>
      </c>
      <c r="E224" s="18">
        <v>20.562491453529748</v>
      </c>
      <c r="F224" s="19">
        <v>294220.2749489714</v>
      </c>
      <c r="G224" s="20">
        <v>5696.6149729665676</v>
      </c>
      <c r="H224" s="21">
        <f t="shared" si="72"/>
        <v>40939.707175609488</v>
      </c>
      <c r="I224" s="22">
        <f t="shared" si="74"/>
        <v>5.0226278769722598E-4</v>
      </c>
      <c r="J224" s="23">
        <f t="shared" si="75"/>
        <v>6.9888084555342212E-5</v>
      </c>
      <c r="K224" s="24">
        <f t="shared" si="73"/>
        <v>3.6095982528413064E-3</v>
      </c>
      <c r="M224" s="17" t="s">
        <v>15</v>
      </c>
      <c r="N224" s="43">
        <v>32.736666666666665</v>
      </c>
      <c r="O224" s="43">
        <v>4.6427960923946666E-2</v>
      </c>
      <c r="P224" s="87">
        <f>_xlfn.STDEV.P(N224:N226)</f>
        <v>0.34353643758794533</v>
      </c>
      <c r="Q224" s="18">
        <v>30.958361172513857</v>
      </c>
      <c r="R224" s="19">
        <v>276812.10433957254</v>
      </c>
      <c r="S224" s="20">
        <v>6286.8689420777946</v>
      </c>
      <c r="T224" s="21">
        <f t="shared" si="68"/>
        <v>41716.68037564418</v>
      </c>
      <c r="U224" s="22">
        <f t="shared" si="76"/>
        <v>7.4210989210417983E-4</v>
      </c>
      <c r="V224" s="23">
        <f t="shared" si="77"/>
        <v>1.1183889969831824E-4</v>
      </c>
      <c r="W224" s="24">
        <f t="shared" si="71"/>
        <v>4.9242892539576614E-3</v>
      </c>
    </row>
    <row r="225" spans="1:23" x14ac:dyDescent="0.25">
      <c r="A225" s="25" t="s">
        <v>15</v>
      </c>
      <c r="B225" s="44">
        <v>33.015000000000001</v>
      </c>
      <c r="C225" s="44">
        <v>3.5000000000000142E-2</v>
      </c>
      <c r="D225" s="88"/>
      <c r="E225" s="26">
        <v>25.568097022101149</v>
      </c>
      <c r="F225" s="27">
        <v>328181.05131598306</v>
      </c>
      <c r="G225" s="28">
        <v>7405.8409712647945</v>
      </c>
      <c r="H225" s="29">
        <f t="shared" si="72"/>
        <v>49299.662025501369</v>
      </c>
      <c r="I225" s="30">
        <f t="shared" si="74"/>
        <v>5.1862621307374214E-4</v>
      </c>
      <c r="J225" s="31">
        <f t="shared" si="75"/>
        <v>7.7908510925828501E-5</v>
      </c>
      <c r="K225" s="32">
        <f t="shared" si="73"/>
        <v>3.4524231780438223E-3</v>
      </c>
      <c r="M225" s="25" t="s">
        <v>15</v>
      </c>
      <c r="N225" s="44">
        <v>33.199999999999996</v>
      </c>
      <c r="O225" s="44">
        <v>3.5590260840103943E-2</v>
      </c>
      <c r="P225" s="88"/>
      <c r="Q225" s="26">
        <v>22.518732896272628</v>
      </c>
      <c r="R225" s="27">
        <v>266909.61920065555</v>
      </c>
      <c r="S225" s="28">
        <v>6338.8420605694619</v>
      </c>
      <c r="T225" s="29">
        <f t="shared" si="68"/>
        <v>41132.686765633167</v>
      </c>
      <c r="U225" s="30">
        <f t="shared" si="76"/>
        <v>5.4746564513474209E-4</v>
      </c>
      <c r="V225" s="31">
        <f t="shared" si="77"/>
        <v>8.4368382689661118E-5</v>
      </c>
      <c r="W225" s="32">
        <f t="shared" si="71"/>
        <v>3.5524994440782162E-3</v>
      </c>
    </row>
    <row r="226" spans="1:23" ht="15.75" thickBot="1" x14ac:dyDescent="0.3">
      <c r="A226" s="33" t="s">
        <v>15</v>
      </c>
      <c r="B226" s="45">
        <v>33.269999999999996</v>
      </c>
      <c r="C226" s="45">
        <v>4.00000000000027E-2</v>
      </c>
      <c r="D226" s="89"/>
      <c r="E226" s="34">
        <v>21.46387613069183</v>
      </c>
      <c r="F226" s="35">
        <v>294831.33006634185</v>
      </c>
      <c r="G226" s="36">
        <v>6879.4193711393937</v>
      </c>
      <c r="H226" s="37">
        <f t="shared" si="72"/>
        <v>45036.300506116</v>
      </c>
      <c r="I226" s="38">
        <f t="shared" si="74"/>
        <v>4.7659057003976164E-4</v>
      </c>
      <c r="J226" s="39">
        <f t="shared" si="75"/>
        <v>7.2800526748165154E-5</v>
      </c>
      <c r="K226" s="40">
        <f t="shared" si="73"/>
        <v>3.1200127471131198E-3</v>
      </c>
      <c r="M226" s="33" t="s">
        <v>15</v>
      </c>
      <c r="N226" s="45">
        <v>32.36</v>
      </c>
      <c r="O226" s="45">
        <v>0.10424330514074609</v>
      </c>
      <c r="P226" s="89"/>
      <c r="Q226" s="34">
        <v>40.17564651523633</v>
      </c>
      <c r="R226" s="35">
        <v>321882.50172500213</v>
      </c>
      <c r="S226" s="36">
        <v>7307.9932473685885</v>
      </c>
      <c r="T226" s="37">
        <f t="shared" si="68"/>
        <v>48500.671635065257</v>
      </c>
      <c r="U226" s="38">
        <f t="shared" si="76"/>
        <v>8.2835237453062285E-4</v>
      </c>
      <c r="V226" s="39">
        <f t="shared" si="77"/>
        <v>1.2481463360055554E-4</v>
      </c>
      <c r="W226" s="40">
        <f t="shared" si="71"/>
        <v>5.497493655963968E-3</v>
      </c>
    </row>
    <row r="227" spans="1:23" x14ac:dyDescent="0.25">
      <c r="A227" s="17" t="s">
        <v>26</v>
      </c>
      <c r="B227" s="43">
        <v>36.164999999999999</v>
      </c>
      <c r="C227" s="43">
        <v>8.5000000000000853E-2</v>
      </c>
      <c r="D227" s="87">
        <f>_xlfn.STDEV.P(B227:B229)</f>
        <v>1.0261822450227818</v>
      </c>
      <c r="E227" s="18">
        <v>2.9453367514309372</v>
      </c>
      <c r="F227" s="19">
        <v>40893.546120216539</v>
      </c>
      <c r="G227" s="20">
        <v>1404.5454306174151</v>
      </c>
      <c r="H227" s="21">
        <f t="shared" si="72"/>
        <v>7578.7098733816601</v>
      </c>
      <c r="I227" s="22">
        <f t="shared" si="74"/>
        <v>3.8863299963173186E-4</v>
      </c>
      <c r="J227" s="23">
        <f t="shared" si="75"/>
        <v>7.2024488724269659E-5</v>
      </c>
      <c r="K227" s="24">
        <f t="shared" si="73"/>
        <v>2.0970035480705066E-3</v>
      </c>
      <c r="M227" s="17" t="s">
        <v>26</v>
      </c>
      <c r="N227" s="43">
        <v>33.050000000000004</v>
      </c>
      <c r="O227" s="43">
        <v>2.160246899469186E-2</v>
      </c>
      <c r="P227" s="87">
        <f>_xlfn.STDEV.P(N227:N229)</f>
        <v>0.20921812116119656</v>
      </c>
      <c r="Q227" s="18">
        <v>24.956613051304569</v>
      </c>
      <c r="R227" s="19">
        <v>87065.734898443523</v>
      </c>
      <c r="S227" s="20">
        <v>5751.3931926597916</v>
      </c>
      <c r="T227" s="21">
        <f t="shared" si="68"/>
        <v>22377.427801443806</v>
      </c>
      <c r="U227" s="22">
        <f t="shared" si="76"/>
        <v>1.1152583430386199E-3</v>
      </c>
      <c r="V227" s="23">
        <f t="shared" si="77"/>
        <v>2.8664104289034971E-4</v>
      </c>
      <c r="W227" s="24">
        <f t="shared" si="71"/>
        <v>4.3392291598417258E-3</v>
      </c>
    </row>
    <row r="228" spans="1:23" x14ac:dyDescent="0.25">
      <c r="A228" s="25" t="s">
        <v>26</v>
      </c>
      <c r="B228" s="44">
        <v>35.79</v>
      </c>
      <c r="C228" s="44">
        <v>0.10000000000000142</v>
      </c>
      <c r="D228" s="88"/>
      <c r="E228" s="26">
        <v>3.8126362560805021</v>
      </c>
      <c r="F228" s="27">
        <v>50962.397029626147</v>
      </c>
      <c r="G228" s="28">
        <v>1930.0516778038311</v>
      </c>
      <c r="H228" s="29">
        <f t="shared" si="72"/>
        <v>9917.6640340321537</v>
      </c>
      <c r="I228" s="30">
        <f t="shared" si="74"/>
        <v>3.844288577428677E-4</v>
      </c>
      <c r="J228" s="31">
        <f t="shared" si="75"/>
        <v>7.4812734060842725E-5</v>
      </c>
      <c r="K228" s="32">
        <f t="shared" si="73"/>
        <v>1.9754063064357052E-3</v>
      </c>
      <c r="M228" s="25" t="s">
        <v>26</v>
      </c>
      <c r="N228" s="44">
        <v>33.165000000000006</v>
      </c>
      <c r="O228" s="44">
        <v>3.5000000000000142E-2</v>
      </c>
      <c r="P228" s="88"/>
      <c r="Q228" s="26">
        <v>23.066180515893681</v>
      </c>
      <c r="R228" s="27">
        <v>106219.8683423364</v>
      </c>
      <c r="S228" s="28">
        <v>4440.1532094292843</v>
      </c>
      <c r="T228" s="29">
        <f t="shared" si="68"/>
        <v>21717.101310381666</v>
      </c>
      <c r="U228" s="30">
        <f t="shared" si="76"/>
        <v>1.0621205927177353E-3</v>
      </c>
      <c r="V228" s="31">
        <f t="shared" si="77"/>
        <v>2.1715504712878765E-4</v>
      </c>
      <c r="W228" s="32">
        <f t="shared" si="71"/>
        <v>5.194906443072602E-3</v>
      </c>
    </row>
    <row r="229" spans="1:23" ht="15.75" thickBot="1" x14ac:dyDescent="0.3">
      <c r="A229" s="33" t="s">
        <v>26</v>
      </c>
      <c r="B229" s="45">
        <v>33.825000000000003</v>
      </c>
      <c r="C229" s="45">
        <v>3.5000000000000142E-2</v>
      </c>
      <c r="D229" s="89"/>
      <c r="E229" s="34">
        <v>14.662084641248804</v>
      </c>
      <c r="F229" s="35">
        <v>75258.422057749456</v>
      </c>
      <c r="G229" s="36">
        <v>2932.2189209549038</v>
      </c>
      <c r="H229" s="37">
        <f t="shared" si="72"/>
        <v>14855.105826581741</v>
      </c>
      <c r="I229" s="38">
        <f t="shared" si="74"/>
        <v>9.8700640792558038E-4</v>
      </c>
      <c r="J229" s="39">
        <f t="shared" si="75"/>
        <v>1.9482317381033941E-4</v>
      </c>
      <c r="K229" s="40">
        <f t="shared" si="73"/>
        <v>5.0003376407086152E-3</v>
      </c>
      <c r="M229" s="33" t="s">
        <v>26</v>
      </c>
      <c r="N229" s="45">
        <v>33.54</v>
      </c>
      <c r="O229" s="45">
        <v>3.9999999999999147E-2</v>
      </c>
      <c r="P229" s="89"/>
      <c r="Q229" s="34">
        <v>17.832295772091168</v>
      </c>
      <c r="R229" s="35">
        <v>89390.364798137802</v>
      </c>
      <c r="S229" s="36">
        <v>4193.7417260638895</v>
      </c>
      <c r="T229" s="37">
        <f t="shared" si="68"/>
        <v>19361.820750177994</v>
      </c>
      <c r="U229" s="38">
        <f t="shared" si="76"/>
        <v>9.2100304006415489E-4</v>
      </c>
      <c r="V229" s="39">
        <f t="shared" si="77"/>
        <v>1.9948789572970458E-4</v>
      </c>
      <c r="W229" s="40">
        <f t="shared" si="71"/>
        <v>4.2521206447369815E-3</v>
      </c>
    </row>
    <row r="230" spans="1:23" x14ac:dyDescent="0.25">
      <c r="A230" s="17" t="s">
        <v>17</v>
      </c>
      <c r="B230" s="43">
        <v>33.190000000000005</v>
      </c>
      <c r="C230" s="43">
        <v>5.8878405775519331E-2</v>
      </c>
      <c r="D230" s="87">
        <f>_xlfn.STDEV.P(B230:B232)</f>
        <v>0.28353043253386678</v>
      </c>
      <c r="E230" s="18">
        <v>22.685534292335927</v>
      </c>
      <c r="F230" s="19">
        <v>328567.67566385679</v>
      </c>
      <c r="G230" s="20">
        <v>7125.7112305663341</v>
      </c>
      <c r="H230" s="21">
        <f t="shared" si="72"/>
        <v>48386.758276195986</v>
      </c>
      <c r="I230" s="22">
        <f t="shared" si="74"/>
        <v>4.688376551874967E-4</v>
      </c>
      <c r="J230" s="23">
        <f t="shared" si="75"/>
        <v>6.9043719064879969E-5</v>
      </c>
      <c r="K230" s="24">
        <f t="shared" si="73"/>
        <v>3.1836168430492144E-3</v>
      </c>
      <c r="M230" s="17" t="s">
        <v>17</v>
      </c>
      <c r="N230" s="43">
        <v>32.78</v>
      </c>
      <c r="O230" s="43">
        <v>9.6263527187959441E-2</v>
      </c>
      <c r="P230" s="87">
        <f>_xlfn.STDEV.P(N230:N232)</f>
        <v>0.35709043707009985</v>
      </c>
      <c r="Q230" s="18">
        <v>30.102018867817083</v>
      </c>
      <c r="R230" s="19">
        <v>278728.03218253318</v>
      </c>
      <c r="S230" s="20">
        <v>6763.8439437678389</v>
      </c>
      <c r="T230" s="21">
        <f t="shared" si="68"/>
        <v>43419.729529744363</v>
      </c>
      <c r="U230" s="22">
        <f t="shared" si="76"/>
        <v>6.9327974157913435E-4</v>
      </c>
      <c r="V230" s="23">
        <f t="shared" si="77"/>
        <v>1.0799781648120666E-4</v>
      </c>
      <c r="W230" s="24">
        <f t="shared" si="71"/>
        <v>4.4504307192883841E-3</v>
      </c>
    </row>
    <row r="231" spans="1:23" x14ac:dyDescent="0.25">
      <c r="A231" s="25" t="s">
        <v>17</v>
      </c>
      <c r="B231" s="44">
        <v>32.946666666666665</v>
      </c>
      <c r="C231" s="44">
        <v>8.0553639823964449E-2</v>
      </c>
      <c r="D231" s="88"/>
      <c r="E231" s="26">
        <v>26.828866393371936</v>
      </c>
      <c r="F231" s="27">
        <v>320258.47102013504</v>
      </c>
      <c r="G231" s="28">
        <v>7404.5577211880409</v>
      </c>
      <c r="H231" s="29">
        <f t="shared" si="72"/>
        <v>48696.738436655251</v>
      </c>
      <c r="I231" s="30">
        <f t="shared" si="74"/>
        <v>5.5093764499794876E-4</v>
      </c>
      <c r="J231" s="31">
        <f t="shared" si="75"/>
        <v>8.3772542558866998E-5</v>
      </c>
      <c r="K231" s="32">
        <f t="shared" si="73"/>
        <v>3.6232908707837471E-3</v>
      </c>
      <c r="M231" s="25" t="s">
        <v>17</v>
      </c>
      <c r="N231" s="44">
        <v>33.643333333333338</v>
      </c>
      <c r="O231" s="44">
        <v>3.6817870057289336E-2</v>
      </c>
      <c r="P231" s="88"/>
      <c r="Q231" s="26">
        <v>16.61013296387695</v>
      </c>
      <c r="R231" s="27">
        <v>374726.25725339918</v>
      </c>
      <c r="S231" s="28">
        <v>6367.5856950926418</v>
      </c>
      <c r="T231" s="29">
        <f t="shared" si="68"/>
        <v>48847.738486672541</v>
      </c>
      <c r="U231" s="30">
        <f t="shared" si="76"/>
        <v>3.4003893483029529E-4</v>
      </c>
      <c r="V231" s="31">
        <f t="shared" si="77"/>
        <v>4.432604505919308E-5</v>
      </c>
      <c r="W231" s="32">
        <f t="shared" si="71"/>
        <v>2.6085448644496477E-3</v>
      </c>
    </row>
    <row r="232" spans="1:23" ht="15.75" thickBot="1" x14ac:dyDescent="0.3">
      <c r="A232" s="33" t="s">
        <v>17</v>
      </c>
      <c r="B232" s="45">
        <v>32.504999999999995</v>
      </c>
      <c r="C232" s="45">
        <v>3.5000000000000142E-2</v>
      </c>
      <c r="D232" s="89"/>
      <c r="E232" s="34">
        <v>36.287383179809552</v>
      </c>
      <c r="F232" s="35">
        <v>344947.75023518782</v>
      </c>
      <c r="G232" s="36">
        <v>8232.9455957238461</v>
      </c>
      <c r="H232" s="37">
        <f t="shared" si="72"/>
        <v>53291.050478045923</v>
      </c>
      <c r="I232" s="38">
        <f t="shared" si="74"/>
        <v>6.8092827696760653E-4</v>
      </c>
      <c r="J232" s="39">
        <f t="shared" si="75"/>
        <v>1.0519675271129775E-4</v>
      </c>
      <c r="K232" s="40">
        <f t="shared" si="73"/>
        <v>4.4075820443483862E-3</v>
      </c>
      <c r="M232" s="33" t="s">
        <v>17</v>
      </c>
      <c r="N232" s="45">
        <v>33.089999999999996</v>
      </c>
      <c r="O232" s="45">
        <v>0.12027745701779094</v>
      </c>
      <c r="P232" s="89"/>
      <c r="Q232" s="34">
        <v>24.361586710880342</v>
      </c>
      <c r="R232" s="35">
        <v>318473.69425373938</v>
      </c>
      <c r="S232" s="36">
        <v>9373.1278612675615</v>
      </c>
      <c r="T232" s="37">
        <f t="shared" si="68"/>
        <v>54636.019773502274</v>
      </c>
      <c r="U232" s="38">
        <f t="shared" si="76"/>
        <v>4.4588875272893471E-4</v>
      </c>
      <c r="V232" s="39">
        <f t="shared" si="77"/>
        <v>7.6494816213833327E-5</v>
      </c>
      <c r="W232" s="40">
        <f t="shared" si="71"/>
        <v>2.5990882735686736E-3</v>
      </c>
    </row>
    <row r="233" spans="1:23" x14ac:dyDescent="0.25">
      <c r="A233" s="17" t="s">
        <v>27</v>
      </c>
      <c r="B233" s="43">
        <v>33.58</v>
      </c>
      <c r="C233" s="43">
        <v>7.0000000000000284E-2</v>
      </c>
      <c r="D233" s="87">
        <f>_xlfn.STDEV.P(B233:B235)</f>
        <v>0.35947836006917483</v>
      </c>
      <c r="E233" s="18">
        <v>17.362759958295015</v>
      </c>
      <c r="F233" s="19">
        <v>85664.934573878461</v>
      </c>
      <c r="G233" s="20">
        <v>5135.9540080826273</v>
      </c>
      <c r="H233" s="21">
        <f t="shared" si="72"/>
        <v>20975.48960279228</v>
      </c>
      <c r="I233" s="22">
        <f t="shared" si="74"/>
        <v>8.2776422801514326E-4</v>
      </c>
      <c r="J233" s="23">
        <f t="shared" si="75"/>
        <v>2.0268222983724064E-4</v>
      </c>
      <c r="K233" s="24">
        <f t="shared" si="73"/>
        <v>3.3806299532609997E-3</v>
      </c>
      <c r="M233" s="17" t="s">
        <v>27</v>
      </c>
      <c r="N233" s="43">
        <v>33.35</v>
      </c>
      <c r="O233" s="43">
        <v>0</v>
      </c>
      <c r="P233" s="87">
        <f>_xlfn.STDEV.P(N233:N235)</f>
        <v>0.46651055589925411</v>
      </c>
      <c r="Q233" s="18">
        <v>20.309176209047298</v>
      </c>
      <c r="R233" s="19">
        <v>94800.600397840186</v>
      </c>
      <c r="S233" s="20">
        <v>5350.4949125885769</v>
      </c>
      <c r="T233" s="21">
        <f t="shared" si="68"/>
        <v>22521.770137779724</v>
      </c>
      <c r="U233" s="22">
        <f t="shared" si="76"/>
        <v>9.0175754768845393E-4</v>
      </c>
      <c r="V233" s="23">
        <f t="shared" si="77"/>
        <v>2.1423045976310079E-4</v>
      </c>
      <c r="W233" s="24">
        <f t="shared" si="71"/>
        <v>3.7957565684744645E-3</v>
      </c>
    </row>
    <row r="234" spans="1:23" x14ac:dyDescent="0.25">
      <c r="A234" s="25" t="s">
        <v>27</v>
      </c>
      <c r="B234" s="44">
        <v>33.113333333333337</v>
      </c>
      <c r="C234" s="44">
        <v>8.5764535535124378E-2</v>
      </c>
      <c r="D234" s="88"/>
      <c r="E234" s="26">
        <v>23.933511740594867</v>
      </c>
      <c r="F234" s="27">
        <v>88083.959093756581</v>
      </c>
      <c r="G234" s="28">
        <v>4253.885599877729</v>
      </c>
      <c r="H234" s="29">
        <f t="shared" si="72"/>
        <v>19357.145584231937</v>
      </c>
      <c r="I234" s="30">
        <f t="shared" si="74"/>
        <v>1.2364174065049537E-3</v>
      </c>
      <c r="J234" s="31">
        <f t="shared" si="75"/>
        <v>2.7171248870773429E-4</v>
      </c>
      <c r="K234" s="32">
        <f t="shared" si="73"/>
        <v>5.6262706597664022E-3</v>
      </c>
      <c r="M234" s="25" t="s">
        <v>27</v>
      </c>
      <c r="N234" s="44">
        <v>34.213333333333331</v>
      </c>
      <c r="O234" s="44">
        <v>9.4280904158207682E-2</v>
      </c>
      <c r="P234" s="88"/>
      <c r="Q234" s="26">
        <v>11.251523001506998</v>
      </c>
      <c r="R234" s="27">
        <v>96889.815589183665</v>
      </c>
      <c r="S234" s="28">
        <v>3299.9615559978115</v>
      </c>
      <c r="T234" s="29">
        <f t="shared" si="68"/>
        <v>17881.070063394516</v>
      </c>
      <c r="U234" s="30">
        <f t="shared" si="76"/>
        <v>6.292421517066091E-4</v>
      </c>
      <c r="V234" s="31">
        <f t="shared" si="77"/>
        <v>1.1612699366891009E-4</v>
      </c>
      <c r="W234" s="32">
        <f t="shared" si="71"/>
        <v>3.4095921454166357E-3</v>
      </c>
    </row>
    <row r="235" spans="1:23" ht="15.75" thickBot="1" x14ac:dyDescent="0.3">
      <c r="A235" s="33" t="s">
        <v>27</v>
      </c>
      <c r="B235" s="45">
        <v>32.700000000000003</v>
      </c>
      <c r="C235" s="45">
        <v>4.00000000000027E-2</v>
      </c>
      <c r="D235" s="89"/>
      <c r="E235" s="34">
        <v>22.848592365443391</v>
      </c>
      <c r="F235" s="35">
        <v>101312.58986706694</v>
      </c>
      <c r="G235" s="36">
        <v>3764.8244381577424</v>
      </c>
      <c r="H235" s="37">
        <f t="shared" si="72"/>
        <v>19530.082289242564</v>
      </c>
      <c r="I235" s="38">
        <f t="shared" si="74"/>
        <v>1.1699178747459097E-3</v>
      </c>
      <c r="J235" s="39">
        <f t="shared" si="75"/>
        <v>2.2552569621824112E-4</v>
      </c>
      <c r="K235" s="40">
        <f t="shared" si="73"/>
        <v>6.0689662269149498E-3</v>
      </c>
      <c r="M235" s="33" t="s">
        <v>27</v>
      </c>
      <c r="N235" s="45">
        <v>34.43</v>
      </c>
      <c r="O235" s="45">
        <v>0.13000000000000256</v>
      </c>
      <c r="P235" s="89"/>
      <c r="Q235" s="34">
        <v>9.7144013210397766</v>
      </c>
      <c r="R235" s="35">
        <v>55371.166434038489</v>
      </c>
      <c r="S235" s="36">
        <v>1414.5130089302959</v>
      </c>
      <c r="T235" s="37">
        <f t="shared" si="68"/>
        <v>8850.0415389190111</v>
      </c>
      <c r="U235" s="38">
        <f t="shared" si="76"/>
        <v>1.0976673135735747E-3</v>
      </c>
      <c r="V235" s="39">
        <f t="shared" si="77"/>
        <v>1.7544151490130091E-4</v>
      </c>
      <c r="W235" s="40">
        <f t="shared" si="71"/>
        <v>6.8676648851650687E-3</v>
      </c>
    </row>
    <row r="236" spans="1:23" x14ac:dyDescent="0.25">
      <c r="A236" s="17" t="s">
        <v>14</v>
      </c>
      <c r="B236" s="43">
        <v>35.504999999999995</v>
      </c>
      <c r="C236" s="43">
        <v>4.9999999999990052E-3</v>
      </c>
      <c r="D236" s="87">
        <f>_xlfn.STDEV.P(B236:B238)</f>
        <v>0.80129563293332995</v>
      </c>
      <c r="E236" s="18">
        <v>4.6257107020172956</v>
      </c>
      <c r="F236" s="19">
        <v>41769.967607475082</v>
      </c>
      <c r="G236" s="20">
        <v>452.15823591832708</v>
      </c>
      <c r="H236" s="21">
        <f t="shared" si="72"/>
        <v>4345.8756157719927</v>
      </c>
      <c r="I236" s="22">
        <f t="shared" si="74"/>
        <v>1.064390956158462E-3</v>
      </c>
      <c r="J236" s="23">
        <f t="shared" si="75"/>
        <v>1.1074250153810237E-4</v>
      </c>
      <c r="K236" s="24">
        <f t="shared" si="73"/>
        <v>1.023029181946126E-2</v>
      </c>
      <c r="M236" s="17" t="s">
        <v>14</v>
      </c>
      <c r="N236" s="43">
        <v>36.515000000000001</v>
      </c>
      <c r="O236" s="43">
        <v>0.39499999999999957</v>
      </c>
      <c r="P236" s="87">
        <f>_xlfn.STDEV.P(N236:N238)</f>
        <v>0.67574969798068552</v>
      </c>
      <c r="Q236" s="18">
        <v>2.3978339343183253</v>
      </c>
      <c r="R236" s="19">
        <v>29789.505550015536</v>
      </c>
      <c r="S236" s="20">
        <v>326.80169992014589</v>
      </c>
      <c r="T236" s="21">
        <f t="shared" si="68"/>
        <v>3120.1379862957497</v>
      </c>
      <c r="U236" s="22">
        <f t="shared" si="76"/>
        <v>7.6850252932725294E-4</v>
      </c>
      <c r="V236" s="23">
        <f t="shared" si="77"/>
        <v>8.0492572469604979E-5</v>
      </c>
      <c r="W236" s="24">
        <f t="shared" si="71"/>
        <v>7.3372749741027563E-3</v>
      </c>
    </row>
    <row r="237" spans="1:23" x14ac:dyDescent="0.25">
      <c r="A237" s="25" t="s">
        <v>14</v>
      </c>
      <c r="B237" s="44">
        <v>36.370000000000005</v>
      </c>
      <c r="C237" s="44">
        <v>0.15000000000000213</v>
      </c>
      <c r="D237" s="88"/>
      <c r="E237" s="26">
        <v>2.5678731268822319</v>
      </c>
      <c r="F237" s="27">
        <v>46308.145562457561</v>
      </c>
      <c r="G237" s="28">
        <v>437.70282451907678</v>
      </c>
      <c r="H237" s="29">
        <f t="shared" si="72"/>
        <v>4502.1335065642188</v>
      </c>
      <c r="I237" s="30">
        <f t="shared" si="74"/>
        <v>5.7036805397667819E-4</v>
      </c>
      <c r="J237" s="31">
        <f t="shared" si="75"/>
        <v>5.5451866959752111E-5</v>
      </c>
      <c r="K237" s="32">
        <f t="shared" si="73"/>
        <v>5.8667044922629096E-3</v>
      </c>
      <c r="M237" s="25" t="s">
        <v>14</v>
      </c>
      <c r="N237" s="44">
        <v>34.866666666666667</v>
      </c>
      <c r="O237" s="44">
        <v>6.1282587702831973E-2</v>
      </c>
      <c r="P237" s="88"/>
      <c r="Q237" s="26">
        <v>7.1760260274793621</v>
      </c>
      <c r="R237" s="27">
        <v>78145.456687147278</v>
      </c>
      <c r="S237" s="28">
        <v>1253.2011032575756</v>
      </c>
      <c r="T237" s="29">
        <f t="shared" si="68"/>
        <v>9896.0584342909005</v>
      </c>
      <c r="U237" s="30">
        <f t="shared" si="76"/>
        <v>7.2513981956833081E-4</v>
      </c>
      <c r="V237" s="31">
        <f t="shared" si="77"/>
        <v>9.1829088109476954E-5</v>
      </c>
      <c r="W237" s="32">
        <f t="shared" si="71"/>
        <v>5.7261568066178476E-3</v>
      </c>
    </row>
    <row r="238" spans="1:23" ht="15.75" thickBot="1" x14ac:dyDescent="0.3">
      <c r="A238" s="33" t="s">
        <v>14</v>
      </c>
      <c r="B238" s="45">
        <v>37.463333333333331</v>
      </c>
      <c r="C238" s="45">
        <v>0.62109222789820462</v>
      </c>
      <c r="D238" s="89"/>
      <c r="E238" s="34">
        <v>1.3234263867883385</v>
      </c>
      <c r="F238" s="35">
        <v>21035.318821114444</v>
      </c>
      <c r="G238" s="36">
        <v>200.18159547550323</v>
      </c>
      <c r="H238" s="37">
        <f t="shared" si="72"/>
        <v>2052.0437819273184</v>
      </c>
      <c r="I238" s="38">
        <f t="shared" si="74"/>
        <v>6.4493087254958634E-4</v>
      </c>
      <c r="J238" s="39">
        <f t="shared" si="75"/>
        <v>6.2914491481818379E-5</v>
      </c>
      <c r="K238" s="40">
        <f t="shared" si="73"/>
        <v>6.6111291782080424E-3</v>
      </c>
      <c r="M238" s="33" t="s">
        <v>14</v>
      </c>
      <c r="N238" s="45">
        <v>35.56</v>
      </c>
      <c r="O238" s="45">
        <v>9.2014491612280175E-2</v>
      </c>
      <c r="P238" s="89"/>
      <c r="Q238" s="34">
        <v>4.4630410931338425</v>
      </c>
      <c r="R238" s="35">
        <v>80287.958151419298</v>
      </c>
      <c r="S238" s="36">
        <v>1060.423754574352</v>
      </c>
      <c r="T238" s="37">
        <f t="shared" si="68"/>
        <v>9227.093693576353</v>
      </c>
      <c r="U238" s="38">
        <f t="shared" si="76"/>
        <v>4.8368871514124626E-4</v>
      </c>
      <c r="V238" s="39">
        <f t="shared" si="77"/>
        <v>5.5587926208270956E-5</v>
      </c>
      <c r="W238" s="40">
        <f t="shared" si="71"/>
        <v>4.2087336066186877E-3</v>
      </c>
    </row>
    <row r="239" spans="1:23" x14ac:dyDescent="0.25">
      <c r="A239" s="17" t="s">
        <v>28</v>
      </c>
      <c r="B239" s="43">
        <v>34.176666666666662</v>
      </c>
      <c r="C239" s="43">
        <v>9.1772665986240828E-2</v>
      </c>
      <c r="D239" s="87">
        <f>_xlfn.STDEV.P(B239:B241)</f>
        <v>0.47614449513452628</v>
      </c>
      <c r="E239" s="18">
        <v>11.536512193587328</v>
      </c>
      <c r="F239" s="19">
        <v>80158.282306276626</v>
      </c>
      <c r="G239" s="20">
        <v>2233.7266677284351</v>
      </c>
      <c r="H239" s="21">
        <f t="shared" si="72"/>
        <v>13381.019872447483</v>
      </c>
      <c r="I239" s="22">
        <f t="shared" si="74"/>
        <v>8.6215492567512484E-4</v>
      </c>
      <c r="J239" s="23">
        <f t="shared" si="75"/>
        <v>1.4392164928768672E-4</v>
      </c>
      <c r="K239" s="24">
        <f t="shared" si="73"/>
        <v>5.1646928696603969E-3</v>
      </c>
      <c r="M239" s="17" t="s">
        <v>28</v>
      </c>
      <c r="N239" s="43">
        <v>37.96</v>
      </c>
      <c r="O239" s="43">
        <v>0</v>
      </c>
      <c r="P239" s="87">
        <f>_xlfn.STDEV.P(N239:N241)</f>
        <v>1.1872025943367877</v>
      </c>
      <c r="Q239" s="18">
        <v>0.85746040107729893</v>
      </c>
      <c r="R239" s="19">
        <v>37725.584829112711</v>
      </c>
      <c r="S239" s="20">
        <v>1198.4816681662289</v>
      </c>
      <c r="T239" s="21">
        <f t="shared" si="68"/>
        <v>6724.0926405383188</v>
      </c>
      <c r="U239" s="22">
        <f t="shared" si="76"/>
        <v>1.2752061087139516E-4</v>
      </c>
      <c r="V239" s="23">
        <f t="shared" si="77"/>
        <v>2.2728882930811441E-5</v>
      </c>
      <c r="W239" s="24">
        <f t="shared" si="71"/>
        <v>7.1545558338767144E-4</v>
      </c>
    </row>
    <row r="240" spans="1:23" x14ac:dyDescent="0.25">
      <c r="A240" s="25" t="s">
        <v>28</v>
      </c>
      <c r="B240" s="44">
        <v>33.393333333333338</v>
      </c>
      <c r="C240" s="44">
        <v>0.14704496666741826</v>
      </c>
      <c r="D240" s="88"/>
      <c r="E240" s="26">
        <v>19.814701147228504</v>
      </c>
      <c r="F240" s="27">
        <v>81062.040029710901</v>
      </c>
      <c r="G240" s="28">
        <v>2248.8407965567972</v>
      </c>
      <c r="H240" s="29">
        <f t="shared" si="72"/>
        <v>13501.689622818843</v>
      </c>
      <c r="I240" s="30">
        <f t="shared" si="74"/>
        <v>1.4675719632704495E-3</v>
      </c>
      <c r="J240" s="31">
        <f t="shared" si="75"/>
        <v>2.4443871804812723E-4</v>
      </c>
      <c r="K240" s="32">
        <f t="shared" si="73"/>
        <v>8.8110733216716884E-3</v>
      </c>
      <c r="M240" s="25" t="s">
        <v>28</v>
      </c>
      <c r="N240" s="44">
        <v>35.605000000000004</v>
      </c>
      <c r="O240" s="44">
        <v>0.17500000000000071</v>
      </c>
      <c r="P240" s="88"/>
      <c r="Q240" s="26">
        <v>4.3499825719888481</v>
      </c>
      <c r="R240" s="27">
        <v>48996.831847357338</v>
      </c>
      <c r="S240" s="28">
        <v>1245.3815986182667</v>
      </c>
      <c r="T240" s="29">
        <f t="shared" si="68"/>
        <v>7811.5141152847109</v>
      </c>
      <c r="U240" s="30">
        <f t="shared" si="76"/>
        <v>5.5686804219905086E-4</v>
      </c>
      <c r="V240" s="31">
        <f t="shared" si="77"/>
        <v>8.8780894763575732E-5</v>
      </c>
      <c r="W240" s="32">
        <f t="shared" si="71"/>
        <v>3.4928913168582967E-3</v>
      </c>
    </row>
    <row r="241" spans="1:23" ht="15.75" thickBot="1" x14ac:dyDescent="0.3">
      <c r="A241" s="33" t="s">
        <v>28</v>
      </c>
      <c r="B241" s="45">
        <v>33.036666666666662</v>
      </c>
      <c r="C241" s="45">
        <v>2.0548046676564929E-2</v>
      </c>
      <c r="D241" s="89"/>
      <c r="E241" s="34">
        <v>25.185835236425049</v>
      </c>
      <c r="F241" s="35">
        <v>113842.11818221583</v>
      </c>
      <c r="G241" s="36">
        <v>5195.4512974079735</v>
      </c>
      <c r="H241" s="37">
        <f t="shared" si="72"/>
        <v>24319.974930280354</v>
      </c>
      <c r="I241" s="38">
        <f t="shared" si="74"/>
        <v>1.0356028453412027E-3</v>
      </c>
      <c r="J241" s="39">
        <f t="shared" si="75"/>
        <v>2.2123477354938682E-4</v>
      </c>
      <c r="K241" s="40">
        <f t="shared" si="73"/>
        <v>4.8476703552182924E-3</v>
      </c>
      <c r="M241" s="33" t="s">
        <v>28</v>
      </c>
      <c r="N241" s="45">
        <v>35.305</v>
      </c>
      <c r="O241" s="45">
        <v>2.4999999999998579E-2</v>
      </c>
      <c r="P241" s="89"/>
      <c r="Q241" s="34">
        <v>5.3072575434209792</v>
      </c>
      <c r="R241" s="35">
        <v>56778.275522837277</v>
      </c>
      <c r="S241" s="36">
        <v>1577.7026761203251</v>
      </c>
      <c r="T241" s="37">
        <f t="shared" si="68"/>
        <v>9464.6308558695255</v>
      </c>
      <c r="U241" s="38">
        <f t="shared" si="76"/>
        <v>5.6074638559513014E-4</v>
      </c>
      <c r="V241" s="39">
        <f t="shared" si="77"/>
        <v>9.3473383869968044E-5</v>
      </c>
      <c r="W241" s="40">
        <f t="shared" si="71"/>
        <v>3.3639149021866877E-3</v>
      </c>
    </row>
    <row r="243" spans="1:23" ht="16.5" thickBot="1" x14ac:dyDescent="0.3">
      <c r="A243" s="90" t="s">
        <v>93</v>
      </c>
      <c r="B243" s="91"/>
      <c r="C243" s="91"/>
      <c r="D243" s="91"/>
      <c r="E243" s="91"/>
      <c r="F243" s="91"/>
      <c r="G243" s="91"/>
      <c r="H243" s="91"/>
      <c r="I243" s="91"/>
      <c r="J243" s="91"/>
      <c r="K243" s="91"/>
      <c r="L243" s="91"/>
      <c r="M243" s="91" t="s">
        <v>93</v>
      </c>
      <c r="N243" s="91"/>
      <c r="O243" s="91"/>
      <c r="P243" s="91"/>
      <c r="Q243" s="91"/>
      <c r="R243" s="91"/>
      <c r="S243" s="91"/>
      <c r="T243" s="91"/>
      <c r="U243" s="91"/>
      <c r="V243" s="91"/>
      <c r="W243" s="92"/>
    </row>
    <row r="244" spans="1:23" ht="30.75" thickBot="1" x14ac:dyDescent="0.3">
      <c r="A244" s="4"/>
      <c r="B244" s="4" t="s">
        <v>87</v>
      </c>
      <c r="C244" s="65"/>
      <c r="D244" s="65"/>
      <c r="E244" s="66" t="s">
        <v>29</v>
      </c>
      <c r="F244" s="67"/>
      <c r="G244" s="68"/>
      <c r="H244" s="93" t="s">
        <v>30</v>
      </c>
      <c r="I244" s="94"/>
      <c r="J244" s="8" t="s">
        <v>31</v>
      </c>
      <c r="K244" s="9" t="s">
        <v>32</v>
      </c>
      <c r="M244" s="4"/>
      <c r="N244" s="41" t="s">
        <v>87</v>
      </c>
      <c r="O244" s="42"/>
      <c r="P244" s="42"/>
      <c r="Q244" s="5" t="s">
        <v>29</v>
      </c>
      <c r="R244" s="6"/>
      <c r="S244" s="7"/>
      <c r="T244" s="95" t="s">
        <v>30</v>
      </c>
      <c r="U244" s="96"/>
      <c r="V244" s="8" t="s">
        <v>31</v>
      </c>
      <c r="W244" s="9" t="s">
        <v>32</v>
      </c>
    </row>
    <row r="245" spans="1:23" ht="45.75" thickBot="1" x14ac:dyDescent="0.3">
      <c r="A245" s="11" t="s">
        <v>18</v>
      </c>
      <c r="B245" s="11" t="s">
        <v>84</v>
      </c>
      <c r="C245" s="11" t="s">
        <v>86</v>
      </c>
      <c r="D245" s="11" t="s">
        <v>85</v>
      </c>
      <c r="E245" s="12" t="s">
        <v>93</v>
      </c>
      <c r="F245" s="59" t="s">
        <v>12</v>
      </c>
      <c r="G245" s="12" t="s">
        <v>0</v>
      </c>
      <c r="H245" s="13" t="s">
        <v>33</v>
      </c>
      <c r="I245" s="14" t="s">
        <v>136</v>
      </c>
      <c r="J245" s="15" t="s">
        <v>137</v>
      </c>
      <c r="K245" s="16" t="s">
        <v>138</v>
      </c>
      <c r="M245" s="11" t="s">
        <v>18</v>
      </c>
      <c r="N245" s="11" t="s">
        <v>84</v>
      </c>
      <c r="O245" s="11" t="s">
        <v>86</v>
      </c>
      <c r="P245" s="11" t="s">
        <v>85</v>
      </c>
      <c r="Q245" s="12" t="s">
        <v>93</v>
      </c>
      <c r="R245" s="59" t="s">
        <v>12</v>
      </c>
      <c r="S245" s="12" t="s">
        <v>0</v>
      </c>
      <c r="T245" s="13" t="s">
        <v>33</v>
      </c>
      <c r="U245" s="14" t="s">
        <v>136</v>
      </c>
      <c r="V245" s="15" t="s">
        <v>137</v>
      </c>
      <c r="W245" s="16" t="s">
        <v>138</v>
      </c>
    </row>
    <row r="246" spans="1:23" x14ac:dyDescent="0.25">
      <c r="A246" s="17" t="s">
        <v>21</v>
      </c>
      <c r="B246" s="43">
        <v>32.983333333333327</v>
      </c>
      <c r="C246" s="43">
        <v>4.7842333648023642E-2</v>
      </c>
      <c r="D246" s="87">
        <f>_xlfn.STDEV.P(B246:B248)</f>
        <v>9.6762404698119878E-2</v>
      </c>
      <c r="E246" s="18">
        <v>47.996902074054411</v>
      </c>
      <c r="F246" s="19">
        <v>481738.48593511799</v>
      </c>
      <c r="G246" s="20">
        <v>8053.9321786307446</v>
      </c>
      <c r="H246" s="21">
        <f t="shared" ref="H246:H252" si="78">GEOMEAN(G246,F246)</f>
        <v>62288.755755414648</v>
      </c>
      <c r="I246" s="22">
        <f t="shared" ref="I246:I251" si="79">E246/H246</f>
        <v>7.7055483757808296E-4</v>
      </c>
      <c r="J246" s="23">
        <f t="shared" ref="J246:J251" si="80">E246/F246</f>
        <v>9.9632691751596486E-5</v>
      </c>
      <c r="K246" s="24">
        <f t="shared" ref="K246:K252" si="81">E246/G246</f>
        <v>5.9594370811071823E-3</v>
      </c>
      <c r="M246" s="17" t="s">
        <v>21</v>
      </c>
      <c r="N246" s="43">
        <v>33.486666666666672</v>
      </c>
      <c r="O246" s="43">
        <v>0.21359359124800917</v>
      </c>
      <c r="P246" s="87">
        <f>_xlfn.STDEV.P(N246:N248)</f>
        <v>0.57904348543497675</v>
      </c>
      <c r="Q246" s="18">
        <v>34.899379075745436</v>
      </c>
      <c r="R246" s="19">
        <v>323280.48683981533</v>
      </c>
      <c r="S246" s="20">
        <v>7119.4326026745284</v>
      </c>
      <c r="T246" s="21">
        <f t="shared" ref="T246:T281" si="82">GEOMEAN(S246,R246)</f>
        <v>47974.718736183073</v>
      </c>
      <c r="U246" s="22">
        <f t="shared" ref="U246:U251" si="83">Q246/T246</f>
        <v>7.274535420970364E-4</v>
      </c>
      <c r="V246" s="23">
        <f t="shared" ref="V246:V251" si="84">Q246/R246</f>
        <v>1.0795386822415295E-4</v>
      </c>
      <c r="W246" s="24">
        <f t="shared" ref="W246:W281" si="85">Q246/S246</f>
        <v>4.9019888274010664E-3</v>
      </c>
    </row>
    <row r="247" spans="1:23" x14ac:dyDescent="0.25">
      <c r="A247" s="25" t="s">
        <v>21</v>
      </c>
      <c r="B247" s="44">
        <v>33.036666666666669</v>
      </c>
      <c r="C247" s="44">
        <v>0.19258475767539021</v>
      </c>
      <c r="D247" s="88"/>
      <c r="E247" s="26">
        <v>46.703555892801205</v>
      </c>
      <c r="F247" s="27">
        <v>299115.40910200559</v>
      </c>
      <c r="G247" s="28">
        <v>7950.877878776766</v>
      </c>
      <c r="H247" s="29">
        <f t="shared" si="78"/>
        <v>48767.100482091395</v>
      </c>
      <c r="I247" s="30">
        <f t="shared" si="79"/>
        <v>9.5768572318446577E-4</v>
      </c>
      <c r="J247" s="31">
        <f t="shared" si="80"/>
        <v>1.5613891652393663E-4</v>
      </c>
      <c r="K247" s="32">
        <f t="shared" si="81"/>
        <v>5.874012480743384E-3</v>
      </c>
      <c r="M247" s="25" t="s">
        <v>21</v>
      </c>
      <c r="N247" s="44">
        <v>34.889999999999993</v>
      </c>
      <c r="O247" s="44">
        <v>0.39217343102255187</v>
      </c>
      <c r="P247" s="88"/>
      <c r="Q247" s="26">
        <v>14.309894817486461</v>
      </c>
      <c r="R247" s="27">
        <v>161418.89980466821</v>
      </c>
      <c r="S247" s="28">
        <v>7146.6942457621408</v>
      </c>
      <c r="T247" s="29">
        <f t="shared" si="82"/>
        <v>33964.857167243877</v>
      </c>
      <c r="U247" s="30">
        <f t="shared" si="83"/>
        <v>4.2131473561110978E-4</v>
      </c>
      <c r="V247" s="31">
        <f t="shared" si="84"/>
        <v>8.8650677428744448E-5</v>
      </c>
      <c r="W247" s="32">
        <f t="shared" si="85"/>
        <v>2.0023096449063799E-3</v>
      </c>
    </row>
    <row r="248" spans="1:23" ht="15.75" thickBot="1" x14ac:dyDescent="0.3">
      <c r="A248" s="33" t="s">
        <v>21</v>
      </c>
      <c r="B248" s="45">
        <v>32.81</v>
      </c>
      <c r="C248" s="45">
        <v>3.0000000000001137E-2</v>
      </c>
      <c r="D248" s="89"/>
      <c r="E248" s="34">
        <v>53.719738948059323</v>
      </c>
      <c r="F248" s="35">
        <v>477136.35040130251</v>
      </c>
      <c r="G248" s="36">
        <v>10145.531920081063</v>
      </c>
      <c r="H248" s="37">
        <f t="shared" si="78"/>
        <v>69575.872780924547</v>
      </c>
      <c r="I248" s="38">
        <f t="shared" si="79"/>
        <v>7.7210298341794624E-4</v>
      </c>
      <c r="J248" s="39">
        <f t="shared" si="80"/>
        <v>1.1258781457937034E-4</v>
      </c>
      <c r="K248" s="40">
        <f t="shared" si="81"/>
        <v>5.2949159660847138E-3</v>
      </c>
      <c r="M248" s="33" t="s">
        <v>21</v>
      </c>
      <c r="N248" s="45">
        <v>34.366666666666667</v>
      </c>
      <c r="O248" s="45">
        <v>9.9777530313972171E-2</v>
      </c>
      <c r="P248" s="89"/>
      <c r="Q248" s="34">
        <v>19.519903991159776</v>
      </c>
      <c r="R248" s="35">
        <v>145289.3939151947</v>
      </c>
      <c r="S248" s="36">
        <v>2945.6932213732798</v>
      </c>
      <c r="T248" s="37">
        <f t="shared" si="82"/>
        <v>20687.628737809013</v>
      </c>
      <c r="U248" s="38">
        <f t="shared" si="83"/>
        <v>9.4355444205574486E-4</v>
      </c>
      <c r="V248" s="39">
        <f t="shared" si="84"/>
        <v>1.343518853313789E-4</v>
      </c>
      <c r="W248" s="40">
        <f t="shared" si="85"/>
        <v>6.6265909326632504E-3</v>
      </c>
    </row>
    <row r="249" spans="1:23" x14ac:dyDescent="0.25">
      <c r="A249" s="17" t="s">
        <v>22</v>
      </c>
      <c r="B249" s="43">
        <v>33.813333333333333</v>
      </c>
      <c r="C249" s="43">
        <v>0.11025223605694279</v>
      </c>
      <c r="D249" s="87">
        <f>_xlfn.STDEV.P(B249:B251)</f>
        <v>0.50638576521252909</v>
      </c>
      <c r="E249" s="18">
        <v>28.006629215747097</v>
      </c>
      <c r="F249" s="19">
        <v>42994.639348307792</v>
      </c>
      <c r="G249" s="20">
        <v>2079.6694194004499</v>
      </c>
      <c r="H249" s="21">
        <f t="shared" si="78"/>
        <v>9455.931294739139</v>
      </c>
      <c r="I249" s="22">
        <f t="shared" si="79"/>
        <v>2.9618054893576422E-3</v>
      </c>
      <c r="J249" s="23">
        <f t="shared" si="80"/>
        <v>6.5139816591691907E-4</v>
      </c>
      <c r="K249" s="24">
        <f t="shared" si="81"/>
        <v>1.3466865913632158E-2</v>
      </c>
      <c r="M249" s="17" t="s">
        <v>22</v>
      </c>
      <c r="N249" s="43">
        <v>34.025000000000006</v>
      </c>
      <c r="O249" s="43">
        <v>0.14499999999999957</v>
      </c>
      <c r="P249" s="87">
        <f>_xlfn.STDEV.P(N249:N251)</f>
        <v>0.54037766857204295</v>
      </c>
      <c r="Q249" s="18">
        <v>24.444612484696762</v>
      </c>
      <c r="R249" s="19">
        <v>94175.176810651552</v>
      </c>
      <c r="S249" s="20">
        <v>3644.0290688315581</v>
      </c>
      <c r="T249" s="21">
        <f t="shared" si="82"/>
        <v>18525.039321425633</v>
      </c>
      <c r="U249" s="22">
        <f t="shared" si="83"/>
        <v>1.3195444317586245E-3</v>
      </c>
      <c r="V249" s="23">
        <f t="shared" si="84"/>
        <v>2.595653473934544E-4</v>
      </c>
      <c r="W249" s="24">
        <f t="shared" si="85"/>
        <v>6.7081277407413271E-3</v>
      </c>
    </row>
    <row r="250" spans="1:23" x14ac:dyDescent="0.25">
      <c r="A250" s="25" t="s">
        <v>22</v>
      </c>
      <c r="B250" s="44">
        <v>33.57</v>
      </c>
      <c r="C250" s="44">
        <v>0.34765883660086233</v>
      </c>
      <c r="D250" s="88"/>
      <c r="E250" s="26">
        <v>33.587268232147466</v>
      </c>
      <c r="F250" s="27">
        <v>58215.248165378136</v>
      </c>
      <c r="G250" s="28">
        <v>2589.7447850611402</v>
      </c>
      <c r="H250" s="29">
        <f t="shared" si="78"/>
        <v>12278.543698147925</v>
      </c>
      <c r="I250" s="30">
        <f t="shared" si="79"/>
        <v>2.7354439628873668E-3</v>
      </c>
      <c r="J250" s="31">
        <f t="shared" si="80"/>
        <v>5.7694967024331158E-4</v>
      </c>
      <c r="K250" s="32">
        <f t="shared" si="81"/>
        <v>1.296933521244817E-2</v>
      </c>
      <c r="M250" s="25" t="s">
        <v>22</v>
      </c>
      <c r="N250" s="44">
        <v>35.340000000000003</v>
      </c>
      <c r="O250" s="44">
        <v>4.00000000000027E-2</v>
      </c>
      <c r="P250" s="88"/>
      <c r="Q250" s="26">
        <v>10.334649464674037</v>
      </c>
      <c r="R250" s="27">
        <v>71569.676975913681</v>
      </c>
      <c r="S250" s="28">
        <v>2620.4723389976989</v>
      </c>
      <c r="T250" s="29">
        <f t="shared" si="82"/>
        <v>13694.756618004654</v>
      </c>
      <c r="U250" s="30">
        <f t="shared" si="83"/>
        <v>7.5464279891523987E-4</v>
      </c>
      <c r="V250" s="31">
        <f t="shared" si="84"/>
        <v>1.4439983385913698E-4</v>
      </c>
      <c r="W250" s="32">
        <f t="shared" si="85"/>
        <v>3.9438116979425642E-3</v>
      </c>
    </row>
    <row r="251" spans="1:23" ht="15.75" thickBot="1" x14ac:dyDescent="0.3">
      <c r="A251" s="33" t="s">
        <v>22</v>
      </c>
      <c r="B251" s="45">
        <v>34.745000000000005</v>
      </c>
      <c r="C251" s="45">
        <v>0.13500000000000156</v>
      </c>
      <c r="D251" s="89"/>
      <c r="E251" s="34">
        <v>15.28236660044281</v>
      </c>
      <c r="F251" s="35">
        <v>48786.219053787478</v>
      </c>
      <c r="G251" s="36">
        <v>1933.4370941181667</v>
      </c>
      <c r="H251" s="37">
        <f t="shared" si="78"/>
        <v>9712.1102547472765</v>
      </c>
      <c r="I251" s="38">
        <f t="shared" si="79"/>
        <v>1.57353718188823E-3</v>
      </c>
      <c r="J251" s="39">
        <f t="shared" si="80"/>
        <v>3.1325171117675238E-4</v>
      </c>
      <c r="K251" s="40">
        <f t="shared" si="81"/>
        <v>7.9042481635085409E-3</v>
      </c>
      <c r="M251" s="33" t="s">
        <v>22</v>
      </c>
      <c r="N251" s="45">
        <v>34.813333333333333</v>
      </c>
      <c r="O251" s="45">
        <v>0.58459862774005478</v>
      </c>
      <c r="P251" s="89"/>
      <c r="Q251" s="34">
        <v>15.620918731783632</v>
      </c>
      <c r="R251" s="35">
        <v>86520.980441308056</v>
      </c>
      <c r="S251" s="36">
        <v>2316.8582226856961</v>
      </c>
      <c r="T251" s="37">
        <f t="shared" si="82"/>
        <v>14158.278319424042</v>
      </c>
      <c r="U251" s="38">
        <f t="shared" si="83"/>
        <v>1.1033063752075676E-3</v>
      </c>
      <c r="V251" s="39">
        <f t="shared" si="84"/>
        <v>1.8054486498081423E-4</v>
      </c>
      <c r="W251" s="40">
        <f t="shared" si="85"/>
        <v>6.7422851251018306E-3</v>
      </c>
    </row>
    <row r="252" spans="1:23" x14ac:dyDescent="0.25">
      <c r="A252" s="17" t="s">
        <v>23</v>
      </c>
      <c r="B252" s="43">
        <v>32.72</v>
      </c>
      <c r="C252" s="43">
        <v>6.0000000000002274E-2</v>
      </c>
      <c r="D252" s="87">
        <f>_xlfn.STDEV.P(B252:B254)</f>
        <v>0.25500000000000256</v>
      </c>
      <c r="E252" s="18">
        <v>56.996685681691446</v>
      </c>
      <c r="F252" s="19">
        <v>351954.01983271661</v>
      </c>
      <c r="G252" s="20">
        <v>14558.561357054816</v>
      </c>
      <c r="H252" s="21">
        <f t="shared" si="78"/>
        <v>71581.730857787261</v>
      </c>
      <c r="I252" s="22">
        <f>(E252/H252)</f>
        <v>7.9624626281987797E-4</v>
      </c>
      <c r="J252" s="23">
        <f>(E252/F252)</f>
        <v>1.6194355645882924E-4</v>
      </c>
      <c r="K252" s="24">
        <f t="shared" si="81"/>
        <v>3.9149943654337716E-3</v>
      </c>
      <c r="M252" s="17" t="s">
        <v>23</v>
      </c>
      <c r="N252" s="43">
        <v>32.496666666666663</v>
      </c>
      <c r="O252" s="43">
        <v>7.586537784494049E-2</v>
      </c>
      <c r="P252" s="87">
        <f>_xlfn.STDEV.P(N252:N254)</f>
        <v>0.52394750467420304</v>
      </c>
      <c r="Q252" s="18">
        <v>65.953770568390198</v>
      </c>
      <c r="R252" s="19">
        <v>401982.87465393962</v>
      </c>
      <c r="S252" s="20">
        <v>15352.069515247678</v>
      </c>
      <c r="T252" s="21">
        <f t="shared" si="82"/>
        <v>78557.425082714966</v>
      </c>
      <c r="U252" s="22">
        <f>(Q252/T252)</f>
        <v>8.3956125724520523E-4</v>
      </c>
      <c r="V252" s="23">
        <f>(Q252/R252)</f>
        <v>1.6407109537979373E-4</v>
      </c>
      <c r="W252" s="24">
        <f t="shared" si="85"/>
        <v>4.2960833718792705E-3</v>
      </c>
    </row>
    <row r="253" spans="1:23" x14ac:dyDescent="0.25">
      <c r="A253" s="25" t="s">
        <v>23</v>
      </c>
      <c r="B253" s="44"/>
      <c r="C253" s="44"/>
      <c r="D253" s="88"/>
      <c r="E253" s="26"/>
      <c r="F253" s="27"/>
      <c r="G253" s="28"/>
      <c r="H253" s="29"/>
      <c r="I253" s="30"/>
      <c r="J253" s="31"/>
      <c r="K253" s="32"/>
      <c r="M253" s="25" t="s">
        <v>23</v>
      </c>
      <c r="N253" s="44">
        <v>33.693333333333335</v>
      </c>
      <c r="O253" s="44">
        <v>0.33209770985191633</v>
      </c>
      <c r="P253" s="88"/>
      <c r="Q253" s="26">
        <v>30.90768859422111</v>
      </c>
      <c r="R253" s="27">
        <v>339820.36005348788</v>
      </c>
      <c r="S253" s="28">
        <v>13082.595308853799</v>
      </c>
      <c r="T253" s="29">
        <f t="shared" si="82"/>
        <v>66676.32449594661</v>
      </c>
      <c r="U253" s="30">
        <f>(Q253/T253)</f>
        <v>4.6354817587613206E-4</v>
      </c>
      <c r="V253" s="31">
        <f>Q253/R253</f>
        <v>9.0953021735826024E-5</v>
      </c>
      <c r="W253" s="32">
        <f t="shared" si="85"/>
        <v>2.3625043704672247E-3</v>
      </c>
    </row>
    <row r="254" spans="1:23" ht="15.75" thickBot="1" x14ac:dyDescent="0.3">
      <c r="A254" s="33" t="s">
        <v>23</v>
      </c>
      <c r="B254" s="45">
        <v>33.230000000000004</v>
      </c>
      <c r="C254" s="45">
        <v>5.0000000000000711E-2</v>
      </c>
      <c r="D254" s="89"/>
      <c r="E254" s="34">
        <v>40.87293744798788</v>
      </c>
      <c r="F254" s="35">
        <v>341882.97181240964</v>
      </c>
      <c r="G254" s="36">
        <v>14003.826970662807</v>
      </c>
      <c r="H254" s="37">
        <f t="shared" ref="H254:H281" si="86">GEOMEAN(G254,F254)</f>
        <v>69192.990840669503</v>
      </c>
      <c r="I254" s="38">
        <f>(E254/H254)</f>
        <v>5.907092170954985E-4</v>
      </c>
      <c r="J254" s="39">
        <f>(E254/F254)</f>
        <v>1.1955242237222263E-4</v>
      </c>
      <c r="K254" s="40">
        <f t="shared" ref="K254:K281" si="87">E254/G254</f>
        <v>2.9186976912535605E-3</v>
      </c>
      <c r="M254" s="33" t="s">
        <v>23</v>
      </c>
      <c r="N254" s="45">
        <v>33.49666666666667</v>
      </c>
      <c r="O254" s="45">
        <v>0.26284765338288518</v>
      </c>
      <c r="P254" s="89"/>
      <c r="Q254" s="34">
        <v>34.829334809172821</v>
      </c>
      <c r="R254" s="35">
        <v>366585.10070322541</v>
      </c>
      <c r="S254" s="36">
        <v>12342.924485324365</v>
      </c>
      <c r="T254" s="37">
        <f t="shared" si="82"/>
        <v>67266.129778848874</v>
      </c>
      <c r="U254" s="38">
        <f>(Q254/T254)</f>
        <v>5.1778413480426722E-4</v>
      </c>
      <c r="V254" s="39">
        <f>(Q254/R254)</f>
        <v>9.5010230209463539E-5</v>
      </c>
      <c r="W254" s="40">
        <f t="shared" si="85"/>
        <v>2.8218057114895753E-3</v>
      </c>
    </row>
    <row r="255" spans="1:23" x14ac:dyDescent="0.25">
      <c r="A255" s="17" t="s">
        <v>24</v>
      </c>
      <c r="B255" s="43"/>
      <c r="C255" s="43"/>
      <c r="D255" s="87">
        <f>_xlfn.STDEV.P(B255:B257)</f>
        <v>0.93249999999999744</v>
      </c>
      <c r="E255" s="18">
        <v>0</v>
      </c>
      <c r="F255" s="19">
        <v>39838.596926096805</v>
      </c>
      <c r="G255" s="20">
        <v>2642.9696387866734</v>
      </c>
      <c r="H255" s="21">
        <f t="shared" si="86"/>
        <v>10261.198864047707</v>
      </c>
      <c r="I255" s="22">
        <f>E255/H255</f>
        <v>0</v>
      </c>
      <c r="J255" s="23">
        <f>E255/F255</f>
        <v>0</v>
      </c>
      <c r="K255" s="24">
        <f t="shared" si="87"/>
        <v>0</v>
      </c>
      <c r="M255" s="17" t="s">
        <v>24</v>
      </c>
      <c r="N255" s="43">
        <v>37.57</v>
      </c>
      <c r="O255" s="43">
        <v>0.36999999999999744</v>
      </c>
      <c r="P255" s="87">
        <f>_xlfn.STDEV.P(N255:N257)</f>
        <v>0.68707512123655057</v>
      </c>
      <c r="Q255" s="18">
        <v>2.4867652219610119</v>
      </c>
      <c r="R255" s="19">
        <v>38902.895140199827</v>
      </c>
      <c r="S255" s="20">
        <v>1489.5344525467317</v>
      </c>
      <c r="T255" s="21">
        <f t="shared" si="82"/>
        <v>7612.3059985224227</v>
      </c>
      <c r="U255" s="22">
        <f>Q255/T255</f>
        <v>3.2667699149820074E-4</v>
      </c>
      <c r="V255" s="23">
        <f>Q255/R255</f>
        <v>6.3922369093588201E-5</v>
      </c>
      <c r="W255" s="24">
        <f t="shared" si="85"/>
        <v>1.6694915768542748E-3</v>
      </c>
    </row>
    <row r="256" spans="1:23" x14ac:dyDescent="0.25">
      <c r="A256" s="25" t="s">
        <v>24</v>
      </c>
      <c r="B256" s="44">
        <v>35.17</v>
      </c>
      <c r="C256" s="44">
        <v>0.25</v>
      </c>
      <c r="D256" s="88"/>
      <c r="E256" s="26">
        <v>11.694686045673111</v>
      </c>
      <c r="F256" s="27">
        <v>48677.050553823763</v>
      </c>
      <c r="G256" s="28">
        <v>3257.7119226581121</v>
      </c>
      <c r="H256" s="29">
        <f t="shared" si="86"/>
        <v>12592.688670376288</v>
      </c>
      <c r="I256" s="30">
        <f>E256/H256</f>
        <v>9.2868857094706967E-4</v>
      </c>
      <c r="J256" s="31">
        <f>E256/F256</f>
        <v>2.4025050640120286E-4</v>
      </c>
      <c r="K256" s="32">
        <f t="shared" si="87"/>
        <v>3.5898465927370568E-3</v>
      </c>
      <c r="M256" s="25" t="s">
        <v>24</v>
      </c>
      <c r="N256" s="44">
        <v>37.155000000000001</v>
      </c>
      <c r="O256" s="44">
        <v>6.4999999999997726E-2</v>
      </c>
      <c r="P256" s="88"/>
      <c r="Q256" s="26">
        <v>3.1692411725774967</v>
      </c>
      <c r="R256" s="27">
        <v>48626.027514750662</v>
      </c>
      <c r="S256" s="28">
        <v>1539.9045358596677</v>
      </c>
      <c r="T256" s="29">
        <f t="shared" si="82"/>
        <v>8653.2907226558345</v>
      </c>
      <c r="U256" s="30">
        <f>Q256/T256</f>
        <v>3.6624693127203814E-4</v>
      </c>
      <c r="V256" s="31">
        <f>Q256/R256</f>
        <v>6.5175819094333997E-5</v>
      </c>
      <c r="W256" s="32">
        <f t="shared" si="85"/>
        <v>2.0580763929033009E-3</v>
      </c>
    </row>
    <row r="257" spans="1:23" ht="15.75" thickBot="1" x14ac:dyDescent="0.3">
      <c r="A257" s="33" t="s">
        <v>24</v>
      </c>
      <c r="B257" s="45">
        <v>37.034999999999997</v>
      </c>
      <c r="C257" s="45">
        <v>0.38500000000000156</v>
      </c>
      <c r="D257" s="89"/>
      <c r="E257" s="34">
        <v>3.5321954744627284</v>
      </c>
      <c r="F257" s="35">
        <v>52697.728796272633</v>
      </c>
      <c r="G257" s="36">
        <v>3300.0519843263064</v>
      </c>
      <c r="H257" s="37">
        <f t="shared" si="86"/>
        <v>13187.313770576215</v>
      </c>
      <c r="I257" s="38">
        <f>E257/H257</f>
        <v>2.6784798905322402E-4</v>
      </c>
      <c r="J257" s="39">
        <f>E257/F257</f>
        <v>6.7027470730627852E-5</v>
      </c>
      <c r="K257" s="40">
        <f t="shared" si="87"/>
        <v>1.0703454040236319E-3</v>
      </c>
      <c r="M257" s="33" t="s">
        <v>24</v>
      </c>
      <c r="N257" s="45">
        <v>35.950000000000003</v>
      </c>
      <c r="O257" s="45">
        <v>0.16000000000000014</v>
      </c>
      <c r="P257" s="89"/>
      <c r="Q257" s="34">
        <v>6.9806355476463899</v>
      </c>
      <c r="R257" s="35">
        <v>61061.425338843685</v>
      </c>
      <c r="S257" s="36">
        <v>3230.7077142878165</v>
      </c>
      <c r="T257" s="37">
        <f t="shared" si="82"/>
        <v>14045.341501281193</v>
      </c>
      <c r="U257" s="38">
        <f>Q257/T257</f>
        <v>4.9700717828823373E-4</v>
      </c>
      <c r="V257" s="39">
        <f>Q257/R257</f>
        <v>1.1432152965492145E-4</v>
      </c>
      <c r="W257" s="40">
        <f t="shared" si="85"/>
        <v>2.1607140493627771E-3</v>
      </c>
    </row>
    <row r="258" spans="1:23" x14ac:dyDescent="0.25">
      <c r="A258" s="17" t="s">
        <v>16</v>
      </c>
      <c r="B258" s="43">
        <v>34.655000000000001</v>
      </c>
      <c r="C258" s="43">
        <v>1.5000000000000568E-2</v>
      </c>
      <c r="D258" s="87">
        <f>_xlfn.STDEV.P(B258:B260)</f>
        <v>0.33556751266407631</v>
      </c>
      <c r="E258" s="18">
        <v>16.143599225801605</v>
      </c>
      <c r="F258" s="19">
        <v>192549.9737496122</v>
      </c>
      <c r="G258" s="20">
        <v>5092.4923682916597</v>
      </c>
      <c r="H258" s="21">
        <f t="shared" si="86"/>
        <v>31313.883052643909</v>
      </c>
      <c r="I258" s="22">
        <f>(E258/H258)</f>
        <v>5.1554127601043597E-4</v>
      </c>
      <c r="J258" s="23">
        <f>(E258/F258)</f>
        <v>8.3841087648209138E-5</v>
      </c>
      <c r="K258" s="24">
        <f t="shared" si="87"/>
        <v>3.1700782364092531E-3</v>
      </c>
      <c r="M258" s="17" t="s">
        <v>16</v>
      </c>
      <c r="N258" s="43">
        <v>34.230000000000004</v>
      </c>
      <c r="O258" s="43">
        <v>1.9999999999999574E-2</v>
      </c>
      <c r="P258" s="87">
        <f>_xlfn.STDEV.P(N258:N260)</f>
        <v>0.29908192857476285</v>
      </c>
      <c r="Q258" s="18">
        <v>21.294959921097657</v>
      </c>
      <c r="R258" s="19">
        <v>192540.54489738098</v>
      </c>
      <c r="S258" s="20">
        <v>5887.6016933033816</v>
      </c>
      <c r="T258" s="21">
        <f t="shared" si="82"/>
        <v>33669.007086152335</v>
      </c>
      <c r="U258" s="22">
        <f>(Q258/T258)</f>
        <v>6.3247959366927761E-4</v>
      </c>
      <c r="V258" s="23">
        <f>(Q258/R258)</f>
        <v>1.1059987356142212E-4</v>
      </c>
      <c r="W258" s="24">
        <f t="shared" si="85"/>
        <v>3.6169158564715344E-3</v>
      </c>
    </row>
    <row r="259" spans="1:23" x14ac:dyDescent="0.25">
      <c r="A259" s="25" t="s">
        <v>16</v>
      </c>
      <c r="B259" s="44">
        <v>34.155000000000001</v>
      </c>
      <c r="C259" s="44">
        <v>8.5000000000000853E-2</v>
      </c>
      <c r="D259" s="88"/>
      <c r="E259" s="26">
        <v>22.393813153739167</v>
      </c>
      <c r="F259" s="27">
        <v>204645.44505756162</v>
      </c>
      <c r="G259" s="28">
        <v>5870.3856402909851</v>
      </c>
      <c r="H259" s="29">
        <f t="shared" si="86"/>
        <v>34660.462807309246</v>
      </c>
      <c r="I259" s="30">
        <f>(E259/H259)</f>
        <v>6.4609100225334346E-4</v>
      </c>
      <c r="J259" s="31">
        <f>(E259/F259)</f>
        <v>1.0942737155689123E-4</v>
      </c>
      <c r="K259" s="32">
        <f t="shared" si="87"/>
        <v>3.8147090371782023E-3</v>
      </c>
      <c r="M259" s="25" t="s">
        <v>16</v>
      </c>
      <c r="N259" s="44">
        <v>34.050000000000004</v>
      </c>
      <c r="O259" s="44">
        <v>0.15121728296285195</v>
      </c>
      <c r="P259" s="88"/>
      <c r="Q259" s="26">
        <v>24.05870752373399</v>
      </c>
      <c r="R259" s="27">
        <v>216018.77134305364</v>
      </c>
      <c r="S259" s="28">
        <v>5227.8705241077396</v>
      </c>
      <c r="T259" s="29">
        <f t="shared" si="82"/>
        <v>33605.329448739525</v>
      </c>
      <c r="U259" s="30">
        <f>(Q259/T259)</f>
        <v>7.159194067843423E-4</v>
      </c>
      <c r="V259" s="31">
        <f>(Q259/R259)</f>
        <v>1.1137322638284521E-4</v>
      </c>
      <c r="W259" s="32">
        <f t="shared" si="85"/>
        <v>4.6020090613931534E-3</v>
      </c>
    </row>
    <row r="260" spans="1:23" ht="15.75" thickBot="1" x14ac:dyDescent="0.3">
      <c r="A260" s="33" t="s">
        <v>16</v>
      </c>
      <c r="B260" s="45">
        <v>34.97</v>
      </c>
      <c r="C260" s="45">
        <v>6.0000000000002274E-2</v>
      </c>
      <c r="D260" s="89"/>
      <c r="E260" s="34">
        <v>13.157618089727409</v>
      </c>
      <c r="F260" s="35">
        <v>143210.07247183833</v>
      </c>
      <c r="G260" s="36">
        <v>4004.3502345027191</v>
      </c>
      <c r="H260" s="37">
        <f t="shared" si="86"/>
        <v>23947.093503925633</v>
      </c>
      <c r="I260" s="38">
        <f>(E260/H260)</f>
        <v>5.4944530481623949E-4</v>
      </c>
      <c r="J260" s="39">
        <f>(E260/F260)</f>
        <v>9.1876345445707398E-5</v>
      </c>
      <c r="K260" s="40">
        <f t="shared" si="87"/>
        <v>3.2858309885976768E-3</v>
      </c>
      <c r="M260" s="33" t="s">
        <v>16</v>
      </c>
      <c r="N260" s="45">
        <v>33.525000000000006</v>
      </c>
      <c r="O260" s="45">
        <v>0.10500000000000043</v>
      </c>
      <c r="P260" s="89"/>
      <c r="Q260" s="34">
        <v>33.786728874106416</v>
      </c>
      <c r="R260" s="35">
        <v>235615.1512990309</v>
      </c>
      <c r="S260" s="36">
        <v>5731.9994364801487</v>
      </c>
      <c r="T260" s="37">
        <f t="shared" si="82"/>
        <v>36749.774345868165</v>
      </c>
      <c r="U260" s="38">
        <f>(Q260/T260)</f>
        <v>9.1937241725962085E-4</v>
      </c>
      <c r="V260" s="39">
        <f>(Q260/R260)</f>
        <v>1.4339794655746056E-4</v>
      </c>
      <c r="W260" s="40">
        <f t="shared" si="85"/>
        <v>5.8944054772716182E-3</v>
      </c>
    </row>
    <row r="261" spans="1:23" x14ac:dyDescent="0.25">
      <c r="A261" s="17" t="s">
        <v>25</v>
      </c>
      <c r="B261" s="43">
        <v>35.603333333333332</v>
      </c>
      <c r="C261" s="43">
        <v>0.33865748019036812</v>
      </c>
      <c r="D261" s="87">
        <f>_xlfn.STDEV.P(B261:B263)</f>
        <v>0.663333333333334</v>
      </c>
      <c r="E261" s="18">
        <v>8.9087102584515936</v>
      </c>
      <c r="F261" s="19">
        <v>99034.739071811389</v>
      </c>
      <c r="G261" s="20">
        <v>4384.32213788016</v>
      </c>
      <c r="H261" s="21">
        <f t="shared" si="86"/>
        <v>20837.471030135301</v>
      </c>
      <c r="I261" s="22">
        <f t="shared" ref="I261:I281" si="88">E261/H261</f>
        <v>4.2753318027738358E-4</v>
      </c>
      <c r="J261" s="23">
        <f t="shared" ref="J261:J281" si="89">E261/F261</f>
        <v>8.9955406980895574E-5</v>
      </c>
      <c r="K261" s="24">
        <f t="shared" si="87"/>
        <v>2.0319470098880544E-3</v>
      </c>
      <c r="M261" s="17" t="s">
        <v>25</v>
      </c>
      <c r="N261" s="43">
        <v>38.14</v>
      </c>
      <c r="O261" s="43">
        <v>0.35999999999999943</v>
      </c>
      <c r="P261" s="87">
        <f>_xlfn.STDEV.P(N261:N263)</f>
        <v>5.169354139757066E-2</v>
      </c>
      <c r="Q261" s="18">
        <v>1.7127103879893548</v>
      </c>
      <c r="R261" s="19">
        <v>93371.949592433011</v>
      </c>
      <c r="S261" s="20">
        <v>3884.9115907368546</v>
      </c>
      <c r="T261" s="21">
        <f t="shared" si="82"/>
        <v>19045.780877174355</v>
      </c>
      <c r="U261" s="22">
        <f t="shared" ref="U261:U281" si="90">Q261/T261</f>
        <v>8.9925973580950576E-5</v>
      </c>
      <c r="V261" s="23">
        <f t="shared" ref="V261:V281" si="91">Q261/R261</f>
        <v>1.8342879156591533E-5</v>
      </c>
      <c r="W261" s="24">
        <f t="shared" si="85"/>
        <v>4.4086212722913048E-4</v>
      </c>
    </row>
    <row r="262" spans="1:23" x14ac:dyDescent="0.25">
      <c r="A262" s="25" t="s">
        <v>25</v>
      </c>
      <c r="B262" s="44"/>
      <c r="C262" s="44"/>
      <c r="D262" s="88"/>
      <c r="E262" s="26">
        <v>0</v>
      </c>
      <c r="F262" s="27">
        <v>75608.645505199558</v>
      </c>
      <c r="G262" s="28">
        <v>4242.1706658731318</v>
      </c>
      <c r="H262" s="29">
        <f t="shared" si="86"/>
        <v>17909.348900743378</v>
      </c>
      <c r="I262" s="30">
        <f t="shared" si="88"/>
        <v>0</v>
      </c>
      <c r="J262" s="31">
        <f t="shared" si="89"/>
        <v>0</v>
      </c>
      <c r="K262" s="32">
        <f t="shared" si="87"/>
        <v>0</v>
      </c>
      <c r="M262" s="25" t="s">
        <v>25</v>
      </c>
      <c r="N262" s="44">
        <v>38.114999999999995</v>
      </c>
      <c r="O262" s="44">
        <v>0.53500000000000014</v>
      </c>
      <c r="P262" s="88"/>
      <c r="Q262" s="26">
        <v>1.7979873053257101</v>
      </c>
      <c r="R262" s="27">
        <v>90593.893171442556</v>
      </c>
      <c r="S262" s="28">
        <v>4703.6418571209224</v>
      </c>
      <c r="T262" s="29">
        <f t="shared" si="82"/>
        <v>20642.703987625711</v>
      </c>
      <c r="U262" s="30">
        <f t="shared" si="90"/>
        <v>8.7100377276325581E-5</v>
      </c>
      <c r="V262" s="31">
        <f t="shared" si="91"/>
        <v>1.9846672246694884E-5</v>
      </c>
      <c r="W262" s="32">
        <f t="shared" si="85"/>
        <v>3.8225429570146944E-4</v>
      </c>
    </row>
    <row r="263" spans="1:23" ht="15.75" thickBot="1" x14ac:dyDescent="0.3">
      <c r="A263" s="33" t="s">
        <v>25</v>
      </c>
      <c r="B263" s="45">
        <v>36.93</v>
      </c>
      <c r="C263" s="45">
        <v>0.5</v>
      </c>
      <c r="D263" s="89"/>
      <c r="E263" s="34">
        <v>3.8626249552651224</v>
      </c>
      <c r="F263" s="35">
        <v>76250.494020240018</v>
      </c>
      <c r="G263" s="36">
        <v>3947.8940571768921</v>
      </c>
      <c r="H263" s="37">
        <f t="shared" si="86"/>
        <v>17350.183635895839</v>
      </c>
      <c r="I263" s="38">
        <f t="shared" si="88"/>
        <v>2.2262732408628389E-4</v>
      </c>
      <c r="J263" s="39">
        <f t="shared" si="89"/>
        <v>5.065704825780962E-5</v>
      </c>
      <c r="K263" s="40">
        <f t="shared" si="87"/>
        <v>9.7840137028075555E-4</v>
      </c>
      <c r="M263" s="33" t="s">
        <v>25</v>
      </c>
      <c r="N263" s="45">
        <v>38.019999999999996</v>
      </c>
      <c r="O263" s="45">
        <v>0.73999999999999844</v>
      </c>
      <c r="P263" s="89"/>
      <c r="Q263" s="34">
        <v>2.0157556407762289</v>
      </c>
      <c r="R263" s="35">
        <v>95438.404501992234</v>
      </c>
      <c r="S263" s="36">
        <v>3437.8888036014673</v>
      </c>
      <c r="T263" s="37">
        <f t="shared" si="82"/>
        <v>18113.713652119684</v>
      </c>
      <c r="U263" s="38">
        <f t="shared" si="90"/>
        <v>1.1128339994158754E-4</v>
      </c>
      <c r="V263" s="39">
        <f t="shared" si="91"/>
        <v>2.1121011518315469E-5</v>
      </c>
      <c r="W263" s="40">
        <f t="shared" si="85"/>
        <v>5.8633532261560101E-4</v>
      </c>
    </row>
    <row r="264" spans="1:23" x14ac:dyDescent="0.25">
      <c r="A264" s="17" t="s">
        <v>15</v>
      </c>
      <c r="B264" s="43">
        <v>34.340000000000003</v>
      </c>
      <c r="C264" s="43">
        <v>0.34068558329736565</v>
      </c>
      <c r="D264" s="87">
        <f>_xlfn.STDEV.P(B264:B266)</f>
        <v>0.39508086373410622</v>
      </c>
      <c r="E264" s="18">
        <v>20.303891223699541</v>
      </c>
      <c r="F264" s="19">
        <v>284700.60433820391</v>
      </c>
      <c r="G264" s="20">
        <v>6659.5842584544598</v>
      </c>
      <c r="H264" s="21">
        <f t="shared" si="86"/>
        <v>43542.940449895825</v>
      </c>
      <c r="I264" s="22">
        <f t="shared" si="88"/>
        <v>4.6629582232883212E-4</v>
      </c>
      <c r="J264" s="23">
        <f t="shared" si="89"/>
        <v>7.1316642516079708E-5</v>
      </c>
      <c r="K264" s="24">
        <f t="shared" si="87"/>
        <v>3.0488226345245788E-3</v>
      </c>
      <c r="M264" s="17" t="s">
        <v>15</v>
      </c>
      <c r="N264" s="43">
        <v>34.299999999999997</v>
      </c>
      <c r="O264" s="43">
        <v>8.9999999999999858E-2</v>
      </c>
      <c r="P264" s="87">
        <f>_xlfn.STDEV.P(N264:N266)</f>
        <v>0.22848535085548521</v>
      </c>
      <c r="Q264" s="18">
        <v>20.378801029388526</v>
      </c>
      <c r="R264" s="19">
        <v>260574.36650337515</v>
      </c>
      <c r="S264" s="20">
        <v>6236.2268335758718</v>
      </c>
      <c r="T264" s="21">
        <f t="shared" si="82"/>
        <v>40311.299365443207</v>
      </c>
      <c r="U264" s="22">
        <f t="shared" si="90"/>
        <v>5.0553570215248925E-4</v>
      </c>
      <c r="V264" s="23">
        <f t="shared" si="91"/>
        <v>7.8207236202278418E-5</v>
      </c>
      <c r="W264" s="24">
        <f t="shared" si="85"/>
        <v>3.2678094580634838E-3</v>
      </c>
    </row>
    <row r="265" spans="1:23" x14ac:dyDescent="0.25">
      <c r="A265" s="25" t="s">
        <v>15</v>
      </c>
      <c r="B265" s="44">
        <v>34.54</v>
      </c>
      <c r="C265" s="44">
        <v>3.9999999999999147E-2</v>
      </c>
      <c r="D265" s="88"/>
      <c r="E265" s="26">
        <v>17.404763773317161</v>
      </c>
      <c r="F265" s="27">
        <v>291014.84307000751</v>
      </c>
      <c r="G265" s="28">
        <v>8079.7085392703702</v>
      </c>
      <c r="H265" s="29">
        <f t="shared" si="86"/>
        <v>48490.361027808052</v>
      </c>
      <c r="I265" s="30">
        <f t="shared" si="88"/>
        <v>3.5893244357029943E-4</v>
      </c>
      <c r="J265" s="31">
        <f t="shared" si="89"/>
        <v>5.980713419875361E-5</v>
      </c>
      <c r="K265" s="32">
        <f t="shared" si="87"/>
        <v>2.1541326260376319E-3</v>
      </c>
      <c r="M265" s="25" t="s">
        <v>15</v>
      </c>
      <c r="N265" s="44">
        <v>33.745000000000005</v>
      </c>
      <c r="O265" s="44">
        <v>4.4999999999998153E-2</v>
      </c>
      <c r="P265" s="88"/>
      <c r="Q265" s="26">
        <v>29.218966887009053</v>
      </c>
      <c r="R265" s="27">
        <v>257762.64018597917</v>
      </c>
      <c r="S265" s="28">
        <v>5867.7278578487494</v>
      </c>
      <c r="T265" s="29">
        <f t="shared" si="82"/>
        <v>38890.629006637493</v>
      </c>
      <c r="U265" s="30">
        <f t="shared" si="90"/>
        <v>7.513112447222756E-4</v>
      </c>
      <c r="V265" s="31">
        <f t="shared" si="91"/>
        <v>1.1335609716725116E-4</v>
      </c>
      <c r="W265" s="32">
        <f t="shared" si="85"/>
        <v>4.9796049842232171E-3</v>
      </c>
    </row>
    <row r="266" spans="1:23" ht="15.75" thickBot="1" x14ac:dyDescent="0.3">
      <c r="A266" s="33" t="s">
        <v>15</v>
      </c>
      <c r="B266" s="45">
        <v>35.26</v>
      </c>
      <c r="C266" s="45">
        <v>0.10614455552060358</v>
      </c>
      <c r="D266" s="89"/>
      <c r="E266" s="34">
        <v>10.909968363233434</v>
      </c>
      <c r="F266" s="35">
        <v>302639.62556027784</v>
      </c>
      <c r="G266" s="36">
        <v>7433.4934869273611</v>
      </c>
      <c r="H266" s="37">
        <f t="shared" si="86"/>
        <v>47430.682954058975</v>
      </c>
      <c r="I266" s="38">
        <f t="shared" si="88"/>
        <v>2.3001921295969429E-4</v>
      </c>
      <c r="J266" s="39">
        <f t="shared" si="89"/>
        <v>3.6049371733908832E-5</v>
      </c>
      <c r="K266" s="40">
        <f t="shared" si="87"/>
        <v>1.467677126834085E-3</v>
      </c>
      <c r="M266" s="33" t="s">
        <v>15</v>
      </c>
      <c r="N266" s="45">
        <v>33.96</v>
      </c>
      <c r="O266" s="45">
        <v>0.25390286856722738</v>
      </c>
      <c r="P266" s="89"/>
      <c r="Q266" s="34">
        <v>25.744858401272513</v>
      </c>
      <c r="R266" s="35">
        <v>310047.93447160767</v>
      </c>
      <c r="S266" s="36">
        <v>7403.1635008852054</v>
      </c>
      <c r="T266" s="37">
        <f t="shared" si="82"/>
        <v>47909.660320284616</v>
      </c>
      <c r="U266" s="38">
        <f t="shared" si="90"/>
        <v>5.373625742525317E-4</v>
      </c>
      <c r="V266" s="39">
        <f t="shared" si="91"/>
        <v>8.3035090832479241E-5</v>
      </c>
      <c r="W266" s="40">
        <f t="shared" si="85"/>
        <v>3.4775482667908347E-3</v>
      </c>
    </row>
    <row r="267" spans="1:23" x14ac:dyDescent="0.25">
      <c r="A267" s="17" t="s">
        <v>26</v>
      </c>
      <c r="B267" s="43"/>
      <c r="C267" s="43"/>
      <c r="D267" s="87"/>
      <c r="E267" s="18">
        <v>0</v>
      </c>
      <c r="F267" s="19">
        <v>37671.235852419173</v>
      </c>
      <c r="G267" s="20">
        <v>1396.7744655359547</v>
      </c>
      <c r="H267" s="21">
        <f t="shared" si="86"/>
        <v>7253.841763082627</v>
      </c>
      <c r="I267" s="22">
        <f t="shared" si="88"/>
        <v>0</v>
      </c>
      <c r="J267" s="23">
        <f t="shared" si="89"/>
        <v>0</v>
      </c>
      <c r="K267" s="24">
        <f t="shared" si="87"/>
        <v>0</v>
      </c>
      <c r="M267" s="17" t="s">
        <v>26</v>
      </c>
      <c r="N267" s="43">
        <v>38.349999999999994</v>
      </c>
      <c r="O267" s="43">
        <v>5.0000000000000711E-2</v>
      </c>
      <c r="P267" s="87">
        <f>_xlfn.STDEV.P(N267:N269)</f>
        <v>0.55937961667864755</v>
      </c>
      <c r="Q267" s="18">
        <v>1.4542953053944725</v>
      </c>
      <c r="R267" s="19">
        <v>85752.474295322332</v>
      </c>
      <c r="S267" s="20">
        <v>4652.4956220582908</v>
      </c>
      <c r="T267" s="21">
        <f t="shared" si="82"/>
        <v>19974.058456899871</v>
      </c>
      <c r="U267" s="22">
        <f t="shared" si="90"/>
        <v>7.2809204425458075E-5</v>
      </c>
      <c r="V267" s="23">
        <f t="shared" si="91"/>
        <v>1.6959222662031131E-5</v>
      </c>
      <c r="W267" s="24">
        <f t="shared" si="85"/>
        <v>3.1258391700561859E-4</v>
      </c>
    </row>
    <row r="268" spans="1:23" x14ac:dyDescent="0.25">
      <c r="A268" s="25" t="s">
        <v>26</v>
      </c>
      <c r="B268" s="44"/>
      <c r="C268" s="44"/>
      <c r="D268" s="88"/>
      <c r="E268" s="26">
        <v>0</v>
      </c>
      <c r="F268" s="27">
        <v>50187.242396779555</v>
      </c>
      <c r="G268" s="28">
        <v>2005.7849915457366</v>
      </c>
      <c r="H268" s="29">
        <f t="shared" si="86"/>
        <v>10033.185813415812</v>
      </c>
      <c r="I268" s="30">
        <f t="shared" si="88"/>
        <v>0</v>
      </c>
      <c r="J268" s="31">
        <f t="shared" si="89"/>
        <v>0</v>
      </c>
      <c r="K268" s="32">
        <f t="shared" si="87"/>
        <v>0</v>
      </c>
      <c r="M268" s="25" t="s">
        <v>26</v>
      </c>
      <c r="N268" s="44">
        <v>37.305000000000007</v>
      </c>
      <c r="O268" s="44">
        <v>0.71499999999999986</v>
      </c>
      <c r="P268" s="88"/>
      <c r="Q268" s="26">
        <v>3.18886054954918</v>
      </c>
      <c r="R268" s="27">
        <v>104825.31950491974</v>
      </c>
      <c r="S268" s="28">
        <v>4112.4998334399761</v>
      </c>
      <c r="T268" s="29">
        <f t="shared" si="82"/>
        <v>20762.805903930104</v>
      </c>
      <c r="U268" s="30">
        <f t="shared" si="90"/>
        <v>1.5358524104613309E-4</v>
      </c>
      <c r="V268" s="31">
        <f t="shared" si="91"/>
        <v>3.042070908641035E-5</v>
      </c>
      <c r="W268" s="32">
        <f t="shared" si="85"/>
        <v>7.7540685196376014E-4</v>
      </c>
    </row>
    <row r="269" spans="1:23" ht="15.75" thickBot="1" x14ac:dyDescent="0.3">
      <c r="A269" s="33" t="s">
        <v>26</v>
      </c>
      <c r="B269" s="45"/>
      <c r="C269" s="45"/>
      <c r="D269" s="89"/>
      <c r="E269" s="34">
        <v>0</v>
      </c>
      <c r="F269" s="35">
        <v>74195.191507580923</v>
      </c>
      <c r="G269" s="36">
        <v>3609.409477705512</v>
      </c>
      <c r="H269" s="37">
        <f t="shared" si="86"/>
        <v>16364.62121247046</v>
      </c>
      <c r="I269" s="38">
        <f t="shared" si="88"/>
        <v>0</v>
      </c>
      <c r="J269" s="39">
        <f t="shared" si="89"/>
        <v>0</v>
      </c>
      <c r="K269" s="40">
        <f t="shared" si="87"/>
        <v>0</v>
      </c>
      <c r="M269" s="33" t="s">
        <v>26</v>
      </c>
      <c r="N269" s="45">
        <v>38.594999999999999</v>
      </c>
      <c r="O269" s="45">
        <v>0.90500000000000114</v>
      </c>
      <c r="P269" s="89"/>
      <c r="Q269" s="34">
        <v>1.4607911542293301</v>
      </c>
      <c r="R269" s="35">
        <v>94783.117192023579</v>
      </c>
      <c r="S269" s="36">
        <v>4685.5337498275339</v>
      </c>
      <c r="T269" s="37">
        <f t="shared" si="82"/>
        <v>21073.905535450347</v>
      </c>
      <c r="U269" s="38">
        <f t="shared" si="90"/>
        <v>6.9317533561683646E-5</v>
      </c>
      <c r="V269" s="39">
        <f t="shared" si="91"/>
        <v>1.5411934081782471E-5</v>
      </c>
      <c r="W269" s="40">
        <f t="shared" si="85"/>
        <v>3.1176622178489253E-4</v>
      </c>
    </row>
    <row r="270" spans="1:23" x14ac:dyDescent="0.25">
      <c r="A270" s="17" t="s">
        <v>17</v>
      </c>
      <c r="B270" s="43">
        <v>34.524999999999999</v>
      </c>
      <c r="C270" s="43">
        <v>0.19500000000000028</v>
      </c>
      <c r="D270" s="87">
        <f>_xlfn.STDEV.P(B270:B272)</f>
        <v>0.65940629862526212</v>
      </c>
      <c r="E270" s="18">
        <v>17.711731556128601</v>
      </c>
      <c r="F270" s="19">
        <v>285061.62514354347</v>
      </c>
      <c r="G270" s="20">
        <v>8059.6652893766795</v>
      </c>
      <c r="H270" s="21">
        <f t="shared" si="86"/>
        <v>47932.257254407741</v>
      </c>
      <c r="I270" s="22">
        <f t="shared" si="88"/>
        <v>3.695159078805927E-4</v>
      </c>
      <c r="J270" s="23">
        <f t="shared" si="89"/>
        <v>6.2132991584573397E-5</v>
      </c>
      <c r="K270" s="24">
        <f t="shared" si="87"/>
        <v>2.1975765643114436E-3</v>
      </c>
      <c r="M270" s="17" t="s">
        <v>17</v>
      </c>
      <c r="N270" s="43">
        <v>34.373333333333335</v>
      </c>
      <c r="O270" s="43">
        <v>0.3347967874530593</v>
      </c>
      <c r="P270" s="87">
        <f>_xlfn.STDEV.P(N270:N272)</f>
        <v>0.62610692101526111</v>
      </c>
      <c r="Q270" s="18">
        <v>19.859829212865179</v>
      </c>
      <c r="R270" s="19">
        <v>277850.03681789106</v>
      </c>
      <c r="S270" s="20">
        <v>7110.0453856615568</v>
      </c>
      <c r="T270" s="21">
        <f t="shared" si="82"/>
        <v>44446.893841785386</v>
      </c>
      <c r="U270" s="22">
        <f t="shared" si="90"/>
        <v>4.4682153231132135E-4</v>
      </c>
      <c r="V270" s="23">
        <f t="shared" si="91"/>
        <v>7.1476791726616699E-5</v>
      </c>
      <c r="W270" s="24">
        <f t="shared" si="85"/>
        <v>2.7932070944181905E-3</v>
      </c>
    </row>
    <row r="271" spans="1:23" x14ac:dyDescent="0.25">
      <c r="A271" s="25" t="s">
        <v>17</v>
      </c>
      <c r="B271" s="44">
        <v>34.32</v>
      </c>
      <c r="C271" s="44">
        <v>0.18832595855767431</v>
      </c>
      <c r="D271" s="88"/>
      <c r="E271" s="26">
        <v>20.230906450003882</v>
      </c>
      <c r="F271" s="27">
        <v>292572.74926502409</v>
      </c>
      <c r="G271" s="28">
        <v>7140.7057892605853</v>
      </c>
      <c r="H271" s="29">
        <f t="shared" si="86"/>
        <v>45707.504027857867</v>
      </c>
      <c r="I271" s="30">
        <f t="shared" si="88"/>
        <v>4.426167405175641E-4</v>
      </c>
      <c r="J271" s="31">
        <f t="shared" si="89"/>
        <v>6.9148293888703625E-5</v>
      </c>
      <c r="K271" s="32">
        <f t="shared" si="87"/>
        <v>2.8331802271465349E-3</v>
      </c>
      <c r="M271" s="25" t="s">
        <v>17</v>
      </c>
      <c r="N271" s="44">
        <v>33.900000000000006</v>
      </c>
      <c r="O271" s="44">
        <v>1.9999999999999574E-2</v>
      </c>
      <c r="P271" s="88"/>
      <c r="Q271" s="26">
        <v>26.403131264971556</v>
      </c>
      <c r="R271" s="27">
        <v>301573.85479915858</v>
      </c>
      <c r="S271" s="28">
        <v>6606.6934886417321</v>
      </c>
      <c r="T271" s="29">
        <f t="shared" si="82"/>
        <v>44636.375556783147</v>
      </c>
      <c r="U271" s="30">
        <f t="shared" si="90"/>
        <v>5.9151602108427044E-4</v>
      </c>
      <c r="V271" s="31">
        <f t="shared" si="91"/>
        <v>8.7551128338215695E-5</v>
      </c>
      <c r="W271" s="32">
        <f t="shared" si="85"/>
        <v>3.996421403590765E-3</v>
      </c>
    </row>
    <row r="272" spans="1:23" ht="15.75" thickBot="1" x14ac:dyDescent="0.3">
      <c r="A272" s="33" t="s">
        <v>17</v>
      </c>
      <c r="B272" s="45">
        <v>35.81</v>
      </c>
      <c r="C272" s="45">
        <v>0.62944419927424899</v>
      </c>
      <c r="D272" s="89"/>
      <c r="E272" s="34">
        <v>10.125455061725575</v>
      </c>
      <c r="F272" s="35">
        <v>325964.39450865955</v>
      </c>
      <c r="G272" s="36">
        <v>9815.5356523494393</v>
      </c>
      <c r="H272" s="37">
        <f t="shared" si="86"/>
        <v>56564.256697107281</v>
      </c>
      <c r="I272" s="38">
        <f t="shared" si="88"/>
        <v>1.7900801058777803E-4</v>
      </c>
      <c r="J272" s="39">
        <f t="shared" si="89"/>
        <v>3.106307079025646E-5</v>
      </c>
      <c r="K272" s="40">
        <f t="shared" si="87"/>
        <v>1.0315743755973169E-3</v>
      </c>
      <c r="M272" s="33" t="s">
        <v>17</v>
      </c>
      <c r="N272" s="45">
        <v>35.400000000000006</v>
      </c>
      <c r="O272" s="45">
        <v>0.30000000000000071</v>
      </c>
      <c r="P272" s="89"/>
      <c r="Q272" s="34">
        <v>11.734057478901606</v>
      </c>
      <c r="R272" s="35">
        <v>311470.20576784835</v>
      </c>
      <c r="S272" s="36">
        <v>7792.178171847685</v>
      </c>
      <c r="T272" s="37">
        <f t="shared" si="82"/>
        <v>49264.909809773679</v>
      </c>
      <c r="U272" s="38">
        <f t="shared" si="90"/>
        <v>2.3818286736361149E-4</v>
      </c>
      <c r="V272" s="39">
        <f t="shared" si="91"/>
        <v>3.7673129762040499E-5</v>
      </c>
      <c r="W272" s="40">
        <f t="shared" si="85"/>
        <v>1.5058764340496621E-3</v>
      </c>
    </row>
    <row r="273" spans="1:23" x14ac:dyDescent="0.25">
      <c r="A273" s="17" t="s">
        <v>27</v>
      </c>
      <c r="B273" s="43">
        <v>37.473333333333329</v>
      </c>
      <c r="C273" s="43">
        <v>0.68902507614422503</v>
      </c>
      <c r="D273" s="87">
        <f>_xlfn.STDEV.P(B273:B275)</f>
        <v>0.100833333333334</v>
      </c>
      <c r="E273" s="18">
        <v>2.8312175875433394</v>
      </c>
      <c r="F273" s="19">
        <v>81835.365583602543</v>
      </c>
      <c r="G273" s="20">
        <v>5407.6056062582002</v>
      </c>
      <c r="H273" s="21">
        <f t="shared" si="86"/>
        <v>21036.477407590806</v>
      </c>
      <c r="I273" s="22">
        <f t="shared" si="88"/>
        <v>1.3458610644202828E-4</v>
      </c>
      <c r="J273" s="23">
        <f t="shared" si="89"/>
        <v>3.4596504425106813E-5</v>
      </c>
      <c r="K273" s="24">
        <f t="shared" si="87"/>
        <v>5.2356214444832709E-4</v>
      </c>
      <c r="M273" s="17" t="s">
        <v>27</v>
      </c>
      <c r="N273" s="43">
        <v>37.08</v>
      </c>
      <c r="O273" s="43">
        <v>0</v>
      </c>
      <c r="P273" s="87">
        <f>_xlfn.STDEV.P(N273:N275)</f>
        <v>0.66733716282617772</v>
      </c>
      <c r="Q273" s="18">
        <v>0</v>
      </c>
      <c r="R273" s="19">
        <v>86550.578123970787</v>
      </c>
      <c r="S273" s="20">
        <v>5107.9412824524661</v>
      </c>
      <c r="T273" s="21">
        <f t="shared" si="82"/>
        <v>21026.061709686808</v>
      </c>
      <c r="U273" s="22">
        <f t="shared" si="90"/>
        <v>0</v>
      </c>
      <c r="V273" s="23">
        <f t="shared" si="91"/>
        <v>0</v>
      </c>
      <c r="W273" s="24">
        <f t="shared" si="85"/>
        <v>0</v>
      </c>
    </row>
    <row r="274" spans="1:23" x14ac:dyDescent="0.25">
      <c r="A274" s="25" t="s">
        <v>27</v>
      </c>
      <c r="B274" s="44"/>
      <c r="C274" s="44"/>
      <c r="D274" s="88"/>
      <c r="E274" s="26">
        <v>0</v>
      </c>
      <c r="F274" s="27">
        <v>88119.938588201578</v>
      </c>
      <c r="G274" s="28">
        <v>5251.2537575081742</v>
      </c>
      <c r="H274" s="29">
        <f t="shared" si="86"/>
        <v>21511.396017522507</v>
      </c>
      <c r="I274" s="30">
        <f t="shared" si="88"/>
        <v>0</v>
      </c>
      <c r="J274" s="31">
        <f t="shared" si="89"/>
        <v>0</v>
      </c>
      <c r="K274" s="32">
        <f t="shared" si="87"/>
        <v>0</v>
      </c>
      <c r="M274" s="25" t="s">
        <v>27</v>
      </c>
      <c r="N274" s="44">
        <v>38.575000000000003</v>
      </c>
      <c r="O274" s="44">
        <v>0.875</v>
      </c>
      <c r="P274" s="88"/>
      <c r="Q274" s="26">
        <v>1.4649114934392784</v>
      </c>
      <c r="R274" s="27">
        <v>93811.286999003452</v>
      </c>
      <c r="S274" s="28">
        <v>3526.3187302086503</v>
      </c>
      <c r="T274" s="29">
        <f t="shared" si="82"/>
        <v>18188.141698633346</v>
      </c>
      <c r="U274" s="30">
        <f t="shared" si="90"/>
        <v>8.05421201193606E-5</v>
      </c>
      <c r="V274" s="31">
        <f t="shared" si="91"/>
        <v>1.5615514297920676E-5</v>
      </c>
      <c r="W274" s="32">
        <f t="shared" si="85"/>
        <v>4.1542231588141221E-4</v>
      </c>
    </row>
    <row r="275" spans="1:23" ht="15.75" thickBot="1" x14ac:dyDescent="0.3">
      <c r="A275" s="33" t="s">
        <v>27</v>
      </c>
      <c r="B275" s="45">
        <v>37.674999999999997</v>
      </c>
      <c r="C275" s="45">
        <v>4.9999999999990052E-3</v>
      </c>
      <c r="D275" s="89"/>
      <c r="E275" s="34">
        <v>2.2564524539427699</v>
      </c>
      <c r="F275" s="35">
        <v>90980.368283961827</v>
      </c>
      <c r="G275" s="36">
        <v>3358.2270105392031</v>
      </c>
      <c r="H275" s="37">
        <f t="shared" si="86"/>
        <v>17479.494563630979</v>
      </c>
      <c r="I275" s="38">
        <f t="shared" si="88"/>
        <v>1.2909140168375908E-4</v>
      </c>
      <c r="J275" s="39">
        <f t="shared" si="89"/>
        <v>2.48015313248687E-5</v>
      </c>
      <c r="K275" s="40">
        <f t="shared" si="87"/>
        <v>6.7191778484935408E-4</v>
      </c>
      <c r="M275" s="33" t="s">
        <v>27</v>
      </c>
      <c r="N275" s="45">
        <v>37.254999999999995</v>
      </c>
      <c r="O275" s="45">
        <v>4.4999999999998153E-2</v>
      </c>
      <c r="P275" s="89"/>
      <c r="Q275" s="34">
        <v>2.9679462240081538</v>
      </c>
      <c r="R275" s="35">
        <v>51988.398175569753</v>
      </c>
      <c r="S275" s="36">
        <v>1295.1371780148136</v>
      </c>
      <c r="T275" s="37">
        <f t="shared" si="82"/>
        <v>8205.614376914009</v>
      </c>
      <c r="U275" s="38">
        <f t="shared" si="90"/>
        <v>3.6169701471205955E-4</v>
      </c>
      <c r="V275" s="39">
        <f t="shared" si="91"/>
        <v>5.7088626081248314E-5</v>
      </c>
      <c r="W275" s="40">
        <f t="shared" si="85"/>
        <v>2.2916076183971661E-3</v>
      </c>
    </row>
    <row r="276" spans="1:23" x14ac:dyDescent="0.25">
      <c r="A276" s="17" t="s">
        <v>14</v>
      </c>
      <c r="B276" s="43"/>
      <c r="C276" s="43"/>
      <c r="D276" s="87"/>
      <c r="E276" s="18">
        <v>0</v>
      </c>
      <c r="F276" s="19">
        <v>40918.507180610155</v>
      </c>
      <c r="G276" s="20">
        <v>541.67923425129084</v>
      </c>
      <c r="H276" s="21">
        <f t="shared" si="86"/>
        <v>4707.9407001680529</v>
      </c>
      <c r="I276" s="22">
        <f t="shared" si="88"/>
        <v>0</v>
      </c>
      <c r="J276" s="23">
        <f t="shared" si="89"/>
        <v>0</v>
      </c>
      <c r="K276" s="24">
        <f t="shared" si="87"/>
        <v>0</v>
      </c>
      <c r="M276" s="17" t="s">
        <v>14</v>
      </c>
      <c r="N276" s="43"/>
      <c r="O276" s="43"/>
      <c r="P276" s="87"/>
      <c r="Q276" s="18">
        <v>0</v>
      </c>
      <c r="R276" s="19">
        <v>29554.323613172481</v>
      </c>
      <c r="S276" s="20">
        <v>302.50913549011085</v>
      </c>
      <c r="T276" s="21">
        <f t="shared" si="82"/>
        <v>2990.0590104905582</v>
      </c>
      <c r="U276" s="22">
        <f t="shared" si="90"/>
        <v>0</v>
      </c>
      <c r="V276" s="23">
        <f t="shared" si="91"/>
        <v>0</v>
      </c>
      <c r="W276" s="24">
        <f t="shared" si="85"/>
        <v>0</v>
      </c>
    </row>
    <row r="277" spans="1:23" x14ac:dyDescent="0.25">
      <c r="A277" s="25" t="s">
        <v>14</v>
      </c>
      <c r="B277" s="44"/>
      <c r="C277" s="44"/>
      <c r="D277" s="88"/>
      <c r="E277" s="26">
        <v>0</v>
      </c>
      <c r="F277" s="27">
        <v>42946.437533428172</v>
      </c>
      <c r="G277" s="28">
        <v>493.87154359853497</v>
      </c>
      <c r="H277" s="29">
        <f t="shared" si="86"/>
        <v>4605.4341159864862</v>
      </c>
      <c r="I277" s="30">
        <f t="shared" si="88"/>
        <v>0</v>
      </c>
      <c r="J277" s="31">
        <f t="shared" si="89"/>
        <v>0</v>
      </c>
      <c r="K277" s="32">
        <f t="shared" si="87"/>
        <v>0</v>
      </c>
      <c r="M277" s="25" t="s">
        <v>14</v>
      </c>
      <c r="N277" s="44"/>
      <c r="O277" s="44"/>
      <c r="P277" s="88"/>
      <c r="Q277" s="26">
        <v>0</v>
      </c>
      <c r="R277" s="27">
        <v>77421.51255771557</v>
      </c>
      <c r="S277" s="28">
        <v>1097.6106912441244</v>
      </c>
      <c r="T277" s="29">
        <f t="shared" si="82"/>
        <v>9218.3881408649668</v>
      </c>
      <c r="U277" s="30">
        <f t="shared" si="90"/>
        <v>0</v>
      </c>
      <c r="V277" s="31">
        <f t="shared" si="91"/>
        <v>0</v>
      </c>
      <c r="W277" s="32">
        <f t="shared" si="85"/>
        <v>0</v>
      </c>
    </row>
    <row r="278" spans="1:23" ht="15.75" thickBot="1" x14ac:dyDescent="0.3">
      <c r="A278" s="33" t="s">
        <v>14</v>
      </c>
      <c r="B278" s="45"/>
      <c r="C278" s="45"/>
      <c r="D278" s="89"/>
      <c r="E278" s="34">
        <v>0</v>
      </c>
      <c r="F278" s="35">
        <v>18810.762663603073</v>
      </c>
      <c r="G278" s="36">
        <v>226.58669926149213</v>
      </c>
      <c r="H278" s="37">
        <f t="shared" si="86"/>
        <v>2064.52624651205</v>
      </c>
      <c r="I278" s="38">
        <f t="shared" si="88"/>
        <v>0</v>
      </c>
      <c r="J278" s="39">
        <f t="shared" si="89"/>
        <v>0</v>
      </c>
      <c r="K278" s="40">
        <f t="shared" si="87"/>
        <v>0</v>
      </c>
      <c r="M278" s="33" t="s">
        <v>14</v>
      </c>
      <c r="N278" s="45"/>
      <c r="O278" s="45"/>
      <c r="P278" s="89"/>
      <c r="Q278" s="34">
        <v>0</v>
      </c>
      <c r="R278" s="35">
        <v>83041.028762307295</v>
      </c>
      <c r="S278" s="36">
        <v>978.62929134226442</v>
      </c>
      <c r="T278" s="37">
        <f t="shared" si="82"/>
        <v>9014.7869153956926</v>
      </c>
      <c r="U278" s="38">
        <f t="shared" si="90"/>
        <v>0</v>
      </c>
      <c r="V278" s="39">
        <f t="shared" si="91"/>
        <v>0</v>
      </c>
      <c r="W278" s="40">
        <f t="shared" si="85"/>
        <v>0</v>
      </c>
    </row>
    <row r="279" spans="1:23" x14ac:dyDescent="0.25">
      <c r="A279" s="17" t="s">
        <v>28</v>
      </c>
      <c r="B279" s="43"/>
      <c r="C279" s="43"/>
      <c r="D279" s="87"/>
      <c r="E279" s="18">
        <v>0</v>
      </c>
      <c r="F279" s="19">
        <v>74293.846596248215</v>
      </c>
      <c r="G279" s="20">
        <v>2449.4633108169674</v>
      </c>
      <c r="H279" s="21">
        <f t="shared" si="86"/>
        <v>13489.998200777272</v>
      </c>
      <c r="I279" s="22">
        <f t="shared" si="88"/>
        <v>0</v>
      </c>
      <c r="J279" s="23">
        <f t="shared" si="89"/>
        <v>0</v>
      </c>
      <c r="K279" s="24">
        <f t="shared" si="87"/>
        <v>0</v>
      </c>
      <c r="M279" s="17" t="s">
        <v>28</v>
      </c>
      <c r="N279" s="43"/>
      <c r="O279" s="43"/>
      <c r="P279" s="87">
        <f>_xlfn.STDEV.P(N279:N281)</f>
        <v>0</v>
      </c>
      <c r="Q279" s="18">
        <v>0</v>
      </c>
      <c r="R279" s="19">
        <v>35583.303693554313</v>
      </c>
      <c r="S279" s="20">
        <v>935.80966463103903</v>
      </c>
      <c r="T279" s="21">
        <f t="shared" si="82"/>
        <v>5770.5458577096042</v>
      </c>
      <c r="U279" s="22">
        <f t="shared" si="90"/>
        <v>0</v>
      </c>
      <c r="V279" s="23">
        <f t="shared" si="91"/>
        <v>0</v>
      </c>
      <c r="W279" s="24">
        <f t="shared" si="85"/>
        <v>0</v>
      </c>
    </row>
    <row r="280" spans="1:23" x14ac:dyDescent="0.25">
      <c r="A280" s="25" t="s">
        <v>28</v>
      </c>
      <c r="B280" s="44"/>
      <c r="C280" s="44"/>
      <c r="D280" s="88"/>
      <c r="E280" s="26">
        <v>0</v>
      </c>
      <c r="F280" s="27">
        <v>79038.71676923956</v>
      </c>
      <c r="G280" s="28">
        <v>2568.7967752852487</v>
      </c>
      <c r="H280" s="29">
        <f t="shared" si="86"/>
        <v>14249.014027626848</v>
      </c>
      <c r="I280" s="30">
        <f t="shared" si="88"/>
        <v>0</v>
      </c>
      <c r="J280" s="31">
        <f t="shared" si="89"/>
        <v>0</v>
      </c>
      <c r="K280" s="32">
        <f t="shared" si="87"/>
        <v>0</v>
      </c>
      <c r="M280" s="25" t="s">
        <v>28</v>
      </c>
      <c r="N280" s="44">
        <v>38.510000000000005</v>
      </c>
      <c r="O280" s="44">
        <v>5.9999999999998721E-2</v>
      </c>
      <c r="P280" s="88"/>
      <c r="Q280" s="26">
        <v>1.3106281259415868</v>
      </c>
      <c r="R280" s="27">
        <v>46905.243812335335</v>
      </c>
      <c r="S280" s="28">
        <v>1226.1615721892424</v>
      </c>
      <c r="T280" s="29">
        <f t="shared" si="82"/>
        <v>7583.7594566845819</v>
      </c>
      <c r="U280" s="30">
        <f t="shared" si="90"/>
        <v>1.7282037140383652E-4</v>
      </c>
      <c r="V280" s="31">
        <f t="shared" si="91"/>
        <v>2.7942038446390346E-5</v>
      </c>
      <c r="W280" s="32">
        <f t="shared" si="85"/>
        <v>1.0688869686248071E-3</v>
      </c>
    </row>
    <row r="281" spans="1:23" ht="15.75" thickBot="1" x14ac:dyDescent="0.3">
      <c r="A281" s="33" t="s">
        <v>28</v>
      </c>
      <c r="B281" s="45"/>
      <c r="C281" s="45"/>
      <c r="D281" s="89"/>
      <c r="E281" s="34">
        <v>0</v>
      </c>
      <c r="F281" s="35">
        <v>107354.51801885199</v>
      </c>
      <c r="G281" s="36">
        <v>4838.7714947444729</v>
      </c>
      <c r="H281" s="37">
        <f t="shared" si="86"/>
        <v>22791.752491233598</v>
      </c>
      <c r="I281" s="38">
        <f t="shared" si="88"/>
        <v>0</v>
      </c>
      <c r="J281" s="39">
        <f t="shared" si="89"/>
        <v>0</v>
      </c>
      <c r="K281" s="40">
        <f t="shared" si="87"/>
        <v>0</v>
      </c>
      <c r="M281" s="33" t="s">
        <v>28</v>
      </c>
      <c r="N281" s="45"/>
      <c r="O281" s="45"/>
      <c r="P281" s="89"/>
      <c r="Q281" s="34">
        <v>0</v>
      </c>
      <c r="R281" s="35">
        <v>55608.096093079192</v>
      </c>
      <c r="S281" s="36">
        <v>1542.8028397031669</v>
      </c>
      <c r="T281" s="37">
        <f t="shared" si="82"/>
        <v>9262.4148343123325</v>
      </c>
      <c r="U281" s="38">
        <f t="shared" si="90"/>
        <v>0</v>
      </c>
      <c r="V281" s="39">
        <f t="shared" si="91"/>
        <v>0</v>
      </c>
      <c r="W281" s="40">
        <f t="shared" si="85"/>
        <v>0</v>
      </c>
    </row>
    <row r="283" spans="1:23" ht="16.5" thickBot="1" x14ac:dyDescent="0.3">
      <c r="A283" s="90" t="s">
        <v>94</v>
      </c>
      <c r="B283" s="91"/>
      <c r="C283" s="91"/>
      <c r="D283" s="91"/>
      <c r="E283" s="91"/>
      <c r="F283" s="91"/>
      <c r="G283" s="91"/>
      <c r="H283" s="91"/>
      <c r="I283" s="91"/>
      <c r="J283" s="91"/>
      <c r="K283" s="91"/>
      <c r="L283" s="91"/>
      <c r="M283" s="91" t="s">
        <v>94</v>
      </c>
      <c r="N283" s="91"/>
      <c r="O283" s="91"/>
      <c r="P283" s="91"/>
      <c r="Q283" s="91"/>
      <c r="R283" s="91"/>
      <c r="S283" s="91"/>
      <c r="T283" s="91"/>
      <c r="U283" s="91"/>
      <c r="V283" s="91"/>
      <c r="W283" s="92"/>
    </row>
    <row r="284" spans="1:23" ht="30.75" customHeight="1" thickBot="1" x14ac:dyDescent="0.3">
      <c r="A284" s="4"/>
      <c r="B284" s="4" t="s">
        <v>87</v>
      </c>
      <c r="C284" s="65"/>
      <c r="D284" s="65"/>
      <c r="E284" s="66" t="s">
        <v>29</v>
      </c>
      <c r="F284" s="67"/>
      <c r="G284" s="68"/>
      <c r="H284" s="93" t="s">
        <v>30</v>
      </c>
      <c r="I284" s="94"/>
      <c r="J284" s="8" t="s">
        <v>31</v>
      </c>
      <c r="K284" s="9" t="s">
        <v>32</v>
      </c>
      <c r="M284" s="4"/>
      <c r="N284" s="41" t="s">
        <v>87</v>
      </c>
      <c r="O284" s="42"/>
      <c r="P284" s="42"/>
      <c r="Q284" s="5" t="s">
        <v>29</v>
      </c>
      <c r="R284" s="6"/>
      <c r="S284" s="7"/>
      <c r="T284" s="95" t="s">
        <v>30</v>
      </c>
      <c r="U284" s="96"/>
      <c r="V284" s="8" t="s">
        <v>31</v>
      </c>
      <c r="W284" s="9" t="s">
        <v>32</v>
      </c>
    </row>
    <row r="285" spans="1:23" ht="45.75" thickBot="1" x14ac:dyDescent="0.3">
      <c r="A285" s="11" t="s">
        <v>18</v>
      </c>
      <c r="B285" s="11" t="s">
        <v>84</v>
      </c>
      <c r="C285" s="16" t="s">
        <v>99</v>
      </c>
      <c r="D285" s="16" t="s">
        <v>100</v>
      </c>
      <c r="E285" s="12" t="s">
        <v>94</v>
      </c>
      <c r="F285" s="59" t="s">
        <v>12</v>
      </c>
      <c r="G285" s="12" t="s">
        <v>0</v>
      </c>
      <c r="H285" s="13" t="s">
        <v>33</v>
      </c>
      <c r="I285" s="14" t="s">
        <v>113</v>
      </c>
      <c r="J285" s="15" t="s">
        <v>114</v>
      </c>
      <c r="K285" s="16" t="s">
        <v>115</v>
      </c>
      <c r="M285" s="11" t="s">
        <v>18</v>
      </c>
      <c r="N285" s="11" t="s">
        <v>84</v>
      </c>
      <c r="O285" s="16" t="s">
        <v>99</v>
      </c>
      <c r="P285" s="16" t="s">
        <v>100</v>
      </c>
      <c r="Q285" s="12" t="s">
        <v>94</v>
      </c>
      <c r="R285" s="59" t="s">
        <v>12</v>
      </c>
      <c r="S285" s="12" t="s">
        <v>0</v>
      </c>
      <c r="T285" s="13" t="s">
        <v>33</v>
      </c>
      <c r="U285" s="14" t="s">
        <v>113</v>
      </c>
      <c r="V285" s="15" t="s">
        <v>114</v>
      </c>
      <c r="W285" s="16" t="s">
        <v>115</v>
      </c>
    </row>
    <row r="286" spans="1:23" x14ac:dyDescent="0.25">
      <c r="A286" s="17" t="s">
        <v>21</v>
      </c>
      <c r="B286" s="43">
        <v>29.033333333333335</v>
      </c>
      <c r="C286" s="43">
        <v>4.0276819911981537E-2</v>
      </c>
      <c r="D286" s="87">
        <f>_xlfn.STDEV.P(B286:B288)</f>
        <v>0.261623610517567</v>
      </c>
      <c r="E286" s="18">
        <v>497.14160041638706</v>
      </c>
      <c r="F286" s="19">
        <v>481738.48593511799</v>
      </c>
      <c r="G286" s="20">
        <v>8053.9321786307446</v>
      </c>
      <c r="H286" s="21">
        <f t="shared" ref="H286:H292" si="92">GEOMEAN(G286,F286)</f>
        <v>62288.755755414648</v>
      </c>
      <c r="I286" s="22">
        <f t="shared" ref="I286:I291" si="93">E286/H286</f>
        <v>7.9812414678578879E-3</v>
      </c>
      <c r="J286" s="23">
        <f t="shared" ref="J286:J291" si="94">E286/F286</f>
        <v>1.0319740168804857E-3</v>
      </c>
      <c r="K286" s="24">
        <f t="shared" ref="K286:K292" si="95">E286/G286</f>
        <v>6.1726569008792732E-2</v>
      </c>
      <c r="M286" s="17" t="s">
        <v>21</v>
      </c>
      <c r="N286" s="43">
        <v>28.926666666666666</v>
      </c>
      <c r="O286" s="43">
        <v>0.10498677165349023</v>
      </c>
      <c r="P286" s="87">
        <f>_xlfn.STDEV.P(N286:N288)</f>
        <v>0.96750538327529156</v>
      </c>
      <c r="Q286" s="18">
        <v>533.4562548236928</v>
      </c>
      <c r="R286" s="19">
        <v>323280.48683981533</v>
      </c>
      <c r="S286" s="20">
        <v>7119.4326026745284</v>
      </c>
      <c r="T286" s="21">
        <f t="shared" ref="T286:T321" si="96">GEOMEAN(S286,R286)</f>
        <v>47974.718736183073</v>
      </c>
      <c r="U286" s="22">
        <f t="shared" ref="U286:U291" si="97">Q286/T286</f>
        <v>1.1119528553303516E-2</v>
      </c>
      <c r="V286" s="23">
        <f t="shared" ref="V286:V291" si="98">Q286/R286</f>
        <v>1.6501344081680347E-3</v>
      </c>
      <c r="W286" s="24">
        <f t="shared" ref="W286:W321" si="99">Q286/S286</f>
        <v>7.4929602483109606E-2</v>
      </c>
    </row>
    <row r="287" spans="1:23" x14ac:dyDescent="0.25">
      <c r="A287" s="25" t="s">
        <v>21</v>
      </c>
      <c r="B287" s="44">
        <v>29.103333333333335</v>
      </c>
      <c r="C287" s="44">
        <v>7.7602978178817825E-2</v>
      </c>
      <c r="D287" s="88"/>
      <c r="E287" s="26">
        <v>475.71115823256804</v>
      </c>
      <c r="F287" s="27">
        <v>299115.40910200559</v>
      </c>
      <c r="G287" s="28">
        <v>7950.877878776766</v>
      </c>
      <c r="H287" s="29">
        <f t="shared" si="92"/>
        <v>48767.100482091395</v>
      </c>
      <c r="I287" s="30">
        <f t="shared" si="93"/>
        <v>9.7547558401029424E-3</v>
      </c>
      <c r="J287" s="31">
        <f t="shared" si="94"/>
        <v>1.5903933523877369E-3</v>
      </c>
      <c r="K287" s="32">
        <f t="shared" si="95"/>
        <v>5.9831274669980929E-2</v>
      </c>
      <c r="M287" s="25" t="s">
        <v>21</v>
      </c>
      <c r="N287" s="44">
        <v>28.666666666666668</v>
      </c>
      <c r="O287" s="44">
        <v>0.15107025591499476</v>
      </c>
      <c r="P287" s="88"/>
      <c r="Q287" s="26">
        <v>631.886719241317</v>
      </c>
      <c r="R287" s="27">
        <v>161418.89980466821</v>
      </c>
      <c r="S287" s="28">
        <v>7146.6942457621408</v>
      </c>
      <c r="T287" s="29">
        <f t="shared" si="96"/>
        <v>33964.857167243877</v>
      </c>
      <c r="U287" s="30">
        <f t="shared" si="97"/>
        <v>1.8604132975736942E-2</v>
      </c>
      <c r="V287" s="31">
        <f t="shared" si="98"/>
        <v>3.9145770415109898E-3</v>
      </c>
      <c r="W287" s="32">
        <f t="shared" si="99"/>
        <v>8.8416643767293426E-2</v>
      </c>
    </row>
    <row r="288" spans="1:23" ht="15.75" thickBot="1" x14ac:dyDescent="0.3">
      <c r="A288" s="33" t="s">
        <v>21</v>
      </c>
      <c r="B288" s="45">
        <v>28.516666666666666</v>
      </c>
      <c r="C288" s="45">
        <v>6.128258770283352E-2</v>
      </c>
      <c r="D288" s="89"/>
      <c r="E288" s="34">
        <v>693.1571278937721</v>
      </c>
      <c r="F288" s="35">
        <v>477136.35040130251</v>
      </c>
      <c r="G288" s="36">
        <v>10145.531920081063</v>
      </c>
      <c r="H288" s="37">
        <f t="shared" si="92"/>
        <v>69575.872780924547</v>
      </c>
      <c r="I288" s="38">
        <f t="shared" si="93"/>
        <v>9.9626077286351106E-3</v>
      </c>
      <c r="J288" s="39">
        <f t="shared" si="94"/>
        <v>1.452744330443032E-3</v>
      </c>
      <c r="K288" s="40">
        <f t="shared" si="95"/>
        <v>6.8321418073881909E-2</v>
      </c>
      <c r="M288" s="33" t="s">
        <v>21</v>
      </c>
      <c r="N288" s="45">
        <v>30.83666666666667</v>
      </c>
      <c r="O288" s="45">
        <v>0.15923427883328273</v>
      </c>
      <c r="P288" s="89"/>
      <c r="Q288" s="34">
        <v>156.83587781614949</v>
      </c>
      <c r="R288" s="35">
        <v>145289.3939151947</v>
      </c>
      <c r="S288" s="36">
        <v>2945.6932213732798</v>
      </c>
      <c r="T288" s="37">
        <f t="shared" si="96"/>
        <v>20687.628737809013</v>
      </c>
      <c r="U288" s="38">
        <f t="shared" si="97"/>
        <v>7.581143291184163E-3</v>
      </c>
      <c r="V288" s="39">
        <f t="shared" si="98"/>
        <v>1.0794723110187552E-3</v>
      </c>
      <c r="W288" s="40">
        <f t="shared" si="99"/>
        <v>5.3242434303132469E-2</v>
      </c>
    </row>
    <row r="289" spans="1:23" x14ac:dyDescent="0.25">
      <c r="A289" s="17" t="s">
        <v>22</v>
      </c>
      <c r="B289" s="43">
        <v>31.95</v>
      </c>
      <c r="C289" s="43">
        <v>5.9999999999998721E-2</v>
      </c>
      <c r="D289" s="87">
        <f>_xlfn.STDEV.P(B289:B291)</f>
        <v>0.18910282002976447</v>
      </c>
      <c r="E289" s="18">
        <v>76.358267750966348</v>
      </c>
      <c r="F289" s="19">
        <v>42994.639348307792</v>
      </c>
      <c r="G289" s="20">
        <v>2079.6694194004499</v>
      </c>
      <c r="H289" s="21">
        <f t="shared" si="92"/>
        <v>9455.931294739139</v>
      </c>
      <c r="I289" s="22">
        <f t="shared" si="93"/>
        <v>8.0751715902852104E-3</v>
      </c>
      <c r="J289" s="23">
        <f t="shared" si="94"/>
        <v>1.775995075394712E-3</v>
      </c>
      <c r="K289" s="24">
        <f t="shared" si="95"/>
        <v>3.6716541118818662E-2</v>
      </c>
      <c r="M289" s="17" t="s">
        <v>22</v>
      </c>
      <c r="N289" s="43">
        <v>30.88</v>
      </c>
      <c r="O289" s="43">
        <v>0.23366642891095848</v>
      </c>
      <c r="P289" s="87">
        <f>_xlfn.STDEV.P(N289:N291)</f>
        <v>0.36667424234598167</v>
      </c>
      <c r="Q289" s="18">
        <v>153.43215070623535</v>
      </c>
      <c r="R289" s="19">
        <v>94175.176810651552</v>
      </c>
      <c r="S289" s="20">
        <v>3644.0290688315581</v>
      </c>
      <c r="T289" s="21">
        <f t="shared" si="96"/>
        <v>18525.039321425633</v>
      </c>
      <c r="U289" s="22">
        <f t="shared" si="97"/>
        <v>8.2824197047063359E-3</v>
      </c>
      <c r="V289" s="23">
        <f t="shared" si="98"/>
        <v>1.629220734193319E-3</v>
      </c>
      <c r="W289" s="24">
        <f t="shared" si="99"/>
        <v>4.2105084182391742E-2</v>
      </c>
    </row>
    <row r="290" spans="1:23" x14ac:dyDescent="0.25">
      <c r="A290" s="25" t="s">
        <v>22</v>
      </c>
      <c r="B290" s="44">
        <v>31.625</v>
      </c>
      <c r="C290" s="44">
        <v>1.5000000000000568E-2</v>
      </c>
      <c r="D290" s="88"/>
      <c r="E290" s="26">
        <v>94.023075304934466</v>
      </c>
      <c r="F290" s="27">
        <v>58215.248165378136</v>
      </c>
      <c r="G290" s="28">
        <v>2589.7447850611402</v>
      </c>
      <c r="H290" s="29">
        <f t="shared" si="92"/>
        <v>12278.543698147925</v>
      </c>
      <c r="I290" s="30">
        <f t="shared" si="93"/>
        <v>7.6575103380636866E-3</v>
      </c>
      <c r="J290" s="31">
        <f t="shared" si="94"/>
        <v>1.6150936098019079E-3</v>
      </c>
      <c r="K290" s="32">
        <f t="shared" si="95"/>
        <v>3.6305923211933301E-2</v>
      </c>
      <c r="M290" s="25" t="s">
        <v>22</v>
      </c>
      <c r="N290" s="44">
        <v>31.704999999999998</v>
      </c>
      <c r="O290" s="44">
        <v>1.4999999999998792E-2</v>
      </c>
      <c r="P290" s="88"/>
      <c r="Q290" s="26">
        <v>89.312659846174881</v>
      </c>
      <c r="R290" s="27">
        <v>71569.676975913681</v>
      </c>
      <c r="S290" s="28">
        <v>2620.4723389976989</v>
      </c>
      <c r="T290" s="29">
        <f t="shared" si="96"/>
        <v>13694.756618004654</v>
      </c>
      <c r="U290" s="30">
        <f t="shared" si="97"/>
        <v>6.5216682805997808E-3</v>
      </c>
      <c r="V290" s="31">
        <f t="shared" si="98"/>
        <v>1.2479120155346305E-3</v>
      </c>
      <c r="W290" s="32">
        <f t="shared" si="99"/>
        <v>3.4082656976389215E-2</v>
      </c>
    </row>
    <row r="291" spans="1:23" ht="15.75" thickBot="1" x14ac:dyDescent="0.3">
      <c r="A291" s="33" t="s">
        <v>22</v>
      </c>
      <c r="B291" s="45">
        <v>32.073333333333331</v>
      </c>
      <c r="C291" s="45">
        <v>3.8586123009299624E-2</v>
      </c>
      <c r="D291" s="89"/>
      <c r="E291" s="34">
        <v>70.510751426500221</v>
      </c>
      <c r="F291" s="35">
        <v>48786.219053787478</v>
      </c>
      <c r="G291" s="36">
        <v>1933.4370941181667</v>
      </c>
      <c r="H291" s="37">
        <f t="shared" si="92"/>
        <v>9712.1102547472765</v>
      </c>
      <c r="I291" s="38">
        <f t="shared" si="93"/>
        <v>7.2600855609144871E-3</v>
      </c>
      <c r="J291" s="39">
        <f t="shared" si="94"/>
        <v>1.4453005950053467E-3</v>
      </c>
      <c r="K291" s="40">
        <f t="shared" si="95"/>
        <v>3.6469121049247225E-2</v>
      </c>
      <c r="M291" s="33" t="s">
        <v>22</v>
      </c>
      <c r="N291" s="45">
        <v>30.984999999999999</v>
      </c>
      <c r="O291" s="45">
        <v>0.14499999999999957</v>
      </c>
      <c r="P291" s="89"/>
      <c r="Q291" s="34">
        <v>142.45163873002332</v>
      </c>
      <c r="R291" s="35">
        <v>86520.980441308056</v>
      </c>
      <c r="S291" s="36">
        <v>2316.8582226856961</v>
      </c>
      <c r="T291" s="37">
        <f t="shared" si="96"/>
        <v>14158.278319424042</v>
      </c>
      <c r="U291" s="38">
        <f t="shared" si="97"/>
        <v>1.0061367315727288E-2</v>
      </c>
      <c r="V291" s="39">
        <f t="shared" si="98"/>
        <v>1.6464404125269489E-3</v>
      </c>
      <c r="W291" s="40">
        <f t="shared" si="99"/>
        <v>6.1484832060588392E-2</v>
      </c>
    </row>
    <row r="292" spans="1:23" x14ac:dyDescent="0.25">
      <c r="A292" s="17" t="s">
        <v>23</v>
      </c>
      <c r="B292" s="43">
        <v>29.11</v>
      </c>
      <c r="C292" s="43">
        <v>3.0000000000001137E-2</v>
      </c>
      <c r="D292" s="87">
        <f>_xlfn.STDEV.P(B292:B294)</f>
        <v>3.9999999999999147E-2</v>
      </c>
      <c r="E292" s="18">
        <v>473.1783415313343</v>
      </c>
      <c r="F292" s="19">
        <v>423359.2383934409</v>
      </c>
      <c r="G292" s="20">
        <v>16518.544307133354</v>
      </c>
      <c r="H292" s="21">
        <f t="shared" si="92"/>
        <v>83625.823387493685</v>
      </c>
      <c r="I292" s="22">
        <f>(E292/H292)</f>
        <v>5.6582802101545412E-3</v>
      </c>
      <c r="J292" s="23">
        <f>(E292/F292)</f>
        <v>1.1176757198613318E-3</v>
      </c>
      <c r="K292" s="24">
        <f t="shared" si="95"/>
        <v>2.8645280887553595E-2</v>
      </c>
      <c r="M292" s="17" t="s">
        <v>23</v>
      </c>
      <c r="N292" s="43">
        <v>29.136666666666667</v>
      </c>
      <c r="O292" s="43">
        <v>2.8674417556808832E-2</v>
      </c>
      <c r="P292" s="87">
        <f>_xlfn.STDEV.P(N292:N294)</f>
        <v>0.13334259227111273</v>
      </c>
      <c r="Q292" s="18">
        <v>465.1333617443043</v>
      </c>
      <c r="R292" s="19">
        <v>401982.87465393962</v>
      </c>
      <c r="S292" s="20">
        <v>15352.069515247678</v>
      </c>
      <c r="T292" s="21">
        <f t="shared" si="96"/>
        <v>78557.425082714966</v>
      </c>
      <c r="U292" s="22">
        <f>(Q292/T292)</f>
        <v>5.9209344152326071E-3</v>
      </c>
      <c r="V292" s="23">
        <f>(Q292/R292)</f>
        <v>1.1570974563150976E-3</v>
      </c>
      <c r="W292" s="24">
        <f t="shared" si="99"/>
        <v>3.0297762870493374E-2</v>
      </c>
    </row>
    <row r="293" spans="1:23" x14ac:dyDescent="0.25">
      <c r="A293" s="25" t="s">
        <v>23</v>
      </c>
      <c r="B293" s="44"/>
      <c r="C293" s="44"/>
      <c r="D293" s="88"/>
      <c r="E293" s="26"/>
      <c r="F293" s="27"/>
      <c r="G293" s="28"/>
      <c r="H293" s="29"/>
      <c r="I293" s="30"/>
      <c r="J293" s="31"/>
      <c r="K293" s="32"/>
      <c r="M293" s="25" t="s">
        <v>23</v>
      </c>
      <c r="N293" s="44">
        <v>29.433333333333334</v>
      </c>
      <c r="O293" s="44">
        <v>8.9566858950296327E-2</v>
      </c>
      <c r="P293" s="88"/>
      <c r="Q293" s="26">
        <v>384.99462324931727</v>
      </c>
      <c r="R293" s="27">
        <v>339820.36005348788</v>
      </c>
      <c r="S293" s="28">
        <v>13082.595308853799</v>
      </c>
      <c r="T293" s="29">
        <f t="shared" si="96"/>
        <v>66676.32449594661</v>
      </c>
      <c r="U293" s="30">
        <f>(Q293/T293)</f>
        <v>5.7740828721403485E-3</v>
      </c>
      <c r="V293" s="31">
        <f>Q293/R293</f>
        <v>1.132935716943855E-3</v>
      </c>
      <c r="W293" s="32">
        <f t="shared" si="99"/>
        <v>2.9428000649746284E-2</v>
      </c>
    </row>
    <row r="294" spans="1:23" ht="15.75" thickBot="1" x14ac:dyDescent="0.3">
      <c r="A294" s="33" t="s">
        <v>23</v>
      </c>
      <c r="B294" s="45">
        <v>29.03</v>
      </c>
      <c r="C294" s="45">
        <v>4.3204937989385912E-2</v>
      </c>
      <c r="D294" s="89"/>
      <c r="E294" s="34">
        <v>498.23243382355696</v>
      </c>
      <c r="F294" s="35">
        <v>368983.06569041871</v>
      </c>
      <c r="G294" s="36">
        <v>16460.580907766591</v>
      </c>
      <c r="H294" s="37">
        <f t="shared" ref="H294:H321" si="100">GEOMEAN(G294,F294)</f>
        <v>77933.789888551502</v>
      </c>
      <c r="I294" s="38">
        <f>(E294/H294)</f>
        <v>6.3930220067065857E-3</v>
      </c>
      <c r="J294" s="39">
        <f>(E294/F294)</f>
        <v>1.350285365783101E-3</v>
      </c>
      <c r="K294" s="40">
        <f t="shared" ref="K294:K321" si="101">E294/G294</f>
        <v>3.0268216936892921E-2</v>
      </c>
      <c r="M294" s="33" t="s">
        <v>23</v>
      </c>
      <c r="N294" s="45">
        <v>29.403333333333332</v>
      </c>
      <c r="O294" s="45">
        <v>0.13123346456686372</v>
      </c>
      <c r="P294" s="89"/>
      <c r="Q294" s="34">
        <v>393.2497903574826</v>
      </c>
      <c r="R294" s="35">
        <v>366585.10070322541</v>
      </c>
      <c r="S294" s="36">
        <v>12342.924485324365</v>
      </c>
      <c r="T294" s="37">
        <f t="shared" si="96"/>
        <v>67266.129778848874</v>
      </c>
      <c r="U294" s="38">
        <f>(Q294/T294)</f>
        <v>5.8461783315075736E-3</v>
      </c>
      <c r="V294" s="39">
        <f>(Q294/R294)</f>
        <v>1.0727380616481846E-3</v>
      </c>
      <c r="W294" s="40">
        <f t="shared" si="99"/>
        <v>3.1860341592873986E-2</v>
      </c>
    </row>
    <row r="295" spans="1:23" x14ac:dyDescent="0.25">
      <c r="A295" s="17" t="s">
        <v>24</v>
      </c>
      <c r="B295" s="43">
        <v>32.213333333333331</v>
      </c>
      <c r="C295" s="43">
        <v>0.65428502114054843</v>
      </c>
      <c r="D295" s="87">
        <f>_xlfn.STDEV.P(B295:B297)</f>
        <v>0.48561212485116972</v>
      </c>
      <c r="E295" s="18">
        <v>70.145151175438528</v>
      </c>
      <c r="F295" s="19">
        <v>39838.596926096805</v>
      </c>
      <c r="G295" s="20">
        <v>2642.9696387866734</v>
      </c>
      <c r="H295" s="21">
        <f t="shared" si="100"/>
        <v>10261.198864047707</v>
      </c>
      <c r="I295" s="22">
        <f>E295/H295</f>
        <v>6.8359606031227977E-3</v>
      </c>
      <c r="J295" s="23">
        <f>E295/F295</f>
        <v>1.7607334742627196E-3</v>
      </c>
      <c r="K295" s="24">
        <f t="shared" si="101"/>
        <v>2.654027883863265E-2</v>
      </c>
      <c r="M295" s="17" t="s">
        <v>24</v>
      </c>
      <c r="N295" s="43">
        <v>31.954999999999998</v>
      </c>
      <c r="O295" s="43">
        <v>4.4999999999999929E-2</v>
      </c>
      <c r="P295" s="87">
        <f>_xlfn.STDEV.P(N295:N297)</f>
        <v>0.41131301348453303</v>
      </c>
      <c r="Q295" s="18">
        <v>76.088647908961065</v>
      </c>
      <c r="R295" s="19">
        <v>38902.895140199827</v>
      </c>
      <c r="S295" s="20">
        <v>1489.5344525467317</v>
      </c>
      <c r="T295" s="21">
        <f t="shared" si="96"/>
        <v>7612.3059985224227</v>
      </c>
      <c r="U295" s="22">
        <f>Q295/T295</f>
        <v>9.9954794150064596E-3</v>
      </c>
      <c r="V295" s="23">
        <f>Q295/R295</f>
        <v>1.9558608076532535E-3</v>
      </c>
      <c r="W295" s="24">
        <f t="shared" si="99"/>
        <v>5.1082167168989272E-2</v>
      </c>
    </row>
    <row r="296" spans="1:23" x14ac:dyDescent="0.25">
      <c r="A296" s="25" t="s">
        <v>24</v>
      </c>
      <c r="B296" s="44">
        <v>31.483333333333334</v>
      </c>
      <c r="C296" s="44">
        <v>5.7927157323274789E-2</v>
      </c>
      <c r="D296" s="88"/>
      <c r="E296" s="26">
        <v>103.04840575773453</v>
      </c>
      <c r="F296" s="27">
        <v>48677.050553823763</v>
      </c>
      <c r="G296" s="28">
        <v>3257.7119226581121</v>
      </c>
      <c r="H296" s="29">
        <f t="shared" si="100"/>
        <v>12592.688670376288</v>
      </c>
      <c r="I296" s="30">
        <f>E296/H296</f>
        <v>8.183193315987481E-3</v>
      </c>
      <c r="J296" s="31">
        <f>E296/F296</f>
        <v>2.1169812999205988E-3</v>
      </c>
      <c r="K296" s="32">
        <f t="shared" si="101"/>
        <v>3.1632141884925399E-2</v>
      </c>
      <c r="M296" s="25" t="s">
        <v>24</v>
      </c>
      <c r="N296" s="44">
        <v>32.043333333333329</v>
      </c>
      <c r="O296" s="44">
        <v>0.13199326582148763</v>
      </c>
      <c r="P296" s="88"/>
      <c r="Q296" s="26">
        <v>72.121530058212144</v>
      </c>
      <c r="R296" s="27">
        <v>48626.027514750662</v>
      </c>
      <c r="S296" s="28">
        <v>1539.9045358596677</v>
      </c>
      <c r="T296" s="29">
        <f t="shared" si="96"/>
        <v>8653.2907226558345</v>
      </c>
      <c r="U296" s="30">
        <f>Q296/T296</f>
        <v>8.3345784129713E-3</v>
      </c>
      <c r="V296" s="31">
        <f>Q296/R296</f>
        <v>1.4831877853138248E-3</v>
      </c>
      <c r="W296" s="32">
        <f t="shared" si="99"/>
        <v>4.6835065667203551E-2</v>
      </c>
    </row>
    <row r="297" spans="1:23" ht="15.75" thickBot="1" x14ac:dyDescent="0.3">
      <c r="A297" s="33" t="s">
        <v>24</v>
      </c>
      <c r="B297" s="45">
        <v>31.035</v>
      </c>
      <c r="C297" s="45">
        <v>3.5000000000000142E-2</v>
      </c>
      <c r="D297" s="89"/>
      <c r="E297" s="34">
        <v>137.38667342579785</v>
      </c>
      <c r="F297" s="35">
        <v>52697.728796272633</v>
      </c>
      <c r="G297" s="36">
        <v>3300.0519843263064</v>
      </c>
      <c r="H297" s="37">
        <f t="shared" si="100"/>
        <v>13187.313770576215</v>
      </c>
      <c r="I297" s="38">
        <f>E297/H297</f>
        <v>1.0418093920866402E-2</v>
      </c>
      <c r="J297" s="39">
        <f>E297/F297</f>
        <v>2.6070701065112195E-3</v>
      </c>
      <c r="K297" s="40">
        <f t="shared" si="101"/>
        <v>4.163166946409326E-2</v>
      </c>
      <c r="M297" s="33" t="s">
        <v>24</v>
      </c>
      <c r="N297" s="45">
        <v>31.13</v>
      </c>
      <c r="O297" s="45">
        <v>5.0000000000000711E-2</v>
      </c>
      <c r="P297" s="89"/>
      <c r="Q297" s="34">
        <v>129.28619665712802</v>
      </c>
      <c r="R297" s="35">
        <v>61061.425338843685</v>
      </c>
      <c r="S297" s="36">
        <v>3230.7077142878165</v>
      </c>
      <c r="T297" s="37">
        <f t="shared" si="96"/>
        <v>14045.341501281193</v>
      </c>
      <c r="U297" s="38">
        <f>Q297/T297</f>
        <v>9.2049165657762562E-3</v>
      </c>
      <c r="V297" s="39">
        <f>Q297/R297</f>
        <v>2.1173137695310847E-3</v>
      </c>
      <c r="W297" s="40">
        <f t="shared" si="99"/>
        <v>4.0017918081960598E-2</v>
      </c>
    </row>
    <row r="298" spans="1:23" x14ac:dyDescent="0.25">
      <c r="A298" s="17" t="s">
        <v>16</v>
      </c>
      <c r="B298" s="43">
        <v>29.52</v>
      </c>
      <c r="C298" s="43">
        <v>0</v>
      </c>
      <c r="D298" s="87">
        <f>_xlfn.STDEV.P(B298:B300)</f>
        <v>0.1621384867602029</v>
      </c>
      <c r="E298" s="18">
        <v>363.53554015591311</v>
      </c>
      <c r="F298" s="19">
        <v>216912.66091961469</v>
      </c>
      <c r="G298" s="20">
        <v>6246.1363152470103</v>
      </c>
      <c r="H298" s="21">
        <f t="shared" si="100"/>
        <v>36808.505112363178</v>
      </c>
      <c r="I298" s="22">
        <f>(E298/H298)</f>
        <v>9.8764005505295408E-3</v>
      </c>
      <c r="J298" s="23">
        <f>(E298/F298)</f>
        <v>1.6759535317794805E-3</v>
      </c>
      <c r="K298" s="24">
        <f t="shared" si="101"/>
        <v>5.8201666087323731E-2</v>
      </c>
      <c r="M298" s="17" t="s">
        <v>16</v>
      </c>
      <c r="N298" s="43">
        <v>29.22</v>
      </c>
      <c r="O298" s="43">
        <v>5.0990195135928153E-2</v>
      </c>
      <c r="P298" s="87">
        <f>_xlfn.STDEV.P(N298:N300)</f>
        <v>9.5115264706810754E-2</v>
      </c>
      <c r="Q298" s="18">
        <v>441.04873417081222</v>
      </c>
      <c r="R298" s="19">
        <v>192540.54489738098</v>
      </c>
      <c r="S298" s="20">
        <v>5887.6016933033816</v>
      </c>
      <c r="T298" s="21">
        <f t="shared" si="96"/>
        <v>33669.007086152335</v>
      </c>
      <c r="U298" s="22">
        <f>(Q298/T298)</f>
        <v>1.3099546804046097E-2</v>
      </c>
      <c r="V298" s="23">
        <f>(Q298/R298)</f>
        <v>2.2906797859426416E-3</v>
      </c>
      <c r="W298" s="24">
        <f t="shared" si="99"/>
        <v>7.4911442238435655E-2</v>
      </c>
    </row>
    <row r="299" spans="1:23" x14ac:dyDescent="0.25">
      <c r="A299" s="25" t="s">
        <v>16</v>
      </c>
      <c r="B299" s="44">
        <v>29.130000000000003</v>
      </c>
      <c r="C299" s="44">
        <v>2.9999999999999361E-2</v>
      </c>
      <c r="D299" s="88"/>
      <c r="E299" s="26">
        <v>467.13725091511458</v>
      </c>
      <c r="F299" s="27">
        <v>196344.71045247847</v>
      </c>
      <c r="G299" s="28">
        <v>6128.640636382509</v>
      </c>
      <c r="H299" s="29">
        <f t="shared" si="100"/>
        <v>34688.99207555355</v>
      </c>
      <c r="I299" s="30">
        <f>(E299/H299)</f>
        <v>1.3466440590077601E-2</v>
      </c>
      <c r="J299" s="31">
        <f>(E299/F299)</f>
        <v>2.379169012695029E-3</v>
      </c>
      <c r="K299" s="32">
        <f t="shared" si="101"/>
        <v>7.6222000706317641E-2</v>
      </c>
      <c r="M299" s="25" t="s">
        <v>16</v>
      </c>
      <c r="N299" s="44">
        <v>29.38</v>
      </c>
      <c r="O299" s="44">
        <v>8.4852813742385569E-2</v>
      </c>
      <c r="P299" s="88"/>
      <c r="Q299" s="26">
        <v>398.34809869293326</v>
      </c>
      <c r="R299" s="27">
        <v>216018.77134305364</v>
      </c>
      <c r="S299" s="28">
        <v>5227.8705241077396</v>
      </c>
      <c r="T299" s="29">
        <f t="shared" si="96"/>
        <v>33605.329448739525</v>
      </c>
      <c r="U299" s="30">
        <f>(Q299/T299)</f>
        <v>1.1853718003287559E-2</v>
      </c>
      <c r="V299" s="31">
        <f>(Q299/R299)</f>
        <v>1.8440439051489988E-3</v>
      </c>
      <c r="W299" s="32">
        <f t="shared" si="99"/>
        <v>7.6197009251854186E-2</v>
      </c>
    </row>
    <row r="300" spans="1:23" ht="15.75" thickBot="1" x14ac:dyDescent="0.3">
      <c r="A300" s="33" t="s">
        <v>16</v>
      </c>
      <c r="B300" s="45">
        <v>29.26</v>
      </c>
      <c r="C300" s="45">
        <v>0.18547236990991345</v>
      </c>
      <c r="D300" s="89"/>
      <c r="E300" s="34">
        <v>432.60334732871411</v>
      </c>
      <c r="F300" s="35">
        <v>159865.59711050929</v>
      </c>
      <c r="G300" s="36">
        <v>4643.4529152553614</v>
      </c>
      <c r="H300" s="37">
        <f t="shared" si="100"/>
        <v>27245.703752185105</v>
      </c>
      <c r="I300" s="38">
        <f>(E300/H300)</f>
        <v>1.5877855505715074E-2</v>
      </c>
      <c r="J300" s="39">
        <f>(E300/F300)</f>
        <v>2.7060440466729757E-3</v>
      </c>
      <c r="K300" s="40">
        <f t="shared" si="101"/>
        <v>9.3164150735212864E-2</v>
      </c>
      <c r="M300" s="33" t="s">
        <v>16</v>
      </c>
      <c r="N300" s="45">
        <v>29.153333333333336</v>
      </c>
      <c r="O300" s="45">
        <v>4.7140452079110539E-3</v>
      </c>
      <c r="P300" s="89"/>
      <c r="Q300" s="34">
        <v>460.10336863860931</v>
      </c>
      <c r="R300" s="35">
        <v>235615.1512990309</v>
      </c>
      <c r="S300" s="36">
        <v>5731.9994364801487</v>
      </c>
      <c r="T300" s="37">
        <f t="shared" si="96"/>
        <v>36749.774345868165</v>
      </c>
      <c r="U300" s="38">
        <f>(Q300/T300)</f>
        <v>1.2519896430067181E-2</v>
      </c>
      <c r="V300" s="39">
        <f>(Q300/R300)</f>
        <v>1.9527749641816085E-3</v>
      </c>
      <c r="W300" s="40">
        <f t="shared" si="99"/>
        <v>8.0269262713177303E-2</v>
      </c>
    </row>
    <row r="301" spans="1:23" x14ac:dyDescent="0.25">
      <c r="A301" s="17" t="s">
        <v>25</v>
      </c>
      <c r="B301" s="43">
        <v>29.016666666666666</v>
      </c>
      <c r="C301" s="43">
        <v>4.1096093353126979E-2</v>
      </c>
      <c r="D301" s="87">
        <f>_xlfn.STDEV.P(B301:B303)</f>
        <v>0.19545294024867493</v>
      </c>
      <c r="E301" s="18">
        <v>502.50097103237357</v>
      </c>
      <c r="F301" s="19">
        <v>99034.739071811389</v>
      </c>
      <c r="G301" s="20">
        <v>4384.32213788016</v>
      </c>
      <c r="H301" s="21">
        <f t="shared" si="100"/>
        <v>20837.471030135301</v>
      </c>
      <c r="I301" s="22">
        <f t="shared" ref="I301:I321" si="102">E301/H301</f>
        <v>2.4115257091690878E-2</v>
      </c>
      <c r="J301" s="23">
        <f t="shared" ref="J301:J321" si="103">E301/F301</f>
        <v>5.0739869235986324E-3</v>
      </c>
      <c r="K301" s="24">
        <f t="shared" si="101"/>
        <v>0.11461315004452094</v>
      </c>
      <c r="M301" s="17" t="s">
        <v>25</v>
      </c>
      <c r="N301" s="43">
        <v>29.286666666666665</v>
      </c>
      <c r="O301" s="43">
        <v>3.7712361663281728E-2</v>
      </c>
      <c r="P301" s="87">
        <f>_xlfn.STDEV.P(N301:N303)</f>
        <v>0.29194536948790945</v>
      </c>
      <c r="Q301" s="18">
        <v>422.45239558864097</v>
      </c>
      <c r="R301" s="19">
        <v>93371.949592433011</v>
      </c>
      <c r="S301" s="20">
        <v>3884.9115907368546</v>
      </c>
      <c r="T301" s="21">
        <f t="shared" si="96"/>
        <v>19045.780877174355</v>
      </c>
      <c r="U301" s="22">
        <f t="shared" ref="U301:U321" si="104">Q301/T301</f>
        <v>2.2180891311993099E-2</v>
      </c>
      <c r="V301" s="23">
        <f t="shared" ref="V301:V321" si="105">Q301/R301</f>
        <v>4.5244037147412963E-3</v>
      </c>
      <c r="W301" s="24">
        <f t="shared" si="99"/>
        <v>0.10874182995462042</v>
      </c>
    </row>
    <row r="302" spans="1:23" x14ac:dyDescent="0.25">
      <c r="A302" s="25" t="s">
        <v>25</v>
      </c>
      <c r="B302" s="44">
        <v>29.064999999999998</v>
      </c>
      <c r="C302" s="44">
        <v>8.4999999999999076E-2</v>
      </c>
      <c r="D302" s="88"/>
      <c r="E302" s="26">
        <v>487.69381699284492</v>
      </c>
      <c r="F302" s="27">
        <v>75608.645505199558</v>
      </c>
      <c r="G302" s="28">
        <v>4242.1706658731318</v>
      </c>
      <c r="H302" s="29">
        <f t="shared" si="100"/>
        <v>17909.348900743378</v>
      </c>
      <c r="I302" s="30">
        <f t="shared" si="102"/>
        <v>2.7231242168306958E-2</v>
      </c>
      <c r="J302" s="31">
        <f t="shared" si="103"/>
        <v>6.4502387753964793E-3</v>
      </c>
      <c r="K302" s="32">
        <f t="shared" si="101"/>
        <v>0.11496327126020207</v>
      </c>
      <c r="M302" s="25" t="s">
        <v>25</v>
      </c>
      <c r="N302" s="44">
        <v>29.063333333333333</v>
      </c>
      <c r="O302" s="44">
        <v>5.5577773335110103E-2</v>
      </c>
      <c r="P302" s="88"/>
      <c r="Q302" s="26">
        <v>487.79799396713156</v>
      </c>
      <c r="R302" s="27">
        <v>90593.893171442556</v>
      </c>
      <c r="S302" s="28">
        <v>4703.6418571209224</v>
      </c>
      <c r="T302" s="29">
        <f t="shared" si="96"/>
        <v>20642.703987625711</v>
      </c>
      <c r="U302" s="30">
        <f t="shared" si="104"/>
        <v>2.3630527970538284E-2</v>
      </c>
      <c r="V302" s="31">
        <f t="shared" si="105"/>
        <v>5.384446753425292E-3</v>
      </c>
      <c r="W302" s="32">
        <f t="shared" si="99"/>
        <v>0.10370644891439726</v>
      </c>
    </row>
    <row r="303" spans="1:23" ht="15.75" thickBot="1" x14ac:dyDescent="0.3">
      <c r="A303" s="33" t="s">
        <v>25</v>
      </c>
      <c r="B303" s="45">
        <v>29.453333333333333</v>
      </c>
      <c r="C303" s="45">
        <v>4.4969125210774709E-2</v>
      </c>
      <c r="D303" s="89"/>
      <c r="E303" s="34">
        <v>379.60253455788023</v>
      </c>
      <c r="F303" s="35">
        <v>76250.494020240018</v>
      </c>
      <c r="G303" s="36">
        <v>3947.8940571768921</v>
      </c>
      <c r="H303" s="37">
        <f t="shared" si="100"/>
        <v>17350.183635895839</v>
      </c>
      <c r="I303" s="38">
        <f t="shared" si="102"/>
        <v>2.1878877049607681E-2</v>
      </c>
      <c r="J303" s="39">
        <f t="shared" si="103"/>
        <v>4.9783616412651449E-3</v>
      </c>
      <c r="K303" s="40">
        <f t="shared" si="101"/>
        <v>9.6153171554287098E-2</v>
      </c>
      <c r="M303" s="33" t="s">
        <v>25</v>
      </c>
      <c r="N303" s="45">
        <v>29.763333333333332</v>
      </c>
      <c r="O303" s="45">
        <v>9.1772665986240815E-2</v>
      </c>
      <c r="P303" s="89"/>
      <c r="Q303" s="34">
        <v>311.46781322684336</v>
      </c>
      <c r="R303" s="35">
        <v>95438.404501992234</v>
      </c>
      <c r="S303" s="36">
        <v>3437.8888036014673</v>
      </c>
      <c r="T303" s="37">
        <f t="shared" si="96"/>
        <v>18113.713652119684</v>
      </c>
      <c r="U303" s="38">
        <f t="shared" si="104"/>
        <v>1.7195138402245586E-2</v>
      </c>
      <c r="V303" s="39">
        <f t="shared" si="105"/>
        <v>3.2635479904773723E-3</v>
      </c>
      <c r="W303" s="40">
        <f t="shared" si="99"/>
        <v>9.0598571105777348E-2</v>
      </c>
    </row>
    <row r="304" spans="1:23" x14ac:dyDescent="0.25">
      <c r="A304" s="17" t="s">
        <v>15</v>
      </c>
      <c r="B304" s="43">
        <v>29.104999999999997</v>
      </c>
      <c r="C304" s="43">
        <v>2.5000000000000355E-2</v>
      </c>
      <c r="D304" s="87">
        <f>_xlfn.STDEV.P(B304:B306)</f>
        <v>0.14284801558144145</v>
      </c>
      <c r="E304" s="18">
        <v>474.67384418831284</v>
      </c>
      <c r="F304" s="19">
        <v>284700.60433820391</v>
      </c>
      <c r="G304" s="20">
        <v>6659.5842584544598</v>
      </c>
      <c r="H304" s="21">
        <f t="shared" si="100"/>
        <v>43542.940449895825</v>
      </c>
      <c r="I304" s="22">
        <f t="shared" si="102"/>
        <v>1.090128133938296E-2</v>
      </c>
      <c r="J304" s="23">
        <f t="shared" si="103"/>
        <v>1.6672737498808902E-3</v>
      </c>
      <c r="K304" s="24">
        <f t="shared" si="101"/>
        <v>7.1276798335527636E-2</v>
      </c>
      <c r="M304" s="17" t="s">
        <v>15</v>
      </c>
      <c r="N304" s="43">
        <v>29.515000000000001</v>
      </c>
      <c r="O304" s="43">
        <v>5.4999999999999716E-2</v>
      </c>
      <c r="P304" s="87">
        <f>_xlfn.STDEV.P(N304:N306)</f>
        <v>8.5660109274897436E-2</v>
      </c>
      <c r="Q304" s="18">
        <v>364.93291512232264</v>
      </c>
      <c r="R304" s="19">
        <v>260574.36650337515</v>
      </c>
      <c r="S304" s="20">
        <v>6236.2268335758718</v>
      </c>
      <c r="T304" s="21">
        <f t="shared" si="96"/>
        <v>40311.299365443207</v>
      </c>
      <c r="U304" s="22">
        <f t="shared" si="104"/>
        <v>9.0528690681491841E-3</v>
      </c>
      <c r="V304" s="23">
        <f t="shared" si="105"/>
        <v>1.4004943004153703E-3</v>
      </c>
      <c r="W304" s="24">
        <f t="shared" si="99"/>
        <v>5.8518223416364888E-2</v>
      </c>
    </row>
    <row r="305" spans="1:23" x14ac:dyDescent="0.25">
      <c r="A305" s="25" t="s">
        <v>15</v>
      </c>
      <c r="B305" s="44">
        <v>29.024999999999999</v>
      </c>
      <c r="C305" s="44">
        <v>5.0000000000007816E-3</v>
      </c>
      <c r="D305" s="88"/>
      <c r="E305" s="26">
        <v>499.64662133805456</v>
      </c>
      <c r="F305" s="27">
        <v>291014.84307000751</v>
      </c>
      <c r="G305" s="28">
        <v>8079.7085392703702</v>
      </c>
      <c r="H305" s="29">
        <f t="shared" si="100"/>
        <v>48490.361027808052</v>
      </c>
      <c r="I305" s="30">
        <f t="shared" si="102"/>
        <v>1.0304040034915789E-2</v>
      </c>
      <c r="J305" s="31">
        <f t="shared" si="103"/>
        <v>1.7169111240757499E-3</v>
      </c>
      <c r="K305" s="32">
        <f t="shared" si="101"/>
        <v>6.1839683809086339E-2</v>
      </c>
      <c r="M305" s="25" t="s">
        <v>15</v>
      </c>
      <c r="N305" s="44">
        <v>29.549999999999997</v>
      </c>
      <c r="O305" s="44">
        <v>9.9999999999997868E-3</v>
      </c>
      <c r="P305" s="88"/>
      <c r="Q305" s="26">
        <v>356.60325429456248</v>
      </c>
      <c r="R305" s="27">
        <v>257762.64018597917</v>
      </c>
      <c r="S305" s="28">
        <v>5867.7278578487494</v>
      </c>
      <c r="T305" s="29">
        <f t="shared" si="96"/>
        <v>38890.629006637493</v>
      </c>
      <c r="U305" s="30">
        <f t="shared" si="104"/>
        <v>9.1693876752083573E-3</v>
      </c>
      <c r="V305" s="31">
        <f t="shared" si="105"/>
        <v>1.3834559346430828E-3</v>
      </c>
      <c r="W305" s="32">
        <f t="shared" si="99"/>
        <v>6.0773652584716467E-2</v>
      </c>
    </row>
    <row r="306" spans="1:23" ht="15.75" thickBot="1" x14ac:dyDescent="0.3">
      <c r="A306" s="33" t="s">
        <v>15</v>
      </c>
      <c r="B306" s="45">
        <v>29.36</v>
      </c>
      <c r="C306" s="45">
        <v>0</v>
      </c>
      <c r="D306" s="89"/>
      <c r="E306" s="34">
        <v>402.89300952646488</v>
      </c>
      <c r="F306" s="35">
        <v>302639.62556027784</v>
      </c>
      <c r="G306" s="36">
        <v>7433.4934869273611</v>
      </c>
      <c r="H306" s="37">
        <f t="shared" si="100"/>
        <v>47430.682954058975</v>
      </c>
      <c r="I306" s="38">
        <f t="shared" si="102"/>
        <v>8.4943539589489823E-3</v>
      </c>
      <c r="J306" s="39">
        <f t="shared" si="103"/>
        <v>1.3312632434717944E-3</v>
      </c>
      <c r="K306" s="40">
        <f t="shared" si="101"/>
        <v>5.4199685549600307E-2</v>
      </c>
      <c r="M306" s="33" t="s">
        <v>15</v>
      </c>
      <c r="N306" s="45">
        <v>29.353333333333335</v>
      </c>
      <c r="O306" s="45">
        <v>8.0553639823964754E-2</v>
      </c>
      <c r="P306" s="89"/>
      <c r="Q306" s="34">
        <v>405.17068133824029</v>
      </c>
      <c r="R306" s="35">
        <v>310047.93447160767</v>
      </c>
      <c r="S306" s="36">
        <v>7403.1635008852054</v>
      </c>
      <c r="T306" s="37">
        <f t="shared" si="96"/>
        <v>47909.660320284616</v>
      </c>
      <c r="U306" s="38">
        <f t="shared" si="104"/>
        <v>8.4569725318360024E-3</v>
      </c>
      <c r="V306" s="39">
        <f t="shared" si="105"/>
        <v>1.3068001308531323E-3</v>
      </c>
      <c r="W306" s="40">
        <f t="shared" si="99"/>
        <v>5.4729397951266849E-2</v>
      </c>
    </row>
    <row r="307" spans="1:23" x14ac:dyDescent="0.25">
      <c r="A307" s="17" t="s">
        <v>26</v>
      </c>
      <c r="B307" s="43">
        <v>31.594999999999999</v>
      </c>
      <c r="C307" s="43">
        <v>8.4999999999999076E-2</v>
      </c>
      <c r="D307" s="87">
        <f>_xlfn.STDEV.P(B307:B309)</f>
        <v>0.33817684759148275</v>
      </c>
      <c r="E307" s="18">
        <v>95.991343703628075</v>
      </c>
      <c r="F307" s="19">
        <v>37671.235852419173</v>
      </c>
      <c r="G307" s="20">
        <v>1396.7744655359547</v>
      </c>
      <c r="H307" s="21">
        <f t="shared" si="100"/>
        <v>7253.841763082627</v>
      </c>
      <c r="I307" s="22">
        <f t="shared" si="102"/>
        <v>1.3233173101757204E-2</v>
      </c>
      <c r="J307" s="23">
        <f t="shared" si="103"/>
        <v>2.5481336497608876E-3</v>
      </c>
      <c r="K307" s="24">
        <f t="shared" si="101"/>
        <v>6.8723581417129753E-2</v>
      </c>
      <c r="M307" s="17" t="s">
        <v>26</v>
      </c>
      <c r="N307" s="43">
        <v>29.466666666666669</v>
      </c>
      <c r="O307" s="43">
        <v>0.14337208778404292</v>
      </c>
      <c r="P307" s="87">
        <f>_xlfn.STDEV.P(N307:N309)</f>
        <v>0.25051551786537612</v>
      </c>
      <c r="Q307" s="18">
        <v>377.79700584850644</v>
      </c>
      <c r="R307" s="19">
        <v>85752.474295322332</v>
      </c>
      <c r="S307" s="20">
        <v>4652.4956220582908</v>
      </c>
      <c r="T307" s="21">
        <f t="shared" si="96"/>
        <v>19974.058456899871</v>
      </c>
      <c r="U307" s="22">
        <f t="shared" si="104"/>
        <v>1.8914383707433261E-2</v>
      </c>
      <c r="V307" s="23">
        <f t="shared" si="105"/>
        <v>4.4056688620717115E-3</v>
      </c>
      <c r="W307" s="24">
        <f t="shared" si="99"/>
        <v>8.1203086802984867E-2</v>
      </c>
    </row>
    <row r="308" spans="1:23" x14ac:dyDescent="0.25">
      <c r="A308" s="25" t="s">
        <v>26</v>
      </c>
      <c r="B308" s="44">
        <v>31.47</v>
      </c>
      <c r="C308" s="44">
        <v>0.22000000000000064</v>
      </c>
      <c r="D308" s="88"/>
      <c r="E308" s="26">
        <v>104.90247653818562</v>
      </c>
      <c r="F308" s="27">
        <v>50187.242396779555</v>
      </c>
      <c r="G308" s="28">
        <v>2005.7849915457366</v>
      </c>
      <c r="H308" s="29">
        <f t="shared" si="100"/>
        <v>10033.185813415812</v>
      </c>
      <c r="I308" s="30">
        <f t="shared" si="102"/>
        <v>1.0455550060471911E-2</v>
      </c>
      <c r="J308" s="31">
        <f t="shared" si="103"/>
        <v>2.0902219673443758E-3</v>
      </c>
      <c r="K308" s="32">
        <f t="shared" si="101"/>
        <v>5.2299960853403167E-2</v>
      </c>
      <c r="M308" s="25" t="s">
        <v>26</v>
      </c>
      <c r="N308" s="44">
        <v>29.573333333333334</v>
      </c>
      <c r="O308" s="44">
        <v>4.7842333648024218E-2</v>
      </c>
      <c r="P308" s="88"/>
      <c r="Q308" s="26">
        <v>351.45502439586079</v>
      </c>
      <c r="R308" s="27">
        <v>104825.31950491974</v>
      </c>
      <c r="S308" s="28">
        <v>4112.4998334399761</v>
      </c>
      <c r="T308" s="29">
        <f t="shared" si="96"/>
        <v>20762.805903930104</v>
      </c>
      <c r="U308" s="30">
        <f t="shared" si="104"/>
        <v>1.6927144915867817E-2</v>
      </c>
      <c r="V308" s="31">
        <f t="shared" si="105"/>
        <v>3.3527684538024807E-3</v>
      </c>
      <c r="W308" s="32">
        <f t="shared" si="99"/>
        <v>8.5460191764161059E-2</v>
      </c>
    </row>
    <row r="309" spans="1:23" ht="15.75" thickBot="1" x14ac:dyDescent="0.3">
      <c r="A309" s="33" t="s">
        <v>26</v>
      </c>
      <c r="B309" s="45">
        <v>30.823333333333334</v>
      </c>
      <c r="C309" s="45">
        <v>0.10402991022884779</v>
      </c>
      <c r="D309" s="89"/>
      <c r="E309" s="34">
        <v>157.70599916504875</v>
      </c>
      <c r="F309" s="35">
        <v>74195.191507580923</v>
      </c>
      <c r="G309" s="36">
        <v>3609.409477705512</v>
      </c>
      <c r="H309" s="37">
        <f t="shared" si="100"/>
        <v>16364.62121247046</v>
      </c>
      <c r="I309" s="38">
        <f t="shared" si="102"/>
        <v>9.6370088324971934E-3</v>
      </c>
      <c r="J309" s="39">
        <f t="shared" si="103"/>
        <v>2.1255555240252337E-3</v>
      </c>
      <c r="K309" s="40">
        <f t="shared" si="101"/>
        <v>4.3693019630818355E-2</v>
      </c>
      <c r="M309" s="33" t="s">
        <v>26</v>
      </c>
      <c r="N309" s="45">
        <v>28.99666666666667</v>
      </c>
      <c r="O309" s="45">
        <v>5.7927157323274789E-2</v>
      </c>
      <c r="P309" s="89"/>
      <c r="Q309" s="34">
        <v>509.17628264411331</v>
      </c>
      <c r="R309" s="35">
        <v>94783.117192023579</v>
      </c>
      <c r="S309" s="36">
        <v>4685.5337498275339</v>
      </c>
      <c r="T309" s="37">
        <f t="shared" si="96"/>
        <v>21073.905535450347</v>
      </c>
      <c r="U309" s="38">
        <f t="shared" si="104"/>
        <v>2.4161457959825303E-2</v>
      </c>
      <c r="V309" s="39">
        <f t="shared" si="105"/>
        <v>5.3720145288380823E-3</v>
      </c>
      <c r="W309" s="40">
        <f t="shared" si="99"/>
        <v>0.10866985701743269</v>
      </c>
    </row>
    <row r="310" spans="1:23" x14ac:dyDescent="0.25">
      <c r="A310" s="17" t="s">
        <v>17</v>
      </c>
      <c r="B310" s="43">
        <v>29.024999999999999</v>
      </c>
      <c r="C310" s="43">
        <v>5.0000000000007816E-3</v>
      </c>
      <c r="D310" s="87">
        <f>_xlfn.STDEV.P(B310:B312)</f>
        <v>6.3289458486825115E-2</v>
      </c>
      <c r="E310" s="18">
        <v>499.64662133805456</v>
      </c>
      <c r="F310" s="19">
        <v>285061.62514354347</v>
      </c>
      <c r="G310" s="20">
        <v>8059.6652893766795</v>
      </c>
      <c r="H310" s="21">
        <f t="shared" si="100"/>
        <v>47932.257254407741</v>
      </c>
      <c r="I310" s="22">
        <f t="shared" si="102"/>
        <v>1.0424016100182893E-2</v>
      </c>
      <c r="J310" s="23">
        <f t="shared" si="103"/>
        <v>1.7527670414650036E-3</v>
      </c>
      <c r="K310" s="24">
        <f t="shared" si="101"/>
        <v>6.1993470373593686E-2</v>
      </c>
      <c r="M310" s="17" t="s">
        <v>17</v>
      </c>
      <c r="N310" s="43">
        <v>29.169999999999998</v>
      </c>
      <c r="O310" s="43">
        <v>2.9439202887759666E-2</v>
      </c>
      <c r="P310" s="87">
        <f>_xlfn.STDEV.P(N310:N312)</f>
        <v>9.3187717094495123E-2</v>
      </c>
      <c r="Q310" s="18">
        <v>455.28209381030479</v>
      </c>
      <c r="R310" s="19">
        <v>277850.03681789106</v>
      </c>
      <c r="S310" s="20">
        <v>7110.0453856615568</v>
      </c>
      <c r="T310" s="21">
        <f t="shared" si="96"/>
        <v>44446.893841785386</v>
      </c>
      <c r="U310" s="22">
        <f t="shared" si="104"/>
        <v>1.0243282588676315E-2</v>
      </c>
      <c r="V310" s="23">
        <f t="shared" si="105"/>
        <v>1.6385892873165481E-3</v>
      </c>
      <c r="W310" s="24">
        <f t="shared" si="99"/>
        <v>6.4033641012819345E-2</v>
      </c>
    </row>
    <row r="311" spans="1:23" x14ac:dyDescent="0.25">
      <c r="A311" s="25" t="s">
        <v>17</v>
      </c>
      <c r="B311" s="44">
        <v>29</v>
      </c>
      <c r="C311" s="44">
        <v>1.6329931618554172E-2</v>
      </c>
      <c r="D311" s="88"/>
      <c r="E311" s="26">
        <v>507.76184284476631</v>
      </c>
      <c r="F311" s="27">
        <v>292572.74926502409</v>
      </c>
      <c r="G311" s="28">
        <v>7140.7057892605853</v>
      </c>
      <c r="H311" s="29">
        <f t="shared" si="100"/>
        <v>45707.504027857867</v>
      </c>
      <c r="I311" s="30">
        <f t="shared" si="102"/>
        <v>1.1108938316458825E-2</v>
      </c>
      <c r="J311" s="31">
        <f t="shared" si="103"/>
        <v>1.7355062770552678E-3</v>
      </c>
      <c r="K311" s="32">
        <f t="shared" si="101"/>
        <v>7.1108075004073887E-2</v>
      </c>
      <c r="M311" s="25" t="s">
        <v>17</v>
      </c>
      <c r="N311" s="44">
        <v>29.033333333333335</v>
      </c>
      <c r="O311" s="44">
        <v>6.1824123303305036E-2</v>
      </c>
      <c r="P311" s="88"/>
      <c r="Q311" s="26">
        <v>497.36489100728295</v>
      </c>
      <c r="R311" s="27">
        <v>301573.85479915858</v>
      </c>
      <c r="S311" s="28">
        <v>6606.6934886417321</v>
      </c>
      <c r="T311" s="29">
        <f t="shared" si="96"/>
        <v>44636.375556783147</v>
      </c>
      <c r="U311" s="30">
        <f t="shared" si="104"/>
        <v>1.1142591323853604E-2</v>
      </c>
      <c r="V311" s="31">
        <f t="shared" si="105"/>
        <v>1.6492308039717726E-3</v>
      </c>
      <c r="W311" s="32">
        <f t="shared" si="99"/>
        <v>7.5281968485802431E-2</v>
      </c>
    </row>
    <row r="312" spans="1:23" ht="15.75" thickBot="1" x14ac:dyDescent="0.3">
      <c r="A312" s="33" t="s">
        <v>17</v>
      </c>
      <c r="B312" s="45">
        <v>28.88</v>
      </c>
      <c r="C312" s="45">
        <v>7.1180521680208886E-2</v>
      </c>
      <c r="D312" s="89"/>
      <c r="E312" s="34">
        <v>548.99413304654456</v>
      </c>
      <c r="F312" s="35">
        <v>325964.39450865955</v>
      </c>
      <c r="G312" s="36">
        <v>9815.5356523494393</v>
      </c>
      <c r="H312" s="37">
        <f t="shared" si="100"/>
        <v>56564.256697107281</v>
      </c>
      <c r="I312" s="38">
        <f t="shared" si="102"/>
        <v>9.7056721877619989E-3</v>
      </c>
      <c r="J312" s="39">
        <f t="shared" si="103"/>
        <v>1.6842150317493037E-3</v>
      </c>
      <c r="K312" s="40">
        <f t="shared" si="101"/>
        <v>5.5931143494460003E-2</v>
      </c>
      <c r="M312" s="33" t="s">
        <v>17</v>
      </c>
      <c r="N312" s="45">
        <v>29.259999999999998</v>
      </c>
      <c r="O312" s="45">
        <v>2.9999999999999361E-2</v>
      </c>
      <c r="P312" s="89"/>
      <c r="Q312" s="34">
        <v>429.70675333607647</v>
      </c>
      <c r="R312" s="35">
        <v>311470.20576784835</v>
      </c>
      <c r="S312" s="36">
        <v>7792.178171847685</v>
      </c>
      <c r="T312" s="37">
        <f t="shared" si="96"/>
        <v>49264.909809773679</v>
      </c>
      <c r="U312" s="38">
        <f t="shared" si="104"/>
        <v>8.7223696337880401E-3</v>
      </c>
      <c r="V312" s="39">
        <f t="shared" si="105"/>
        <v>1.3796078898678185E-3</v>
      </c>
      <c r="W312" s="40">
        <f t="shared" si="99"/>
        <v>5.5145909636481555E-2</v>
      </c>
    </row>
    <row r="313" spans="1:23" x14ac:dyDescent="0.25">
      <c r="A313" s="17" t="s">
        <v>27</v>
      </c>
      <c r="B313" s="43">
        <v>29.176666666666666</v>
      </c>
      <c r="C313" s="43">
        <v>0.14337208778404292</v>
      </c>
      <c r="D313" s="87">
        <f>_xlfn.STDEV.P(B313:B315)</f>
        <v>0.11169844766099885</v>
      </c>
      <c r="E313" s="18">
        <v>455.17006292223277</v>
      </c>
      <c r="F313" s="19">
        <v>81835.365583602543</v>
      </c>
      <c r="G313" s="20">
        <v>5407.6056062582002</v>
      </c>
      <c r="H313" s="21">
        <f t="shared" si="100"/>
        <v>21036.477407590806</v>
      </c>
      <c r="I313" s="22">
        <f t="shared" si="102"/>
        <v>2.1637180698227981E-2</v>
      </c>
      <c r="J313" s="23">
        <f t="shared" si="103"/>
        <v>5.5620215010493673E-3</v>
      </c>
      <c r="K313" s="24">
        <f t="shared" si="101"/>
        <v>8.41722004273881E-2</v>
      </c>
      <c r="M313" s="17" t="s">
        <v>27</v>
      </c>
      <c r="N313" s="43">
        <v>29.103333333333335</v>
      </c>
      <c r="O313" s="43">
        <v>3.8586123009300748E-2</v>
      </c>
      <c r="P313" s="87">
        <f>_xlfn.STDEV.P(N313:N315)</f>
        <v>1.3618759755717484</v>
      </c>
      <c r="Q313" s="18">
        <v>475.26778617373026</v>
      </c>
      <c r="R313" s="19">
        <v>86550.578123970787</v>
      </c>
      <c r="S313" s="20">
        <v>5107.9412824524661</v>
      </c>
      <c r="T313" s="21">
        <f t="shared" si="96"/>
        <v>21026.061709686808</v>
      </c>
      <c r="U313" s="22">
        <f t="shared" si="104"/>
        <v>2.2603747327288214E-2</v>
      </c>
      <c r="V313" s="23">
        <f t="shared" si="105"/>
        <v>5.491214460670385E-3</v>
      </c>
      <c r="W313" s="24">
        <f t="shared" si="99"/>
        <v>9.3044880489609086E-2</v>
      </c>
    </row>
    <row r="314" spans="1:23" x14ac:dyDescent="0.25">
      <c r="A314" s="25" t="s">
        <v>27</v>
      </c>
      <c r="B314" s="44">
        <v>29.446666666666669</v>
      </c>
      <c r="C314" s="44">
        <v>5.7927157323276086E-2</v>
      </c>
      <c r="D314" s="88"/>
      <c r="E314" s="26">
        <v>381.33804027529777</v>
      </c>
      <c r="F314" s="27">
        <v>88119.938588201578</v>
      </c>
      <c r="G314" s="28">
        <v>5251.2537575081742</v>
      </c>
      <c r="H314" s="29">
        <f t="shared" si="100"/>
        <v>21511.396017522507</v>
      </c>
      <c r="I314" s="30">
        <f t="shared" si="102"/>
        <v>1.7727256751011035E-2</v>
      </c>
      <c r="J314" s="31">
        <f t="shared" si="103"/>
        <v>4.3274887203150559E-3</v>
      </c>
      <c r="K314" s="32">
        <f t="shared" si="101"/>
        <v>7.2618475107980751E-2</v>
      </c>
      <c r="M314" s="25" t="s">
        <v>27</v>
      </c>
      <c r="N314" s="44">
        <v>29.450000000000003</v>
      </c>
      <c r="O314" s="44">
        <v>8.0000000000000071E-2</v>
      </c>
      <c r="P314" s="88"/>
      <c r="Q314" s="26">
        <v>380.76015919870548</v>
      </c>
      <c r="R314" s="27">
        <v>93811.286999003452</v>
      </c>
      <c r="S314" s="28">
        <v>3526.3187302086503</v>
      </c>
      <c r="T314" s="29">
        <f t="shared" si="96"/>
        <v>18188.141698633346</v>
      </c>
      <c r="U314" s="30">
        <f t="shared" si="104"/>
        <v>2.0934527864785425E-2</v>
      </c>
      <c r="V314" s="31">
        <f t="shared" si="105"/>
        <v>4.0587883545692132E-3</v>
      </c>
      <c r="W314" s="32">
        <f t="shared" si="99"/>
        <v>0.10797667151777177</v>
      </c>
    </row>
    <row r="315" spans="1:23" ht="15.75" thickBot="1" x14ac:dyDescent="0.3">
      <c r="A315" s="33" t="s">
        <v>27</v>
      </c>
      <c r="B315" s="45">
        <v>29.27333333333333</v>
      </c>
      <c r="C315" s="45">
        <v>5.5577773335111241E-2</v>
      </c>
      <c r="D315" s="89"/>
      <c r="E315" s="34">
        <v>426.23220421000548</v>
      </c>
      <c r="F315" s="35">
        <v>101312.58986706694</v>
      </c>
      <c r="G315" s="36">
        <v>3764.8244381577424</v>
      </c>
      <c r="H315" s="37">
        <f t="shared" si="100"/>
        <v>19530.082289242564</v>
      </c>
      <c r="I315" s="38">
        <f t="shared" si="102"/>
        <v>2.1824393666010307E-2</v>
      </c>
      <c r="J315" s="39">
        <f t="shared" si="103"/>
        <v>4.2071000728465058E-3</v>
      </c>
      <c r="K315" s="40">
        <f t="shared" si="101"/>
        <v>0.11321436396608589</v>
      </c>
      <c r="M315" s="33" t="s">
        <v>27</v>
      </c>
      <c r="N315" s="45">
        <v>32.15</v>
      </c>
      <c r="O315" s="45">
        <v>9.9999999999980105E-3</v>
      </c>
      <c r="P315" s="89"/>
      <c r="Q315" s="34">
        <v>67.102526705557011</v>
      </c>
      <c r="R315" s="35">
        <v>51988.398175569753</v>
      </c>
      <c r="S315" s="36">
        <v>1295.1371780148136</v>
      </c>
      <c r="T315" s="37">
        <f t="shared" si="96"/>
        <v>8205.614376914009</v>
      </c>
      <c r="U315" s="38">
        <f t="shared" si="104"/>
        <v>8.177635899433178E-3</v>
      </c>
      <c r="V315" s="39">
        <f t="shared" si="105"/>
        <v>1.2907211812709714E-3</v>
      </c>
      <c r="W315" s="40">
        <f t="shared" si="99"/>
        <v>5.1811134638580732E-2</v>
      </c>
    </row>
    <row r="316" spans="1:23" x14ac:dyDescent="0.25">
      <c r="A316" s="17" t="s">
        <v>14</v>
      </c>
      <c r="B316" s="43">
        <v>32.61</v>
      </c>
      <c r="C316" s="43">
        <v>9.9999999999980105E-3</v>
      </c>
      <c r="D316" s="87">
        <f>_xlfn.STDEV.P(B316:B318)</f>
        <v>0.50588450836378496</v>
      </c>
      <c r="E316" s="18">
        <v>49.93334490525956</v>
      </c>
      <c r="F316" s="19">
        <v>40918.507180610155</v>
      </c>
      <c r="G316" s="20">
        <v>541.67923425129084</v>
      </c>
      <c r="H316" s="21">
        <f t="shared" si="100"/>
        <v>4707.9407001680529</v>
      </c>
      <c r="I316" s="22">
        <f t="shared" si="102"/>
        <v>1.0606196654829819E-2</v>
      </c>
      <c r="J316" s="23">
        <f t="shared" si="103"/>
        <v>1.2203119895077994E-3</v>
      </c>
      <c r="K316" s="24">
        <f t="shared" si="101"/>
        <v>9.2182497957998044E-2</v>
      </c>
      <c r="M316" s="17" t="s">
        <v>14</v>
      </c>
      <c r="N316" s="43">
        <v>33.723333333333336</v>
      </c>
      <c r="O316" s="43">
        <v>9.1772665986240828E-2</v>
      </c>
      <c r="P316" s="87">
        <f>_xlfn.STDEV.P(N316:N318)</f>
        <v>1.1111066666577789</v>
      </c>
      <c r="Q316" s="18">
        <v>24.462591295153459</v>
      </c>
      <c r="R316" s="19">
        <v>29554.323613172481</v>
      </c>
      <c r="S316" s="20">
        <v>302.50913549011085</v>
      </c>
      <c r="T316" s="21">
        <f t="shared" si="96"/>
        <v>2990.0590104905582</v>
      </c>
      <c r="U316" s="22">
        <f t="shared" si="104"/>
        <v>8.1813071947165524E-3</v>
      </c>
      <c r="V316" s="23">
        <f t="shared" si="105"/>
        <v>8.2771616144347777E-4</v>
      </c>
      <c r="W316" s="24">
        <f t="shared" si="99"/>
        <v>8.0865628257871747E-2</v>
      </c>
    </row>
    <row r="317" spans="1:23" x14ac:dyDescent="0.25">
      <c r="A317" s="25" t="s">
        <v>14</v>
      </c>
      <c r="B317" s="44">
        <v>32.856666666666662</v>
      </c>
      <c r="C317" s="44">
        <v>0.28986586936412922</v>
      </c>
      <c r="D317" s="88"/>
      <c r="E317" s="26">
        <v>43.357446291467419</v>
      </c>
      <c r="F317" s="27">
        <v>42946.437533428172</v>
      </c>
      <c r="G317" s="28">
        <v>493.87154359853497</v>
      </c>
      <c r="H317" s="29">
        <f t="shared" si="100"/>
        <v>4605.4341159864862</v>
      </c>
      <c r="I317" s="30">
        <f t="shared" si="102"/>
        <v>9.4144102813161698E-3</v>
      </c>
      <c r="J317" s="31">
        <f t="shared" si="103"/>
        <v>1.0095702643023493E-3</v>
      </c>
      <c r="K317" s="32">
        <f t="shared" si="101"/>
        <v>8.7790938460532986E-2</v>
      </c>
      <c r="M317" s="25" t="s">
        <v>14</v>
      </c>
      <c r="N317" s="44">
        <v>31.39</v>
      </c>
      <c r="O317" s="44">
        <v>3.0000000000001137E-2</v>
      </c>
      <c r="P317" s="88"/>
      <c r="Q317" s="26">
        <v>109.36142070029993</v>
      </c>
      <c r="R317" s="27">
        <v>77421.51255771557</v>
      </c>
      <c r="S317" s="28">
        <v>1097.6106912441244</v>
      </c>
      <c r="T317" s="29">
        <f t="shared" si="96"/>
        <v>9218.3881408649668</v>
      </c>
      <c r="U317" s="30">
        <f t="shared" si="104"/>
        <v>1.1863399439160358E-2</v>
      </c>
      <c r="V317" s="31">
        <f t="shared" si="105"/>
        <v>1.4125456489728751E-3</v>
      </c>
      <c r="W317" s="32">
        <f t="shared" si="99"/>
        <v>9.9635892373042115E-2</v>
      </c>
    </row>
    <row r="318" spans="1:23" ht="15.75" thickBot="1" x14ac:dyDescent="0.3">
      <c r="A318" s="33" t="s">
        <v>14</v>
      </c>
      <c r="B318" s="45">
        <v>33.784999999999997</v>
      </c>
      <c r="C318" s="45">
        <v>0.44499999999999673</v>
      </c>
      <c r="D318" s="89"/>
      <c r="E318" s="34">
        <v>24.437000560551393</v>
      </c>
      <c r="F318" s="35">
        <v>18810.762663603073</v>
      </c>
      <c r="G318" s="36">
        <v>226.58669926149213</v>
      </c>
      <c r="H318" s="37">
        <f t="shared" si="100"/>
        <v>2064.52624651205</v>
      </c>
      <c r="I318" s="38">
        <f t="shared" si="102"/>
        <v>1.1836614139363407E-2</v>
      </c>
      <c r="J318" s="39">
        <f t="shared" si="103"/>
        <v>1.2990967457068884E-3</v>
      </c>
      <c r="K318" s="40">
        <f t="shared" si="101"/>
        <v>0.10784834520383696</v>
      </c>
      <c r="M318" s="33" t="s">
        <v>14</v>
      </c>
      <c r="N318" s="45">
        <v>31.343333333333334</v>
      </c>
      <c r="O318" s="45">
        <v>7.4087035902976842E-2</v>
      </c>
      <c r="P318" s="89"/>
      <c r="Q318" s="34">
        <v>112.79789248692113</v>
      </c>
      <c r="R318" s="35">
        <v>83041.028762307295</v>
      </c>
      <c r="S318" s="36">
        <v>978.62929134226442</v>
      </c>
      <c r="T318" s="37">
        <f t="shared" si="96"/>
        <v>9014.7869153956926</v>
      </c>
      <c r="U318" s="38">
        <f t="shared" si="104"/>
        <v>1.2512541177682402E-2</v>
      </c>
      <c r="V318" s="39">
        <f t="shared" si="105"/>
        <v>1.3583392952631701E-3</v>
      </c>
      <c r="W318" s="40">
        <f t="shared" si="99"/>
        <v>0.11526110395920221</v>
      </c>
    </row>
    <row r="319" spans="1:23" x14ac:dyDescent="0.25">
      <c r="A319" s="17" t="s">
        <v>28</v>
      </c>
      <c r="B319" s="43">
        <v>31.189999999999998</v>
      </c>
      <c r="C319" s="43">
        <v>4.9999999999998941E-2</v>
      </c>
      <c r="D319" s="87">
        <f>_xlfn.STDEV.P(B319:B321)</f>
        <v>0.88800337837195331</v>
      </c>
      <c r="E319" s="18">
        <v>124.39733834990318</v>
      </c>
      <c r="F319" s="19">
        <v>74293.846596248215</v>
      </c>
      <c r="G319" s="20">
        <v>2449.4633108169674</v>
      </c>
      <c r="H319" s="21">
        <f t="shared" si="100"/>
        <v>13489.998200777272</v>
      </c>
      <c r="I319" s="22">
        <f t="shared" si="102"/>
        <v>9.2214495879425398E-3</v>
      </c>
      <c r="J319" s="23">
        <f t="shared" si="103"/>
        <v>1.6743962528410147E-3</v>
      </c>
      <c r="K319" s="24">
        <f t="shared" si="101"/>
        <v>5.0785548736556926E-2</v>
      </c>
      <c r="M319" s="17" t="s">
        <v>28</v>
      </c>
      <c r="N319" s="43">
        <v>33.040000000000006</v>
      </c>
      <c r="O319" s="43">
        <v>5.0000000000000711E-2</v>
      </c>
      <c r="P319" s="87">
        <f>_xlfn.STDEV.P(N319:N321)</f>
        <v>0.48356890810813352</v>
      </c>
      <c r="Q319" s="18">
        <v>37.899026315821949</v>
      </c>
      <c r="R319" s="19">
        <v>35583.303693554313</v>
      </c>
      <c r="S319" s="20">
        <v>935.80966463103903</v>
      </c>
      <c r="T319" s="21">
        <f t="shared" si="96"/>
        <v>5770.5458577096042</v>
      </c>
      <c r="U319" s="22">
        <f t="shared" si="104"/>
        <v>6.567667470346472E-3</v>
      </c>
      <c r="V319" s="23">
        <f t="shared" si="105"/>
        <v>1.0650789101037607E-3</v>
      </c>
      <c r="W319" s="24">
        <f t="shared" si="99"/>
        <v>4.0498648120677799E-2</v>
      </c>
    </row>
    <row r="320" spans="1:23" x14ac:dyDescent="0.25">
      <c r="A320" s="25" t="s">
        <v>28</v>
      </c>
      <c r="B320" s="44">
        <v>30.905000000000001</v>
      </c>
      <c r="C320" s="44">
        <v>5.0000000000007816E-3</v>
      </c>
      <c r="D320" s="88"/>
      <c r="E320" s="26">
        <v>149.31704396108066</v>
      </c>
      <c r="F320" s="27">
        <v>79038.71676923956</v>
      </c>
      <c r="G320" s="28">
        <v>2568.7967752852487</v>
      </c>
      <c r="H320" s="29">
        <f t="shared" si="100"/>
        <v>14249.014027626848</v>
      </c>
      <c r="I320" s="30">
        <f t="shared" si="102"/>
        <v>1.0479114110743084E-2</v>
      </c>
      <c r="J320" s="31">
        <f t="shared" si="103"/>
        <v>1.8891633121654141E-3</v>
      </c>
      <c r="K320" s="32">
        <f t="shared" si="101"/>
        <v>5.8127231160394123E-2</v>
      </c>
      <c r="M320" s="25" t="s">
        <v>28</v>
      </c>
      <c r="N320" s="44">
        <v>32.064999999999998</v>
      </c>
      <c r="O320" s="44">
        <v>4.9999999999990052E-3</v>
      </c>
      <c r="P320" s="88"/>
      <c r="Q320" s="26">
        <v>70.86775405580417</v>
      </c>
      <c r="R320" s="27">
        <v>46905.243812335335</v>
      </c>
      <c r="S320" s="28">
        <v>1226.1615721892424</v>
      </c>
      <c r="T320" s="29">
        <f t="shared" si="96"/>
        <v>7583.7594566845819</v>
      </c>
      <c r="U320" s="30">
        <f t="shared" si="104"/>
        <v>9.3446732403068156E-3</v>
      </c>
      <c r="V320" s="31">
        <f t="shared" si="105"/>
        <v>1.5108706041341816E-3</v>
      </c>
      <c r="W320" s="32">
        <f t="shared" si="99"/>
        <v>5.779642394865938E-2</v>
      </c>
    </row>
    <row r="321" spans="1:23" ht="15.75" thickBot="1" x14ac:dyDescent="0.3">
      <c r="A321" s="33" t="s">
        <v>28</v>
      </c>
      <c r="B321" s="45">
        <v>29.179999999999996</v>
      </c>
      <c r="C321" s="45">
        <v>7.7888809636986772E-2</v>
      </c>
      <c r="D321" s="89"/>
      <c r="E321" s="34">
        <v>452.85404664477818</v>
      </c>
      <c r="F321" s="35">
        <v>113842.11818221583</v>
      </c>
      <c r="G321" s="36">
        <v>5195.4512974079735</v>
      </c>
      <c r="H321" s="37">
        <f t="shared" si="100"/>
        <v>24319.974930280354</v>
      </c>
      <c r="I321" s="38">
        <f t="shared" si="102"/>
        <v>1.8620662560015138E-2</v>
      </c>
      <c r="J321" s="39">
        <f t="shared" si="103"/>
        <v>3.9779130419897802E-3</v>
      </c>
      <c r="K321" s="40">
        <f t="shared" si="101"/>
        <v>8.7163563032668298E-2</v>
      </c>
      <c r="M321" s="33" t="s">
        <v>28</v>
      </c>
      <c r="N321" s="45">
        <v>31.97</v>
      </c>
      <c r="O321" s="45">
        <v>9.9999999999997868E-3</v>
      </c>
      <c r="P321" s="89"/>
      <c r="Q321" s="34">
        <v>75.328980173402584</v>
      </c>
      <c r="R321" s="35">
        <v>55608.096093079192</v>
      </c>
      <c r="S321" s="36">
        <v>1542.8028397031669</v>
      </c>
      <c r="T321" s="37">
        <f t="shared" si="96"/>
        <v>9262.4148343123325</v>
      </c>
      <c r="U321" s="38">
        <f t="shared" si="104"/>
        <v>8.1327581976083259E-3</v>
      </c>
      <c r="V321" s="39">
        <f t="shared" si="105"/>
        <v>1.3546405193825327E-3</v>
      </c>
      <c r="W321" s="40">
        <f t="shared" si="99"/>
        <v>4.8826057507060185E-2</v>
      </c>
    </row>
    <row r="323" spans="1:23" ht="16.5" thickBot="1" x14ac:dyDescent="0.3">
      <c r="A323" s="90" t="s">
        <v>95</v>
      </c>
      <c r="B323" s="91"/>
      <c r="C323" s="91"/>
      <c r="D323" s="91"/>
      <c r="E323" s="91"/>
      <c r="F323" s="91"/>
      <c r="G323" s="91"/>
      <c r="H323" s="91"/>
      <c r="I323" s="91"/>
      <c r="J323" s="91"/>
      <c r="K323" s="91"/>
      <c r="L323" s="91"/>
      <c r="M323" s="91" t="s">
        <v>95</v>
      </c>
      <c r="N323" s="91"/>
      <c r="O323" s="91"/>
      <c r="P323" s="91"/>
      <c r="Q323" s="91"/>
      <c r="R323" s="91"/>
      <c r="S323" s="91"/>
      <c r="T323" s="91"/>
      <c r="U323" s="91"/>
      <c r="V323" s="91"/>
      <c r="W323" s="92"/>
    </row>
    <row r="324" spans="1:23" ht="30.75" customHeight="1" thickBot="1" x14ac:dyDescent="0.3">
      <c r="A324" s="4"/>
      <c r="B324" s="4" t="s">
        <v>87</v>
      </c>
      <c r="C324" s="65"/>
      <c r="D324" s="65"/>
      <c r="E324" s="66" t="s">
        <v>29</v>
      </c>
      <c r="F324" s="67"/>
      <c r="G324" s="68"/>
      <c r="H324" s="93" t="s">
        <v>30</v>
      </c>
      <c r="I324" s="94"/>
      <c r="J324" s="8" t="s">
        <v>31</v>
      </c>
      <c r="K324" s="9" t="s">
        <v>32</v>
      </c>
      <c r="M324" s="4"/>
      <c r="N324" s="41" t="s">
        <v>87</v>
      </c>
      <c r="O324" s="42"/>
      <c r="P324" s="42"/>
      <c r="Q324" s="5" t="s">
        <v>29</v>
      </c>
      <c r="R324" s="6"/>
      <c r="S324" s="7"/>
      <c r="T324" s="95" t="s">
        <v>30</v>
      </c>
      <c r="U324" s="96"/>
      <c r="V324" s="8" t="s">
        <v>31</v>
      </c>
      <c r="W324" s="9" t="s">
        <v>32</v>
      </c>
    </row>
    <row r="325" spans="1:23" ht="45.75" thickBot="1" x14ac:dyDescent="0.3">
      <c r="A325" s="11" t="s">
        <v>18</v>
      </c>
      <c r="B325" s="11" t="s">
        <v>84</v>
      </c>
      <c r="C325" s="16" t="s">
        <v>99</v>
      </c>
      <c r="D325" s="16" t="s">
        <v>100</v>
      </c>
      <c r="E325" s="12" t="s">
        <v>95</v>
      </c>
      <c r="F325" s="59" t="s">
        <v>12</v>
      </c>
      <c r="G325" s="12" t="s">
        <v>0</v>
      </c>
      <c r="H325" s="13" t="s">
        <v>33</v>
      </c>
      <c r="I325" s="14" t="s">
        <v>116</v>
      </c>
      <c r="J325" s="15" t="s">
        <v>118</v>
      </c>
      <c r="K325" s="16" t="s">
        <v>117</v>
      </c>
      <c r="M325" s="11" t="s">
        <v>18</v>
      </c>
      <c r="N325" s="11" t="s">
        <v>84</v>
      </c>
      <c r="O325" s="16" t="s">
        <v>99</v>
      </c>
      <c r="P325" s="16" t="s">
        <v>100</v>
      </c>
      <c r="Q325" s="12" t="s">
        <v>95</v>
      </c>
      <c r="R325" s="59" t="s">
        <v>12</v>
      </c>
      <c r="S325" s="12" t="s">
        <v>0</v>
      </c>
      <c r="T325" s="13" t="s">
        <v>33</v>
      </c>
      <c r="U325" s="14" t="s">
        <v>116</v>
      </c>
      <c r="V325" s="15" t="s">
        <v>118</v>
      </c>
      <c r="W325" s="16" t="s">
        <v>117</v>
      </c>
    </row>
    <row r="326" spans="1:23" x14ac:dyDescent="0.25">
      <c r="A326" s="17" t="s">
        <v>21</v>
      </c>
      <c r="B326" s="43">
        <v>28.24</v>
      </c>
      <c r="C326" s="43">
        <v>2.9439202887759666E-2</v>
      </c>
      <c r="D326" s="87">
        <f>_xlfn.STDEV.P(B326:B328)</f>
        <v>0.47636224415283213</v>
      </c>
      <c r="E326" s="18">
        <v>781.13265419013032</v>
      </c>
      <c r="F326" s="19">
        <v>481738.48593511799</v>
      </c>
      <c r="G326" s="20">
        <v>8053.9321786307446</v>
      </c>
      <c r="H326" s="21">
        <f t="shared" ref="H326:H332" si="106">GEOMEAN(G326,F326)</f>
        <v>62288.755755414648</v>
      </c>
      <c r="I326" s="22">
        <f t="shared" ref="I326:I331" si="107">E326/H326</f>
        <v>1.2540508230046446E-2</v>
      </c>
      <c r="J326" s="23">
        <f t="shared" ref="J326:J331" si="108">E326/F326</f>
        <v>1.6214869208007094E-3</v>
      </c>
      <c r="K326" s="24">
        <f t="shared" ref="K326:K332" si="109">E326/G326</f>
        <v>9.6987736780635686E-2</v>
      </c>
      <c r="M326" s="17" t="s">
        <v>21</v>
      </c>
      <c r="N326" s="43">
        <v>29.38</v>
      </c>
      <c r="O326" s="43">
        <v>1.9999999999999574E-2</v>
      </c>
      <c r="P326" s="87">
        <f>_xlfn.STDEV.P(N326:N328)</f>
        <v>0.68873116473988061</v>
      </c>
      <c r="Q326" s="18">
        <v>372.79075427872783</v>
      </c>
      <c r="R326" s="19">
        <v>323280.48683981533</v>
      </c>
      <c r="S326" s="20">
        <v>7119.4326026745284</v>
      </c>
      <c r="T326" s="21">
        <f t="shared" ref="T326:T361" si="110">GEOMEAN(S326,R326)</f>
        <v>47974.718736183073</v>
      </c>
      <c r="U326" s="22">
        <f t="shared" ref="U326:U331" si="111">Q326/T326</f>
        <v>7.7705667505574109E-3</v>
      </c>
      <c r="V326" s="23">
        <f t="shared" ref="V326:V331" si="112">Q326/R326</f>
        <v>1.153149569659751E-3</v>
      </c>
      <c r="W326" s="24">
        <f t="shared" ref="W326:W361" si="113">Q326/S326</f>
        <v>5.2362424800353198E-2</v>
      </c>
    </row>
    <row r="327" spans="1:23" x14ac:dyDescent="0.25">
      <c r="A327" s="25" t="s">
        <v>21</v>
      </c>
      <c r="B327" s="44">
        <v>29.21</v>
      </c>
      <c r="C327" s="44">
        <v>9.9999999999997868E-3</v>
      </c>
      <c r="D327" s="88"/>
      <c r="E327" s="26">
        <v>416.23493587618344</v>
      </c>
      <c r="F327" s="27">
        <v>299115.40910200559</v>
      </c>
      <c r="G327" s="28">
        <v>7950.877878776766</v>
      </c>
      <c r="H327" s="29">
        <f t="shared" si="106"/>
        <v>48767.100482091395</v>
      </c>
      <c r="I327" s="30">
        <f t="shared" si="107"/>
        <v>8.5351585753808811E-3</v>
      </c>
      <c r="J327" s="31">
        <f t="shared" si="108"/>
        <v>1.3915529698914216E-3</v>
      </c>
      <c r="K327" s="32">
        <f t="shared" si="109"/>
        <v>5.2350814868787891E-2</v>
      </c>
      <c r="M327" s="25" t="s">
        <v>21</v>
      </c>
      <c r="N327" s="44">
        <v>30.353333333333335</v>
      </c>
      <c r="O327" s="44">
        <v>6.236095644623324E-2</v>
      </c>
      <c r="P327" s="88"/>
      <c r="Q327" s="26">
        <v>198.39473197405687</v>
      </c>
      <c r="R327" s="27">
        <v>161418.89980466821</v>
      </c>
      <c r="S327" s="28">
        <v>7146.6942457621408</v>
      </c>
      <c r="T327" s="29">
        <f t="shared" si="110"/>
        <v>33964.857167243877</v>
      </c>
      <c r="U327" s="30">
        <f t="shared" si="111"/>
        <v>5.8411766902818352E-3</v>
      </c>
      <c r="V327" s="31">
        <f t="shared" si="112"/>
        <v>1.2290675516567937E-3</v>
      </c>
      <c r="W327" s="32">
        <f t="shared" si="113"/>
        <v>2.7760349771742555E-2</v>
      </c>
    </row>
    <row r="328" spans="1:23" ht="15.75" thickBot="1" x14ac:dyDescent="0.3">
      <c r="A328" s="33" t="s">
        <v>21</v>
      </c>
      <c r="B328" s="45">
        <v>28.16333333333333</v>
      </c>
      <c r="C328" s="45">
        <v>7.7172246018601495E-2</v>
      </c>
      <c r="D328" s="89"/>
      <c r="E328" s="34">
        <v>821.83985269791299</v>
      </c>
      <c r="F328" s="35">
        <v>477136.35040130251</v>
      </c>
      <c r="G328" s="36">
        <v>10145.531920081063</v>
      </c>
      <c r="H328" s="37">
        <f t="shared" si="106"/>
        <v>69575.872780924547</v>
      </c>
      <c r="I328" s="38">
        <f t="shared" si="107"/>
        <v>1.1812138602783505E-2</v>
      </c>
      <c r="J328" s="39">
        <f t="shared" si="108"/>
        <v>1.7224423417052433E-3</v>
      </c>
      <c r="K328" s="40">
        <f t="shared" si="109"/>
        <v>8.100510246005381E-2</v>
      </c>
      <c r="M328" s="33" t="s">
        <v>21</v>
      </c>
      <c r="N328" s="45">
        <v>31.060000000000002</v>
      </c>
      <c r="O328" s="45">
        <v>6.0000000000000497E-2</v>
      </c>
      <c r="P328" s="89"/>
      <c r="Q328" s="34">
        <v>125.42519015392821</v>
      </c>
      <c r="R328" s="35">
        <v>145289.3939151947</v>
      </c>
      <c r="S328" s="36">
        <v>2945.6932213732798</v>
      </c>
      <c r="T328" s="37">
        <f t="shared" si="110"/>
        <v>20687.628737809013</v>
      </c>
      <c r="U328" s="38">
        <f t="shared" si="111"/>
        <v>6.0628113421573203E-3</v>
      </c>
      <c r="V328" s="39">
        <f t="shared" si="112"/>
        <v>8.6327836309330877E-4</v>
      </c>
      <c r="W328" s="40">
        <f t="shared" si="113"/>
        <v>4.257917601326288E-2</v>
      </c>
    </row>
    <row r="329" spans="1:23" x14ac:dyDescent="0.25">
      <c r="A329" s="17" t="s">
        <v>22</v>
      </c>
      <c r="B329" s="43">
        <v>30.526666666666667</v>
      </c>
      <c r="C329" s="43">
        <v>0.13199326582148893</v>
      </c>
      <c r="D329" s="87">
        <f>_xlfn.STDEV.P(B329:B331)</f>
        <v>0.20110957642140162</v>
      </c>
      <c r="E329" s="18">
        <v>177.791311457614</v>
      </c>
      <c r="F329" s="19">
        <v>42994.639348307792</v>
      </c>
      <c r="G329" s="20">
        <v>2079.6694194004499</v>
      </c>
      <c r="H329" s="21">
        <f t="shared" si="106"/>
        <v>9455.931294739139</v>
      </c>
      <c r="I329" s="22">
        <f t="shared" si="107"/>
        <v>1.8802094253426861E-2</v>
      </c>
      <c r="J329" s="23">
        <f t="shared" si="108"/>
        <v>4.1351971816135638E-3</v>
      </c>
      <c r="K329" s="24">
        <f t="shared" si="109"/>
        <v>8.549017925592696E-2</v>
      </c>
      <c r="M329" s="17" t="s">
        <v>22</v>
      </c>
      <c r="N329" s="43">
        <v>32.213333333333331</v>
      </c>
      <c r="O329" s="43">
        <v>3.2998316455372351E-2</v>
      </c>
      <c r="P329" s="87">
        <f>_xlfn.STDEV.P(N329:N331)</f>
        <v>0.1365604826884384</v>
      </c>
      <c r="Q329" s="18">
        <v>59.317199951208032</v>
      </c>
      <c r="R329" s="19">
        <v>94175.176810651552</v>
      </c>
      <c r="S329" s="20">
        <v>3644.0290688315581</v>
      </c>
      <c r="T329" s="21">
        <f t="shared" si="110"/>
        <v>18525.039321425633</v>
      </c>
      <c r="U329" s="22">
        <f t="shared" si="111"/>
        <v>3.2020012979191428E-3</v>
      </c>
      <c r="V329" s="23">
        <f t="shared" si="112"/>
        <v>6.2986024513095513E-4</v>
      </c>
      <c r="W329" s="24">
        <f t="shared" si="113"/>
        <v>1.6277916237981006E-2</v>
      </c>
    </row>
    <row r="330" spans="1:23" x14ac:dyDescent="0.25">
      <c r="A330" s="25" t="s">
        <v>22</v>
      </c>
      <c r="B330" s="44">
        <v>30.434999999999999</v>
      </c>
      <c r="C330" s="44">
        <v>5.4999999999999716E-2</v>
      </c>
      <c r="D330" s="88"/>
      <c r="E330" s="26">
        <v>188.1213902277546</v>
      </c>
      <c r="F330" s="27">
        <v>58215.248165378136</v>
      </c>
      <c r="G330" s="28">
        <v>2589.7447850611402</v>
      </c>
      <c r="H330" s="29">
        <f t="shared" si="106"/>
        <v>12278.543698147925</v>
      </c>
      <c r="I330" s="30">
        <f t="shared" si="107"/>
        <v>1.5321148407537167E-2</v>
      </c>
      <c r="J330" s="31">
        <f t="shared" si="108"/>
        <v>3.2314796579298007E-3</v>
      </c>
      <c r="K330" s="32">
        <f t="shared" si="109"/>
        <v>7.264089933221482E-2</v>
      </c>
      <c r="M330" s="25" t="s">
        <v>22</v>
      </c>
      <c r="N330" s="44">
        <v>32.465000000000003</v>
      </c>
      <c r="O330" s="44">
        <v>2.5000000000002132E-2</v>
      </c>
      <c r="P330" s="88"/>
      <c r="Q330" s="26">
        <v>50.376356229514435</v>
      </c>
      <c r="R330" s="27">
        <v>71569.676975913681</v>
      </c>
      <c r="S330" s="28">
        <v>2620.4723389976989</v>
      </c>
      <c r="T330" s="29">
        <f t="shared" si="110"/>
        <v>13694.756618004654</v>
      </c>
      <c r="U330" s="30">
        <f t="shared" si="111"/>
        <v>3.6785141667493425E-3</v>
      </c>
      <c r="V330" s="31">
        <f t="shared" si="112"/>
        <v>7.0387849097695767E-4</v>
      </c>
      <c r="W330" s="32">
        <f t="shared" si="113"/>
        <v>1.9224151111926189E-2</v>
      </c>
    </row>
    <row r="331" spans="1:23" ht="15.75" thickBot="1" x14ac:dyDescent="0.3">
      <c r="A331" s="33" t="s">
        <v>22</v>
      </c>
      <c r="B331" s="45">
        <v>30.900000000000002</v>
      </c>
      <c r="C331" s="45">
        <v>9.6263527187957845E-2</v>
      </c>
      <c r="D331" s="89"/>
      <c r="E331" s="34">
        <v>139.30856812390903</v>
      </c>
      <c r="F331" s="35">
        <v>48786.219053787478</v>
      </c>
      <c r="G331" s="36">
        <v>1933.4370941181667</v>
      </c>
      <c r="H331" s="37">
        <f t="shared" si="106"/>
        <v>9712.1102547472765</v>
      </c>
      <c r="I331" s="38">
        <f t="shared" si="107"/>
        <v>1.4343800108304479E-2</v>
      </c>
      <c r="J331" s="39">
        <f t="shared" si="108"/>
        <v>2.8554901532811842E-3</v>
      </c>
      <c r="K331" s="40">
        <f t="shared" si="109"/>
        <v>7.2052288925100585E-2</v>
      </c>
      <c r="M331" s="33" t="s">
        <v>22</v>
      </c>
      <c r="N331" s="45">
        <v>32.53</v>
      </c>
      <c r="O331" s="45">
        <v>1.9999999999999574E-2</v>
      </c>
      <c r="P331" s="89"/>
      <c r="Q331" s="34">
        <v>48.293776535932409</v>
      </c>
      <c r="R331" s="35">
        <v>86520.980441308056</v>
      </c>
      <c r="S331" s="36">
        <v>2316.8582226856961</v>
      </c>
      <c r="T331" s="37">
        <f t="shared" si="110"/>
        <v>14158.278319424042</v>
      </c>
      <c r="U331" s="38">
        <f t="shared" si="111"/>
        <v>3.4109921733687884E-3</v>
      </c>
      <c r="V331" s="39">
        <f t="shared" si="112"/>
        <v>5.5817417104620925E-4</v>
      </c>
      <c r="W331" s="40">
        <f t="shared" si="113"/>
        <v>2.0844510925640668E-2</v>
      </c>
    </row>
    <row r="332" spans="1:23" x14ac:dyDescent="0.25">
      <c r="A332" s="17" t="s">
        <v>23</v>
      </c>
      <c r="B332" s="43">
        <v>29.09</v>
      </c>
      <c r="C332" s="43">
        <v>3.0000000000001137E-2</v>
      </c>
      <c r="D332" s="87">
        <f>_xlfn.STDEV.P(B332:B334)</f>
        <v>3.5000000000000142E-2</v>
      </c>
      <c r="E332" s="18">
        <v>498.56715661351797</v>
      </c>
      <c r="F332" s="19">
        <v>423359.2383934409</v>
      </c>
      <c r="G332" s="20">
        <v>16518.544307133354</v>
      </c>
      <c r="H332" s="21">
        <f t="shared" si="106"/>
        <v>83625.823387493685</v>
      </c>
      <c r="I332" s="22">
        <f>(E332/H332)</f>
        <v>5.9618803907415894E-3</v>
      </c>
      <c r="J332" s="23">
        <f>(E332/F332)</f>
        <v>1.1776456290536503E-3</v>
      </c>
      <c r="K332" s="24">
        <f t="shared" si="109"/>
        <v>3.0182269535592016E-2</v>
      </c>
      <c r="M332" s="17" t="s">
        <v>23</v>
      </c>
      <c r="N332" s="43">
        <v>28.606666666666666</v>
      </c>
      <c r="O332" s="43">
        <v>9.4633797110522805E-2</v>
      </c>
      <c r="P332" s="87">
        <f>_xlfn.STDEV.P(N332:N334)</f>
        <v>0.27490514637993452</v>
      </c>
      <c r="Q332" s="18">
        <v>594.64713277152066</v>
      </c>
      <c r="R332" s="19">
        <v>401982.87465393962</v>
      </c>
      <c r="S332" s="20">
        <v>15352.069515247678</v>
      </c>
      <c r="T332" s="21">
        <f t="shared" si="110"/>
        <v>78557.425082714966</v>
      </c>
      <c r="U332" s="22">
        <f>(Q332/T332)</f>
        <v>7.5695853338548546E-3</v>
      </c>
      <c r="V332" s="23">
        <f>(Q332/R332)</f>
        <v>1.4792847413796981E-3</v>
      </c>
      <c r="W332" s="24">
        <f t="shared" si="113"/>
        <v>3.8734004700859193E-2</v>
      </c>
    </row>
    <row r="333" spans="1:23" x14ac:dyDescent="0.25">
      <c r="A333" s="25" t="s">
        <v>23</v>
      </c>
      <c r="B333" s="44"/>
      <c r="C333" s="44"/>
      <c r="D333" s="88"/>
      <c r="E333" s="26"/>
      <c r="F333" s="27"/>
      <c r="G333" s="28"/>
      <c r="H333" s="29"/>
      <c r="I333" s="30"/>
      <c r="J333" s="31"/>
      <c r="K333" s="32"/>
      <c r="M333" s="25" t="s">
        <v>23</v>
      </c>
      <c r="N333" s="44">
        <v>29.276666666666667</v>
      </c>
      <c r="O333" s="44">
        <v>3.8586123009300241E-2</v>
      </c>
      <c r="P333" s="88"/>
      <c r="Q333" s="26">
        <v>398.73117511776218</v>
      </c>
      <c r="R333" s="27">
        <v>339820.36005348788</v>
      </c>
      <c r="S333" s="28">
        <v>13082.595308853799</v>
      </c>
      <c r="T333" s="29">
        <f t="shared" si="110"/>
        <v>66676.32449594661</v>
      </c>
      <c r="U333" s="30">
        <f>(Q333/T333)</f>
        <v>5.9801013048042546E-3</v>
      </c>
      <c r="V333" s="31">
        <f>Q333/R333</f>
        <v>1.1733586976807443E-3</v>
      </c>
      <c r="W333" s="32">
        <f t="shared" si="113"/>
        <v>3.0477987410335639E-2</v>
      </c>
    </row>
    <row r="334" spans="1:23" ht="15.75" thickBot="1" x14ac:dyDescent="0.3">
      <c r="A334" s="33" t="s">
        <v>23</v>
      </c>
      <c r="B334" s="45">
        <v>29.16</v>
      </c>
      <c r="C334" s="45">
        <v>3.5590260840104943E-2</v>
      </c>
      <c r="D334" s="89"/>
      <c r="E334" s="34">
        <v>430.06395471154678</v>
      </c>
      <c r="F334" s="35">
        <v>368983.06569041871</v>
      </c>
      <c r="G334" s="36">
        <v>16460.580907766591</v>
      </c>
      <c r="H334" s="37">
        <f t="shared" ref="H334:H361" si="114">GEOMEAN(G334,F334)</f>
        <v>77933.789888551502</v>
      </c>
      <c r="I334" s="38">
        <f>(E334/H334)</f>
        <v>5.5183246615692089E-3</v>
      </c>
      <c r="J334" s="39">
        <f>(E334/F334)</f>
        <v>1.1655384615194663E-3</v>
      </c>
      <c r="K334" s="40">
        <f t="shared" ref="K334:K361" si="115">E334/G334</f>
        <v>2.6126900206093567E-2</v>
      </c>
      <c r="M334" s="33" t="s">
        <v>23</v>
      </c>
      <c r="N334" s="45">
        <v>29</v>
      </c>
      <c r="O334" s="45">
        <v>8.1649658092785363E-3</v>
      </c>
      <c r="P334" s="89"/>
      <c r="Q334" s="34">
        <v>476.98758993217433</v>
      </c>
      <c r="R334" s="35">
        <v>366585.10070322541</v>
      </c>
      <c r="S334" s="36">
        <v>12342.924485324365</v>
      </c>
      <c r="T334" s="37">
        <f t="shared" si="110"/>
        <v>67266.129778848874</v>
      </c>
      <c r="U334" s="38">
        <f>(Q334/T334)</f>
        <v>7.091051492041661E-3</v>
      </c>
      <c r="V334" s="39">
        <f>(Q334/R334)</f>
        <v>1.3011646927743716E-3</v>
      </c>
      <c r="W334" s="40">
        <f t="shared" si="113"/>
        <v>3.8644617043497968E-2</v>
      </c>
    </row>
    <row r="335" spans="1:23" x14ac:dyDescent="0.25">
      <c r="A335" s="17" t="s">
        <v>24</v>
      </c>
      <c r="B335" s="43">
        <v>30.076666666666668</v>
      </c>
      <c r="C335" s="43">
        <v>1.2472191289246839E-2</v>
      </c>
      <c r="D335" s="87">
        <f>_xlfn.STDEV.P(B335:B337)</f>
        <v>0.2421444829379428</v>
      </c>
      <c r="E335" s="18">
        <v>237.21567179492226</v>
      </c>
      <c r="F335" s="19">
        <v>39838.596926096805</v>
      </c>
      <c r="G335" s="20">
        <v>2642.9696387866734</v>
      </c>
      <c r="H335" s="21">
        <f t="shared" si="114"/>
        <v>10261.198864047707</v>
      </c>
      <c r="I335" s="22">
        <f>E335/H335</f>
        <v>2.3117734578369575E-2</v>
      </c>
      <c r="J335" s="23">
        <f>E335/F335</f>
        <v>5.9544183304189348E-3</v>
      </c>
      <c r="K335" s="24">
        <f t="shared" si="115"/>
        <v>8.9753460771430774E-2</v>
      </c>
      <c r="M335" s="17" t="s">
        <v>24</v>
      </c>
      <c r="N335" s="43">
        <v>32.534999999999997</v>
      </c>
      <c r="O335" s="43">
        <v>1.4999999999997016E-2</v>
      </c>
      <c r="P335" s="87">
        <f>_xlfn.STDEV.P(N335:N337)</f>
        <v>0.56231389239484753</v>
      </c>
      <c r="Q335" s="18">
        <v>48.135592881344081</v>
      </c>
      <c r="R335" s="19">
        <v>38902.895140199827</v>
      </c>
      <c r="S335" s="20">
        <v>1489.5344525467317</v>
      </c>
      <c r="T335" s="21">
        <f t="shared" si="110"/>
        <v>7612.3059985224227</v>
      </c>
      <c r="U335" s="22">
        <f>Q335/T335</f>
        <v>6.3233917410423831E-3</v>
      </c>
      <c r="V335" s="23">
        <f>Q335/R335</f>
        <v>1.2373267518489585E-3</v>
      </c>
      <c r="W335" s="24">
        <f t="shared" si="113"/>
        <v>3.2315864060105656E-2</v>
      </c>
    </row>
    <row r="336" spans="1:23" x14ac:dyDescent="0.25">
      <c r="A336" s="25" t="s">
        <v>24</v>
      </c>
      <c r="B336" s="44">
        <v>30.625</v>
      </c>
      <c r="C336" s="44">
        <v>3.5000000000000142E-2</v>
      </c>
      <c r="D336" s="88"/>
      <c r="E336" s="26">
        <v>166.24075047309293</v>
      </c>
      <c r="F336" s="27">
        <v>48677.050553823763</v>
      </c>
      <c r="G336" s="28">
        <v>3257.7119226581121</v>
      </c>
      <c r="H336" s="29">
        <f t="shared" si="114"/>
        <v>12592.688670376288</v>
      </c>
      <c r="I336" s="30">
        <f>E336/H336</f>
        <v>1.3201370638517135E-2</v>
      </c>
      <c r="J336" s="31">
        <f>E336/F336</f>
        <v>3.4151771436783181E-3</v>
      </c>
      <c r="K336" s="32">
        <f t="shared" si="115"/>
        <v>5.1029911305800701E-2</v>
      </c>
      <c r="M336" s="25" t="s">
        <v>24</v>
      </c>
      <c r="N336" s="44">
        <v>32.096666666666664</v>
      </c>
      <c r="O336" s="44">
        <v>8.7305339024724066E-2</v>
      </c>
      <c r="P336" s="88"/>
      <c r="Q336" s="26">
        <v>64.070215020339305</v>
      </c>
      <c r="R336" s="27">
        <v>48626.027514750662</v>
      </c>
      <c r="S336" s="28">
        <v>1539.9045358596677</v>
      </c>
      <c r="T336" s="29">
        <f t="shared" si="110"/>
        <v>8653.2907226558345</v>
      </c>
      <c r="U336" s="30">
        <f>Q336/T336</f>
        <v>7.4041445126294247E-3</v>
      </c>
      <c r="V336" s="31">
        <f>Q336/R336</f>
        <v>1.3176115404636675E-3</v>
      </c>
      <c r="W336" s="32">
        <f t="shared" si="113"/>
        <v>4.1606614909132297E-2</v>
      </c>
    </row>
    <row r="337" spans="1:23" ht="15.75" thickBot="1" x14ac:dyDescent="0.3">
      <c r="A337" s="33" t="s">
        <v>24</v>
      </c>
      <c r="B337" s="45">
        <v>30.546666666666667</v>
      </c>
      <c r="C337" s="45">
        <v>0.18445113776342681</v>
      </c>
      <c r="D337" s="89"/>
      <c r="E337" s="34">
        <v>176.12658511855912</v>
      </c>
      <c r="F337" s="35">
        <v>52697.728796272633</v>
      </c>
      <c r="G337" s="36">
        <v>3300.0519843263064</v>
      </c>
      <c r="H337" s="37">
        <f t="shared" si="114"/>
        <v>13187.313770576215</v>
      </c>
      <c r="I337" s="38">
        <f>E337/H337</f>
        <v>1.3355759041051719E-2</v>
      </c>
      <c r="J337" s="39">
        <f>E337/F337</f>
        <v>3.342204477150384E-3</v>
      </c>
      <c r="K337" s="40">
        <f t="shared" si="115"/>
        <v>5.3370851718420646E-2</v>
      </c>
      <c r="M337" s="33" t="s">
        <v>24</v>
      </c>
      <c r="N337" s="45">
        <v>31.185000000000002</v>
      </c>
      <c r="O337" s="45">
        <v>2.5000000000000355E-2</v>
      </c>
      <c r="P337" s="89"/>
      <c r="Q337" s="34">
        <v>115.58240514102332</v>
      </c>
      <c r="R337" s="35">
        <v>61061.425338843685</v>
      </c>
      <c r="S337" s="36">
        <v>3230.7077142878165</v>
      </c>
      <c r="T337" s="37">
        <f t="shared" si="110"/>
        <v>14045.341501281193</v>
      </c>
      <c r="U337" s="38">
        <f>Q337/T337</f>
        <v>8.2292342361686317E-3</v>
      </c>
      <c r="V337" s="39">
        <f>Q337/R337</f>
        <v>1.8928874407963842E-3</v>
      </c>
      <c r="W337" s="40">
        <f t="shared" si="113"/>
        <v>3.5776187560966816E-2</v>
      </c>
    </row>
    <row r="338" spans="1:23" x14ac:dyDescent="0.25">
      <c r="A338" s="17" t="s">
        <v>16</v>
      </c>
      <c r="B338" s="43">
        <v>29.96</v>
      </c>
      <c r="C338" s="43">
        <v>1.9999999999999574E-2</v>
      </c>
      <c r="D338" s="87">
        <f>_xlfn.STDEV.P(B338:B340)</f>
        <v>0.24637119440409025</v>
      </c>
      <c r="E338" s="18">
        <v>255.88145729524234</v>
      </c>
      <c r="F338" s="19">
        <v>216912.66091961469</v>
      </c>
      <c r="G338" s="20">
        <v>6246.1363152470103</v>
      </c>
      <c r="H338" s="21">
        <f t="shared" si="114"/>
        <v>36808.505112363178</v>
      </c>
      <c r="I338" s="22">
        <f>(E338/H338)</f>
        <v>6.9516938140825862E-3</v>
      </c>
      <c r="J338" s="23">
        <f>(E338/F338)</f>
        <v>1.1796520139046611E-3</v>
      </c>
      <c r="K338" s="24">
        <f t="shared" si="115"/>
        <v>4.096635814217308E-2</v>
      </c>
      <c r="M338" s="17" t="s">
        <v>16</v>
      </c>
      <c r="N338" s="43">
        <v>29.72666666666667</v>
      </c>
      <c r="O338" s="43">
        <v>0.10780641085864223</v>
      </c>
      <c r="P338" s="87">
        <f>_xlfn.STDEV.P(N338:N340)</f>
        <v>0.13270221001630092</v>
      </c>
      <c r="Q338" s="18">
        <v>298.40174890649837</v>
      </c>
      <c r="R338" s="19">
        <v>192540.54489738098</v>
      </c>
      <c r="S338" s="20">
        <v>5887.6016933033816</v>
      </c>
      <c r="T338" s="21">
        <f t="shared" si="110"/>
        <v>33669.007086152335</v>
      </c>
      <c r="U338" s="22">
        <f>(Q338/T338)</f>
        <v>8.8628021652954383E-3</v>
      </c>
      <c r="V338" s="23">
        <f>(Q338/R338)</f>
        <v>1.549812529436533E-3</v>
      </c>
      <c r="W338" s="24">
        <f t="shared" si="113"/>
        <v>5.068307342290216E-2</v>
      </c>
    </row>
    <row r="339" spans="1:23" x14ac:dyDescent="0.25">
      <c r="A339" s="25" t="s">
        <v>16</v>
      </c>
      <c r="B339" s="44">
        <v>30.073333333333334</v>
      </c>
      <c r="C339" s="44">
        <v>5.1854497287013218E-2</v>
      </c>
      <c r="D339" s="88"/>
      <c r="E339" s="26">
        <v>237.85707254865153</v>
      </c>
      <c r="F339" s="27">
        <v>196344.71045247847</v>
      </c>
      <c r="G339" s="28">
        <v>6128.640636382509</v>
      </c>
      <c r="H339" s="29">
        <f t="shared" si="114"/>
        <v>34688.99207555355</v>
      </c>
      <c r="I339" s="30">
        <f>(E339/H339)</f>
        <v>6.8568458844405879E-3</v>
      </c>
      <c r="J339" s="31">
        <f>(E339/F339)</f>
        <v>1.2114259253560098E-3</v>
      </c>
      <c r="K339" s="32">
        <f t="shared" si="115"/>
        <v>3.8810739062855058E-2</v>
      </c>
      <c r="M339" s="25" t="s">
        <v>16</v>
      </c>
      <c r="N339" s="44">
        <v>29.666666666666668</v>
      </c>
      <c r="O339" s="44">
        <v>7.039570693981044E-2</v>
      </c>
      <c r="P339" s="88"/>
      <c r="Q339" s="26">
        <v>309.81692361938542</v>
      </c>
      <c r="R339" s="27">
        <v>216018.77134305364</v>
      </c>
      <c r="S339" s="28">
        <v>5227.8705241077396</v>
      </c>
      <c r="T339" s="29">
        <f t="shared" si="110"/>
        <v>33605.329448739525</v>
      </c>
      <c r="U339" s="30">
        <f>(Q339/T339)</f>
        <v>9.2192794625617358E-3</v>
      </c>
      <c r="V339" s="31">
        <f>(Q339/R339)</f>
        <v>1.4342129699801572E-3</v>
      </c>
      <c r="W339" s="32">
        <f t="shared" si="113"/>
        <v>5.9262547186411628E-2</v>
      </c>
    </row>
    <row r="340" spans="1:23" ht="15.75" thickBot="1" x14ac:dyDescent="0.3">
      <c r="A340" s="33" t="s">
        <v>16</v>
      </c>
      <c r="B340" s="45">
        <v>30.529999999999998</v>
      </c>
      <c r="C340" s="45">
        <v>3.741657386773925E-2</v>
      </c>
      <c r="D340" s="89"/>
      <c r="E340" s="34">
        <v>176.81585092672034</v>
      </c>
      <c r="F340" s="35">
        <v>159865.59711050929</v>
      </c>
      <c r="G340" s="36">
        <v>4643.4529152553614</v>
      </c>
      <c r="H340" s="37">
        <f t="shared" si="114"/>
        <v>27245.703752185105</v>
      </c>
      <c r="I340" s="38">
        <f>(E340/H340)</f>
        <v>6.4896782456037574E-3</v>
      </c>
      <c r="J340" s="39">
        <f>(E340/F340)</f>
        <v>1.1060281519137227E-3</v>
      </c>
      <c r="K340" s="40">
        <f t="shared" si="115"/>
        <v>3.807852780111512E-2</v>
      </c>
      <c r="M340" s="33" t="s">
        <v>16</v>
      </c>
      <c r="N340" s="45">
        <v>29.419999999999998</v>
      </c>
      <c r="O340" s="45">
        <v>2.1602468994692953E-2</v>
      </c>
      <c r="P340" s="89"/>
      <c r="Q340" s="34">
        <v>363.24557066652238</v>
      </c>
      <c r="R340" s="35">
        <v>235615.1512990309</v>
      </c>
      <c r="S340" s="36">
        <v>5731.9994364801487</v>
      </c>
      <c r="T340" s="37">
        <f t="shared" si="110"/>
        <v>36749.774345868165</v>
      </c>
      <c r="U340" s="38">
        <f>(Q340/T340)</f>
        <v>9.8842939074362691E-3</v>
      </c>
      <c r="V340" s="39">
        <f>(Q340/R340)</f>
        <v>1.5416902039780513E-3</v>
      </c>
      <c r="W340" s="40">
        <f t="shared" si="113"/>
        <v>6.3371529375023938E-2</v>
      </c>
    </row>
    <row r="341" spans="1:23" x14ac:dyDescent="0.25">
      <c r="A341" s="17" t="s">
        <v>25</v>
      </c>
      <c r="B341" s="43">
        <v>29.47666666666667</v>
      </c>
      <c r="C341" s="43">
        <v>0.10208928554075702</v>
      </c>
      <c r="D341" s="87">
        <f>_xlfn.STDEV.P(B341:B343)</f>
        <v>0.27852233547423755</v>
      </c>
      <c r="E341" s="18">
        <v>350.85614625818516</v>
      </c>
      <c r="F341" s="19">
        <v>99034.739071811389</v>
      </c>
      <c r="G341" s="20">
        <v>4384.32213788016</v>
      </c>
      <c r="H341" s="21">
        <f t="shared" si="114"/>
        <v>20837.471030135301</v>
      </c>
      <c r="I341" s="22">
        <f t="shared" ref="I341:I361" si="116">E341/H341</f>
        <v>1.6837750884009604E-2</v>
      </c>
      <c r="J341" s="23">
        <f t="shared" ref="J341:J361" si="117">E341/F341</f>
        <v>3.5427583244680917E-3</v>
      </c>
      <c r="K341" s="24">
        <f t="shared" si="115"/>
        <v>8.0025174981285876E-2</v>
      </c>
      <c r="M341" s="17" t="s">
        <v>25</v>
      </c>
      <c r="N341" s="43">
        <v>30.799999999999997</v>
      </c>
      <c r="O341" s="43">
        <v>8.0000000000000071E-2</v>
      </c>
      <c r="P341" s="87">
        <f>_xlfn.STDEV.P(N341:N343)</f>
        <v>0.24178860269884819</v>
      </c>
      <c r="Q341" s="18">
        <v>148.5595578572339</v>
      </c>
      <c r="R341" s="19">
        <v>93371.949592433011</v>
      </c>
      <c r="S341" s="20">
        <v>3884.9115907368546</v>
      </c>
      <c r="T341" s="21">
        <f t="shared" si="110"/>
        <v>19045.780877174355</v>
      </c>
      <c r="U341" s="22">
        <f t="shared" ref="U341:U361" si="118">Q341/T341</f>
        <v>7.8001295308021152E-3</v>
      </c>
      <c r="V341" s="23">
        <f t="shared" ref="V341:V361" si="119">Q341/R341</f>
        <v>1.5910512579601676E-3</v>
      </c>
      <c r="W341" s="24">
        <f t="shared" si="113"/>
        <v>3.8240138646001072E-2</v>
      </c>
    </row>
    <row r="342" spans="1:23" x14ac:dyDescent="0.25">
      <c r="A342" s="25" t="s">
        <v>25</v>
      </c>
      <c r="B342" s="44">
        <v>29.994999999999997</v>
      </c>
      <c r="C342" s="44">
        <v>2.5000000000000355E-2</v>
      </c>
      <c r="D342" s="88"/>
      <c r="E342" s="26">
        <v>250.14823753518604</v>
      </c>
      <c r="F342" s="27">
        <v>75608.645505199558</v>
      </c>
      <c r="G342" s="28">
        <v>4242.1706658731318</v>
      </c>
      <c r="H342" s="29">
        <f t="shared" si="114"/>
        <v>17909.348900743378</v>
      </c>
      <c r="I342" s="30">
        <f t="shared" si="116"/>
        <v>1.3967466875627339E-2</v>
      </c>
      <c r="J342" s="31">
        <f t="shared" si="117"/>
        <v>3.3084607701110518E-3</v>
      </c>
      <c r="K342" s="32">
        <f t="shared" si="115"/>
        <v>5.896703768840475E-2</v>
      </c>
      <c r="M342" s="25" t="s">
        <v>25</v>
      </c>
      <c r="N342" s="44">
        <v>30.236666666666665</v>
      </c>
      <c r="O342" s="44">
        <v>7.7172246018601495E-2</v>
      </c>
      <c r="P342" s="88"/>
      <c r="Q342" s="26">
        <v>214.08950279377021</v>
      </c>
      <c r="R342" s="27">
        <v>90593.893171442556</v>
      </c>
      <c r="S342" s="28">
        <v>4703.6418571209224</v>
      </c>
      <c r="T342" s="29">
        <f t="shared" si="110"/>
        <v>20642.703987625711</v>
      </c>
      <c r="U342" s="30">
        <f t="shared" si="118"/>
        <v>1.0371194729242176E-2</v>
      </c>
      <c r="V342" s="31">
        <f t="shared" si="119"/>
        <v>2.3631780829710112E-3</v>
      </c>
      <c r="W342" s="32">
        <f t="shared" si="113"/>
        <v>4.5515689607544527E-2</v>
      </c>
    </row>
    <row r="343" spans="1:23" ht="15.75" thickBot="1" x14ac:dyDescent="0.3">
      <c r="A343" s="33" t="s">
        <v>25</v>
      </c>
      <c r="B343" s="45">
        <v>30.12</v>
      </c>
      <c r="C343" s="45">
        <v>8.6023252670426639E-2</v>
      </c>
      <c r="D343" s="89"/>
      <c r="E343" s="34">
        <v>230.98995797212524</v>
      </c>
      <c r="F343" s="35">
        <v>76250.494020240018</v>
      </c>
      <c r="G343" s="36">
        <v>3947.8940571768921</v>
      </c>
      <c r="H343" s="37">
        <f t="shared" si="114"/>
        <v>17350.183635895839</v>
      </c>
      <c r="I343" s="38">
        <f t="shared" si="116"/>
        <v>1.331340133450977E-2</v>
      </c>
      <c r="J343" s="39">
        <f t="shared" si="117"/>
        <v>3.0293568709313674E-3</v>
      </c>
      <c r="K343" s="40">
        <f t="shared" si="115"/>
        <v>5.8509664805266919E-2</v>
      </c>
      <c r="M343" s="33" t="s">
        <v>25</v>
      </c>
      <c r="N343" s="45">
        <v>30.36</v>
      </c>
      <c r="O343" s="45">
        <v>1.9999999999999574E-2</v>
      </c>
      <c r="P343" s="89"/>
      <c r="Q343" s="34">
        <v>197.39266496996532</v>
      </c>
      <c r="R343" s="35">
        <v>95438.404501992234</v>
      </c>
      <c r="S343" s="36">
        <v>3437.8888036014673</v>
      </c>
      <c r="T343" s="37">
        <f t="shared" si="110"/>
        <v>18113.713652119684</v>
      </c>
      <c r="U343" s="38">
        <f t="shared" si="118"/>
        <v>1.0897415558231828E-2</v>
      </c>
      <c r="V343" s="39">
        <f t="shared" si="119"/>
        <v>2.0682728928671985E-3</v>
      </c>
      <c r="W343" s="40">
        <f t="shared" si="113"/>
        <v>5.7416826502119704E-2</v>
      </c>
    </row>
    <row r="344" spans="1:23" x14ac:dyDescent="0.25">
      <c r="A344" s="17" t="s">
        <v>15</v>
      </c>
      <c r="B344" s="43">
        <v>29.5</v>
      </c>
      <c r="C344" s="43">
        <v>0.23000000000000043</v>
      </c>
      <c r="D344" s="87">
        <f>_xlfn.STDEV.P(B344:B346)</f>
        <v>0.20589611428228338</v>
      </c>
      <c r="E344" s="18">
        <v>348.68539466297136</v>
      </c>
      <c r="F344" s="19">
        <v>284700.60433820391</v>
      </c>
      <c r="G344" s="20">
        <v>6659.5842584544598</v>
      </c>
      <c r="H344" s="21">
        <f t="shared" si="114"/>
        <v>43542.940449895825</v>
      </c>
      <c r="I344" s="22">
        <f t="shared" si="116"/>
        <v>8.0078513545542053E-3</v>
      </c>
      <c r="J344" s="23">
        <f t="shared" si="117"/>
        <v>1.22474413243169E-3</v>
      </c>
      <c r="K344" s="24">
        <f t="shared" si="115"/>
        <v>5.2358432768578475E-2</v>
      </c>
      <c r="M344" s="17" t="s">
        <v>15</v>
      </c>
      <c r="N344" s="43">
        <v>29.813333333333333</v>
      </c>
      <c r="O344" s="43">
        <v>8.2192186706254153E-2</v>
      </c>
      <c r="P344" s="87">
        <f>_xlfn.STDEV.P(N344:N346)</f>
        <v>0.1462367436220639</v>
      </c>
      <c r="Q344" s="18">
        <v>281.80137355608696</v>
      </c>
      <c r="R344" s="19">
        <v>260574.36650337515</v>
      </c>
      <c r="S344" s="20">
        <v>6236.2268335758718</v>
      </c>
      <c r="T344" s="21">
        <f t="shared" si="110"/>
        <v>40311.299365443207</v>
      </c>
      <c r="U344" s="22">
        <f t="shared" si="118"/>
        <v>6.9906298728157771E-3</v>
      </c>
      <c r="V344" s="23">
        <f t="shared" si="119"/>
        <v>1.081462376125308E-3</v>
      </c>
      <c r="W344" s="24">
        <f t="shared" si="113"/>
        <v>4.5187800424267309E-2</v>
      </c>
    </row>
    <row r="345" spans="1:23" x14ac:dyDescent="0.25">
      <c r="A345" s="25" t="s">
        <v>15</v>
      </c>
      <c r="B345" s="44">
        <v>29.093333333333334</v>
      </c>
      <c r="C345" s="44">
        <v>0.12472191289246522</v>
      </c>
      <c r="D345" s="88"/>
      <c r="E345" s="26">
        <v>450.4105938236325</v>
      </c>
      <c r="F345" s="27">
        <v>291014.84307000751</v>
      </c>
      <c r="G345" s="28">
        <v>8079.7085392703702</v>
      </c>
      <c r="H345" s="29">
        <f t="shared" si="114"/>
        <v>48490.361027808052</v>
      </c>
      <c r="I345" s="30">
        <f t="shared" si="116"/>
        <v>9.2886624120066437E-3</v>
      </c>
      <c r="J345" s="31">
        <f t="shared" si="117"/>
        <v>1.5477237829937087E-3</v>
      </c>
      <c r="K345" s="32">
        <f t="shared" si="115"/>
        <v>5.5745896233072086E-2</v>
      </c>
      <c r="M345" s="25" t="s">
        <v>15</v>
      </c>
      <c r="N345" s="44">
        <v>29.8</v>
      </c>
      <c r="O345" s="44">
        <v>1.9999999999999574E-2</v>
      </c>
      <c r="P345" s="88"/>
      <c r="Q345" s="26">
        <v>283.87159466906314</v>
      </c>
      <c r="R345" s="27">
        <v>257762.64018597917</v>
      </c>
      <c r="S345" s="28">
        <v>5867.7278578487494</v>
      </c>
      <c r="T345" s="29">
        <f t="shared" si="110"/>
        <v>38890.629006637493</v>
      </c>
      <c r="U345" s="30">
        <f t="shared" si="118"/>
        <v>7.2992286810433064E-3</v>
      </c>
      <c r="V345" s="31">
        <f t="shared" si="119"/>
        <v>1.1012906853539598E-3</v>
      </c>
      <c r="W345" s="32">
        <f t="shared" si="113"/>
        <v>4.8378452707099014E-2</v>
      </c>
    </row>
    <row r="346" spans="1:23" ht="15.75" thickBot="1" x14ac:dyDescent="0.3">
      <c r="A346" s="33" t="s">
        <v>15</v>
      </c>
      <c r="B346" s="45">
        <v>29.555</v>
      </c>
      <c r="C346" s="45">
        <v>3.5000000000000142E-2</v>
      </c>
      <c r="D346" s="89"/>
      <c r="E346" s="34">
        <v>332.83644078851637</v>
      </c>
      <c r="F346" s="35">
        <v>302639.62556027784</v>
      </c>
      <c r="G346" s="36">
        <v>7433.4934869273611</v>
      </c>
      <c r="H346" s="37">
        <f t="shared" si="114"/>
        <v>47430.682954058975</v>
      </c>
      <c r="I346" s="38">
        <f t="shared" si="116"/>
        <v>7.0173233877087408E-3</v>
      </c>
      <c r="J346" s="39">
        <f t="shared" si="117"/>
        <v>1.09977812777271E-3</v>
      </c>
      <c r="K346" s="40">
        <f t="shared" si="115"/>
        <v>4.4775238099535153E-2</v>
      </c>
      <c r="M346" s="33" t="s">
        <v>15</v>
      </c>
      <c r="N346" s="45">
        <v>29.496666666666666</v>
      </c>
      <c r="O346" s="45">
        <v>5.4365021434333277E-2</v>
      </c>
      <c r="P346" s="89"/>
      <c r="Q346" s="34">
        <v>345.79937662686899</v>
      </c>
      <c r="R346" s="35">
        <v>310047.93447160767</v>
      </c>
      <c r="S346" s="36">
        <v>7403.1635008852054</v>
      </c>
      <c r="T346" s="37">
        <f t="shared" si="110"/>
        <v>47909.660320284616</v>
      </c>
      <c r="U346" s="38">
        <f t="shared" si="118"/>
        <v>7.2177380159896467E-3</v>
      </c>
      <c r="V346" s="39">
        <f t="shared" si="119"/>
        <v>1.1153094027740902E-3</v>
      </c>
      <c r="W346" s="40">
        <f t="shared" si="113"/>
        <v>4.67096770975707E-2</v>
      </c>
    </row>
    <row r="347" spans="1:23" x14ac:dyDescent="0.25">
      <c r="A347" s="17" t="s">
        <v>26</v>
      </c>
      <c r="B347" s="43">
        <v>31.369999999999997</v>
      </c>
      <c r="C347" s="43">
        <v>4.0000000000000924E-2</v>
      </c>
      <c r="D347" s="87">
        <f>_xlfn.STDEV.P(B347:B349)</f>
        <v>0.44637289952695197</v>
      </c>
      <c r="E347" s="18">
        <v>102.53059421319942</v>
      </c>
      <c r="F347" s="19">
        <v>37671.235852419173</v>
      </c>
      <c r="G347" s="20">
        <v>1396.7744655359547</v>
      </c>
      <c r="H347" s="21">
        <f t="shared" si="114"/>
        <v>7253.841763082627</v>
      </c>
      <c r="I347" s="22">
        <f t="shared" si="116"/>
        <v>1.4134660992332914E-2</v>
      </c>
      <c r="J347" s="23">
        <f t="shared" si="117"/>
        <v>2.7217210132121296E-3</v>
      </c>
      <c r="K347" s="24">
        <f t="shared" si="115"/>
        <v>7.3405261008875566E-2</v>
      </c>
      <c r="M347" s="17" t="s">
        <v>26</v>
      </c>
      <c r="N347" s="43">
        <v>30.133333333333336</v>
      </c>
      <c r="O347" s="43">
        <v>2.3570226039550245E-2</v>
      </c>
      <c r="P347" s="87">
        <f>_xlfn.STDEV.P(N347:N349)</f>
        <v>0.10213764617139025</v>
      </c>
      <c r="Q347" s="18">
        <v>228.67209354405921</v>
      </c>
      <c r="R347" s="19">
        <v>85752.474295322332</v>
      </c>
      <c r="S347" s="20">
        <v>4652.4956220582908</v>
      </c>
      <c r="T347" s="21">
        <f t="shared" si="110"/>
        <v>19974.058456899871</v>
      </c>
      <c r="U347" s="22">
        <f t="shared" si="118"/>
        <v>1.1448454205613199E-2</v>
      </c>
      <c r="V347" s="23">
        <f t="shared" si="119"/>
        <v>2.6666530082448351E-3</v>
      </c>
      <c r="W347" s="24">
        <f t="shared" si="113"/>
        <v>4.9150415630674654E-2</v>
      </c>
    </row>
    <row r="348" spans="1:23" x14ac:dyDescent="0.25">
      <c r="A348" s="25" t="s">
        <v>26</v>
      </c>
      <c r="B348" s="44">
        <v>31.085000000000001</v>
      </c>
      <c r="C348" s="44">
        <v>3.5000000000000142E-2</v>
      </c>
      <c r="D348" s="88"/>
      <c r="E348" s="26">
        <v>123.34555828521624</v>
      </c>
      <c r="F348" s="27">
        <v>50187.242396779555</v>
      </c>
      <c r="G348" s="28">
        <v>2005.7849915457366</v>
      </c>
      <c r="H348" s="29">
        <f t="shared" si="114"/>
        <v>10033.185813415812</v>
      </c>
      <c r="I348" s="30">
        <f t="shared" si="116"/>
        <v>1.229375799262937E-2</v>
      </c>
      <c r="J348" s="31">
        <f t="shared" si="117"/>
        <v>2.4577074251270507E-3</v>
      </c>
      <c r="K348" s="32">
        <f t="shared" si="115"/>
        <v>6.1494905388718317E-2</v>
      </c>
      <c r="M348" s="25" t="s">
        <v>26</v>
      </c>
      <c r="N348" s="44">
        <v>30.25</v>
      </c>
      <c r="O348" s="44">
        <v>6.3770421565696581E-2</v>
      </c>
      <c r="P348" s="88"/>
      <c r="Q348" s="26">
        <v>212.15690780580564</v>
      </c>
      <c r="R348" s="27">
        <v>104825.31950491974</v>
      </c>
      <c r="S348" s="28">
        <v>4112.4998334399761</v>
      </c>
      <c r="T348" s="29">
        <f t="shared" si="110"/>
        <v>20762.805903930104</v>
      </c>
      <c r="U348" s="30">
        <f t="shared" si="118"/>
        <v>1.0218123156738047E-2</v>
      </c>
      <c r="V348" s="31">
        <f t="shared" si="119"/>
        <v>2.0239090022124715E-3</v>
      </c>
      <c r="W348" s="32">
        <f t="shared" si="113"/>
        <v>5.1588307938809835E-2</v>
      </c>
    </row>
    <row r="349" spans="1:23" ht="15.75" thickBot="1" x14ac:dyDescent="0.3">
      <c r="A349" s="33" t="s">
        <v>26</v>
      </c>
      <c r="B349" s="45">
        <v>30.313333333333333</v>
      </c>
      <c r="C349" s="45">
        <v>8.0553639823963769E-2</v>
      </c>
      <c r="D349" s="89"/>
      <c r="E349" s="34">
        <v>203.72464773427944</v>
      </c>
      <c r="F349" s="35">
        <v>74195.191507580923</v>
      </c>
      <c r="G349" s="36">
        <v>3609.409477705512</v>
      </c>
      <c r="H349" s="37">
        <f t="shared" si="114"/>
        <v>16364.62121247046</v>
      </c>
      <c r="I349" s="38">
        <f t="shared" si="116"/>
        <v>1.2449090332688761E-2</v>
      </c>
      <c r="J349" s="39">
        <f t="shared" si="117"/>
        <v>2.7457931382718218E-3</v>
      </c>
      <c r="K349" s="40">
        <f t="shared" si="115"/>
        <v>5.6442653290694644E-2</v>
      </c>
      <c r="M349" s="33" t="s">
        <v>26</v>
      </c>
      <c r="N349" s="45">
        <v>30</v>
      </c>
      <c r="O349" s="45">
        <v>8.04155872120981E-2</v>
      </c>
      <c r="P349" s="89"/>
      <c r="Q349" s="34">
        <v>249.64770433446381</v>
      </c>
      <c r="R349" s="35">
        <v>94783.117192023579</v>
      </c>
      <c r="S349" s="36">
        <v>4685.5337498275339</v>
      </c>
      <c r="T349" s="37">
        <f t="shared" si="110"/>
        <v>21073.905535450347</v>
      </c>
      <c r="U349" s="38">
        <f t="shared" si="118"/>
        <v>1.1846295121448112E-2</v>
      </c>
      <c r="V349" s="39">
        <f t="shared" si="119"/>
        <v>2.6338836675807577E-3</v>
      </c>
      <c r="W349" s="40">
        <f t="shared" si="113"/>
        <v>5.3280526331424438E-2</v>
      </c>
    </row>
    <row r="350" spans="1:23" x14ac:dyDescent="0.25">
      <c r="A350" s="17" t="s">
        <v>17</v>
      </c>
      <c r="B350" s="43">
        <v>29.166666666666668</v>
      </c>
      <c r="C350" s="43">
        <v>5.5577773335110103E-2</v>
      </c>
      <c r="D350" s="87">
        <f>_xlfn.STDEV.P(B350:B352)</f>
        <v>0.15530932893526117</v>
      </c>
      <c r="E350" s="18">
        <v>428.3744721598809</v>
      </c>
      <c r="F350" s="19">
        <v>285061.62514354347</v>
      </c>
      <c r="G350" s="20">
        <v>8059.6652893766795</v>
      </c>
      <c r="H350" s="21">
        <f t="shared" si="114"/>
        <v>47932.257254407741</v>
      </c>
      <c r="I350" s="22">
        <f t="shared" si="116"/>
        <v>8.9370811369516422E-3</v>
      </c>
      <c r="J350" s="23">
        <f t="shared" si="117"/>
        <v>1.5027433873085229E-3</v>
      </c>
      <c r="K350" s="24">
        <f t="shared" si="115"/>
        <v>5.3150404735109125E-2</v>
      </c>
      <c r="M350" s="17" t="s">
        <v>17</v>
      </c>
      <c r="N350" s="43">
        <v>29.146666666666665</v>
      </c>
      <c r="O350" s="43">
        <v>2.0548046676563392E-2</v>
      </c>
      <c r="P350" s="87">
        <f>_xlfn.STDEV.P(N350:N352)</f>
        <v>7.161281353031955E-2</v>
      </c>
      <c r="Q350" s="18">
        <v>433.72397037360662</v>
      </c>
      <c r="R350" s="19">
        <v>277850.03681789106</v>
      </c>
      <c r="S350" s="20">
        <v>7110.0453856615568</v>
      </c>
      <c r="T350" s="21">
        <f t="shared" si="110"/>
        <v>44446.893841785386</v>
      </c>
      <c r="U350" s="22">
        <f t="shared" si="118"/>
        <v>9.758251542110111E-3</v>
      </c>
      <c r="V350" s="23">
        <f t="shared" si="119"/>
        <v>1.5610002263842734E-3</v>
      </c>
      <c r="W350" s="24">
        <f t="shared" si="113"/>
        <v>6.1001575496026264E-2</v>
      </c>
    </row>
    <row r="351" spans="1:23" x14ac:dyDescent="0.25">
      <c r="A351" s="25" t="s">
        <v>17</v>
      </c>
      <c r="B351" s="44">
        <v>29.290000000000003</v>
      </c>
      <c r="C351" s="44">
        <v>3.7416573867739569E-2</v>
      </c>
      <c r="D351" s="88"/>
      <c r="E351" s="26">
        <v>395.29032198379645</v>
      </c>
      <c r="F351" s="27">
        <v>292572.74926502409</v>
      </c>
      <c r="G351" s="28">
        <v>7140.7057892605853</v>
      </c>
      <c r="H351" s="29">
        <f t="shared" si="114"/>
        <v>45707.504027857867</v>
      </c>
      <c r="I351" s="30">
        <f t="shared" si="116"/>
        <v>8.6482587573120245E-3</v>
      </c>
      <c r="J351" s="31">
        <f t="shared" si="117"/>
        <v>1.3510838688046325E-3</v>
      </c>
      <c r="K351" s="32">
        <f t="shared" si="115"/>
        <v>5.5357318120892424E-2</v>
      </c>
      <c r="M351" s="25" t="s">
        <v>17</v>
      </c>
      <c r="N351" s="44">
        <v>29.209999999999997</v>
      </c>
      <c r="O351" s="44">
        <v>7.8740078740117778E-2</v>
      </c>
      <c r="P351" s="88"/>
      <c r="Q351" s="26">
        <v>416.77532823743917</v>
      </c>
      <c r="R351" s="27">
        <v>301573.85479915858</v>
      </c>
      <c r="S351" s="28">
        <v>6606.6934886417321</v>
      </c>
      <c r="T351" s="29">
        <f t="shared" si="110"/>
        <v>44636.375556783147</v>
      </c>
      <c r="U351" s="30">
        <f t="shared" si="118"/>
        <v>9.3371229863241905E-3</v>
      </c>
      <c r="V351" s="31">
        <f t="shared" si="119"/>
        <v>1.3820008651446332E-3</v>
      </c>
      <c r="W351" s="32">
        <f t="shared" si="113"/>
        <v>6.3083799627447812E-2</v>
      </c>
    </row>
    <row r="352" spans="1:23" ht="15.75" thickBot="1" x14ac:dyDescent="0.3">
      <c r="A352" s="33" t="s">
        <v>17</v>
      </c>
      <c r="B352" s="45">
        <v>28.916666666666668</v>
      </c>
      <c r="C352" s="45">
        <v>6.9442222186665417E-2</v>
      </c>
      <c r="D352" s="89"/>
      <c r="E352" s="34">
        <v>503.99528923103799</v>
      </c>
      <c r="F352" s="35">
        <v>325964.39450865955</v>
      </c>
      <c r="G352" s="36">
        <v>9815.5356523494393</v>
      </c>
      <c r="H352" s="37">
        <f t="shared" si="114"/>
        <v>56564.256697107281</v>
      </c>
      <c r="I352" s="38">
        <f t="shared" si="116"/>
        <v>8.9101372255248334E-3</v>
      </c>
      <c r="J352" s="39">
        <f t="shared" si="117"/>
        <v>1.5461666909686016E-3</v>
      </c>
      <c r="K352" s="40">
        <f t="shared" si="115"/>
        <v>5.1346692333637652E-2</v>
      </c>
      <c r="M352" s="33" t="s">
        <v>17</v>
      </c>
      <c r="N352" s="45">
        <v>29.036666666666665</v>
      </c>
      <c r="O352" s="45">
        <v>5.1854497287013218E-2</v>
      </c>
      <c r="P352" s="89"/>
      <c r="Q352" s="34">
        <v>466.02931304707113</v>
      </c>
      <c r="R352" s="35">
        <v>311470.20576784835</v>
      </c>
      <c r="S352" s="36">
        <v>7792.178171847685</v>
      </c>
      <c r="T352" s="37">
        <f t="shared" si="110"/>
        <v>49264.909809773679</v>
      </c>
      <c r="U352" s="38">
        <f t="shared" si="118"/>
        <v>9.459660331188011E-3</v>
      </c>
      <c r="V352" s="39">
        <f t="shared" si="119"/>
        <v>1.4962243720814249E-3</v>
      </c>
      <c r="W352" s="40">
        <f t="shared" si="113"/>
        <v>5.9807322518725982E-2</v>
      </c>
    </row>
    <row r="353" spans="1:23" x14ac:dyDescent="0.25">
      <c r="A353" s="17" t="s">
        <v>27</v>
      </c>
      <c r="B353" s="43">
        <v>29.675000000000001</v>
      </c>
      <c r="C353" s="43">
        <v>0.19500000000000028</v>
      </c>
      <c r="D353" s="87">
        <f>_xlfn.STDEV.P(B353:B355)</f>
        <v>0.33684355455747378</v>
      </c>
      <c r="E353" s="18">
        <v>310.29375679596467</v>
      </c>
      <c r="F353" s="19">
        <v>81835.365583602543</v>
      </c>
      <c r="G353" s="20">
        <v>5407.6056062582002</v>
      </c>
      <c r="H353" s="21">
        <f t="shared" si="114"/>
        <v>21036.477407590806</v>
      </c>
      <c r="I353" s="22">
        <f t="shared" si="116"/>
        <v>1.4750271672575668E-2</v>
      </c>
      <c r="J353" s="23">
        <f t="shared" si="117"/>
        <v>3.7916829060776949E-3</v>
      </c>
      <c r="K353" s="24">
        <f t="shared" si="115"/>
        <v>5.7380988812657296E-2</v>
      </c>
      <c r="M353" s="17" t="s">
        <v>27</v>
      </c>
      <c r="N353" s="43">
        <v>29.835000000000001</v>
      </c>
      <c r="O353" s="43">
        <v>0.10500000000000043</v>
      </c>
      <c r="P353" s="87">
        <f>_xlfn.STDEV.P(N353:N355)</f>
        <v>0.93319674926539775</v>
      </c>
      <c r="Q353" s="18">
        <v>278.11884268724776</v>
      </c>
      <c r="R353" s="19">
        <v>86550.578123970787</v>
      </c>
      <c r="S353" s="20">
        <v>5107.9412824524661</v>
      </c>
      <c r="T353" s="21">
        <f t="shared" si="110"/>
        <v>21026.061709686808</v>
      </c>
      <c r="U353" s="22">
        <f t="shared" si="118"/>
        <v>1.3227338839166304E-2</v>
      </c>
      <c r="V353" s="23">
        <f t="shared" si="119"/>
        <v>3.2133678216323875E-3</v>
      </c>
      <c r="W353" s="24">
        <f t="shared" si="113"/>
        <v>5.4448324150217151E-2</v>
      </c>
    </row>
    <row r="354" spans="1:23" x14ac:dyDescent="0.25">
      <c r="A354" s="25" t="s">
        <v>27</v>
      </c>
      <c r="B354" s="44">
        <v>29.310000000000002</v>
      </c>
      <c r="C354" s="44">
        <v>2.9999999999999361E-2</v>
      </c>
      <c r="D354" s="88"/>
      <c r="E354" s="26">
        <v>390.15277239155057</v>
      </c>
      <c r="F354" s="27">
        <v>88119.938588201578</v>
      </c>
      <c r="G354" s="28">
        <v>5251.2537575081742</v>
      </c>
      <c r="H354" s="29">
        <f t="shared" si="114"/>
        <v>21511.396017522507</v>
      </c>
      <c r="I354" s="30">
        <f t="shared" si="116"/>
        <v>1.8137027093627228E-2</v>
      </c>
      <c r="J354" s="31">
        <f t="shared" si="117"/>
        <v>4.4275197945245542E-3</v>
      </c>
      <c r="K354" s="32">
        <f t="shared" si="115"/>
        <v>7.4297070834505999E-2</v>
      </c>
      <c r="M354" s="25" t="s">
        <v>27</v>
      </c>
      <c r="N354" s="44">
        <v>29.786666666666665</v>
      </c>
      <c r="O354" s="44">
        <v>3.0912061651651179E-2</v>
      </c>
      <c r="P354" s="88"/>
      <c r="Q354" s="26">
        <v>286.37114849124288</v>
      </c>
      <c r="R354" s="27">
        <v>93811.286999003452</v>
      </c>
      <c r="S354" s="28">
        <v>3526.3187302086503</v>
      </c>
      <c r="T354" s="29">
        <f t="shared" si="110"/>
        <v>18188.141698633346</v>
      </c>
      <c r="U354" s="30">
        <f t="shared" si="118"/>
        <v>1.5744937181392245E-2</v>
      </c>
      <c r="V354" s="31">
        <f t="shared" si="119"/>
        <v>3.0526299942381665E-3</v>
      </c>
      <c r="W354" s="32">
        <f t="shared" si="113"/>
        <v>8.1209660952655416E-2</v>
      </c>
    </row>
    <row r="355" spans="1:23" ht="15.75" thickBot="1" x14ac:dyDescent="0.3">
      <c r="A355" s="33" t="s">
        <v>27</v>
      </c>
      <c r="B355" s="45">
        <v>30.133333333333336</v>
      </c>
      <c r="C355" s="45">
        <v>3.2998316455372947E-2</v>
      </c>
      <c r="D355" s="89"/>
      <c r="E355" s="34">
        <v>228.69777517951397</v>
      </c>
      <c r="F355" s="35">
        <v>101312.58986706694</v>
      </c>
      <c r="G355" s="36">
        <v>3764.8244381577424</v>
      </c>
      <c r="H355" s="37">
        <f t="shared" si="114"/>
        <v>19530.082289242564</v>
      </c>
      <c r="I355" s="38">
        <f t="shared" si="116"/>
        <v>1.1710026194077218E-2</v>
      </c>
      <c r="J355" s="39">
        <f t="shared" si="117"/>
        <v>2.2573480302851812E-3</v>
      </c>
      <c r="K355" s="40">
        <f t="shared" si="115"/>
        <v>6.074593355843802E-2</v>
      </c>
      <c r="M355" s="33" t="s">
        <v>27</v>
      </c>
      <c r="N355" s="45">
        <v>31.79</v>
      </c>
      <c r="O355" s="45">
        <v>3.9999999999999147E-2</v>
      </c>
      <c r="P355" s="89"/>
      <c r="Q355" s="34">
        <v>78.074691895137505</v>
      </c>
      <c r="R355" s="35">
        <v>51988.398175569753</v>
      </c>
      <c r="S355" s="36">
        <v>1295.1371780148136</v>
      </c>
      <c r="T355" s="37">
        <f t="shared" si="110"/>
        <v>8205.614376914009</v>
      </c>
      <c r="U355" s="38">
        <f t="shared" si="118"/>
        <v>9.5147893026506156E-3</v>
      </c>
      <c r="V355" s="39">
        <f t="shared" si="119"/>
        <v>1.5017714458420484E-3</v>
      </c>
      <c r="W355" s="40">
        <f t="shared" si="113"/>
        <v>6.0282951659846873E-2</v>
      </c>
    </row>
    <row r="356" spans="1:23" x14ac:dyDescent="0.25">
      <c r="A356" s="17" t="s">
        <v>14</v>
      </c>
      <c r="B356" s="43">
        <v>32.736666666666672</v>
      </c>
      <c r="C356" s="43">
        <v>3.2998316455371872E-2</v>
      </c>
      <c r="D356" s="87">
        <f>_xlfn.STDEV.P(B356:B358)</f>
        <v>6.6666666666641561E-3</v>
      </c>
      <c r="E356" s="18">
        <v>42.239771161299863</v>
      </c>
      <c r="F356" s="19">
        <v>40918.507180610155</v>
      </c>
      <c r="G356" s="20">
        <v>541.67923425129084</v>
      </c>
      <c r="H356" s="21">
        <f t="shared" si="114"/>
        <v>4707.9407001680529</v>
      </c>
      <c r="I356" s="22">
        <f t="shared" si="116"/>
        <v>8.9720270180531567E-3</v>
      </c>
      <c r="J356" s="23">
        <f t="shared" si="117"/>
        <v>1.0322901315743946E-3</v>
      </c>
      <c r="K356" s="24">
        <f t="shared" si="115"/>
        <v>7.7979306738024917E-2</v>
      </c>
      <c r="M356" s="17" t="s">
        <v>14</v>
      </c>
      <c r="N356" s="43">
        <v>33.486666666666657</v>
      </c>
      <c r="O356" s="43">
        <v>9.8092926463748592E-2</v>
      </c>
      <c r="P356" s="87">
        <f>_xlfn.STDEV.P(N356:N358)</f>
        <v>0.77886471669576574</v>
      </c>
      <c r="Q356" s="18">
        <v>26.011913138643276</v>
      </c>
      <c r="R356" s="19">
        <v>29554.323613172481</v>
      </c>
      <c r="S356" s="20">
        <v>302.50913549011085</v>
      </c>
      <c r="T356" s="21">
        <f t="shared" si="110"/>
        <v>2990.0590104905582</v>
      </c>
      <c r="U356" s="22">
        <f t="shared" si="118"/>
        <v>8.6994648090158201E-3</v>
      </c>
      <c r="V356" s="23">
        <f t="shared" si="119"/>
        <v>8.8013901042383058E-4</v>
      </c>
      <c r="W356" s="24">
        <f t="shared" si="113"/>
        <v>8.5987198689057825E-2</v>
      </c>
    </row>
    <row r="357" spans="1:23" x14ac:dyDescent="0.25">
      <c r="A357" s="25" t="s">
        <v>14</v>
      </c>
      <c r="B357" s="44">
        <v>32.75</v>
      </c>
      <c r="C357" s="44">
        <v>0.34000000000000341</v>
      </c>
      <c r="D357" s="88"/>
      <c r="E357" s="26">
        <v>42.889128706703275</v>
      </c>
      <c r="F357" s="27">
        <v>42946.437533428172</v>
      </c>
      <c r="G357" s="28">
        <v>493.87154359853497</v>
      </c>
      <c r="H357" s="29">
        <f t="shared" si="114"/>
        <v>4605.4341159864862</v>
      </c>
      <c r="I357" s="30">
        <f t="shared" si="116"/>
        <v>9.3127222378071965E-3</v>
      </c>
      <c r="J357" s="31">
        <f t="shared" si="117"/>
        <v>9.9866557437551626E-4</v>
      </c>
      <c r="K357" s="32">
        <f t="shared" si="115"/>
        <v>8.6842680576809203E-2</v>
      </c>
      <c r="M357" s="25" t="s">
        <v>14</v>
      </c>
      <c r="N357" s="44">
        <v>31.704999999999998</v>
      </c>
      <c r="O357" s="44">
        <v>3.4999999999998366E-2</v>
      </c>
      <c r="P357" s="88"/>
      <c r="Q357" s="26">
        <v>82.494770228833431</v>
      </c>
      <c r="R357" s="27">
        <v>77421.51255771557</v>
      </c>
      <c r="S357" s="28">
        <v>1097.6106912441244</v>
      </c>
      <c r="T357" s="29">
        <f t="shared" si="110"/>
        <v>9218.3881408649668</v>
      </c>
      <c r="U357" s="30">
        <f t="shared" si="118"/>
        <v>8.9489365134383346E-3</v>
      </c>
      <c r="V357" s="31">
        <f t="shared" si="119"/>
        <v>1.0655277519582931E-3</v>
      </c>
      <c r="W357" s="32">
        <f t="shared" si="113"/>
        <v>7.5158497349663123E-2</v>
      </c>
    </row>
    <row r="358" spans="1:23" ht="15.75" thickBot="1" x14ac:dyDescent="0.3">
      <c r="A358" s="33" t="s">
        <v>14</v>
      </c>
      <c r="B358" s="45"/>
      <c r="C358" s="45"/>
      <c r="D358" s="89"/>
      <c r="E358" s="34">
        <v>0</v>
      </c>
      <c r="F358" s="35">
        <v>18810.762663603073</v>
      </c>
      <c r="G358" s="36">
        <v>226.58669926149213</v>
      </c>
      <c r="H358" s="37">
        <f t="shared" si="114"/>
        <v>2064.52624651205</v>
      </c>
      <c r="I358" s="38">
        <f t="shared" si="116"/>
        <v>0</v>
      </c>
      <c r="J358" s="39">
        <f t="shared" si="117"/>
        <v>0</v>
      </c>
      <c r="K358" s="40">
        <f t="shared" si="115"/>
        <v>0</v>
      </c>
      <c r="M358" s="33" t="s">
        <v>14</v>
      </c>
      <c r="N358" s="45">
        <v>32.004999999999995</v>
      </c>
      <c r="O358" s="45">
        <v>4.9999999999990052E-3</v>
      </c>
      <c r="P358" s="89"/>
      <c r="Q358" s="34">
        <v>67.886885733362377</v>
      </c>
      <c r="R358" s="35">
        <v>83041.028762307295</v>
      </c>
      <c r="S358" s="36">
        <v>978.62929134226442</v>
      </c>
      <c r="T358" s="37">
        <f t="shared" si="110"/>
        <v>9014.7869153956926</v>
      </c>
      <c r="U358" s="38">
        <f t="shared" si="118"/>
        <v>7.530614574751994E-3</v>
      </c>
      <c r="V358" s="39">
        <f t="shared" si="119"/>
        <v>8.1751017232311251E-4</v>
      </c>
      <c r="W358" s="40">
        <f t="shared" si="113"/>
        <v>6.9369358074547666E-2</v>
      </c>
    </row>
    <row r="359" spans="1:23" x14ac:dyDescent="0.25">
      <c r="A359" s="17" t="s">
        <v>28</v>
      </c>
      <c r="B359" s="43">
        <v>30.75</v>
      </c>
      <c r="C359" s="43">
        <v>0.10000000000000142</v>
      </c>
      <c r="D359" s="87">
        <f>_xlfn.STDEV.P(B359:B361)</f>
        <v>0.22710061945759913</v>
      </c>
      <c r="E359" s="18">
        <v>153.57402138972679</v>
      </c>
      <c r="F359" s="19">
        <v>74293.846596248215</v>
      </c>
      <c r="G359" s="20">
        <v>2449.4633108169674</v>
      </c>
      <c r="H359" s="21">
        <f t="shared" si="114"/>
        <v>13489.998200777272</v>
      </c>
      <c r="I359" s="22">
        <f t="shared" si="116"/>
        <v>1.1384287759273245E-2</v>
      </c>
      <c r="J359" s="23">
        <f t="shared" si="117"/>
        <v>2.0671163013584247E-3</v>
      </c>
      <c r="K359" s="24">
        <f t="shared" si="115"/>
        <v>6.2697008243207938E-2</v>
      </c>
      <c r="M359" s="17" t="s">
        <v>28</v>
      </c>
      <c r="N359" s="43">
        <v>31.98</v>
      </c>
      <c r="O359" s="43">
        <v>5.9999999999998721E-2</v>
      </c>
      <c r="P359" s="87">
        <f>_xlfn.STDEV.P(N359:N361)</f>
        <v>0.25537554046280042</v>
      </c>
      <c r="Q359" s="18">
        <v>69.04890830722681</v>
      </c>
      <c r="R359" s="19">
        <v>35583.303693554313</v>
      </c>
      <c r="S359" s="20">
        <v>935.80966463103903</v>
      </c>
      <c r="T359" s="21">
        <f t="shared" si="110"/>
        <v>5770.5458577096042</v>
      </c>
      <c r="U359" s="22">
        <f t="shared" si="118"/>
        <v>1.1965749863156466E-2</v>
      </c>
      <c r="V359" s="23">
        <f t="shared" si="119"/>
        <v>1.9404861589547846E-3</v>
      </c>
      <c r="W359" s="24">
        <f t="shared" si="113"/>
        <v>7.3785205386237035E-2</v>
      </c>
    </row>
    <row r="360" spans="1:23" x14ac:dyDescent="0.25">
      <c r="A360" s="25" t="s">
        <v>28</v>
      </c>
      <c r="B360" s="44">
        <v>30.324999999999999</v>
      </c>
      <c r="C360" s="44">
        <v>0.17500000000000071</v>
      </c>
      <c r="D360" s="88"/>
      <c r="E360" s="26">
        <v>203.21215924232365</v>
      </c>
      <c r="F360" s="27">
        <v>79038.71676923956</v>
      </c>
      <c r="G360" s="28">
        <v>2568.7967752852487</v>
      </c>
      <c r="H360" s="29">
        <f t="shared" si="114"/>
        <v>14249.014027626848</v>
      </c>
      <c r="I360" s="30">
        <f t="shared" si="116"/>
        <v>1.4261489170290916E-2</v>
      </c>
      <c r="J360" s="31">
        <f t="shared" si="117"/>
        <v>2.5710457804574345E-3</v>
      </c>
      <c r="K360" s="32">
        <f t="shared" si="115"/>
        <v>7.9107915891773184E-2</v>
      </c>
      <c r="M360" s="25" t="s">
        <v>28</v>
      </c>
      <c r="N360" s="44">
        <v>31.795000000000002</v>
      </c>
      <c r="O360" s="44">
        <v>0.15499999999999936</v>
      </c>
      <c r="P360" s="88"/>
      <c r="Q360" s="26">
        <v>78.18933711498363</v>
      </c>
      <c r="R360" s="27">
        <v>46905.243812335335</v>
      </c>
      <c r="S360" s="28">
        <v>1226.1615721892424</v>
      </c>
      <c r="T360" s="29">
        <f t="shared" si="110"/>
        <v>7583.7594566845819</v>
      </c>
      <c r="U360" s="30">
        <f t="shared" si="118"/>
        <v>1.031010247115168E-2</v>
      </c>
      <c r="V360" s="31">
        <f t="shared" si="119"/>
        <v>1.6669636646131467E-3</v>
      </c>
      <c r="W360" s="32">
        <f t="shared" si="113"/>
        <v>6.3767564477967595E-2</v>
      </c>
    </row>
    <row r="361" spans="1:23" ht="15.75" thickBot="1" x14ac:dyDescent="0.3">
      <c r="A361" s="33" t="s">
        <v>28</v>
      </c>
      <c r="B361" s="45">
        <v>30.226666666666663</v>
      </c>
      <c r="C361" s="45">
        <v>1.2472191289245572E-2</v>
      </c>
      <c r="D361" s="89"/>
      <c r="E361" s="34">
        <v>215.21768257640551</v>
      </c>
      <c r="F361" s="35">
        <v>113842.11818221583</v>
      </c>
      <c r="G361" s="36">
        <v>5195.4512974079735</v>
      </c>
      <c r="H361" s="37">
        <f t="shared" si="114"/>
        <v>24319.974930280354</v>
      </c>
      <c r="I361" s="38">
        <f t="shared" si="116"/>
        <v>8.849420412372298E-3</v>
      </c>
      <c r="J361" s="39">
        <f t="shared" si="117"/>
        <v>1.8904926051351912E-3</v>
      </c>
      <c r="K361" s="40">
        <f t="shared" si="115"/>
        <v>4.1424251764957988E-2</v>
      </c>
      <c r="M361" s="33" t="s">
        <v>28</v>
      </c>
      <c r="N361" s="45">
        <v>31.369999999999997</v>
      </c>
      <c r="O361" s="45">
        <v>4.0000000000000924E-2</v>
      </c>
      <c r="P361" s="89"/>
      <c r="Q361" s="34">
        <v>102.53059421319942</v>
      </c>
      <c r="R361" s="35">
        <v>55608.096093079192</v>
      </c>
      <c r="S361" s="36">
        <v>1542.8028397031669</v>
      </c>
      <c r="T361" s="37">
        <f t="shared" si="110"/>
        <v>9262.4148343123325</v>
      </c>
      <c r="U361" s="38">
        <f t="shared" si="118"/>
        <v>1.1069531655327937E-2</v>
      </c>
      <c r="V361" s="39">
        <f t="shared" si="119"/>
        <v>1.843806952886489E-3</v>
      </c>
      <c r="W361" s="40">
        <f t="shared" si="113"/>
        <v>6.6457353833316871E-2</v>
      </c>
    </row>
  </sheetData>
  <mergeCells count="225">
    <mergeCell ref="D273:D275"/>
    <mergeCell ref="P273:P275"/>
    <mergeCell ref="D276:D278"/>
    <mergeCell ref="P276:P278"/>
    <mergeCell ref="D279:D281"/>
    <mergeCell ref="P279:P281"/>
    <mergeCell ref="D255:D257"/>
    <mergeCell ref="P255:P257"/>
    <mergeCell ref="D258:D260"/>
    <mergeCell ref="P258:P260"/>
    <mergeCell ref="D261:D263"/>
    <mergeCell ref="P261:P263"/>
    <mergeCell ref="D264:D266"/>
    <mergeCell ref="P264:P266"/>
    <mergeCell ref="D267:D269"/>
    <mergeCell ref="P267:P269"/>
    <mergeCell ref="H244:I244"/>
    <mergeCell ref="T244:U244"/>
    <mergeCell ref="D246:D248"/>
    <mergeCell ref="P246:P248"/>
    <mergeCell ref="D249:D251"/>
    <mergeCell ref="P249:P251"/>
    <mergeCell ref="D252:D254"/>
    <mergeCell ref="P252:P254"/>
    <mergeCell ref="D270:D272"/>
    <mergeCell ref="P270:P272"/>
    <mergeCell ref="D193:D195"/>
    <mergeCell ref="P193:P195"/>
    <mergeCell ref="D196:D198"/>
    <mergeCell ref="P196:P198"/>
    <mergeCell ref="D199:D201"/>
    <mergeCell ref="P199:P201"/>
    <mergeCell ref="D184:D186"/>
    <mergeCell ref="P184:P186"/>
    <mergeCell ref="D187:D189"/>
    <mergeCell ref="P187:P189"/>
    <mergeCell ref="D190:D192"/>
    <mergeCell ref="P190:P192"/>
    <mergeCell ref="D175:D177"/>
    <mergeCell ref="P175:P177"/>
    <mergeCell ref="D178:D180"/>
    <mergeCell ref="P178:P180"/>
    <mergeCell ref="D181:D183"/>
    <mergeCell ref="P181:P183"/>
    <mergeCell ref="D166:D168"/>
    <mergeCell ref="P166:P168"/>
    <mergeCell ref="D169:D171"/>
    <mergeCell ref="P169:P171"/>
    <mergeCell ref="D172:D174"/>
    <mergeCell ref="P172:P174"/>
    <mergeCell ref="D98:D100"/>
    <mergeCell ref="P98:P100"/>
    <mergeCell ref="D119:D121"/>
    <mergeCell ref="P119:P121"/>
    <mergeCell ref="H164:I164"/>
    <mergeCell ref="T164:U164"/>
    <mergeCell ref="D110:D112"/>
    <mergeCell ref="P110:P112"/>
    <mergeCell ref="D113:D115"/>
    <mergeCell ref="P113:P115"/>
    <mergeCell ref="D116:D118"/>
    <mergeCell ref="P116:P118"/>
    <mergeCell ref="P153:P155"/>
    <mergeCell ref="P156:P158"/>
    <mergeCell ref="P159:P161"/>
    <mergeCell ref="D126:D128"/>
    <mergeCell ref="D129:D131"/>
    <mergeCell ref="D132:D134"/>
    <mergeCell ref="D135:D137"/>
    <mergeCell ref="D141:D143"/>
    <mergeCell ref="D147:D149"/>
    <mergeCell ref="D153:D155"/>
    <mergeCell ref="D156:D158"/>
    <mergeCell ref="D159:D161"/>
    <mergeCell ref="T84:U84"/>
    <mergeCell ref="D86:D88"/>
    <mergeCell ref="P86:P88"/>
    <mergeCell ref="D89:D91"/>
    <mergeCell ref="P89:P91"/>
    <mergeCell ref="D76:D78"/>
    <mergeCell ref="P76:P78"/>
    <mergeCell ref="D79:D81"/>
    <mergeCell ref="P79:P81"/>
    <mergeCell ref="T44:U44"/>
    <mergeCell ref="D46:D48"/>
    <mergeCell ref="P46:P48"/>
    <mergeCell ref="D67:D69"/>
    <mergeCell ref="P67:P69"/>
    <mergeCell ref="D70:D72"/>
    <mergeCell ref="P70:P72"/>
    <mergeCell ref="D73:D75"/>
    <mergeCell ref="P73:P75"/>
    <mergeCell ref="D58:D60"/>
    <mergeCell ref="P58:P60"/>
    <mergeCell ref="D61:D63"/>
    <mergeCell ref="P61:P63"/>
    <mergeCell ref="D64:D66"/>
    <mergeCell ref="P64:P66"/>
    <mergeCell ref="P55:P57"/>
    <mergeCell ref="H44:I44"/>
    <mergeCell ref="P141:P143"/>
    <mergeCell ref="D144:D146"/>
    <mergeCell ref="P144:P146"/>
    <mergeCell ref="P147:P149"/>
    <mergeCell ref="D150:D152"/>
    <mergeCell ref="P150:P152"/>
    <mergeCell ref="P129:P131"/>
    <mergeCell ref="P132:P134"/>
    <mergeCell ref="P135:P137"/>
    <mergeCell ref="D138:D140"/>
    <mergeCell ref="P138:P140"/>
    <mergeCell ref="H84:I84"/>
    <mergeCell ref="D101:D103"/>
    <mergeCell ref="P101:P103"/>
    <mergeCell ref="D104:D106"/>
    <mergeCell ref="P104:P106"/>
    <mergeCell ref="D107:D109"/>
    <mergeCell ref="P107:P109"/>
    <mergeCell ref="D92:D94"/>
    <mergeCell ref="P92:P94"/>
    <mergeCell ref="D95:D97"/>
    <mergeCell ref="P95:P97"/>
    <mergeCell ref="H204:I204"/>
    <mergeCell ref="T204:U204"/>
    <mergeCell ref="D206:D208"/>
    <mergeCell ref="P206:P208"/>
    <mergeCell ref="D209:D211"/>
    <mergeCell ref="P209:P211"/>
    <mergeCell ref="D212:D214"/>
    <mergeCell ref="P212:P214"/>
    <mergeCell ref="T4:U4"/>
    <mergeCell ref="H4:I4"/>
    <mergeCell ref="H124:I124"/>
    <mergeCell ref="T124:U124"/>
    <mergeCell ref="P126:P128"/>
    <mergeCell ref="D18:D20"/>
    <mergeCell ref="D24:D26"/>
    <mergeCell ref="D30:D32"/>
    <mergeCell ref="P18:P20"/>
    <mergeCell ref="P24:P26"/>
    <mergeCell ref="P30:P32"/>
    <mergeCell ref="D49:D51"/>
    <mergeCell ref="P49:P51"/>
    <mergeCell ref="D52:D54"/>
    <mergeCell ref="P52:P54"/>
    <mergeCell ref="D55:D57"/>
    <mergeCell ref="D230:D232"/>
    <mergeCell ref="P230:P232"/>
    <mergeCell ref="D233:D235"/>
    <mergeCell ref="P233:P235"/>
    <mergeCell ref="D236:D238"/>
    <mergeCell ref="P236:P238"/>
    <mergeCell ref="D239:D241"/>
    <mergeCell ref="P239:P241"/>
    <mergeCell ref="D215:D217"/>
    <mergeCell ref="P215:P217"/>
    <mergeCell ref="D218:D220"/>
    <mergeCell ref="P218:P220"/>
    <mergeCell ref="D221:D223"/>
    <mergeCell ref="P221:P223"/>
    <mergeCell ref="D224:D226"/>
    <mergeCell ref="P224:P226"/>
    <mergeCell ref="D227:D229"/>
    <mergeCell ref="P227:P229"/>
    <mergeCell ref="H284:I284"/>
    <mergeCell ref="T284:U284"/>
    <mergeCell ref="D286:D288"/>
    <mergeCell ref="P286:P288"/>
    <mergeCell ref="D289:D291"/>
    <mergeCell ref="P289:P291"/>
    <mergeCell ref="D292:D294"/>
    <mergeCell ref="P292:P294"/>
    <mergeCell ref="D295:D297"/>
    <mergeCell ref="P295:P297"/>
    <mergeCell ref="D313:D315"/>
    <mergeCell ref="P313:P315"/>
    <mergeCell ref="D316:D318"/>
    <mergeCell ref="P316:P318"/>
    <mergeCell ref="D319:D321"/>
    <mergeCell ref="P319:P321"/>
    <mergeCell ref="H324:I324"/>
    <mergeCell ref="T324:U324"/>
    <mergeCell ref="D298:D300"/>
    <mergeCell ref="P298:P300"/>
    <mergeCell ref="D301:D303"/>
    <mergeCell ref="P301:P303"/>
    <mergeCell ref="D304:D306"/>
    <mergeCell ref="P304:P306"/>
    <mergeCell ref="D307:D309"/>
    <mergeCell ref="P307:P309"/>
    <mergeCell ref="D310:D312"/>
    <mergeCell ref="P310:P312"/>
    <mergeCell ref="P326:P328"/>
    <mergeCell ref="D329:D331"/>
    <mergeCell ref="P329:P331"/>
    <mergeCell ref="D332:D334"/>
    <mergeCell ref="P332:P334"/>
    <mergeCell ref="D335:D337"/>
    <mergeCell ref="P335:P337"/>
    <mergeCell ref="D338:D340"/>
    <mergeCell ref="P338:P340"/>
    <mergeCell ref="D356:D358"/>
    <mergeCell ref="P356:P358"/>
    <mergeCell ref="D359:D361"/>
    <mergeCell ref="P359:P361"/>
    <mergeCell ref="A3:W3"/>
    <mergeCell ref="A43:W43"/>
    <mergeCell ref="A83:W83"/>
    <mergeCell ref="A123:W123"/>
    <mergeCell ref="A163:W163"/>
    <mergeCell ref="A203:W203"/>
    <mergeCell ref="A243:W243"/>
    <mergeCell ref="A283:W283"/>
    <mergeCell ref="A323:W323"/>
    <mergeCell ref="D341:D343"/>
    <mergeCell ref="P341:P343"/>
    <mergeCell ref="D344:D346"/>
    <mergeCell ref="P344:P346"/>
    <mergeCell ref="D347:D349"/>
    <mergeCell ref="P347:P349"/>
    <mergeCell ref="D350:D352"/>
    <mergeCell ref="P350:P352"/>
    <mergeCell ref="D353:D355"/>
    <mergeCell ref="P353:P355"/>
    <mergeCell ref="D326:D32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RNA quality</vt:lpstr>
      <vt:lpstr>Table S1</vt:lpstr>
      <vt:lpstr>Table 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 Bocian</dc:creator>
  <cp:lastModifiedBy>Anna Nadolska-Orczyk</cp:lastModifiedBy>
  <dcterms:created xsi:type="dcterms:W3CDTF">2024-10-16T10:21:02Z</dcterms:created>
  <dcterms:modified xsi:type="dcterms:W3CDTF">2026-01-20T09:34:01Z</dcterms:modified>
</cp:coreProperties>
</file>