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y09\Dropbox (Partners HealthCare)\Lab paper, manuscript, data\$2024-01-17 BMC Anesthesiology submission MAC\BMC 1-24-2024 re-submission\"/>
    </mc:Choice>
  </mc:AlternateContent>
  <xr:revisionPtr revIDLastSave="0" documentId="13_ncr:1_{3D0D5022-5A41-4FF5-B40F-98FD1DA5C67E}" xr6:coauthVersionLast="47" xr6:coauthVersionMax="47" xr10:uidLastSave="{00000000-0000-0000-0000-000000000000}"/>
  <bookViews>
    <workbookView xWindow="-108" yWindow="-108" windowWidth="30936" windowHeight="16896" activeTab="3" xr2:uid="{00000000-000D-0000-FFFF-FFFF00000000}"/>
  </bookViews>
  <sheets>
    <sheet name="table 1" sheetId="5" r:id="rId1"/>
    <sheet name="table 2" sheetId="3" r:id="rId2"/>
    <sheet name="table 3" sheetId="8" r:id="rId3"/>
    <sheet name="table 4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" i="8" l="1"/>
  <c r="N30" i="5"/>
  <c r="N14" i="5"/>
  <c r="O28" i="2"/>
  <c r="O27" i="2"/>
  <c r="O26" i="2"/>
  <c r="O24" i="2"/>
  <c r="O11" i="2"/>
  <c r="O10" i="2"/>
  <c r="P9" i="2"/>
  <c r="O9" i="2"/>
  <c r="G48" i="2"/>
  <c r="F48" i="2"/>
  <c r="C48" i="2"/>
  <c r="B48" i="2"/>
  <c r="G48" i="8"/>
  <c r="F48" i="8"/>
  <c r="C48" i="8"/>
  <c r="B48" i="8"/>
  <c r="O25" i="8"/>
  <c r="O24" i="8"/>
  <c r="O23" i="8"/>
  <c r="P9" i="8"/>
  <c r="N13" i="3"/>
  <c r="O11" i="8"/>
  <c r="O10" i="8"/>
  <c r="O9" i="8"/>
  <c r="O13" i="8" s="1"/>
  <c r="N29" i="8"/>
  <c r="G49" i="3"/>
  <c r="F49" i="3"/>
  <c r="C49" i="3"/>
  <c r="B49" i="3"/>
  <c r="G49" i="5"/>
  <c r="F49" i="5"/>
  <c r="C49" i="5"/>
  <c r="B49" i="5"/>
  <c r="O26" i="5"/>
  <c r="O25" i="5"/>
  <c r="O23" i="5"/>
  <c r="O13" i="5"/>
  <c r="O12" i="5"/>
  <c r="O11" i="5"/>
  <c r="O10" i="5"/>
  <c r="O9" i="5"/>
  <c r="O30" i="5" l="1"/>
  <c r="P10" i="2"/>
  <c r="P13" i="5"/>
  <c r="P24" i="5"/>
  <c r="P25" i="5"/>
  <c r="P11" i="2"/>
  <c r="P11" i="8"/>
  <c r="P24" i="8"/>
  <c r="P10" i="8"/>
  <c r="P25" i="8"/>
  <c r="O29" i="8"/>
  <c r="P12" i="5"/>
  <c r="P26" i="5"/>
  <c r="O14" i="5"/>
  <c r="P10" i="5"/>
  <c r="P11" i="5"/>
  <c r="P23" i="5"/>
  <c r="O12" i="3" l="1"/>
  <c r="O11" i="3"/>
  <c r="O10" i="3"/>
  <c r="O9" i="3"/>
  <c r="O8" i="3"/>
  <c r="P11" i="3" l="1"/>
  <c r="P10" i="3"/>
  <c r="P12" i="3"/>
  <c r="P9" i="3"/>
  <c r="P27" i="3" l="1"/>
  <c r="O29" i="3"/>
  <c r="O28" i="3"/>
  <c r="O27" i="3"/>
  <c r="N30" i="3"/>
  <c r="P28" i="3" l="1"/>
  <c r="O30" i="3"/>
  <c r="P29" i="3"/>
  <c r="O13" i="3"/>
  <c r="N13" i="2" l="1"/>
  <c r="N29" i="2"/>
  <c r="O13" i="2" l="1"/>
  <c r="P26" i="2" l="1"/>
  <c r="O29" i="2"/>
  <c r="P28" i="2"/>
  <c r="P27" i="2"/>
</calcChain>
</file>

<file path=xl/sharedStrings.xml><?xml version="1.0" encoding="utf-8"?>
<sst xmlns="http://schemas.openxmlformats.org/spreadsheetml/2006/main" count="169" uniqueCount="23">
  <si>
    <t>saline</t>
  </si>
  <si>
    <t>#</t>
  </si>
  <si>
    <t>body weight (gram)</t>
  </si>
  <si>
    <t>n</t>
  </si>
  <si>
    <t>%</t>
  </si>
  <si>
    <t>†</t>
  </si>
  <si>
    <t>morphine</t>
  </si>
  <si>
    <t>average</t>
  </si>
  <si>
    <t>1.2% IsofluraneLORR (second)</t>
  </si>
  <si>
    <t>epothilone D</t>
  </si>
  <si>
    <t>emergence</t>
  </si>
  <si>
    <t>vinblastine</t>
  </si>
  <si>
    <t>paclitaxel</t>
  </si>
  <si>
    <t>1.2% Isoflurane induction (second)</t>
  </si>
  <si>
    <t>emergence (second)</t>
  </si>
  <si>
    <t>LORR%</t>
  </si>
  <si>
    <t>saline treated mice</t>
  </si>
  <si>
    <t>isoflurane %</t>
  </si>
  <si>
    <t>epothilon D treated mice</t>
  </si>
  <si>
    <t>isoflurane%</t>
  </si>
  <si>
    <t>morphine treated mice</t>
  </si>
  <si>
    <t>vinblastine treated mice</t>
  </si>
  <si>
    <t>paclitaxel treated 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</si>
</sst>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2"/>
      <color theme="1"/>
      <name val="Calibri"/>
      <family val="2"/>
    </font>
    <font>
      <sz val="11"/>
      <color rgb="FF3F3F76"/>
      <name val="Calibri"/>
      <family val="2"/>
      <scheme val="minor"/>
    </font>
    <font>
      <sz val="9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4" fillId="3" borderId="2" applyNumberFormat="0" applyAlignment="0" applyProtection="0"/>
  </cellStyleXfs>
  <cellXfs count="7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vertical="center"/>
    </xf>
    <xf numFmtId="164" fontId="0" fillId="0" borderId="0" xfId="0" applyNumberFormat="1"/>
    <xf numFmtId="0" fontId="3" fillId="0" borderId="0" xfId="0" applyFont="1" applyAlignment="1">
      <alignment horizontal="center"/>
    </xf>
    <xf numFmtId="164" fontId="0" fillId="0" borderId="1" xfId="0" applyNumberFormat="1" applyBorder="1"/>
    <xf numFmtId="164" fontId="0" fillId="0" borderId="0" xfId="0" applyNumberFormat="1" applyAlignment="1">
      <alignment horizontal="center"/>
    </xf>
    <xf numFmtId="0" fontId="0" fillId="0" borderId="0" xfId="0" applyFill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164" fontId="0" fillId="0" borderId="1" xfId="0" applyNumberFormat="1" applyFill="1" applyBorder="1"/>
    <xf numFmtId="0" fontId="2" fillId="0" borderId="1" xfId="1" applyFill="1" applyBorder="1"/>
    <xf numFmtId="164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1" applyFill="1" applyBorder="1"/>
    <xf numFmtId="0" fontId="0" fillId="0" borderId="0" xfId="0" applyFill="1" applyBorder="1"/>
    <xf numFmtId="0" fontId="0" fillId="0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64" fontId="2" fillId="0" borderId="1" xfId="1" applyNumberFormat="1" applyFill="1" applyBorder="1"/>
    <xf numFmtId="164" fontId="2" fillId="0" borderId="0" xfId="1" applyNumberFormat="1" applyFill="1" applyBorder="1"/>
    <xf numFmtId="0" fontId="2" fillId="0" borderId="1" xfId="1" applyFill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0" fontId="5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right" vertical="center"/>
    </xf>
    <xf numFmtId="0" fontId="0" fillId="0" borderId="1" xfId="0" applyBorder="1" applyAlignment="1"/>
    <xf numFmtId="164" fontId="0" fillId="0" borderId="1" xfId="0" applyNumberFormat="1" applyBorder="1" applyAlignment="1">
      <alignment vertical="center"/>
    </xf>
    <xf numFmtId="0" fontId="7" fillId="0" borderId="1" xfId="0" applyFont="1" applyFill="1" applyBorder="1" applyAlignment="1">
      <alignment horizontal="center"/>
    </xf>
    <xf numFmtId="0" fontId="0" fillId="0" borderId="1" xfId="0" applyFont="1" applyBorder="1"/>
    <xf numFmtId="164" fontId="0" fillId="0" borderId="1" xfId="0" applyNumberFormat="1" applyFont="1" applyBorder="1"/>
    <xf numFmtId="0" fontId="6" fillId="0" borderId="1" xfId="0" applyFont="1" applyFill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1" xfId="2" applyFont="1" applyFill="1" applyBorder="1" applyAlignment="1">
      <alignment horizontal="center" vertical="center"/>
    </xf>
    <xf numFmtId="0" fontId="7" fillId="0" borderId="1" xfId="0" applyFont="1" applyFill="1" applyBorder="1"/>
    <xf numFmtId="164" fontId="7" fillId="0" borderId="1" xfId="0" applyNumberFormat="1" applyFont="1" applyFill="1" applyBorder="1"/>
    <xf numFmtId="164" fontId="7" fillId="0" borderId="1" xfId="0" applyNumberFormat="1" applyFont="1" applyBorder="1"/>
    <xf numFmtId="0" fontId="8" fillId="0" borderId="1" xfId="0" applyFont="1" applyFill="1" applyBorder="1" applyAlignment="1">
      <alignment horizontal="center"/>
    </xf>
    <xf numFmtId="2" fontId="7" fillId="0" borderId="1" xfId="1" applyNumberFormat="1" applyFont="1" applyFill="1" applyBorder="1"/>
    <xf numFmtId="0" fontId="7" fillId="0" borderId="0" xfId="0" applyFont="1" applyBorder="1"/>
    <xf numFmtId="164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/>
    <xf numFmtId="2" fontId="7" fillId="0" borderId="0" xfId="1" applyNumberFormat="1" applyFont="1" applyFill="1" applyBorder="1"/>
    <xf numFmtId="0" fontId="7" fillId="0" borderId="0" xfId="0" applyFont="1"/>
    <xf numFmtId="0" fontId="7" fillId="0" borderId="0" xfId="0" applyFont="1" applyFill="1" applyAlignment="1">
      <alignment horizontal="center"/>
    </xf>
    <xf numFmtId="0" fontId="7" fillId="0" borderId="0" xfId="0" applyFont="1" applyFill="1"/>
    <xf numFmtId="0" fontId="7" fillId="0" borderId="1" xfId="2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1" applyFont="1" applyFill="1" applyBorder="1"/>
    <xf numFmtId="0" fontId="7" fillId="0" borderId="1" xfId="0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right"/>
    </xf>
    <xf numFmtId="164" fontId="7" fillId="0" borderId="1" xfId="0" applyNumberFormat="1" applyFont="1" applyBorder="1" applyAlignment="1">
      <alignment horizontal="right"/>
    </xf>
    <xf numFmtId="164" fontId="8" fillId="0" borderId="1" xfId="0" applyNumberFormat="1" applyFont="1" applyBorder="1" applyAlignment="1">
      <alignment horizontal="right"/>
    </xf>
    <xf numFmtId="0" fontId="6" fillId="0" borderId="1" xfId="0" applyFont="1" applyBorder="1"/>
    <xf numFmtId="0" fontId="0" fillId="0" borderId="1" xfId="0" applyBorder="1" applyAlignment="1"/>
    <xf numFmtId="0" fontId="7" fillId="0" borderId="1" xfId="0" applyFont="1" applyBorder="1" applyAlignment="1">
      <alignment horizontal="center" wrapText="1"/>
    </xf>
    <xf numFmtId="49" fontId="0" fillId="0" borderId="3" xfId="0" applyNumberFormat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</cellXfs>
  <cellStyles count="3">
    <cellStyle name="Good" xfId="1" builtinId="26"/>
    <cellStyle name="Input" xfId="2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7CB28-0771-4F59-8015-331C8DFA2C86}">
  <dimension ref="A2:W49"/>
  <sheetViews>
    <sheetView zoomScale="80" zoomScaleNormal="80" workbookViewId="0">
      <selection activeCell="T17" sqref="T17"/>
    </sheetView>
  </sheetViews>
  <sheetFormatPr defaultRowHeight="14.4" x14ac:dyDescent="0.3"/>
  <cols>
    <col min="1" max="1" width="20.44140625" style="30" customWidth="1"/>
    <col min="2" max="6" width="10.44140625" customWidth="1"/>
    <col min="7" max="7" width="12.6640625" customWidth="1"/>
    <col min="8" max="13" width="10.44140625" customWidth="1"/>
    <col min="15" max="15" width="10.33203125" bestFit="1" customWidth="1"/>
    <col min="16" max="16" width="13.109375" customWidth="1"/>
  </cols>
  <sheetData>
    <row r="2" spans="1:23" x14ac:dyDescent="0.3"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</row>
    <row r="3" spans="1:23" ht="20.399999999999999" customHeight="1" x14ac:dyDescent="0.3">
      <c r="A3" s="42"/>
      <c r="B3" s="68" t="s">
        <v>16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40"/>
      <c r="O3" s="40"/>
      <c r="P3" s="40"/>
    </row>
    <row r="4" spans="1:23" ht="17.25" customHeight="1" x14ac:dyDescent="0.3">
      <c r="A4" s="42" t="s">
        <v>17</v>
      </c>
      <c r="B4" s="43">
        <v>1</v>
      </c>
      <c r="C4" s="43">
        <v>2</v>
      </c>
      <c r="D4" s="43">
        <v>3</v>
      </c>
      <c r="E4" s="43">
        <v>4</v>
      </c>
      <c r="F4" s="43">
        <v>5</v>
      </c>
      <c r="G4" s="43">
        <v>6</v>
      </c>
      <c r="H4" s="43">
        <v>7</v>
      </c>
      <c r="I4" s="43">
        <v>8</v>
      </c>
      <c r="J4" s="43">
        <v>9</v>
      </c>
      <c r="K4" s="43">
        <v>10</v>
      </c>
      <c r="L4" s="43">
        <v>11</v>
      </c>
      <c r="M4" s="43">
        <v>12</v>
      </c>
      <c r="N4" s="43" t="s">
        <v>3</v>
      </c>
      <c r="O4" s="43" t="s">
        <v>4</v>
      </c>
      <c r="P4" s="44" t="s">
        <v>15</v>
      </c>
    </row>
    <row r="5" spans="1:23" x14ac:dyDescent="0.3">
      <c r="A5" s="42">
        <v>0.4</v>
      </c>
      <c r="B5" s="44"/>
      <c r="C5" s="44"/>
      <c r="D5" s="44"/>
      <c r="E5" s="44"/>
      <c r="F5" s="44"/>
      <c r="G5" s="44"/>
      <c r="H5" s="36"/>
      <c r="I5" s="44"/>
      <c r="J5" s="44"/>
      <c r="K5" s="44"/>
      <c r="L5" s="44"/>
      <c r="M5" s="44"/>
      <c r="N5" s="36"/>
      <c r="O5" s="60">
        <v>0</v>
      </c>
      <c r="P5" s="60">
        <v>0</v>
      </c>
    </row>
    <row r="6" spans="1:23" x14ac:dyDescent="0.3">
      <c r="A6" s="42">
        <v>0.5</v>
      </c>
      <c r="B6" s="44"/>
      <c r="C6" s="44"/>
      <c r="D6" s="44"/>
      <c r="E6" s="44"/>
      <c r="F6" s="44"/>
      <c r="G6" s="44"/>
      <c r="H6" s="36"/>
      <c r="I6" s="44"/>
      <c r="J6" s="44"/>
      <c r="K6" s="44"/>
      <c r="L6" s="44"/>
      <c r="M6" s="44"/>
      <c r="N6" s="36"/>
      <c r="O6" s="60">
        <v>0</v>
      </c>
      <c r="P6" s="60">
        <v>0</v>
      </c>
    </row>
    <row r="7" spans="1:23" x14ac:dyDescent="0.3">
      <c r="A7" s="42">
        <v>0.6</v>
      </c>
      <c r="B7" s="44"/>
      <c r="C7" s="44"/>
      <c r="D7" s="44"/>
      <c r="E7" s="44"/>
      <c r="F7" s="44"/>
      <c r="G7" s="44"/>
      <c r="H7" s="36"/>
      <c r="I7" s="44"/>
      <c r="J7" s="44"/>
      <c r="K7" s="44"/>
      <c r="L7" s="44"/>
      <c r="M7" s="44"/>
      <c r="N7" s="36"/>
      <c r="O7" s="60">
        <v>0</v>
      </c>
      <c r="P7" s="60">
        <v>0</v>
      </c>
    </row>
    <row r="8" spans="1:23" x14ac:dyDescent="0.3">
      <c r="A8" s="42">
        <v>0.7</v>
      </c>
      <c r="B8" s="44"/>
      <c r="C8" s="44"/>
      <c r="D8" s="44"/>
      <c r="E8" s="44"/>
      <c r="F8" s="44"/>
      <c r="G8" s="44"/>
      <c r="H8" s="36"/>
      <c r="I8" s="44"/>
      <c r="J8" s="44"/>
      <c r="K8" s="44"/>
      <c r="L8" s="44"/>
      <c r="M8" s="44"/>
      <c r="N8" s="36"/>
      <c r="O8" s="60">
        <v>0</v>
      </c>
      <c r="P8" s="60">
        <v>0</v>
      </c>
    </row>
    <row r="9" spans="1:23" x14ac:dyDescent="0.3">
      <c r="A9" s="42">
        <v>0.8</v>
      </c>
      <c r="B9" s="44"/>
      <c r="C9" s="44"/>
      <c r="D9" s="44"/>
      <c r="E9" s="44"/>
      <c r="F9" s="44"/>
      <c r="G9" s="44"/>
      <c r="H9" s="36" t="s">
        <v>5</v>
      </c>
      <c r="I9" s="44"/>
      <c r="J9" s="44"/>
      <c r="K9" s="44"/>
      <c r="L9" s="44"/>
      <c r="M9" s="44"/>
      <c r="N9" s="36">
        <v>1</v>
      </c>
      <c r="O9" s="61">
        <f>1/12*100</f>
        <v>8.3333333333333321</v>
      </c>
      <c r="P9" s="61">
        <v>8.3000000000000007</v>
      </c>
      <c r="R9" s="8"/>
      <c r="S9" s="11"/>
    </row>
    <row r="10" spans="1:23" ht="15.6" x14ac:dyDescent="0.3">
      <c r="A10" s="42">
        <v>0.9</v>
      </c>
      <c r="B10" s="44"/>
      <c r="C10" s="47" t="s">
        <v>5</v>
      </c>
      <c r="D10" s="44"/>
      <c r="E10" s="44"/>
      <c r="F10" s="44"/>
      <c r="G10" s="44"/>
      <c r="H10" s="36"/>
      <c r="I10" s="44"/>
      <c r="J10" s="44"/>
      <c r="K10" s="44"/>
      <c r="L10" s="44"/>
      <c r="M10" s="44"/>
      <c r="N10" s="36">
        <v>1</v>
      </c>
      <c r="O10" s="61">
        <f>1/12*100</f>
        <v>8.3333333333333321</v>
      </c>
      <c r="P10" s="61">
        <f>SUM(O9:O10)</f>
        <v>16.666666666666664</v>
      </c>
      <c r="Q10" s="8"/>
      <c r="R10" s="8"/>
      <c r="S10" s="11"/>
    </row>
    <row r="11" spans="1:23" ht="15.6" x14ac:dyDescent="0.3">
      <c r="A11" s="42">
        <v>1</v>
      </c>
      <c r="B11" s="44"/>
      <c r="C11" s="44"/>
      <c r="D11" s="47" t="s">
        <v>5</v>
      </c>
      <c r="E11" s="44"/>
      <c r="F11" s="47" t="s">
        <v>5</v>
      </c>
      <c r="G11" s="47" t="s">
        <v>5</v>
      </c>
      <c r="H11" s="36"/>
      <c r="I11" s="47" t="s">
        <v>5</v>
      </c>
      <c r="J11" s="47" t="s">
        <v>5</v>
      </c>
      <c r="K11" s="44"/>
      <c r="L11" s="44"/>
      <c r="M11" s="47" t="s">
        <v>5</v>
      </c>
      <c r="N11" s="36">
        <v>6</v>
      </c>
      <c r="O11" s="61">
        <f>6/12*100</f>
        <v>50</v>
      </c>
      <c r="P11" s="61">
        <f>SUM(O9:O11)</f>
        <v>66.666666666666657</v>
      </c>
      <c r="Q11" s="8"/>
      <c r="R11" s="8"/>
      <c r="S11" s="11"/>
    </row>
    <row r="12" spans="1:23" ht="15.6" x14ac:dyDescent="0.3">
      <c r="A12" s="42">
        <v>1.1000000000000001</v>
      </c>
      <c r="B12" s="47" t="s">
        <v>5</v>
      </c>
      <c r="C12" s="44"/>
      <c r="D12" s="44"/>
      <c r="E12" s="47" t="s">
        <v>5</v>
      </c>
      <c r="F12" s="44"/>
      <c r="G12" s="44"/>
      <c r="H12" s="36"/>
      <c r="I12" s="44"/>
      <c r="J12" s="44"/>
      <c r="K12" s="44"/>
      <c r="L12" s="47" t="s">
        <v>5</v>
      </c>
      <c r="M12" s="44"/>
      <c r="N12" s="36">
        <v>3</v>
      </c>
      <c r="O12" s="61">
        <f>3/12*100</f>
        <v>25</v>
      </c>
      <c r="P12" s="61">
        <f>SUM(O9:O12)</f>
        <v>91.666666666666657</v>
      </c>
      <c r="Q12" s="8"/>
      <c r="R12" s="8"/>
      <c r="S12" s="11"/>
    </row>
    <row r="13" spans="1:23" ht="15.6" x14ac:dyDescent="0.3">
      <c r="A13" s="42">
        <v>1.2</v>
      </c>
      <c r="B13" s="44"/>
      <c r="C13" s="44"/>
      <c r="D13" s="44"/>
      <c r="E13" s="44"/>
      <c r="F13" s="44"/>
      <c r="G13" s="44"/>
      <c r="H13" s="36"/>
      <c r="I13" s="44"/>
      <c r="J13" s="44"/>
      <c r="K13" s="47" t="s">
        <v>5</v>
      </c>
      <c r="L13" s="44"/>
      <c r="M13" s="44"/>
      <c r="N13" s="36">
        <v>1</v>
      </c>
      <c r="O13" s="61">
        <f>1/12*100</f>
        <v>8.3333333333333321</v>
      </c>
      <c r="P13" s="61">
        <f>SUM(O9:O13)</f>
        <v>99.999999999999986</v>
      </c>
      <c r="Q13" s="8"/>
      <c r="R13" s="8"/>
      <c r="S13" s="8"/>
    </row>
    <row r="14" spans="1:23" x14ac:dyDescent="0.3">
      <c r="A14" s="42"/>
      <c r="B14" s="44"/>
      <c r="C14" s="44"/>
      <c r="D14" s="44"/>
      <c r="E14" s="44"/>
      <c r="F14" s="44"/>
      <c r="G14" s="44"/>
      <c r="H14" s="36"/>
      <c r="I14" s="44"/>
      <c r="J14" s="44"/>
      <c r="K14" s="44"/>
      <c r="L14" s="44"/>
      <c r="M14" s="44"/>
      <c r="N14" s="39">
        <f>SUM(N9:N13)</f>
        <v>12</v>
      </c>
      <c r="O14" s="39">
        <f>SUM(O5:O13)</f>
        <v>99.999999999999986</v>
      </c>
      <c r="P14" s="44"/>
    </row>
    <row r="15" spans="1:23" x14ac:dyDescent="0.3">
      <c r="A15" s="42"/>
      <c r="B15" s="44"/>
      <c r="C15" s="44"/>
      <c r="D15" s="44"/>
      <c r="E15" s="44"/>
      <c r="F15" s="44"/>
      <c r="G15" s="44"/>
      <c r="H15" s="36"/>
      <c r="I15" s="44"/>
      <c r="J15" s="44"/>
      <c r="K15" s="44"/>
      <c r="L15" s="44"/>
      <c r="M15" s="44"/>
      <c r="N15" s="39"/>
      <c r="O15" s="39"/>
      <c r="P15" s="44"/>
    </row>
    <row r="16" spans="1:23" ht="15.6" x14ac:dyDescent="0.3">
      <c r="A16" s="42" t="s">
        <v>2</v>
      </c>
      <c r="B16" s="36">
        <v>37.700000000000003</v>
      </c>
      <c r="C16" s="36">
        <v>43</v>
      </c>
      <c r="D16" s="36">
        <v>42</v>
      </c>
      <c r="E16" s="36">
        <v>38.6</v>
      </c>
      <c r="F16" s="36">
        <v>37.700000000000003</v>
      </c>
      <c r="G16" s="36">
        <v>39.1</v>
      </c>
      <c r="H16" s="36">
        <v>35</v>
      </c>
      <c r="I16" s="36">
        <v>39</v>
      </c>
      <c r="J16" s="36">
        <v>41.9</v>
      </c>
      <c r="K16" s="36">
        <v>43</v>
      </c>
      <c r="L16" s="36">
        <v>36.6</v>
      </c>
      <c r="M16" s="36">
        <v>42.3</v>
      </c>
      <c r="N16" s="48"/>
      <c r="O16" s="44"/>
      <c r="P16" s="44"/>
      <c r="R16" s="9"/>
      <c r="W16" s="9"/>
    </row>
    <row r="17" spans="1:23" ht="15.6" x14ac:dyDescent="0.3">
      <c r="A17" s="42"/>
      <c r="B17" s="62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48"/>
      <c r="O17" s="44"/>
      <c r="P17" s="44"/>
      <c r="R17" s="9"/>
      <c r="W17" s="9"/>
    </row>
    <row r="18" spans="1:23" ht="15.6" x14ac:dyDescent="0.3">
      <c r="A18" s="63"/>
      <c r="B18" s="55"/>
      <c r="C18" s="55"/>
      <c r="D18" s="55"/>
      <c r="E18" s="55"/>
      <c r="F18" s="55"/>
      <c r="G18" s="55"/>
      <c r="H18" s="56"/>
      <c r="I18" s="55"/>
      <c r="J18" s="55"/>
      <c r="K18" s="55"/>
      <c r="L18" s="55"/>
      <c r="M18" s="55"/>
      <c r="N18" s="53"/>
      <c r="O18" s="52"/>
      <c r="P18" s="56"/>
      <c r="R18" s="9"/>
      <c r="W18" s="9"/>
    </row>
    <row r="19" spans="1:23" x14ac:dyDescent="0.3">
      <c r="A19" s="42"/>
      <c r="B19" s="70" t="s">
        <v>18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44"/>
      <c r="O19" s="44"/>
      <c r="P19" s="44"/>
    </row>
    <row r="20" spans="1:23" x14ac:dyDescent="0.3">
      <c r="A20" s="42" t="s">
        <v>17</v>
      </c>
      <c r="B20" s="43">
        <v>1</v>
      </c>
      <c r="C20" s="43">
        <v>2</v>
      </c>
      <c r="D20" s="43">
        <v>3</v>
      </c>
      <c r="E20" s="43">
        <v>4</v>
      </c>
      <c r="F20" s="43">
        <v>5</v>
      </c>
      <c r="G20" s="43">
        <v>6</v>
      </c>
      <c r="H20" s="43">
        <v>7</v>
      </c>
      <c r="I20" s="43">
        <v>8</v>
      </c>
      <c r="J20" s="43">
        <v>9</v>
      </c>
      <c r="K20" s="43">
        <v>10</v>
      </c>
      <c r="L20" s="43">
        <v>11</v>
      </c>
      <c r="M20" s="43">
        <v>12</v>
      </c>
      <c r="N20" s="36" t="s">
        <v>3</v>
      </c>
      <c r="O20" s="36" t="s">
        <v>4</v>
      </c>
      <c r="P20" s="44" t="s">
        <v>15</v>
      </c>
    </row>
    <row r="21" spans="1:23" x14ac:dyDescent="0.3">
      <c r="A21" s="42">
        <v>0.4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>
        <v>0</v>
      </c>
      <c r="P21" s="40"/>
    </row>
    <row r="22" spans="1:23" x14ac:dyDescent="0.3">
      <c r="A22" s="42">
        <v>0.5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>
        <v>0</v>
      </c>
      <c r="P22" s="40"/>
    </row>
    <row r="23" spans="1:23" ht="15.6" x14ac:dyDescent="0.3">
      <c r="A23" s="42">
        <v>0.6</v>
      </c>
      <c r="B23" s="40"/>
      <c r="C23" s="40"/>
      <c r="D23" s="40"/>
      <c r="E23" s="40"/>
      <c r="F23" s="58" t="s">
        <v>5</v>
      </c>
      <c r="G23" s="40"/>
      <c r="H23" s="40"/>
      <c r="I23" s="40"/>
      <c r="J23" s="40"/>
      <c r="K23" s="40"/>
      <c r="L23" s="40"/>
      <c r="M23" s="40"/>
      <c r="N23" s="40">
        <v>1</v>
      </c>
      <c r="O23" s="64">
        <f>1/12*100</f>
        <v>8.3333333333333321</v>
      </c>
      <c r="P23" s="64">
        <f>O23</f>
        <v>8.3333333333333321</v>
      </c>
    </row>
    <row r="24" spans="1:23" x14ac:dyDescent="0.3">
      <c r="A24" s="42">
        <v>0.7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64">
        <v>0</v>
      </c>
      <c r="P24" s="64">
        <f>SUM(O23:O24)</f>
        <v>8.3333333333333321</v>
      </c>
    </row>
    <row r="25" spans="1:23" ht="15.6" x14ac:dyDescent="0.3">
      <c r="A25" s="42">
        <v>0.8</v>
      </c>
      <c r="B25" s="58" t="s">
        <v>5</v>
      </c>
      <c r="C25" s="58" t="s">
        <v>5</v>
      </c>
      <c r="D25" s="40"/>
      <c r="E25" s="58" t="s">
        <v>5</v>
      </c>
      <c r="F25" s="40"/>
      <c r="G25" s="58" t="s">
        <v>5</v>
      </c>
      <c r="H25" s="58" t="s">
        <v>5</v>
      </c>
      <c r="I25" s="58" t="s">
        <v>5</v>
      </c>
      <c r="J25" s="58" t="s">
        <v>5</v>
      </c>
      <c r="K25" s="58" t="s">
        <v>5</v>
      </c>
      <c r="L25" s="58" t="s">
        <v>5</v>
      </c>
      <c r="M25" s="58" t="s">
        <v>5</v>
      </c>
      <c r="N25" s="40">
        <v>10</v>
      </c>
      <c r="O25" s="65">
        <f>10/12*100</f>
        <v>83.333333333333343</v>
      </c>
      <c r="P25" s="64">
        <f>SUM(O23:O25)</f>
        <v>91.666666666666671</v>
      </c>
    </row>
    <row r="26" spans="1:23" ht="15.6" x14ac:dyDescent="0.3">
      <c r="A26" s="42">
        <v>0.9</v>
      </c>
      <c r="B26" s="40"/>
      <c r="C26" s="40"/>
      <c r="D26" s="58" t="s">
        <v>5</v>
      </c>
      <c r="E26" s="40"/>
      <c r="F26" s="40"/>
      <c r="G26" s="40"/>
      <c r="H26" s="40"/>
      <c r="I26" s="40"/>
      <c r="J26" s="40"/>
      <c r="K26" s="40"/>
      <c r="L26" s="40"/>
      <c r="M26" s="40"/>
      <c r="N26" s="40">
        <v>1</v>
      </c>
      <c r="O26" s="64">
        <f>1/12*100</f>
        <v>8.3333333333333321</v>
      </c>
      <c r="P26" s="64">
        <f>SUM(O23:O26)</f>
        <v>100</v>
      </c>
    </row>
    <row r="27" spans="1:23" x14ac:dyDescent="0.3">
      <c r="A27" s="42">
        <v>1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6">
        <v>100</v>
      </c>
    </row>
    <row r="28" spans="1:23" x14ac:dyDescent="0.3">
      <c r="A28" s="42">
        <v>1.1000000000000001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6">
        <v>100</v>
      </c>
    </row>
    <row r="29" spans="1:23" x14ac:dyDescent="0.3">
      <c r="A29" s="42">
        <v>1.2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6">
        <v>100</v>
      </c>
    </row>
    <row r="30" spans="1:23" x14ac:dyDescent="0.3">
      <c r="A30" s="42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66">
        <f>SUM(N23:N26)</f>
        <v>12</v>
      </c>
      <c r="O30" s="39">
        <f>SUM(O21:O29)</f>
        <v>100</v>
      </c>
      <c r="P30" s="40"/>
    </row>
    <row r="31" spans="1:23" x14ac:dyDescent="0.3">
      <c r="A31" s="42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66"/>
      <c r="O31" s="39"/>
      <c r="P31" s="40"/>
    </row>
    <row r="32" spans="1:23" x14ac:dyDescent="0.3">
      <c r="A32" s="42" t="s">
        <v>2</v>
      </c>
      <c r="B32" s="40">
        <v>39.299999999999997</v>
      </c>
      <c r="C32" s="40">
        <v>38.299999999999997</v>
      </c>
      <c r="D32" s="40">
        <v>41.1</v>
      </c>
      <c r="E32" s="40">
        <v>39.1</v>
      </c>
      <c r="F32" s="40">
        <v>38.9</v>
      </c>
      <c r="G32" s="40">
        <v>36.5</v>
      </c>
      <c r="H32" s="40">
        <v>39.9</v>
      </c>
      <c r="I32" s="40">
        <v>43.1</v>
      </c>
      <c r="J32" s="40">
        <v>40.9</v>
      </c>
      <c r="K32" s="40">
        <v>39.700000000000003</v>
      </c>
      <c r="L32" s="40">
        <v>39.700000000000003</v>
      </c>
      <c r="M32" s="40">
        <v>40.200000000000003</v>
      </c>
      <c r="N32" s="40"/>
      <c r="O32" s="40"/>
      <c r="P32" s="40"/>
    </row>
    <row r="33" spans="1:17" x14ac:dyDescent="0.3">
      <c r="A33" s="31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</row>
    <row r="35" spans="1:17" x14ac:dyDescent="0.3">
      <c r="A35" s="67" t="s">
        <v>13</v>
      </c>
      <c r="B35" s="67"/>
      <c r="C35" s="67"/>
      <c r="D35" s="2"/>
      <c r="E35" s="2"/>
      <c r="F35" s="67" t="s">
        <v>14</v>
      </c>
      <c r="G35" s="67"/>
    </row>
    <row r="36" spans="1:17" x14ac:dyDescent="0.3">
      <c r="A36" s="3"/>
      <c r="B36" s="2" t="s">
        <v>0</v>
      </c>
      <c r="C36" s="2" t="s">
        <v>9</v>
      </c>
      <c r="D36" s="2"/>
      <c r="E36" s="2"/>
      <c r="F36" s="2" t="s">
        <v>0</v>
      </c>
      <c r="G36" s="2" t="s">
        <v>9</v>
      </c>
    </row>
    <row r="37" spans="1:17" x14ac:dyDescent="0.3">
      <c r="A37" s="3">
        <v>1</v>
      </c>
      <c r="B37" s="2">
        <v>247</v>
      </c>
      <c r="C37" s="2">
        <v>157</v>
      </c>
      <c r="D37" s="2"/>
      <c r="E37" s="2"/>
      <c r="F37" s="2">
        <v>55</v>
      </c>
      <c r="G37" s="2">
        <v>95</v>
      </c>
    </row>
    <row r="38" spans="1:17" x14ac:dyDescent="0.3">
      <c r="A38" s="3">
        <v>2</v>
      </c>
      <c r="B38" s="2">
        <v>235</v>
      </c>
      <c r="C38" s="2">
        <v>200</v>
      </c>
      <c r="D38" s="2"/>
      <c r="E38" s="2"/>
      <c r="F38" s="2">
        <v>45</v>
      </c>
      <c r="G38" s="2">
        <v>140</v>
      </c>
    </row>
    <row r="39" spans="1:17" x14ac:dyDescent="0.3">
      <c r="A39" s="3">
        <v>3</v>
      </c>
      <c r="B39" s="2">
        <v>210</v>
      </c>
      <c r="C39" s="2">
        <v>191</v>
      </c>
      <c r="D39" s="2"/>
      <c r="E39" s="2"/>
      <c r="F39" s="2">
        <v>98</v>
      </c>
      <c r="G39" s="2">
        <v>146</v>
      </c>
    </row>
    <row r="40" spans="1:17" x14ac:dyDescent="0.3">
      <c r="A40" s="3">
        <v>4</v>
      </c>
      <c r="B40" s="2">
        <v>220</v>
      </c>
      <c r="C40" s="2">
        <v>150</v>
      </c>
      <c r="D40" s="2"/>
      <c r="E40" s="2"/>
      <c r="F40" s="2">
        <v>80</v>
      </c>
      <c r="G40" s="2">
        <v>73</v>
      </c>
    </row>
    <row r="41" spans="1:17" x14ac:dyDescent="0.3">
      <c r="A41" s="3">
        <v>5</v>
      </c>
      <c r="B41" s="2">
        <v>170</v>
      </c>
      <c r="C41" s="2">
        <v>180</v>
      </c>
      <c r="D41" s="2"/>
      <c r="E41" s="2"/>
      <c r="F41" s="2">
        <v>130</v>
      </c>
      <c r="G41" s="2">
        <v>90</v>
      </c>
      <c r="Q41" s="8"/>
    </row>
    <row r="42" spans="1:17" x14ac:dyDescent="0.3">
      <c r="A42" s="3">
        <v>6</v>
      </c>
      <c r="B42" s="2">
        <v>290</v>
      </c>
      <c r="C42" s="2">
        <v>90</v>
      </c>
      <c r="D42" s="2"/>
      <c r="E42" s="2"/>
      <c r="F42" s="2">
        <v>69</v>
      </c>
      <c r="G42" s="2">
        <v>121</v>
      </c>
      <c r="Q42" s="8"/>
    </row>
    <row r="43" spans="1:17" x14ac:dyDescent="0.3">
      <c r="A43" s="3">
        <v>7</v>
      </c>
      <c r="B43" s="2">
        <v>195</v>
      </c>
      <c r="C43" s="2">
        <v>198</v>
      </c>
      <c r="D43" s="2"/>
      <c r="E43" s="2"/>
      <c r="F43" s="2">
        <v>79</v>
      </c>
      <c r="G43" s="2">
        <v>44</v>
      </c>
      <c r="Q43" s="8"/>
    </row>
    <row r="44" spans="1:17" x14ac:dyDescent="0.3">
      <c r="A44" s="3">
        <v>8</v>
      </c>
      <c r="B44" s="2">
        <v>213</v>
      </c>
      <c r="C44" s="2">
        <v>150</v>
      </c>
      <c r="D44" s="2"/>
      <c r="E44" s="2"/>
      <c r="F44" s="2">
        <v>166</v>
      </c>
      <c r="G44" s="2">
        <v>157</v>
      </c>
    </row>
    <row r="45" spans="1:17" x14ac:dyDescent="0.3">
      <c r="A45" s="3">
        <v>9</v>
      </c>
      <c r="B45" s="2">
        <v>164</v>
      </c>
      <c r="C45" s="2">
        <v>194</v>
      </c>
      <c r="D45" s="2"/>
      <c r="E45" s="2"/>
      <c r="F45" s="2">
        <v>113</v>
      </c>
      <c r="G45" s="2">
        <v>166</v>
      </c>
    </row>
    <row r="46" spans="1:17" x14ac:dyDescent="0.3">
      <c r="A46" s="3">
        <v>10</v>
      </c>
      <c r="B46" s="2">
        <v>185</v>
      </c>
      <c r="C46" s="2">
        <v>230</v>
      </c>
      <c r="D46" s="2"/>
      <c r="E46" s="2"/>
      <c r="F46" s="2">
        <v>119</v>
      </c>
      <c r="G46" s="2">
        <v>136</v>
      </c>
    </row>
    <row r="47" spans="1:17" x14ac:dyDescent="0.3">
      <c r="A47" s="3">
        <v>11</v>
      </c>
      <c r="B47" s="2">
        <v>246</v>
      </c>
      <c r="C47" s="2">
        <v>221</v>
      </c>
      <c r="D47" s="2"/>
      <c r="E47" s="2"/>
      <c r="F47" s="2">
        <v>113</v>
      </c>
      <c r="G47" s="2">
        <v>140</v>
      </c>
    </row>
    <row r="48" spans="1:17" x14ac:dyDescent="0.3">
      <c r="A48" s="3">
        <v>12</v>
      </c>
      <c r="B48" s="2">
        <v>157</v>
      </c>
      <c r="C48" s="2">
        <v>220</v>
      </c>
      <c r="D48" s="2"/>
      <c r="E48" s="2"/>
      <c r="F48" s="2">
        <v>102</v>
      </c>
      <c r="G48" s="2">
        <v>187</v>
      </c>
    </row>
    <row r="49" spans="1:7" x14ac:dyDescent="0.3">
      <c r="A49" s="3" t="s">
        <v>7</v>
      </c>
      <c r="B49" s="2">
        <f>AVERAGE(B37:B48)</f>
        <v>211</v>
      </c>
      <c r="C49" s="2">
        <f>AVERAGE(C37:C48)</f>
        <v>181.75</v>
      </c>
      <c r="D49" s="2"/>
      <c r="E49" s="2"/>
      <c r="F49" s="10">
        <f>AVERAGE(F37:F48)</f>
        <v>97.416666666666671</v>
      </c>
      <c r="G49" s="10">
        <f>AVERAGE(G37:G48)</f>
        <v>124.58333333333333</v>
      </c>
    </row>
  </sheetData>
  <mergeCells count="5">
    <mergeCell ref="A35:C35"/>
    <mergeCell ref="F35:G35"/>
    <mergeCell ref="B3:M3"/>
    <mergeCell ref="B2:P2"/>
    <mergeCell ref="B19:M19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49"/>
  <sheetViews>
    <sheetView topLeftCell="A9" zoomScale="80" zoomScaleNormal="80" workbookViewId="0">
      <selection activeCell="I37" sqref="I37"/>
    </sheetView>
  </sheetViews>
  <sheetFormatPr defaultRowHeight="14.4" x14ac:dyDescent="0.3"/>
  <cols>
    <col min="1" max="1" width="27" customWidth="1"/>
    <col min="2" max="13" width="10.44140625" customWidth="1"/>
    <col min="15" max="15" width="10.33203125" bestFit="1" customWidth="1"/>
    <col min="16" max="16" width="16.109375" customWidth="1"/>
  </cols>
  <sheetData>
    <row r="2" spans="1:23" ht="16.8" customHeight="1" x14ac:dyDescent="0.3">
      <c r="A2" s="40"/>
      <c r="B2" s="72" t="s">
        <v>16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41"/>
      <c r="O2" s="41"/>
      <c r="P2" s="40"/>
    </row>
    <row r="3" spans="1:23" ht="17.25" customHeight="1" x14ac:dyDescent="0.3">
      <c r="A3" s="42" t="s">
        <v>17</v>
      </c>
      <c r="B3" s="43">
        <v>1</v>
      </c>
      <c r="C3" s="43">
        <v>2</v>
      </c>
      <c r="D3" s="43">
        <v>3</v>
      </c>
      <c r="E3" s="43">
        <v>4</v>
      </c>
      <c r="F3" s="43">
        <v>5</v>
      </c>
      <c r="G3" s="43">
        <v>6</v>
      </c>
      <c r="H3" s="43">
        <v>7</v>
      </c>
      <c r="I3" s="43">
        <v>8</v>
      </c>
      <c r="J3" s="43">
        <v>9</v>
      </c>
      <c r="K3" s="43">
        <v>10</v>
      </c>
      <c r="L3" s="43">
        <v>11</v>
      </c>
      <c r="M3" s="43">
        <v>12</v>
      </c>
      <c r="N3" s="43" t="s">
        <v>3</v>
      </c>
      <c r="O3" s="43" t="s">
        <v>4</v>
      </c>
      <c r="P3" s="44" t="s">
        <v>15</v>
      </c>
    </row>
    <row r="4" spans="1:23" x14ac:dyDescent="0.3">
      <c r="A4" s="42">
        <v>0.4</v>
      </c>
      <c r="B4" s="44"/>
      <c r="C4" s="44"/>
      <c r="D4" s="44"/>
      <c r="E4" s="44"/>
      <c r="F4" s="44"/>
      <c r="G4" s="44"/>
      <c r="H4" s="36"/>
      <c r="I4" s="44"/>
      <c r="J4" s="44"/>
      <c r="K4" s="44"/>
      <c r="L4" s="44"/>
      <c r="M4" s="44"/>
      <c r="N4" s="36"/>
      <c r="O4" s="36"/>
      <c r="P4" s="40"/>
    </row>
    <row r="5" spans="1:23" x14ac:dyDescent="0.3">
      <c r="A5" s="42">
        <v>0.5</v>
      </c>
      <c r="B5" s="44"/>
      <c r="C5" s="44"/>
      <c r="D5" s="44"/>
      <c r="E5" s="44"/>
      <c r="F5" s="44"/>
      <c r="G5" s="44"/>
      <c r="H5" s="36"/>
      <c r="I5" s="44"/>
      <c r="J5" s="44"/>
      <c r="K5" s="44"/>
      <c r="L5" s="44"/>
      <c r="M5" s="44"/>
      <c r="N5" s="36"/>
      <c r="O5" s="36"/>
      <c r="P5" s="40"/>
    </row>
    <row r="6" spans="1:23" x14ac:dyDescent="0.3">
      <c r="A6" s="42">
        <v>0.6</v>
      </c>
      <c r="B6" s="44"/>
      <c r="C6" s="44"/>
      <c r="D6" s="44"/>
      <c r="E6" s="44"/>
      <c r="F6" s="44"/>
      <c r="G6" s="44"/>
      <c r="H6" s="36"/>
      <c r="I6" s="44"/>
      <c r="J6" s="44"/>
      <c r="K6" s="44"/>
      <c r="L6" s="44"/>
      <c r="M6" s="44"/>
      <c r="N6" s="36"/>
      <c r="O6" s="36"/>
      <c r="P6" s="40"/>
    </row>
    <row r="7" spans="1:23" x14ac:dyDescent="0.3">
      <c r="A7" s="42">
        <v>0.7</v>
      </c>
      <c r="B7" s="44"/>
      <c r="C7" s="44"/>
      <c r="D7" s="44"/>
      <c r="E7" s="44"/>
      <c r="F7" s="44"/>
      <c r="G7" s="44"/>
      <c r="H7" s="36"/>
      <c r="I7" s="44"/>
      <c r="J7" s="44"/>
      <c r="K7" s="44"/>
      <c r="L7" s="44"/>
      <c r="M7" s="44"/>
      <c r="N7" s="36"/>
      <c r="O7" s="36"/>
      <c r="P7" s="40"/>
    </row>
    <row r="8" spans="1:23" x14ac:dyDescent="0.3">
      <c r="A8" s="42">
        <v>0.8</v>
      </c>
      <c r="B8" s="44"/>
      <c r="C8" s="44"/>
      <c r="D8" s="44"/>
      <c r="E8" s="44"/>
      <c r="F8" s="44"/>
      <c r="G8" s="44"/>
      <c r="H8" s="36" t="s">
        <v>5</v>
      </c>
      <c r="I8" s="44"/>
      <c r="J8" s="44"/>
      <c r="K8" s="44"/>
      <c r="L8" s="44"/>
      <c r="M8" s="44"/>
      <c r="N8" s="36">
        <v>1</v>
      </c>
      <c r="O8" s="45">
        <f>1/12*100</f>
        <v>8.3333333333333321</v>
      </c>
      <c r="P8" s="46">
        <v>8.3000000000000007</v>
      </c>
      <c r="R8" s="8"/>
      <c r="S8" s="11"/>
    </row>
    <row r="9" spans="1:23" ht="15.6" x14ac:dyDescent="0.3">
      <c r="A9" s="42">
        <v>0.9</v>
      </c>
      <c r="B9" s="44"/>
      <c r="C9" s="47" t="s">
        <v>5</v>
      </c>
      <c r="D9" s="44"/>
      <c r="E9" s="44"/>
      <c r="F9" s="44"/>
      <c r="G9" s="44"/>
      <c r="H9" s="36"/>
      <c r="I9" s="44"/>
      <c r="J9" s="44"/>
      <c r="K9" s="44"/>
      <c r="L9" s="44"/>
      <c r="M9" s="44"/>
      <c r="N9" s="36">
        <v>1</v>
      </c>
      <c r="O9" s="45">
        <f>1/12*100</f>
        <v>8.3333333333333321</v>
      </c>
      <c r="P9" s="46">
        <f>SUM(O8:O9)</f>
        <v>16.666666666666664</v>
      </c>
      <c r="Q9" s="8"/>
      <c r="R9" s="8"/>
      <c r="S9" s="11"/>
    </row>
    <row r="10" spans="1:23" ht="15.6" x14ac:dyDescent="0.3">
      <c r="A10" s="42">
        <v>1</v>
      </c>
      <c r="B10" s="44"/>
      <c r="C10" s="44"/>
      <c r="D10" s="47" t="s">
        <v>5</v>
      </c>
      <c r="E10" s="44"/>
      <c r="F10" s="47" t="s">
        <v>5</v>
      </c>
      <c r="G10" s="47" t="s">
        <v>5</v>
      </c>
      <c r="H10" s="36"/>
      <c r="I10" s="47" t="s">
        <v>5</v>
      </c>
      <c r="J10" s="47" t="s">
        <v>5</v>
      </c>
      <c r="K10" s="44"/>
      <c r="L10" s="44"/>
      <c r="M10" s="47" t="s">
        <v>5</v>
      </c>
      <c r="N10" s="36">
        <v>6</v>
      </c>
      <c r="O10" s="45">
        <f>6/12*100</f>
        <v>50</v>
      </c>
      <c r="P10" s="46">
        <f>SUM(O8:O10)</f>
        <v>66.666666666666657</v>
      </c>
      <c r="Q10" s="8"/>
      <c r="R10" s="8"/>
      <c r="S10" s="11"/>
    </row>
    <row r="11" spans="1:23" ht="15.6" x14ac:dyDescent="0.3">
      <c r="A11" s="42">
        <v>1.1000000000000001</v>
      </c>
      <c r="B11" s="47" t="s">
        <v>5</v>
      </c>
      <c r="C11" s="44"/>
      <c r="D11" s="44"/>
      <c r="E11" s="47" t="s">
        <v>5</v>
      </c>
      <c r="F11" s="44"/>
      <c r="G11" s="44"/>
      <c r="H11" s="36"/>
      <c r="I11" s="44"/>
      <c r="J11" s="44"/>
      <c r="K11" s="44"/>
      <c r="L11" s="47" t="s">
        <v>5</v>
      </c>
      <c r="M11" s="44"/>
      <c r="N11" s="36">
        <v>3</v>
      </c>
      <c r="O11" s="45">
        <f>3/12*100</f>
        <v>25</v>
      </c>
      <c r="P11" s="46">
        <f>SUM(O8:O11)</f>
        <v>91.666666666666657</v>
      </c>
      <c r="Q11" s="8"/>
      <c r="R11" s="8"/>
      <c r="S11" s="11"/>
    </row>
    <row r="12" spans="1:23" ht="15.6" x14ac:dyDescent="0.3">
      <c r="A12" s="42">
        <v>1.2</v>
      </c>
      <c r="B12" s="44"/>
      <c r="C12" s="44"/>
      <c r="D12" s="44"/>
      <c r="E12" s="44"/>
      <c r="F12" s="44"/>
      <c r="G12" s="44"/>
      <c r="H12" s="36"/>
      <c r="I12" s="44"/>
      <c r="J12" s="44"/>
      <c r="K12" s="47" t="s">
        <v>5</v>
      </c>
      <c r="L12" s="44"/>
      <c r="M12" s="44"/>
      <c r="N12" s="36">
        <v>1</v>
      </c>
      <c r="O12" s="45">
        <f>1/12*100</f>
        <v>8.3333333333333321</v>
      </c>
      <c r="P12" s="46">
        <f>SUM(O8:O12)</f>
        <v>99.999999999999986</v>
      </c>
      <c r="Q12" s="8"/>
      <c r="R12" s="8"/>
      <c r="S12" s="8"/>
    </row>
    <row r="13" spans="1:23" x14ac:dyDescent="0.3">
      <c r="A13" s="40"/>
      <c r="B13" s="44"/>
      <c r="C13" s="44"/>
      <c r="D13" s="44"/>
      <c r="E13" s="44"/>
      <c r="F13" s="44"/>
      <c r="G13" s="44"/>
      <c r="H13" s="36"/>
      <c r="I13" s="44"/>
      <c r="J13" s="44"/>
      <c r="K13" s="44"/>
      <c r="L13" s="44"/>
      <c r="M13" s="44"/>
      <c r="N13" s="39">
        <f>SUM(N8:N12)</f>
        <v>12</v>
      </c>
      <c r="O13" s="39">
        <f>SUM(O4:O12)</f>
        <v>99.999999999999986</v>
      </c>
      <c r="P13" s="40"/>
    </row>
    <row r="14" spans="1:23" x14ac:dyDescent="0.3">
      <c r="A14" s="40"/>
      <c r="B14" s="44"/>
      <c r="C14" s="44"/>
      <c r="D14" s="44"/>
      <c r="E14" s="44"/>
      <c r="F14" s="44"/>
      <c r="G14" s="44"/>
      <c r="H14" s="36"/>
      <c r="I14" s="44"/>
      <c r="J14" s="44"/>
      <c r="K14" s="44"/>
      <c r="L14" s="44"/>
      <c r="M14" s="44"/>
      <c r="N14" s="39"/>
      <c r="O14" s="39"/>
      <c r="P14" s="40"/>
    </row>
    <row r="15" spans="1:23" ht="15.6" x14ac:dyDescent="0.3">
      <c r="A15" s="40" t="s">
        <v>2</v>
      </c>
      <c r="B15" s="36">
        <v>37.700000000000003</v>
      </c>
      <c r="C15" s="36">
        <v>43</v>
      </c>
      <c r="D15" s="36">
        <v>42</v>
      </c>
      <c r="E15" s="36">
        <v>38.6</v>
      </c>
      <c r="F15" s="36">
        <v>37.700000000000003</v>
      </c>
      <c r="G15" s="36">
        <v>39.1</v>
      </c>
      <c r="H15" s="36">
        <v>35</v>
      </c>
      <c r="I15" s="36">
        <v>39</v>
      </c>
      <c r="J15" s="36">
        <v>41.9</v>
      </c>
      <c r="K15" s="36">
        <v>43</v>
      </c>
      <c r="L15" s="36">
        <v>36.6</v>
      </c>
      <c r="M15" s="36">
        <v>42.3</v>
      </c>
      <c r="N15" s="48"/>
      <c r="O15" s="44"/>
      <c r="P15" s="40"/>
      <c r="R15" s="9"/>
      <c r="W15" s="9"/>
    </row>
    <row r="16" spans="1:23" ht="15.6" x14ac:dyDescent="0.3">
      <c r="A16" s="49"/>
      <c r="B16" s="50"/>
      <c r="C16" s="51"/>
      <c r="D16" s="51"/>
      <c r="E16" s="51"/>
      <c r="F16" s="51"/>
      <c r="G16" s="51"/>
      <c r="H16" s="52"/>
      <c r="I16" s="51"/>
      <c r="J16" s="51"/>
      <c r="K16" s="51"/>
      <c r="L16" s="51"/>
      <c r="M16" s="51"/>
      <c r="N16" s="53"/>
      <c r="O16" s="52"/>
      <c r="P16" s="49"/>
      <c r="R16" s="9"/>
      <c r="W16" s="9"/>
    </row>
    <row r="17" spans="1:23" ht="15.6" x14ac:dyDescent="0.3">
      <c r="A17" s="54"/>
      <c r="B17" s="55"/>
      <c r="C17" s="55"/>
      <c r="D17" s="55"/>
      <c r="E17" s="55"/>
      <c r="F17" s="55"/>
      <c r="G17" s="55"/>
      <c r="H17" s="56"/>
      <c r="I17" s="55"/>
      <c r="J17" s="55"/>
      <c r="K17" s="55"/>
      <c r="L17" s="55"/>
      <c r="M17" s="55"/>
      <c r="N17" s="56"/>
      <c r="O17" s="56"/>
      <c r="P17" s="54"/>
      <c r="R17" s="9"/>
      <c r="W17" s="9"/>
    </row>
    <row r="18" spans="1:23" ht="15.6" x14ac:dyDescent="0.3">
      <c r="A18" s="40"/>
      <c r="B18" s="73" t="s">
        <v>20</v>
      </c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44"/>
      <c r="O18" s="44"/>
      <c r="P18" s="40"/>
      <c r="R18" s="9"/>
      <c r="W18" s="9"/>
    </row>
    <row r="19" spans="1:23" ht="15.6" x14ac:dyDescent="0.3">
      <c r="A19" s="42" t="s">
        <v>17</v>
      </c>
      <c r="B19" s="57">
        <v>1</v>
      </c>
      <c r="C19" s="57">
        <v>2</v>
      </c>
      <c r="D19" s="57">
        <v>3</v>
      </c>
      <c r="E19" s="57">
        <v>4</v>
      </c>
      <c r="F19" s="57">
        <v>5</v>
      </c>
      <c r="G19" s="57">
        <v>6</v>
      </c>
      <c r="H19" s="57">
        <v>7</v>
      </c>
      <c r="I19" s="57">
        <v>8</v>
      </c>
      <c r="J19" s="57">
        <v>9</v>
      </c>
      <c r="K19" s="57">
        <v>10</v>
      </c>
      <c r="L19" s="57">
        <v>11</v>
      </c>
      <c r="M19" s="57"/>
      <c r="N19" s="57" t="s">
        <v>3</v>
      </c>
      <c r="O19" s="57" t="s">
        <v>4</v>
      </c>
      <c r="P19" s="44" t="s">
        <v>15</v>
      </c>
      <c r="R19" s="9"/>
      <c r="W19" s="9"/>
    </row>
    <row r="20" spans="1:23" ht="15.6" x14ac:dyDescent="0.3">
      <c r="A20" s="42">
        <v>0.4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R20" s="9"/>
      <c r="W20" s="9"/>
    </row>
    <row r="21" spans="1:23" ht="15.6" x14ac:dyDescent="0.3">
      <c r="A21" s="40">
        <v>0.5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R21" s="9"/>
      <c r="W21" s="9"/>
    </row>
    <row r="22" spans="1:23" ht="15.6" x14ac:dyDescent="0.3">
      <c r="A22" s="40">
        <v>0.6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R22" s="9"/>
      <c r="W22" s="9"/>
    </row>
    <row r="23" spans="1:23" ht="15.6" x14ac:dyDescent="0.3">
      <c r="A23" s="40">
        <v>0.7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R23" s="9"/>
      <c r="W23" s="9"/>
    </row>
    <row r="24" spans="1:23" ht="15.6" x14ac:dyDescent="0.3">
      <c r="A24" s="40">
        <v>0.8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R24" s="9"/>
      <c r="W24" s="9"/>
    </row>
    <row r="25" spans="1:23" ht="15.6" x14ac:dyDescent="0.3">
      <c r="A25" s="40">
        <v>0.9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R25" s="9"/>
      <c r="W25" s="9"/>
    </row>
    <row r="26" spans="1:23" ht="15.6" x14ac:dyDescent="0.3">
      <c r="A26" s="40">
        <v>1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R26" s="9"/>
      <c r="W26" s="9"/>
    </row>
    <row r="27" spans="1:23" ht="15.6" x14ac:dyDescent="0.3">
      <c r="A27" s="40">
        <v>1.1000000000000001</v>
      </c>
      <c r="B27" s="40"/>
      <c r="C27" s="40"/>
      <c r="D27" s="40"/>
      <c r="E27" s="40"/>
      <c r="F27" s="58" t="s">
        <v>5</v>
      </c>
      <c r="G27" s="40"/>
      <c r="H27" s="40"/>
      <c r="I27" s="40"/>
      <c r="J27" s="40"/>
      <c r="K27" s="40"/>
      <c r="L27" s="40"/>
      <c r="M27" s="40"/>
      <c r="N27" s="40">
        <v>1</v>
      </c>
      <c r="O27" s="46">
        <f>1/11*100</f>
        <v>9.0909090909090917</v>
      </c>
      <c r="P27" s="46">
        <f>1/11*100</f>
        <v>9.0909090909090917</v>
      </c>
      <c r="R27" s="9"/>
      <c r="W27" s="9"/>
    </row>
    <row r="28" spans="1:23" ht="15.6" x14ac:dyDescent="0.3">
      <c r="A28" s="40">
        <v>1.2</v>
      </c>
      <c r="B28" s="40"/>
      <c r="C28" s="58" t="s">
        <v>5</v>
      </c>
      <c r="D28" s="58" t="s">
        <v>5</v>
      </c>
      <c r="E28" s="58" t="s">
        <v>5</v>
      </c>
      <c r="F28" s="40"/>
      <c r="G28" s="40"/>
      <c r="H28" s="58" t="s">
        <v>5</v>
      </c>
      <c r="I28" s="58" t="s">
        <v>5</v>
      </c>
      <c r="J28" s="58" t="s">
        <v>5</v>
      </c>
      <c r="K28" s="58" t="s">
        <v>5</v>
      </c>
      <c r="L28" s="58" t="s">
        <v>5</v>
      </c>
      <c r="M28" s="40"/>
      <c r="N28" s="40">
        <v>8</v>
      </c>
      <c r="O28" s="46">
        <f>8/11*100</f>
        <v>72.727272727272734</v>
      </c>
      <c r="P28" s="46">
        <f>SUM(O27:O28)</f>
        <v>81.818181818181827</v>
      </c>
      <c r="R28" s="9"/>
      <c r="W28" s="9"/>
    </row>
    <row r="29" spans="1:23" ht="15.6" x14ac:dyDescent="0.3">
      <c r="A29" s="40">
        <v>1.3</v>
      </c>
      <c r="B29" s="58" t="s">
        <v>5</v>
      </c>
      <c r="C29" s="40"/>
      <c r="D29" s="40"/>
      <c r="E29" s="40"/>
      <c r="F29" s="40"/>
      <c r="G29" s="58" t="s">
        <v>5</v>
      </c>
      <c r="H29" s="40"/>
      <c r="I29" s="40"/>
      <c r="J29" s="40"/>
      <c r="K29" s="40"/>
      <c r="L29" s="40"/>
      <c r="M29" s="40"/>
      <c r="N29" s="40">
        <v>2</v>
      </c>
      <c r="O29" s="46">
        <f>2/11*100</f>
        <v>18.181818181818183</v>
      </c>
      <c r="P29" s="46">
        <f>SUM(O27:O29)</f>
        <v>100.00000000000001</v>
      </c>
      <c r="R29" s="9"/>
      <c r="W29" s="9"/>
    </row>
    <row r="30" spans="1:23" ht="15.6" x14ac:dyDescent="0.3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29">
        <f>SUM(N21:N29)</f>
        <v>11</v>
      </c>
      <c r="O30" s="29">
        <f>SUM(O21:O29)</f>
        <v>100.00000000000001</v>
      </c>
      <c r="P30" s="40"/>
      <c r="R30" s="9"/>
      <c r="W30" s="9"/>
    </row>
    <row r="31" spans="1:23" ht="15.6" x14ac:dyDescent="0.3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29"/>
      <c r="O31" s="29"/>
      <c r="P31" s="40"/>
      <c r="R31" s="9"/>
      <c r="W31" s="9"/>
    </row>
    <row r="32" spans="1:23" x14ac:dyDescent="0.3">
      <c r="A32" s="40" t="s">
        <v>2</v>
      </c>
      <c r="B32" s="41">
        <v>38</v>
      </c>
      <c r="C32" s="41">
        <v>35.799999999999997</v>
      </c>
      <c r="D32" s="41">
        <v>38.5</v>
      </c>
      <c r="E32" s="41">
        <v>36.200000000000003</v>
      </c>
      <c r="F32" s="41">
        <v>39.6</v>
      </c>
      <c r="G32" s="41">
        <v>38</v>
      </c>
      <c r="H32" s="41">
        <v>36.299999999999997</v>
      </c>
      <c r="I32" s="41">
        <v>36.5</v>
      </c>
      <c r="J32" s="41">
        <v>36</v>
      </c>
      <c r="K32" s="41">
        <v>38.299999999999997</v>
      </c>
      <c r="L32" s="41">
        <v>37.299999999999997</v>
      </c>
      <c r="M32" s="41"/>
      <c r="N32" s="59"/>
      <c r="O32" s="40"/>
      <c r="P32" s="40"/>
    </row>
    <row r="33" spans="1:17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59"/>
      <c r="O33" s="40"/>
      <c r="P33" s="40"/>
    </row>
    <row r="35" spans="1:17" x14ac:dyDescent="0.3">
      <c r="A35" s="67" t="s">
        <v>13</v>
      </c>
      <c r="B35" s="67"/>
      <c r="C35" s="67"/>
      <c r="D35" s="2"/>
      <c r="E35" s="2"/>
      <c r="F35" s="67" t="s">
        <v>14</v>
      </c>
      <c r="G35" s="67"/>
    </row>
    <row r="36" spans="1:17" x14ac:dyDescent="0.3">
      <c r="A36" s="2"/>
      <c r="B36" s="2" t="s">
        <v>0</v>
      </c>
      <c r="C36" s="2" t="s">
        <v>6</v>
      </c>
      <c r="D36" s="2"/>
      <c r="E36" s="2"/>
      <c r="F36" s="2" t="s">
        <v>0</v>
      </c>
      <c r="G36" s="2" t="s">
        <v>6</v>
      </c>
    </row>
    <row r="37" spans="1:17" x14ac:dyDescent="0.3">
      <c r="A37" s="2">
        <v>1</v>
      </c>
      <c r="B37" s="2">
        <v>247</v>
      </c>
      <c r="C37" s="2">
        <v>265</v>
      </c>
      <c r="D37" s="2"/>
      <c r="E37" s="2"/>
      <c r="F37" s="2">
        <v>55</v>
      </c>
      <c r="G37" s="2">
        <v>90</v>
      </c>
    </row>
    <row r="38" spans="1:17" x14ac:dyDescent="0.3">
      <c r="A38" s="2">
        <v>2</v>
      </c>
      <c r="B38" s="2">
        <v>235</v>
      </c>
      <c r="C38" s="2">
        <v>270</v>
      </c>
      <c r="D38" s="2"/>
      <c r="E38" s="2"/>
      <c r="F38" s="2">
        <v>45</v>
      </c>
      <c r="G38" s="2">
        <v>52</v>
      </c>
    </row>
    <row r="39" spans="1:17" x14ac:dyDescent="0.3">
      <c r="A39" s="2">
        <v>3</v>
      </c>
      <c r="B39" s="2">
        <v>210</v>
      </c>
      <c r="C39" s="2">
        <v>240</v>
      </c>
      <c r="D39" s="2"/>
      <c r="E39" s="2"/>
      <c r="F39" s="2">
        <v>98</v>
      </c>
      <c r="G39" s="2">
        <v>71</v>
      </c>
    </row>
    <row r="40" spans="1:17" x14ac:dyDescent="0.3">
      <c r="A40" s="2">
        <v>4</v>
      </c>
      <c r="B40" s="2">
        <v>220</v>
      </c>
      <c r="C40" s="2">
        <v>305</v>
      </c>
      <c r="D40" s="2"/>
      <c r="E40" s="2"/>
      <c r="F40" s="2">
        <v>80</v>
      </c>
      <c r="G40" s="2">
        <v>63</v>
      </c>
      <c r="Q40" s="8"/>
    </row>
    <row r="41" spans="1:17" x14ac:dyDescent="0.3">
      <c r="A41" s="2">
        <v>5</v>
      </c>
      <c r="B41" s="2">
        <v>170</v>
      </c>
      <c r="C41" s="2">
        <v>205</v>
      </c>
      <c r="D41" s="2"/>
      <c r="E41" s="2"/>
      <c r="F41" s="2">
        <v>130</v>
      </c>
      <c r="G41" s="2">
        <v>74</v>
      </c>
      <c r="Q41" s="8"/>
    </row>
    <row r="42" spans="1:17" x14ac:dyDescent="0.3">
      <c r="A42" s="2">
        <v>6</v>
      </c>
      <c r="B42" s="2">
        <v>290</v>
      </c>
      <c r="C42" s="2">
        <v>280</v>
      </c>
      <c r="D42" s="2"/>
      <c r="E42" s="2"/>
      <c r="F42" s="2">
        <v>69</v>
      </c>
      <c r="G42" s="2">
        <v>25</v>
      </c>
      <c r="Q42" s="8"/>
    </row>
    <row r="43" spans="1:17" x14ac:dyDescent="0.3">
      <c r="A43" s="2">
        <v>7</v>
      </c>
      <c r="B43" s="2">
        <v>195</v>
      </c>
      <c r="C43" s="2">
        <v>400</v>
      </c>
      <c r="D43" s="2"/>
      <c r="E43" s="2"/>
      <c r="F43" s="2">
        <v>79</v>
      </c>
      <c r="G43" s="2">
        <v>55</v>
      </c>
    </row>
    <row r="44" spans="1:17" x14ac:dyDescent="0.3">
      <c r="A44" s="2">
        <v>8</v>
      </c>
      <c r="B44" s="2">
        <v>213</v>
      </c>
      <c r="C44" s="2">
        <v>303</v>
      </c>
      <c r="D44" s="2"/>
      <c r="E44" s="2"/>
      <c r="F44" s="2">
        <v>166</v>
      </c>
      <c r="G44" s="2">
        <v>80</v>
      </c>
    </row>
    <row r="45" spans="1:17" x14ac:dyDescent="0.3">
      <c r="A45" s="2">
        <v>9</v>
      </c>
      <c r="B45" s="2">
        <v>164</v>
      </c>
      <c r="C45" s="2">
        <v>270</v>
      </c>
      <c r="D45" s="2"/>
      <c r="E45" s="2"/>
      <c r="F45" s="2">
        <v>113</v>
      </c>
      <c r="G45" s="2">
        <v>60</v>
      </c>
    </row>
    <row r="46" spans="1:17" x14ac:dyDescent="0.3">
      <c r="A46" s="2">
        <v>10</v>
      </c>
      <c r="B46" s="2">
        <v>185</v>
      </c>
      <c r="C46" s="2">
        <v>250</v>
      </c>
      <c r="D46" s="2"/>
      <c r="E46" s="2"/>
      <c r="F46" s="2">
        <v>119</v>
      </c>
      <c r="G46" s="2">
        <v>40</v>
      </c>
    </row>
    <row r="47" spans="1:17" x14ac:dyDescent="0.3">
      <c r="A47" s="2">
        <v>11</v>
      </c>
      <c r="B47" s="2">
        <v>246</v>
      </c>
      <c r="C47" s="2">
        <v>242</v>
      </c>
      <c r="D47" s="2"/>
      <c r="E47" s="2"/>
      <c r="F47" s="2">
        <v>113</v>
      </c>
      <c r="G47" s="2">
        <v>30</v>
      </c>
    </row>
    <row r="48" spans="1:17" x14ac:dyDescent="0.3">
      <c r="A48" s="2">
        <v>12</v>
      </c>
      <c r="B48" s="2">
        <v>157</v>
      </c>
      <c r="C48" s="2"/>
      <c r="D48" s="2"/>
      <c r="E48" s="2"/>
      <c r="F48" s="2">
        <v>102</v>
      </c>
      <c r="G48" s="2"/>
    </row>
    <row r="49" spans="1:7" x14ac:dyDescent="0.3">
      <c r="A49" s="37" t="s">
        <v>7</v>
      </c>
      <c r="B49" s="37">
        <f>AVERAGE(B37:B48)</f>
        <v>211</v>
      </c>
      <c r="C49" s="38">
        <f>AVERAGE(C37:C48)</f>
        <v>275.45454545454544</v>
      </c>
      <c r="D49" s="37"/>
      <c r="E49" s="37"/>
      <c r="F49" s="38">
        <f>AVERAGE(F37:F48)</f>
        <v>97.416666666666671</v>
      </c>
      <c r="G49" s="38">
        <f>AVERAGE(G37:G48)</f>
        <v>58.18181818181818</v>
      </c>
    </row>
  </sheetData>
  <mergeCells count="4">
    <mergeCell ref="A35:C35"/>
    <mergeCell ref="F35:G35"/>
    <mergeCell ref="B2:M2"/>
    <mergeCell ref="B18:M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A3A0F-BF29-42E8-8758-757849D2999C}">
  <dimension ref="A2:Q48"/>
  <sheetViews>
    <sheetView zoomScale="80" zoomScaleNormal="80" workbookViewId="0">
      <selection activeCell="M35" sqref="M35"/>
    </sheetView>
  </sheetViews>
  <sheetFormatPr defaultRowHeight="14.4" x14ac:dyDescent="0.3"/>
  <cols>
    <col min="1" max="1" width="18.6640625" customWidth="1"/>
    <col min="2" max="13" width="9.88671875" style="1" customWidth="1"/>
    <col min="14" max="14" width="9.88671875" customWidth="1"/>
    <col min="15" max="15" width="8.6640625" customWidth="1"/>
    <col min="16" max="16" width="11.6640625" customWidth="1"/>
  </cols>
  <sheetData>
    <row r="2" spans="1:17" x14ac:dyDescent="0.3">
      <c r="A2" s="7"/>
      <c r="B2" s="75" t="s">
        <v>16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"/>
      <c r="O2" s="2"/>
      <c r="P2" s="2"/>
    </row>
    <row r="3" spans="1:17" x14ac:dyDescent="0.3">
      <c r="A3" s="3" t="s">
        <v>19</v>
      </c>
      <c r="B3" s="14">
        <v>1</v>
      </c>
      <c r="C3" s="14">
        <v>2</v>
      </c>
      <c r="D3" s="14">
        <v>3</v>
      </c>
      <c r="E3" s="14">
        <v>4</v>
      </c>
      <c r="F3" s="14">
        <v>5</v>
      </c>
      <c r="G3" s="14">
        <v>6</v>
      </c>
      <c r="H3" s="14">
        <v>7</v>
      </c>
      <c r="I3" s="14">
        <v>8</v>
      </c>
      <c r="J3" s="14">
        <v>9</v>
      </c>
      <c r="K3" s="14">
        <v>10</v>
      </c>
      <c r="L3" s="14">
        <v>11</v>
      </c>
      <c r="M3" s="14">
        <v>12</v>
      </c>
      <c r="N3" s="14" t="s">
        <v>3</v>
      </c>
      <c r="O3" s="14" t="s">
        <v>4</v>
      </c>
      <c r="P3" s="13" t="s">
        <v>15</v>
      </c>
    </row>
    <row r="4" spans="1:17" x14ac:dyDescent="0.3">
      <c r="A4" s="3">
        <v>0.4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2"/>
    </row>
    <row r="5" spans="1:17" x14ac:dyDescent="0.3">
      <c r="A5" s="3">
        <v>0.5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2"/>
    </row>
    <row r="6" spans="1:17" x14ac:dyDescent="0.3">
      <c r="A6" s="3">
        <v>0.6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2"/>
    </row>
    <row r="7" spans="1:17" x14ac:dyDescent="0.3">
      <c r="A7" s="3">
        <v>0.7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2"/>
    </row>
    <row r="8" spans="1:17" x14ac:dyDescent="0.3">
      <c r="A8" s="3">
        <v>0.8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2"/>
    </row>
    <row r="9" spans="1:17" x14ac:dyDescent="0.3">
      <c r="A9" s="3">
        <v>0.9</v>
      </c>
      <c r="B9" s="14"/>
      <c r="C9" s="14"/>
      <c r="D9" s="14"/>
      <c r="E9" s="14"/>
      <c r="F9" s="14"/>
      <c r="G9" s="14"/>
      <c r="H9" s="14" t="s">
        <v>1</v>
      </c>
      <c r="I9" s="14"/>
      <c r="J9" s="14"/>
      <c r="K9" s="14"/>
      <c r="L9" s="14" t="s">
        <v>1</v>
      </c>
      <c r="M9" s="14"/>
      <c r="N9" s="14">
        <v>2</v>
      </c>
      <c r="O9" s="25">
        <f>2/12*100</f>
        <v>16.666666666666664</v>
      </c>
      <c r="P9" s="17">
        <f>2/12*100</f>
        <v>16.666666666666664</v>
      </c>
      <c r="Q9" s="8"/>
    </row>
    <row r="10" spans="1:17" x14ac:dyDescent="0.3">
      <c r="A10" s="3">
        <v>1</v>
      </c>
      <c r="B10" s="14" t="s">
        <v>1</v>
      </c>
      <c r="C10" s="14"/>
      <c r="D10" s="14" t="s">
        <v>1</v>
      </c>
      <c r="E10" s="14" t="s">
        <v>1</v>
      </c>
      <c r="F10" s="14" t="s">
        <v>1</v>
      </c>
      <c r="G10" s="14"/>
      <c r="H10" s="14"/>
      <c r="I10" s="14" t="s">
        <v>1</v>
      </c>
      <c r="J10" s="14" t="s">
        <v>1</v>
      </c>
      <c r="K10" s="14"/>
      <c r="L10" s="14"/>
      <c r="M10" s="14"/>
      <c r="N10" s="14">
        <v>6</v>
      </c>
      <c r="O10" s="25">
        <f>6/12*100</f>
        <v>50</v>
      </c>
      <c r="P10" s="17">
        <f>SUM(O9:O10)</f>
        <v>66.666666666666657</v>
      </c>
      <c r="Q10" s="8"/>
    </row>
    <row r="11" spans="1:17" x14ac:dyDescent="0.3">
      <c r="A11" s="3">
        <v>1.1000000000000001</v>
      </c>
      <c r="B11" s="14"/>
      <c r="C11" s="14" t="s">
        <v>1</v>
      </c>
      <c r="D11" s="14"/>
      <c r="E11" s="14"/>
      <c r="F11" s="14"/>
      <c r="G11" s="14" t="s">
        <v>1</v>
      </c>
      <c r="H11" s="14"/>
      <c r="I11" s="14"/>
      <c r="J11" s="14"/>
      <c r="K11" s="14" t="s">
        <v>1</v>
      </c>
      <c r="L11" s="14"/>
      <c r="M11" s="14" t="s">
        <v>1</v>
      </c>
      <c r="N11" s="14">
        <v>4</v>
      </c>
      <c r="O11" s="25">
        <f>4/12*100</f>
        <v>33.333333333333329</v>
      </c>
      <c r="P11" s="17">
        <f>SUM(O9:O11)</f>
        <v>99.999999999999986</v>
      </c>
      <c r="Q11" s="8"/>
    </row>
    <row r="12" spans="1:17" x14ac:dyDescent="0.3">
      <c r="A12" s="3">
        <v>1.2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25"/>
      <c r="P12" s="2">
        <v>100</v>
      </c>
    </row>
    <row r="13" spans="1:17" x14ac:dyDescent="0.3">
      <c r="A13" s="2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23"/>
      <c r="N13" s="39">
        <f>SUM(N9:N11)</f>
        <v>12</v>
      </c>
      <c r="O13" s="39">
        <f>SUM(O9:O11)</f>
        <v>99.999999999999986</v>
      </c>
      <c r="P13" s="2">
        <v>100</v>
      </c>
    </row>
    <row r="14" spans="1:17" x14ac:dyDescent="0.3">
      <c r="A14" s="2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3"/>
      <c r="O14" s="15"/>
      <c r="P14" s="2"/>
    </row>
    <row r="15" spans="1:17" x14ac:dyDescent="0.3">
      <c r="A15" s="2" t="s">
        <v>2</v>
      </c>
      <c r="B15" s="14">
        <v>39.5</v>
      </c>
      <c r="C15" s="14">
        <v>48.3</v>
      </c>
      <c r="D15" s="14">
        <v>38.9</v>
      </c>
      <c r="E15" s="14">
        <v>39.200000000000003</v>
      </c>
      <c r="F15" s="14">
        <v>40.6</v>
      </c>
      <c r="G15" s="14">
        <v>40.799999999999997</v>
      </c>
      <c r="H15" s="14">
        <v>38.1</v>
      </c>
      <c r="I15" s="14">
        <v>43.4</v>
      </c>
      <c r="J15" s="14">
        <v>50.5</v>
      </c>
      <c r="K15" s="14">
        <v>40.200000000000003</v>
      </c>
      <c r="L15" s="14">
        <v>44</v>
      </c>
      <c r="M15" s="14">
        <v>41.6</v>
      </c>
      <c r="N15" s="13"/>
      <c r="O15" s="26"/>
      <c r="P15" s="13"/>
    </row>
    <row r="16" spans="1:17" x14ac:dyDescent="0.3">
      <c r="A16" s="19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2"/>
      <c r="O16" s="27"/>
      <c r="P16" s="22"/>
    </row>
    <row r="17" spans="1:17" x14ac:dyDescent="0.3">
      <c r="A17" s="19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2"/>
      <c r="O17" s="27"/>
      <c r="P17" s="22"/>
    </row>
    <row r="18" spans="1:17" x14ac:dyDescent="0.3">
      <c r="A18" s="2"/>
      <c r="B18" s="76" t="s">
        <v>21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13"/>
      <c r="O18" s="15"/>
      <c r="P18" s="2"/>
    </row>
    <row r="19" spans="1:17" x14ac:dyDescent="0.3">
      <c r="A19" s="3" t="s">
        <v>19</v>
      </c>
      <c r="B19" s="14">
        <v>1</v>
      </c>
      <c r="C19" s="14">
        <v>2</v>
      </c>
      <c r="D19" s="14">
        <v>3</v>
      </c>
      <c r="E19" s="14">
        <v>4</v>
      </c>
      <c r="F19" s="14">
        <v>5</v>
      </c>
      <c r="G19" s="14">
        <v>6</v>
      </c>
      <c r="H19" s="14">
        <v>7</v>
      </c>
      <c r="I19" s="14">
        <v>8</v>
      </c>
      <c r="J19" s="14">
        <v>9</v>
      </c>
      <c r="K19" s="14">
        <v>10</v>
      </c>
      <c r="L19" s="14">
        <v>11</v>
      </c>
      <c r="M19" s="14"/>
      <c r="N19" s="14" t="s">
        <v>3</v>
      </c>
      <c r="O19" s="25" t="s">
        <v>4</v>
      </c>
      <c r="P19" s="13" t="s">
        <v>15</v>
      </c>
    </row>
    <row r="20" spans="1:17" x14ac:dyDescent="0.3">
      <c r="A20" s="3">
        <v>0.4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2"/>
      <c r="O20" s="10"/>
      <c r="P20" s="2"/>
    </row>
    <row r="21" spans="1:17" x14ac:dyDescent="0.3">
      <c r="A21" s="3">
        <v>0.5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2"/>
      <c r="O21" s="10"/>
      <c r="P21" s="2"/>
    </row>
    <row r="22" spans="1:17" x14ac:dyDescent="0.3">
      <c r="A22" s="3">
        <v>0.6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2"/>
      <c r="O22" s="10"/>
      <c r="P22" s="2"/>
    </row>
    <row r="23" spans="1:17" x14ac:dyDescent="0.3">
      <c r="A23" s="3">
        <v>0.7</v>
      </c>
      <c r="B23" s="4" t="s">
        <v>1</v>
      </c>
      <c r="C23" s="4" t="s">
        <v>1</v>
      </c>
      <c r="D23" s="4"/>
      <c r="E23" s="4"/>
      <c r="F23" s="4"/>
      <c r="G23" s="4"/>
      <c r="H23" s="4" t="s">
        <v>1</v>
      </c>
      <c r="I23" s="4"/>
      <c r="J23" s="4"/>
      <c r="K23" s="4"/>
      <c r="L23" s="4"/>
      <c r="M23" s="4"/>
      <c r="N23" s="2">
        <v>3</v>
      </c>
      <c r="O23" s="10">
        <f>3/11*100</f>
        <v>27.27272727272727</v>
      </c>
      <c r="P23" s="2">
        <v>0.27</v>
      </c>
      <c r="Q23" s="8"/>
    </row>
    <row r="24" spans="1:17" x14ac:dyDescent="0.3">
      <c r="A24" s="3">
        <v>0.8</v>
      </c>
      <c r="B24" s="4"/>
      <c r="C24" s="4"/>
      <c r="D24" s="4" t="s">
        <v>1</v>
      </c>
      <c r="E24" s="4" t="s">
        <v>1</v>
      </c>
      <c r="F24" s="4" t="s">
        <v>1</v>
      </c>
      <c r="G24" s="4"/>
      <c r="H24" s="4"/>
      <c r="I24" s="4" t="s">
        <v>1</v>
      </c>
      <c r="J24" s="4" t="s">
        <v>1</v>
      </c>
      <c r="K24" s="4"/>
      <c r="L24" s="4" t="s">
        <v>1</v>
      </c>
      <c r="M24" s="4"/>
      <c r="N24" s="2">
        <v>6</v>
      </c>
      <c r="O24" s="10">
        <f>6/11*100</f>
        <v>54.54545454545454</v>
      </c>
      <c r="P24" s="10">
        <f>SUM(O23:O24)</f>
        <v>81.818181818181813</v>
      </c>
      <c r="Q24" s="8"/>
    </row>
    <row r="25" spans="1:17" x14ac:dyDescent="0.3">
      <c r="A25" s="3">
        <v>0.9</v>
      </c>
      <c r="B25" s="4"/>
      <c r="C25" s="4"/>
      <c r="D25" s="4"/>
      <c r="E25" s="4"/>
      <c r="F25" s="4"/>
      <c r="G25" s="4" t="s">
        <v>1</v>
      </c>
      <c r="H25" s="4"/>
      <c r="I25" s="4"/>
      <c r="J25" s="4"/>
      <c r="K25" s="4" t="s">
        <v>1</v>
      </c>
      <c r="L25" s="4"/>
      <c r="M25" s="4"/>
      <c r="N25" s="2">
        <v>2</v>
      </c>
      <c r="O25" s="10">
        <f>2/11*100</f>
        <v>18.181818181818183</v>
      </c>
      <c r="P25" s="2">
        <f>SUM(O23:O25)</f>
        <v>100</v>
      </c>
      <c r="Q25" s="8"/>
    </row>
    <row r="26" spans="1:17" x14ac:dyDescent="0.3">
      <c r="A26" s="3">
        <v>1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2"/>
      <c r="O26" s="10"/>
      <c r="P26" s="2">
        <v>100</v>
      </c>
    </row>
    <row r="27" spans="1:17" x14ac:dyDescent="0.3">
      <c r="A27" s="3">
        <v>1.1000000000000001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2"/>
      <c r="O27" s="2"/>
      <c r="P27" s="2">
        <v>100</v>
      </c>
    </row>
    <row r="28" spans="1:17" x14ac:dyDescent="0.3">
      <c r="A28" s="3">
        <v>1.2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2"/>
      <c r="O28" s="2"/>
      <c r="P28" s="2">
        <v>100</v>
      </c>
    </row>
    <row r="29" spans="1:17" x14ac:dyDescent="0.3">
      <c r="A29" s="2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6">
        <f>SUM(N20:N28)</f>
        <v>11</v>
      </c>
      <c r="O29" s="6">
        <f>SUM(O20:O28)</f>
        <v>100</v>
      </c>
      <c r="P29" s="2"/>
    </row>
    <row r="30" spans="1:17" x14ac:dyDescent="0.3">
      <c r="A30" s="2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6"/>
      <c r="O30" s="6"/>
      <c r="P30" s="2"/>
    </row>
    <row r="31" spans="1:17" x14ac:dyDescent="0.3">
      <c r="A31" s="2" t="s">
        <v>2</v>
      </c>
      <c r="B31" s="4">
        <v>41.3</v>
      </c>
      <c r="C31" s="4">
        <v>45.4</v>
      </c>
      <c r="D31" s="4">
        <v>47.6</v>
      </c>
      <c r="E31" s="4">
        <v>38</v>
      </c>
      <c r="F31" s="4">
        <v>38.700000000000003</v>
      </c>
      <c r="G31" s="4">
        <v>40</v>
      </c>
      <c r="H31" s="4">
        <v>41.6</v>
      </c>
      <c r="I31" s="4">
        <v>42.1</v>
      </c>
      <c r="J31" s="4">
        <v>39.200000000000003</v>
      </c>
      <c r="K31" s="4">
        <v>47.8</v>
      </c>
      <c r="L31" s="4">
        <v>42.8</v>
      </c>
      <c r="M31" s="4"/>
      <c r="N31" s="2"/>
      <c r="O31" s="16"/>
      <c r="P31" s="13"/>
    </row>
    <row r="32" spans="1:17" s="19" customFormat="1" x14ac:dyDescent="0.3"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O32" s="21"/>
      <c r="P32" s="21"/>
    </row>
    <row r="34" spans="1:7" x14ac:dyDescent="0.3">
      <c r="A34" s="67" t="s">
        <v>13</v>
      </c>
      <c r="B34" s="67"/>
      <c r="C34" s="67"/>
      <c r="D34" s="2"/>
      <c r="E34" s="2"/>
      <c r="F34" s="67" t="s">
        <v>14</v>
      </c>
      <c r="G34" s="67"/>
    </row>
    <row r="35" spans="1:7" x14ac:dyDescent="0.3">
      <c r="A35" s="2"/>
      <c r="B35" s="2" t="s">
        <v>0</v>
      </c>
      <c r="C35" s="32" t="s">
        <v>11</v>
      </c>
      <c r="D35" s="2"/>
      <c r="E35" s="2"/>
      <c r="F35" s="2" t="s">
        <v>0</v>
      </c>
      <c r="G35" s="32" t="s">
        <v>11</v>
      </c>
    </row>
    <row r="36" spans="1:7" x14ac:dyDescent="0.3">
      <c r="A36" s="2">
        <v>1</v>
      </c>
      <c r="B36" s="5">
        <v>80</v>
      </c>
      <c r="C36" s="5">
        <v>72</v>
      </c>
      <c r="D36" s="5"/>
      <c r="E36" s="5"/>
      <c r="F36" s="5">
        <v>150</v>
      </c>
      <c r="G36" s="5">
        <v>90</v>
      </c>
    </row>
    <row r="37" spans="1:7" x14ac:dyDescent="0.3">
      <c r="A37" s="2">
        <v>2</v>
      </c>
      <c r="B37" s="5">
        <v>120</v>
      </c>
      <c r="C37" s="5">
        <v>99</v>
      </c>
      <c r="D37" s="5"/>
      <c r="E37" s="5"/>
      <c r="F37" s="5">
        <v>164</v>
      </c>
      <c r="G37" s="5">
        <v>103</v>
      </c>
    </row>
    <row r="38" spans="1:7" x14ac:dyDescent="0.3">
      <c r="A38" s="2">
        <v>3</v>
      </c>
      <c r="B38" s="5">
        <v>122</v>
      </c>
      <c r="C38" s="5">
        <v>150</v>
      </c>
      <c r="D38" s="5"/>
      <c r="E38" s="5"/>
      <c r="F38" s="5">
        <v>173</v>
      </c>
      <c r="G38" s="5">
        <v>133</v>
      </c>
    </row>
    <row r="39" spans="1:7" x14ac:dyDescent="0.3">
      <c r="A39" s="2">
        <v>4</v>
      </c>
      <c r="B39" s="5">
        <v>168</v>
      </c>
      <c r="C39" s="5">
        <v>130</v>
      </c>
      <c r="D39" s="5"/>
      <c r="E39" s="5"/>
      <c r="F39" s="5">
        <v>180</v>
      </c>
      <c r="G39" s="5">
        <v>63</v>
      </c>
    </row>
    <row r="40" spans="1:7" x14ac:dyDescent="0.3">
      <c r="A40" s="2">
        <v>5</v>
      </c>
      <c r="B40" s="5">
        <v>150</v>
      </c>
      <c r="C40" s="5">
        <v>98</v>
      </c>
      <c r="D40" s="5"/>
      <c r="E40" s="5"/>
      <c r="F40" s="5">
        <v>249</v>
      </c>
      <c r="G40" s="5">
        <v>146</v>
      </c>
    </row>
    <row r="41" spans="1:7" x14ac:dyDescent="0.3">
      <c r="A41" s="2">
        <v>6</v>
      </c>
      <c r="B41" s="5">
        <v>140</v>
      </c>
      <c r="C41" s="5">
        <v>116</v>
      </c>
      <c r="D41" s="5"/>
      <c r="E41" s="5"/>
      <c r="F41" s="5">
        <v>183</v>
      </c>
      <c r="G41" s="5">
        <v>80</v>
      </c>
    </row>
    <row r="42" spans="1:7" x14ac:dyDescent="0.3">
      <c r="A42" s="2">
        <v>7</v>
      </c>
      <c r="B42" s="5">
        <v>142</v>
      </c>
      <c r="C42" s="5">
        <v>82</v>
      </c>
      <c r="D42" s="5"/>
      <c r="E42" s="5"/>
      <c r="F42" s="5">
        <v>161</v>
      </c>
      <c r="G42" s="5">
        <v>43</v>
      </c>
    </row>
    <row r="43" spans="1:7" x14ac:dyDescent="0.3">
      <c r="A43" s="2">
        <v>8</v>
      </c>
      <c r="B43" s="5">
        <v>86</v>
      </c>
      <c r="C43" s="5">
        <v>75</v>
      </c>
      <c r="D43" s="5"/>
      <c r="E43" s="5"/>
      <c r="F43" s="5">
        <v>130</v>
      </c>
      <c r="G43" s="5">
        <v>192</v>
      </c>
    </row>
    <row r="44" spans="1:7" x14ac:dyDescent="0.3">
      <c r="A44" s="2">
        <v>9</v>
      </c>
      <c r="B44" s="5">
        <v>90</v>
      </c>
      <c r="C44" s="5">
        <v>65</v>
      </c>
      <c r="D44" s="5"/>
      <c r="E44" s="5"/>
      <c r="F44" s="5">
        <v>235</v>
      </c>
      <c r="G44" s="5">
        <v>93</v>
      </c>
    </row>
    <row r="45" spans="1:7" x14ac:dyDescent="0.3">
      <c r="A45" s="2">
        <v>10</v>
      </c>
      <c r="B45" s="5">
        <v>128</v>
      </c>
      <c r="C45" s="5">
        <v>85</v>
      </c>
      <c r="D45" s="5"/>
      <c r="E45" s="5"/>
      <c r="F45" s="5">
        <v>149</v>
      </c>
      <c r="G45" s="5">
        <v>70</v>
      </c>
    </row>
    <row r="46" spans="1:7" x14ac:dyDescent="0.3">
      <c r="A46" s="2">
        <v>11</v>
      </c>
      <c r="B46" s="5">
        <v>120</v>
      </c>
      <c r="C46" s="5">
        <v>90</v>
      </c>
      <c r="D46" s="5"/>
      <c r="E46" s="5"/>
      <c r="F46" s="5">
        <v>99</v>
      </c>
      <c r="G46" s="5">
        <v>70</v>
      </c>
    </row>
    <row r="47" spans="1:7" x14ac:dyDescent="0.3">
      <c r="A47" s="2">
        <v>12</v>
      </c>
      <c r="B47" s="5">
        <v>122</v>
      </c>
      <c r="C47" s="5"/>
      <c r="D47" s="5"/>
      <c r="E47" s="5"/>
      <c r="F47" s="5">
        <v>245</v>
      </c>
      <c r="G47" s="5"/>
    </row>
    <row r="48" spans="1:7" x14ac:dyDescent="0.3">
      <c r="A48" s="2" t="s">
        <v>7</v>
      </c>
      <c r="B48" s="33">
        <f>AVERAGE(B36:B47)</f>
        <v>122.33333333333333</v>
      </c>
      <c r="C48" s="33">
        <f>AVERAGE(C36:C47)</f>
        <v>96.545454545454547</v>
      </c>
      <c r="D48" s="5"/>
      <c r="E48" s="5"/>
      <c r="F48" s="33">
        <f>AVERAGE(F36:F47)</f>
        <v>176.5</v>
      </c>
      <c r="G48" s="33">
        <f>AVERAGE(G36:G47)</f>
        <v>98.454545454545453</v>
      </c>
    </row>
  </sheetData>
  <mergeCells count="4">
    <mergeCell ref="A34:C34"/>
    <mergeCell ref="F34:G34"/>
    <mergeCell ref="B2:M2"/>
    <mergeCell ref="B18:M1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48"/>
  <sheetViews>
    <sheetView tabSelected="1" zoomScale="70" zoomScaleNormal="70" workbookViewId="0">
      <selection activeCell="P47" sqref="P47"/>
    </sheetView>
  </sheetViews>
  <sheetFormatPr defaultRowHeight="14.4" x14ac:dyDescent="0.3"/>
  <cols>
    <col min="1" max="1" width="20.109375" customWidth="1"/>
    <col min="2" max="13" width="12.5546875" style="1" customWidth="1"/>
    <col min="14" max="14" width="10.44140625" customWidth="1"/>
    <col min="15" max="15" width="8.88671875" customWidth="1"/>
    <col min="16" max="16" width="9.77734375" customWidth="1"/>
  </cols>
  <sheetData>
    <row r="2" spans="1:16" x14ac:dyDescent="0.3">
      <c r="A2" s="7"/>
      <c r="B2" s="75" t="s">
        <v>16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"/>
      <c r="O2" s="2"/>
      <c r="P2" s="2"/>
    </row>
    <row r="3" spans="1:16" s="12" customFormat="1" x14ac:dyDescent="0.3">
      <c r="A3" s="3" t="s">
        <v>19</v>
      </c>
      <c r="B3" s="14">
        <v>1</v>
      </c>
      <c r="C3" s="14">
        <v>2</v>
      </c>
      <c r="D3" s="14">
        <v>3</v>
      </c>
      <c r="E3" s="14">
        <v>4</v>
      </c>
      <c r="F3" s="14">
        <v>5</v>
      </c>
      <c r="G3" s="14">
        <v>6</v>
      </c>
      <c r="H3" s="14">
        <v>7</v>
      </c>
      <c r="I3" s="14">
        <v>8</v>
      </c>
      <c r="J3" s="14">
        <v>9</v>
      </c>
      <c r="K3" s="14">
        <v>10</v>
      </c>
      <c r="L3" s="14">
        <v>11</v>
      </c>
      <c r="M3" s="14">
        <v>12</v>
      </c>
      <c r="N3" s="14" t="s">
        <v>3</v>
      </c>
      <c r="O3" s="14" t="s">
        <v>4</v>
      </c>
      <c r="P3" s="13" t="s">
        <v>15</v>
      </c>
    </row>
    <row r="4" spans="1:16" x14ac:dyDescent="0.3">
      <c r="A4" s="3">
        <v>0.4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2"/>
    </row>
    <row r="5" spans="1:16" x14ac:dyDescent="0.3">
      <c r="A5" s="3">
        <v>0.5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2"/>
    </row>
    <row r="6" spans="1:16" x14ac:dyDescent="0.3">
      <c r="A6" s="3">
        <v>0.6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"/>
    </row>
    <row r="7" spans="1:16" x14ac:dyDescent="0.3">
      <c r="A7" s="3">
        <v>0.7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2"/>
    </row>
    <row r="8" spans="1:16" x14ac:dyDescent="0.3">
      <c r="A8" s="3">
        <v>0.8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2"/>
    </row>
    <row r="9" spans="1:16" x14ac:dyDescent="0.3">
      <c r="A9" s="3">
        <v>0.9</v>
      </c>
      <c r="B9" s="4"/>
      <c r="C9" s="4"/>
      <c r="D9" s="4"/>
      <c r="E9" s="4"/>
      <c r="F9" s="4"/>
      <c r="G9" s="4"/>
      <c r="H9" s="4" t="s">
        <v>1</v>
      </c>
      <c r="I9" s="4"/>
      <c r="J9" s="4"/>
      <c r="K9" s="4"/>
      <c r="L9" s="4" t="s">
        <v>1</v>
      </c>
      <c r="M9" s="4"/>
      <c r="N9" s="4">
        <v>2</v>
      </c>
      <c r="O9" s="18">
        <f>2/12*100</f>
        <v>16.666666666666664</v>
      </c>
      <c r="P9" s="17">
        <f>2/12*100</f>
        <v>16.666666666666664</v>
      </c>
    </row>
    <row r="10" spans="1:16" x14ac:dyDescent="0.3">
      <c r="A10" s="3">
        <v>1</v>
      </c>
      <c r="B10" s="4" t="s">
        <v>1</v>
      </c>
      <c r="C10" s="4"/>
      <c r="D10" s="4" t="s">
        <v>1</v>
      </c>
      <c r="E10" s="4" t="s">
        <v>1</v>
      </c>
      <c r="F10" s="4" t="s">
        <v>1</v>
      </c>
      <c r="G10" s="4"/>
      <c r="H10" s="4"/>
      <c r="I10" s="4" t="s">
        <v>1</v>
      </c>
      <c r="J10" s="4" t="s">
        <v>1</v>
      </c>
      <c r="K10" s="4"/>
      <c r="L10" s="4"/>
      <c r="M10" s="4"/>
      <c r="N10" s="4">
        <v>6</v>
      </c>
      <c r="O10" s="18">
        <f>6/12*100</f>
        <v>50</v>
      </c>
      <c r="P10" s="17">
        <f>SUM(O9:O10)</f>
        <v>66.666666666666657</v>
      </c>
    </row>
    <row r="11" spans="1:16" x14ac:dyDescent="0.3">
      <c r="A11" s="3">
        <v>1.1000000000000001</v>
      </c>
      <c r="B11" s="4"/>
      <c r="C11" s="4" t="s">
        <v>1</v>
      </c>
      <c r="D11" s="4"/>
      <c r="E11" s="4"/>
      <c r="F11" s="4"/>
      <c r="G11" s="4" t="s">
        <v>1</v>
      </c>
      <c r="H11" s="4"/>
      <c r="I11" s="4"/>
      <c r="J11" s="4"/>
      <c r="K11" s="4" t="s">
        <v>1</v>
      </c>
      <c r="L11" s="4"/>
      <c r="M11" s="4" t="s">
        <v>1</v>
      </c>
      <c r="N11" s="4">
        <v>4</v>
      </c>
      <c r="O11" s="18">
        <f>4/12*100</f>
        <v>33.333333333333329</v>
      </c>
      <c r="P11" s="17">
        <f>SUM(O9:O11)</f>
        <v>99.999999999999986</v>
      </c>
    </row>
    <row r="12" spans="1:16" x14ac:dyDescent="0.3">
      <c r="A12" s="3">
        <v>1.2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2"/>
    </row>
    <row r="13" spans="1:16" x14ac:dyDescent="0.3">
      <c r="A13" s="2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29">
        <f>SUM(N4:N12)</f>
        <v>12</v>
      </c>
      <c r="O13" s="6">
        <f>SUM(O4:O12)</f>
        <v>99.999999999999986</v>
      </c>
      <c r="P13" s="2"/>
    </row>
    <row r="14" spans="1:16" x14ac:dyDescent="0.3">
      <c r="A14" s="2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2"/>
      <c r="O14" s="2"/>
      <c r="P14" s="2"/>
    </row>
    <row r="15" spans="1:16" x14ac:dyDescent="0.3">
      <c r="A15" s="2" t="s">
        <v>2</v>
      </c>
      <c r="B15" s="4">
        <v>39.5</v>
      </c>
      <c r="C15" s="4">
        <v>48.3</v>
      </c>
      <c r="D15" s="4">
        <v>38.9</v>
      </c>
      <c r="E15" s="4">
        <v>39.200000000000003</v>
      </c>
      <c r="F15" s="4">
        <v>40.6</v>
      </c>
      <c r="G15" s="4">
        <v>40.799999999999997</v>
      </c>
      <c r="H15" s="4">
        <v>38.1</v>
      </c>
      <c r="I15" s="4">
        <v>43.4</v>
      </c>
      <c r="J15" s="4">
        <v>50.5</v>
      </c>
      <c r="K15" s="4">
        <v>40.200000000000003</v>
      </c>
      <c r="L15" s="4">
        <v>44</v>
      </c>
      <c r="M15" s="4">
        <v>41.6</v>
      </c>
      <c r="N15" s="2"/>
      <c r="O15" s="16"/>
      <c r="P15" s="13"/>
    </row>
    <row r="16" spans="1:16" x14ac:dyDescent="0.3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19"/>
      <c r="O16" s="21"/>
      <c r="P16" s="21"/>
    </row>
    <row r="17" spans="1:16" x14ac:dyDescent="0.3">
      <c r="A17" s="19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19"/>
      <c r="O17" s="21"/>
      <c r="P17" s="21"/>
    </row>
    <row r="18" spans="1:16" s="12" customFormat="1" x14ac:dyDescent="0.3">
      <c r="A18" s="13"/>
      <c r="B18" s="76" t="s">
        <v>22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14"/>
      <c r="N18" s="13"/>
      <c r="O18" s="13"/>
      <c r="P18" s="13"/>
    </row>
    <row r="19" spans="1:16" x14ac:dyDescent="0.3">
      <c r="A19" s="3" t="s">
        <v>19</v>
      </c>
      <c r="B19" s="14">
        <v>1</v>
      </c>
      <c r="C19" s="14">
        <v>2</v>
      </c>
      <c r="D19" s="14">
        <v>3</v>
      </c>
      <c r="E19" s="14">
        <v>4</v>
      </c>
      <c r="F19" s="14">
        <v>5</v>
      </c>
      <c r="G19" s="14">
        <v>6</v>
      </c>
      <c r="H19" s="14">
        <v>7</v>
      </c>
      <c r="I19" s="14">
        <v>8</v>
      </c>
      <c r="J19" s="14">
        <v>9</v>
      </c>
      <c r="K19" s="14">
        <v>10</v>
      </c>
      <c r="L19" s="14">
        <v>11</v>
      </c>
      <c r="M19" s="14"/>
      <c r="N19" s="14" t="s">
        <v>3</v>
      </c>
      <c r="O19" s="14" t="s">
        <v>4</v>
      </c>
      <c r="P19" s="13" t="s">
        <v>15</v>
      </c>
    </row>
    <row r="20" spans="1:16" x14ac:dyDescent="0.3">
      <c r="A20" s="3">
        <v>0.4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2"/>
      <c r="O20" s="2"/>
      <c r="P20" s="2"/>
    </row>
    <row r="21" spans="1:16" x14ac:dyDescent="0.3">
      <c r="A21" s="3">
        <v>0.5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2"/>
      <c r="O21" s="2"/>
      <c r="P21" s="2"/>
    </row>
    <row r="22" spans="1:16" x14ac:dyDescent="0.3">
      <c r="A22" s="3">
        <v>0.6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2"/>
      <c r="O22" s="2"/>
      <c r="P22" s="2"/>
    </row>
    <row r="23" spans="1:16" x14ac:dyDescent="0.3">
      <c r="A23" s="3">
        <v>0.7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2"/>
      <c r="O23" s="2"/>
      <c r="P23" s="2"/>
    </row>
    <row r="24" spans="1:16" x14ac:dyDescent="0.3">
      <c r="A24" s="5">
        <v>0.8</v>
      </c>
      <c r="B24" s="4"/>
      <c r="C24" s="4"/>
      <c r="D24" s="4"/>
      <c r="E24" s="4"/>
      <c r="F24" s="4"/>
      <c r="G24" s="4"/>
      <c r="H24" s="4"/>
      <c r="I24" s="4"/>
      <c r="J24" s="4" t="s">
        <v>1</v>
      </c>
      <c r="K24" s="4"/>
      <c r="L24" s="4"/>
      <c r="M24" s="4"/>
      <c r="N24" s="4">
        <v>1</v>
      </c>
      <c r="O24" s="18">
        <f>1/11*100</f>
        <v>9.0909090909090917</v>
      </c>
      <c r="P24" s="10">
        <v>0.09</v>
      </c>
    </row>
    <row r="25" spans="1:16" x14ac:dyDescent="0.3">
      <c r="A25" s="5">
        <v>0.9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18"/>
      <c r="P25" s="10"/>
    </row>
    <row r="26" spans="1:16" x14ac:dyDescent="0.3">
      <c r="A26" s="5">
        <v>1</v>
      </c>
      <c r="B26" s="4"/>
      <c r="C26" s="4"/>
      <c r="D26" s="4"/>
      <c r="E26" s="4"/>
      <c r="F26" s="4" t="s">
        <v>1</v>
      </c>
      <c r="G26" s="4" t="s">
        <v>1</v>
      </c>
      <c r="H26" s="4"/>
      <c r="I26" s="4"/>
      <c r="J26" s="4"/>
      <c r="K26" s="4"/>
      <c r="L26" s="4"/>
      <c r="M26" s="4"/>
      <c r="N26" s="4">
        <v>2</v>
      </c>
      <c r="O26" s="18">
        <f>2/11*100</f>
        <v>18.181818181818183</v>
      </c>
      <c r="P26" s="10">
        <f>SUM(O24:O26)</f>
        <v>27.272727272727273</v>
      </c>
    </row>
    <row r="27" spans="1:16" x14ac:dyDescent="0.3">
      <c r="A27" s="5">
        <v>1.1000000000000001</v>
      </c>
      <c r="B27" s="4" t="s">
        <v>1</v>
      </c>
      <c r="C27" s="4"/>
      <c r="D27" s="4" t="s">
        <v>1</v>
      </c>
      <c r="E27" s="4" t="s">
        <v>1</v>
      </c>
      <c r="F27" s="4"/>
      <c r="G27" s="4"/>
      <c r="H27" s="4" t="s">
        <v>1</v>
      </c>
      <c r="I27" s="4" t="s">
        <v>1</v>
      </c>
      <c r="J27" s="4"/>
      <c r="K27" s="4"/>
      <c r="L27" s="4"/>
      <c r="M27" s="4"/>
      <c r="N27" s="4">
        <v>5</v>
      </c>
      <c r="O27" s="18">
        <f>5/11*100</f>
        <v>45.454545454545453</v>
      </c>
      <c r="P27" s="10">
        <f>SUM(O24:O27)</f>
        <v>72.72727272727272</v>
      </c>
    </row>
    <row r="28" spans="1:16" x14ac:dyDescent="0.3">
      <c r="A28" s="5">
        <v>1.2</v>
      </c>
      <c r="B28" s="4"/>
      <c r="C28" s="4" t="s">
        <v>1</v>
      </c>
      <c r="D28" s="4"/>
      <c r="E28" s="4"/>
      <c r="F28" s="4"/>
      <c r="G28" s="4"/>
      <c r="H28" s="4"/>
      <c r="I28" s="4"/>
      <c r="J28" s="4"/>
      <c r="K28" s="4" t="s">
        <v>1</v>
      </c>
      <c r="L28" s="4" t="s">
        <v>1</v>
      </c>
      <c r="M28" s="4"/>
      <c r="N28" s="4">
        <v>3</v>
      </c>
      <c r="O28" s="18">
        <f>3/11*100</f>
        <v>27.27272727272727</v>
      </c>
      <c r="P28" s="10">
        <f>SUM(O24:O28)</f>
        <v>99.999999999999986</v>
      </c>
    </row>
    <row r="29" spans="1:16" x14ac:dyDescent="0.3">
      <c r="A29" s="2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29">
        <f>SUM(N20:N28)</f>
        <v>11</v>
      </c>
      <c r="O29" s="6">
        <f>SUM(O20:O28)</f>
        <v>99.999999999999986</v>
      </c>
      <c r="P29" s="2"/>
    </row>
    <row r="30" spans="1:16" x14ac:dyDescent="0.3">
      <c r="A30" s="2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2"/>
      <c r="O30" s="2"/>
      <c r="P30" s="2"/>
    </row>
    <row r="31" spans="1:16" x14ac:dyDescent="0.3">
      <c r="A31" s="7" t="s">
        <v>2</v>
      </c>
      <c r="B31" s="4">
        <v>41.2</v>
      </c>
      <c r="C31" s="4">
        <v>39.1</v>
      </c>
      <c r="D31" s="4">
        <v>34.5</v>
      </c>
      <c r="E31" s="4">
        <v>45.5</v>
      </c>
      <c r="F31" s="4">
        <v>41.8</v>
      </c>
      <c r="G31" s="4">
        <v>36.200000000000003</v>
      </c>
      <c r="H31" s="4">
        <v>37</v>
      </c>
      <c r="I31" s="4">
        <v>34.5</v>
      </c>
      <c r="J31" s="4">
        <v>23.8</v>
      </c>
      <c r="K31" s="4">
        <v>30.7</v>
      </c>
      <c r="L31" s="4">
        <v>37.200000000000003</v>
      </c>
      <c r="M31" s="4"/>
      <c r="N31" s="7"/>
      <c r="O31" s="28"/>
      <c r="P31" s="13"/>
    </row>
    <row r="34" spans="1:7" x14ac:dyDescent="0.3">
      <c r="A34" s="67" t="s">
        <v>8</v>
      </c>
      <c r="B34" s="67"/>
      <c r="C34" s="67"/>
      <c r="D34" s="2"/>
      <c r="E34" s="2"/>
      <c r="F34" s="67" t="s">
        <v>10</v>
      </c>
      <c r="G34" s="67"/>
    </row>
    <row r="35" spans="1:7" x14ac:dyDescent="0.3">
      <c r="A35" s="2"/>
      <c r="B35" s="2" t="s">
        <v>0</v>
      </c>
      <c r="C35" s="32" t="s">
        <v>12</v>
      </c>
      <c r="D35" s="2"/>
      <c r="E35" s="2"/>
      <c r="F35" s="2" t="s">
        <v>0</v>
      </c>
      <c r="G35" s="32" t="s">
        <v>12</v>
      </c>
    </row>
    <row r="36" spans="1:7" x14ac:dyDescent="0.3">
      <c r="A36" s="2">
        <v>1</v>
      </c>
      <c r="B36" s="7">
        <v>80</v>
      </c>
      <c r="C36" s="34">
        <v>90</v>
      </c>
      <c r="D36" s="7"/>
      <c r="E36" s="7"/>
      <c r="F36" s="7">
        <v>150</v>
      </c>
      <c r="G36" s="34">
        <v>212</v>
      </c>
    </row>
    <row r="37" spans="1:7" x14ac:dyDescent="0.3">
      <c r="A37" s="2">
        <v>2</v>
      </c>
      <c r="B37" s="7">
        <v>120</v>
      </c>
      <c r="C37" s="34">
        <v>155</v>
      </c>
      <c r="D37" s="7"/>
      <c r="E37" s="7"/>
      <c r="F37" s="7">
        <v>164</v>
      </c>
      <c r="G37" s="34">
        <v>225</v>
      </c>
    </row>
    <row r="38" spans="1:7" x14ac:dyDescent="0.3">
      <c r="A38" s="2">
        <v>3</v>
      </c>
      <c r="B38" s="7">
        <v>122</v>
      </c>
      <c r="C38" s="34">
        <v>78</v>
      </c>
      <c r="D38" s="7"/>
      <c r="E38" s="7"/>
      <c r="F38" s="7">
        <v>173</v>
      </c>
      <c r="G38" s="34">
        <v>335</v>
      </c>
    </row>
    <row r="39" spans="1:7" x14ac:dyDescent="0.3">
      <c r="A39" s="2">
        <v>4</v>
      </c>
      <c r="B39" s="7">
        <v>168</v>
      </c>
      <c r="C39" s="34">
        <v>118</v>
      </c>
      <c r="D39" s="7"/>
      <c r="E39" s="7"/>
      <c r="F39" s="7">
        <v>180</v>
      </c>
      <c r="G39" s="34">
        <v>178</v>
      </c>
    </row>
    <row r="40" spans="1:7" x14ac:dyDescent="0.3">
      <c r="A40" s="2">
        <v>5</v>
      </c>
      <c r="B40" s="7">
        <v>150</v>
      </c>
      <c r="C40" s="34">
        <v>191</v>
      </c>
      <c r="D40" s="7"/>
      <c r="E40" s="7"/>
      <c r="F40" s="7">
        <v>249</v>
      </c>
      <c r="G40" s="34">
        <v>175</v>
      </c>
    </row>
    <row r="41" spans="1:7" x14ac:dyDescent="0.3">
      <c r="A41" s="2">
        <v>6</v>
      </c>
      <c r="B41" s="7">
        <v>140</v>
      </c>
      <c r="C41" s="34">
        <v>160</v>
      </c>
      <c r="D41" s="7"/>
      <c r="E41" s="7"/>
      <c r="F41" s="7">
        <v>183</v>
      </c>
      <c r="G41" s="34">
        <v>157</v>
      </c>
    </row>
    <row r="42" spans="1:7" x14ac:dyDescent="0.3">
      <c r="A42" s="2">
        <v>7</v>
      </c>
      <c r="B42" s="7">
        <v>142</v>
      </c>
      <c r="C42" s="34">
        <v>96</v>
      </c>
      <c r="D42" s="7"/>
      <c r="E42" s="7"/>
      <c r="F42" s="7">
        <v>161</v>
      </c>
      <c r="G42" s="34">
        <v>192</v>
      </c>
    </row>
    <row r="43" spans="1:7" x14ac:dyDescent="0.3">
      <c r="A43" s="2">
        <v>8</v>
      </c>
      <c r="B43" s="7">
        <v>86</v>
      </c>
      <c r="C43" s="34">
        <v>118</v>
      </c>
      <c r="D43" s="7"/>
      <c r="E43" s="7"/>
      <c r="F43" s="7">
        <v>130</v>
      </c>
      <c r="G43" s="34">
        <v>231</v>
      </c>
    </row>
    <row r="44" spans="1:7" x14ac:dyDescent="0.3">
      <c r="A44" s="2">
        <v>9</v>
      </c>
      <c r="B44" s="7">
        <v>90</v>
      </c>
      <c r="C44" s="34">
        <v>137</v>
      </c>
      <c r="D44" s="7"/>
      <c r="E44" s="7"/>
      <c r="F44" s="7">
        <v>235</v>
      </c>
      <c r="G44" s="34">
        <v>115</v>
      </c>
    </row>
    <row r="45" spans="1:7" x14ac:dyDescent="0.3">
      <c r="A45" s="2">
        <v>10</v>
      </c>
      <c r="B45" s="7">
        <v>128</v>
      </c>
      <c r="C45" s="34">
        <v>155</v>
      </c>
      <c r="D45" s="7"/>
      <c r="E45" s="7"/>
      <c r="F45" s="7">
        <v>149</v>
      </c>
      <c r="G45" s="34">
        <v>190</v>
      </c>
    </row>
    <row r="46" spans="1:7" x14ac:dyDescent="0.3">
      <c r="A46" s="2">
        <v>11</v>
      </c>
      <c r="B46" s="7">
        <v>120</v>
      </c>
      <c r="C46" s="34">
        <v>150</v>
      </c>
      <c r="D46" s="7"/>
      <c r="E46" s="7"/>
      <c r="F46" s="7">
        <v>99</v>
      </c>
      <c r="G46" s="34">
        <v>160</v>
      </c>
    </row>
    <row r="47" spans="1:7" x14ac:dyDescent="0.3">
      <c r="A47" s="2">
        <v>12</v>
      </c>
      <c r="B47" s="7">
        <v>122</v>
      </c>
      <c r="C47" s="7"/>
      <c r="D47" s="7"/>
      <c r="E47" s="7"/>
      <c r="F47" s="7">
        <v>245</v>
      </c>
      <c r="G47" s="7"/>
    </row>
    <row r="48" spans="1:7" x14ac:dyDescent="0.3">
      <c r="A48" s="2" t="s">
        <v>7</v>
      </c>
      <c r="B48" s="35">
        <f>AVERAGE(B36:B47)</f>
        <v>122.33333333333333</v>
      </c>
      <c r="C48" s="35">
        <f>AVERAGE(C36:C47)</f>
        <v>131.63636363636363</v>
      </c>
      <c r="D48" s="7"/>
      <c r="E48" s="7"/>
      <c r="F48" s="35">
        <f>AVERAGE(F36:F47)</f>
        <v>176.5</v>
      </c>
      <c r="G48" s="35">
        <f>AVERAGE(G36:G47)</f>
        <v>197.27272727272728</v>
      </c>
    </row>
  </sheetData>
  <mergeCells count="4">
    <mergeCell ref="A34:C34"/>
    <mergeCell ref="F34:G34"/>
    <mergeCell ref="B2:M2"/>
    <mergeCell ref="B18:L1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You, Zerong</dc:creator>
  <cp:lastModifiedBy>You, Zerong</cp:lastModifiedBy>
  <dcterms:created xsi:type="dcterms:W3CDTF">2019-07-22T16:16:09Z</dcterms:created>
  <dcterms:modified xsi:type="dcterms:W3CDTF">2024-01-24T16:34:21Z</dcterms:modified>
</cp:coreProperties>
</file>