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博士后\肾图（ECT）\人工智能（BP神经网络）最终版\写作\投稿\BMC Geriatrics\审稿修回\再再次上传2023-5-5\"/>
    </mc:Choice>
  </mc:AlternateContent>
  <xr:revisionPtr revIDLastSave="0" documentId="13_ncr:1_{837A3C18-83BC-4CEA-B56B-58A5B713541F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BPNN" sheetId="6" r:id="rId1"/>
  </sheets>
  <calcPr calcId="191029"/>
</workbook>
</file>

<file path=xl/calcChain.xml><?xml version="1.0" encoding="utf-8"?>
<calcChain xmlns="http://schemas.openxmlformats.org/spreadsheetml/2006/main">
  <c r="N7" i="6" l="1"/>
  <c r="P10" i="6" s="1"/>
  <c r="L7" i="6"/>
  <c r="P7" i="6"/>
  <c r="M7" i="6" s="1"/>
  <c r="O7" i="6"/>
  <c r="K7" i="6" s="1"/>
  <c r="N10" i="6" l="1"/>
  <c r="M10" i="6" l="1"/>
  <c r="O10" i="6"/>
  <c r="M11" i="6" l="1"/>
  <c r="M12" i="6" s="1"/>
  <c r="M18" i="6" s="1"/>
  <c r="N11" i="6"/>
  <c r="N12" i="6" s="1"/>
  <c r="N18" i="6" s="1"/>
  <c r="M19" i="6" l="1"/>
  <c r="E19" i="6" s="1"/>
</calcChain>
</file>

<file path=xl/sharedStrings.xml><?xml version="1.0" encoding="utf-8"?>
<sst xmlns="http://schemas.openxmlformats.org/spreadsheetml/2006/main" count="55" uniqueCount="35">
  <si>
    <t>Input Panel</t>
    <phoneticPr fontId="1" type="noConversion"/>
  </si>
  <si>
    <t>hidden_1</t>
    <phoneticPr fontId="1" type="noConversion"/>
  </si>
  <si>
    <t>hidden_2</t>
  </si>
  <si>
    <t>hidden_3</t>
  </si>
  <si>
    <t>output</t>
    <phoneticPr fontId="1" type="noConversion"/>
  </si>
  <si>
    <t>input</t>
    <phoneticPr fontId="1" type="noConversion"/>
  </si>
  <si>
    <t>linear transformation</t>
    <phoneticPr fontId="1" type="noConversion"/>
  </si>
  <si>
    <t>nonlinear activation</t>
    <phoneticPr fontId="1" type="noConversion"/>
  </si>
  <si>
    <t>Hidden Layer</t>
    <phoneticPr fontId="1" type="noConversion"/>
  </si>
  <si>
    <t>Output Layer</t>
    <phoneticPr fontId="1" type="noConversion"/>
  </si>
  <si>
    <t>hidden_4</t>
    <phoneticPr fontId="1" type="noConversion"/>
  </si>
  <si>
    <t>Preprocess of Variables</t>
    <phoneticPr fontId="1" type="noConversion"/>
  </si>
  <si>
    <t>weight</t>
    <phoneticPr fontId="4" type="noConversion"/>
  </si>
  <si>
    <t>bias</t>
    <phoneticPr fontId="4" type="noConversion"/>
  </si>
  <si>
    <t>mean</t>
    <phoneticPr fontId="4" type="noConversion"/>
  </si>
  <si>
    <t>std</t>
    <phoneticPr fontId="4" type="noConversion"/>
  </si>
  <si>
    <t>Age</t>
    <phoneticPr fontId="1" type="noConversion"/>
  </si>
  <si>
    <t>Sex</t>
    <phoneticPr fontId="1" type="noConversion"/>
  </si>
  <si>
    <t>Serum Creatinine</t>
    <phoneticPr fontId="1" type="noConversion"/>
  </si>
  <si>
    <t>Diabetes</t>
    <phoneticPr fontId="5" type="noConversion"/>
  </si>
  <si>
    <t>years</t>
    <phoneticPr fontId="5" type="noConversion"/>
  </si>
  <si>
    <t>(male, 1; female, 0)</t>
    <phoneticPr fontId="5" type="noConversion"/>
  </si>
  <si>
    <t>μmol/L</t>
    <phoneticPr fontId="5" type="noConversion"/>
  </si>
  <si>
    <t>Output Panel</t>
    <phoneticPr fontId="5" type="noConversion"/>
  </si>
  <si>
    <t>Estimated GFR</t>
    <phoneticPr fontId="5" type="noConversion"/>
  </si>
  <si>
    <t>BPNN Calculation Procedures</t>
    <phoneticPr fontId="1" type="noConversion"/>
  </si>
  <si>
    <r>
      <t>ml/min/1.73 m</t>
    </r>
    <r>
      <rPr>
        <vertAlign val="superscript"/>
        <sz val="12"/>
        <color theme="1"/>
        <rFont val="Times New Roman"/>
        <family val="1"/>
      </rPr>
      <t>2</t>
    </r>
    <phoneticPr fontId="5" type="noConversion"/>
  </si>
  <si>
    <t>Scr</t>
    <phoneticPr fontId="1" type="noConversion"/>
  </si>
  <si>
    <t>DIA</t>
    <phoneticPr fontId="1" type="noConversion"/>
  </si>
  <si>
    <t>Age_log</t>
    <phoneticPr fontId="4" type="noConversion"/>
  </si>
  <si>
    <t>Scr_log</t>
    <phoneticPr fontId="4" type="noConversion"/>
  </si>
  <si>
    <r>
      <t xml:space="preserve">(Note: the values of four variables in the </t>
    </r>
    <r>
      <rPr>
        <b/>
        <i/>
        <sz val="11"/>
        <color theme="1"/>
        <rFont val="Times New Roman"/>
        <family val="1"/>
      </rPr>
      <t xml:space="preserve">Input Panel </t>
    </r>
    <r>
      <rPr>
        <i/>
        <sz val="11"/>
        <color theme="1"/>
        <rFont val="Times New Roman"/>
        <family val="1"/>
      </rPr>
      <t xml:space="preserve">can be changed, and the estimation of GFR in the </t>
    </r>
    <r>
      <rPr>
        <b/>
        <i/>
        <sz val="11"/>
        <color theme="1"/>
        <rFont val="Times New Roman"/>
        <family val="1"/>
      </rPr>
      <t>Output Panel</t>
    </r>
    <r>
      <rPr>
        <i/>
        <sz val="11"/>
        <color theme="1"/>
        <rFont val="Times New Roman"/>
        <family val="1"/>
      </rPr>
      <t xml:space="preserve"> will be updated in real time.)</t>
    </r>
    <phoneticPr fontId="1" type="noConversion"/>
  </si>
  <si>
    <t>(present, 1; absent, 0)</t>
    <phoneticPr fontId="5" type="noConversion"/>
  </si>
  <si>
    <t>The Back Propagation Neural Network (BPNN) Model for GFR Estimation in an Older Population</t>
    <phoneticPr fontId="1" type="noConversion"/>
  </si>
  <si>
    <r>
      <rPr>
        <b/>
        <sz val="11"/>
        <color theme="1"/>
        <rFont val="Times New Roman"/>
        <family val="1"/>
      </rPr>
      <t>Table S2.</t>
    </r>
    <r>
      <rPr>
        <sz val="11"/>
        <color theme="1"/>
        <rFont val="Times New Roman"/>
        <family val="1"/>
      </rPr>
      <t xml:space="preserve"> An Excel file to implement the BPNN model.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</si>
</sst>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7F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9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0" xfId="0" applyFont="1">
      <alignment vertical="center"/>
    </xf>
    <xf numFmtId="0" fontId="6" fillId="0" borderId="12" xfId="0" applyFont="1" applyBorder="1">
      <alignment vertical="center"/>
    </xf>
    <xf numFmtId="0" fontId="6" fillId="0" borderId="13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8" xfId="0" applyFont="1" applyBorder="1">
      <alignment vertical="center"/>
    </xf>
    <xf numFmtId="0" fontId="6" fillId="2" borderId="15" xfId="0" applyFont="1" applyFill="1" applyBorder="1" applyAlignment="1"/>
    <xf numFmtId="0" fontId="6" fillId="0" borderId="5" xfId="0" applyFont="1" applyBorder="1" applyAlignment="1"/>
    <xf numFmtId="0" fontId="6" fillId="0" borderId="6" xfId="0" applyFont="1" applyBorder="1" applyAlignment="1"/>
    <xf numFmtId="0" fontId="7" fillId="0" borderId="0" xfId="0" applyFont="1">
      <alignment vertical="center"/>
    </xf>
    <xf numFmtId="0" fontId="3" fillId="0" borderId="5" xfId="0" applyFont="1" applyBorder="1" applyAlignment="1">
      <alignment horizontal="left" vertical="center"/>
    </xf>
    <xf numFmtId="0" fontId="6" fillId="0" borderId="2" xfId="0" applyFont="1" applyBorder="1" applyAlignment="1"/>
    <xf numFmtId="0" fontId="6" fillId="0" borderId="7" xfId="0" applyFont="1" applyBorder="1" applyAlignment="1"/>
    <xf numFmtId="0" fontId="6" fillId="0" borderId="0" xfId="0" applyFont="1" applyAlignment="1"/>
    <xf numFmtId="0" fontId="6" fillId="0" borderId="4" xfId="0" applyFont="1" applyBorder="1">
      <alignment vertical="center"/>
    </xf>
    <xf numFmtId="0" fontId="6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6" fillId="0" borderId="14" xfId="0" applyFont="1" applyBorder="1">
      <alignment vertical="center"/>
    </xf>
    <xf numFmtId="0" fontId="2" fillId="0" borderId="8" xfId="0" applyFont="1" applyBorder="1" applyAlignment="1"/>
    <xf numFmtId="0" fontId="3" fillId="0" borderId="1" xfId="0" applyFont="1" applyBorder="1">
      <alignment vertical="center"/>
    </xf>
    <xf numFmtId="0" fontId="3" fillId="0" borderId="1" xfId="0" applyFont="1" applyBorder="1" applyAlignment="1"/>
    <xf numFmtId="0" fontId="11" fillId="0" borderId="0" xfId="0" applyFont="1">
      <alignment vertical="center"/>
    </xf>
    <xf numFmtId="0" fontId="12" fillId="0" borderId="1" xfId="0" applyFont="1" applyBorder="1">
      <alignment vertical="center"/>
    </xf>
    <xf numFmtId="0" fontId="11" fillId="0" borderId="2" xfId="0" applyFont="1" applyBorder="1">
      <alignment vertical="center"/>
    </xf>
    <xf numFmtId="0" fontId="11" fillId="0" borderId="7" xfId="0" applyFont="1" applyBorder="1">
      <alignment vertical="center"/>
    </xf>
    <xf numFmtId="0" fontId="12" fillId="0" borderId="3" xfId="0" applyFont="1" applyBorder="1">
      <alignment vertical="center"/>
    </xf>
    <xf numFmtId="0" fontId="11" fillId="0" borderId="8" xfId="0" applyFont="1" applyBorder="1">
      <alignment vertical="center"/>
    </xf>
    <xf numFmtId="0" fontId="11" fillId="0" borderId="16" xfId="0" applyFont="1" applyBorder="1">
      <alignment vertical="center"/>
    </xf>
    <xf numFmtId="0" fontId="11" fillId="0" borderId="17" xfId="0" applyFont="1" applyBorder="1">
      <alignment vertical="center"/>
    </xf>
    <xf numFmtId="0" fontId="11" fillId="0" borderId="18" xfId="0" applyFont="1" applyBorder="1">
      <alignment vertical="center"/>
    </xf>
    <xf numFmtId="0" fontId="11" fillId="0" borderId="19" xfId="0" applyFont="1" applyBorder="1">
      <alignment vertical="center"/>
    </xf>
    <xf numFmtId="0" fontId="11" fillId="0" borderId="20" xfId="0" applyFont="1" applyBorder="1">
      <alignment vertical="center"/>
    </xf>
    <xf numFmtId="0" fontId="11" fillId="0" borderId="21" xfId="0" applyFont="1" applyBorder="1">
      <alignment vertical="center"/>
    </xf>
    <xf numFmtId="0" fontId="11" fillId="0" borderId="22" xfId="0" applyFont="1" applyBorder="1">
      <alignment vertical="center"/>
    </xf>
    <xf numFmtId="0" fontId="11" fillId="0" borderId="23" xfId="0" applyFont="1" applyBorder="1">
      <alignment vertical="center"/>
    </xf>
    <xf numFmtId="0" fontId="11" fillId="0" borderId="26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19" xfId="0" applyFont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4" xfId="0" applyFont="1" applyBorder="1">
      <alignment vertical="center"/>
    </xf>
    <xf numFmtId="0" fontId="11" fillId="0" borderId="5" xfId="0" applyFont="1" applyBorder="1">
      <alignment vertical="center"/>
    </xf>
    <xf numFmtId="0" fontId="11" fillId="0" borderId="6" xfId="0" applyFont="1" applyBorder="1">
      <alignment vertical="center"/>
    </xf>
    <xf numFmtId="0" fontId="12" fillId="0" borderId="0" xfId="0" applyFont="1">
      <alignment vertical="center"/>
    </xf>
    <xf numFmtId="0" fontId="8" fillId="0" borderId="12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2C833-D064-417A-8665-DA80C239851C}">
  <dimension ref="B1:Y31"/>
  <sheetViews>
    <sheetView tabSelected="1" topLeftCell="B1" workbookViewId="0">
      <selection activeCell="I8" sqref="I8"/>
    </sheetView>
  </sheetViews>
  <sheetFormatPr defaultColWidth="10.81640625" defaultRowHeight="14" x14ac:dyDescent="0.25"/>
  <cols>
    <col min="1" max="2" width="10.81640625" style="8"/>
    <col min="3" max="3" width="15.6328125" style="8" customWidth="1"/>
    <col min="4" max="4" width="16.453125" style="8" customWidth="1"/>
    <col min="5" max="5" width="10.81640625" style="8"/>
    <col min="6" max="6" width="20.81640625" style="8" customWidth="1"/>
    <col min="7" max="7" width="13.36328125" style="8" customWidth="1"/>
    <col min="8" max="9" width="10.81640625" style="8"/>
    <col min="10" max="10" width="10.81640625" style="30"/>
    <col min="11" max="11" width="15.453125" style="30" customWidth="1"/>
    <col min="12" max="12" width="16.1796875" style="30" customWidth="1"/>
    <col min="13" max="13" width="12" style="30" customWidth="1"/>
    <col min="14" max="18" width="10.81640625" style="30"/>
    <col min="19" max="19" width="13.81640625" style="30" customWidth="1"/>
    <col min="20" max="20" width="13.1796875" style="30" customWidth="1"/>
    <col min="21" max="23" width="10.81640625" style="30"/>
    <col min="24" max="24" width="6.54296875" style="30" customWidth="1"/>
    <col min="25" max="25" width="10.81640625" style="30"/>
    <col min="26" max="16384" width="10.81640625" style="8"/>
  </cols>
  <sheetData>
    <row r="1" spans="2:24" x14ac:dyDescent="0.25">
      <c r="B1" s="60" t="s">
        <v>34</v>
      </c>
      <c r="C1" s="61"/>
      <c r="D1" s="61"/>
      <c r="E1" s="61"/>
      <c r="F1" s="61"/>
      <c r="G1" s="61"/>
    </row>
    <row r="2" spans="2:24" ht="14.5" thickBot="1" x14ac:dyDescent="0.3"/>
    <row r="3" spans="2:24" ht="15.5" x14ac:dyDescent="0.25">
      <c r="B3" s="4" t="s">
        <v>33</v>
      </c>
      <c r="C3" s="6"/>
      <c r="D3" s="6"/>
      <c r="E3" s="6"/>
      <c r="F3" s="6"/>
      <c r="G3" s="7"/>
      <c r="J3" s="31" t="s">
        <v>25</v>
      </c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3"/>
    </row>
    <row r="4" spans="2:24" ht="15.5" x14ac:dyDescent="0.25">
      <c r="B4" s="53" t="s">
        <v>31</v>
      </c>
      <c r="C4" s="54"/>
      <c r="D4" s="54"/>
      <c r="E4" s="54"/>
      <c r="F4" s="54"/>
      <c r="G4" s="55"/>
      <c r="J4" s="34"/>
      <c r="X4" s="35"/>
    </row>
    <row r="5" spans="2:24" ht="15.5" x14ac:dyDescent="0.25">
      <c r="B5" s="53"/>
      <c r="C5" s="54"/>
      <c r="D5" s="54"/>
      <c r="E5" s="54"/>
      <c r="F5" s="54"/>
      <c r="G5" s="55"/>
      <c r="J5" s="34"/>
      <c r="K5" s="36" t="s">
        <v>11</v>
      </c>
      <c r="L5" s="37"/>
      <c r="M5" s="37"/>
      <c r="N5" s="37"/>
      <c r="O5" s="37"/>
      <c r="P5" s="38"/>
      <c r="R5" s="36"/>
      <c r="S5" s="37" t="s">
        <v>16</v>
      </c>
      <c r="T5" s="37" t="s">
        <v>17</v>
      </c>
      <c r="U5" s="37" t="s">
        <v>27</v>
      </c>
      <c r="V5" s="37" t="s">
        <v>28</v>
      </c>
      <c r="W5" s="38"/>
      <c r="X5" s="35"/>
    </row>
    <row r="6" spans="2:24" ht="15.5" x14ac:dyDescent="0.25">
      <c r="B6" s="9"/>
      <c r="C6" s="1"/>
      <c r="G6" s="10"/>
      <c r="J6" s="34"/>
      <c r="K6" s="39" t="s">
        <v>16</v>
      </c>
      <c r="L6" s="30" t="s">
        <v>17</v>
      </c>
      <c r="M6" s="30" t="s">
        <v>27</v>
      </c>
      <c r="N6" s="30" t="s">
        <v>28</v>
      </c>
      <c r="O6" s="30" t="s">
        <v>29</v>
      </c>
      <c r="P6" s="40" t="s">
        <v>30</v>
      </c>
      <c r="R6" s="39" t="s">
        <v>14</v>
      </c>
      <c r="S6" s="30">
        <v>4.2706932980417163</v>
      </c>
      <c r="T6" s="30">
        <v>0.5507364975450082</v>
      </c>
      <c r="U6" s="30">
        <v>4.8279187123632292</v>
      </c>
      <c r="V6" s="30">
        <v>0.47626841243862522</v>
      </c>
      <c r="W6" s="40"/>
      <c r="X6" s="35"/>
    </row>
    <row r="7" spans="2:24" ht="15.5" x14ac:dyDescent="0.25">
      <c r="B7" s="9"/>
      <c r="C7" s="28" t="s">
        <v>0</v>
      </c>
      <c r="D7" s="11"/>
      <c r="E7" s="11"/>
      <c r="F7" s="12"/>
      <c r="G7" s="10"/>
      <c r="J7" s="34"/>
      <c r="K7" s="41" t="e">
        <f>(O7-S6)/S7</f>
        <v>#NUM!</v>
      </c>
      <c r="L7" s="42">
        <f>(E11-T6)/T7</f>
        <v>-1.1071879738652182</v>
      </c>
      <c r="M7" s="42" t="e">
        <f>(P7-U6)/U7</f>
        <v>#NUM!</v>
      </c>
      <c r="N7" s="42">
        <f>(E15-V6)/V7</f>
        <v>-0.95361155613803261</v>
      </c>
      <c r="O7" s="42" t="e">
        <f>LN(E9)</f>
        <v>#NUM!</v>
      </c>
      <c r="P7" s="43" t="e">
        <f>LN(E13)</f>
        <v>#NUM!</v>
      </c>
      <c r="Q7" s="44"/>
      <c r="R7" s="41" t="s">
        <v>15</v>
      </c>
      <c r="S7" s="42">
        <v>8.4369877345878405E-2</v>
      </c>
      <c r="T7" s="42">
        <v>0.49741914701473383</v>
      </c>
      <c r="U7" s="42">
        <v>0.61724657946445438</v>
      </c>
      <c r="V7" s="42">
        <v>0.49943649421304487</v>
      </c>
      <c r="W7" s="43"/>
      <c r="X7" s="35"/>
    </row>
    <row r="8" spans="2:24" ht="15.5" x14ac:dyDescent="0.25">
      <c r="B8" s="9"/>
      <c r="C8" s="13"/>
      <c r="F8" s="14"/>
      <c r="G8" s="10"/>
      <c r="J8" s="34"/>
      <c r="X8" s="35"/>
    </row>
    <row r="9" spans="2:24" ht="15.5" x14ac:dyDescent="0.35">
      <c r="B9" s="9"/>
      <c r="C9" s="13"/>
      <c r="D9" s="1" t="s">
        <v>16</v>
      </c>
      <c r="E9" s="15"/>
      <c r="F9" s="27" t="s">
        <v>20</v>
      </c>
      <c r="G9" s="10"/>
      <c r="J9" s="45"/>
      <c r="K9" s="36"/>
      <c r="L9" s="37"/>
      <c r="M9" s="37" t="s">
        <v>1</v>
      </c>
      <c r="N9" s="37" t="s">
        <v>2</v>
      </c>
      <c r="O9" s="37" t="s">
        <v>3</v>
      </c>
      <c r="P9" s="38" t="s">
        <v>10</v>
      </c>
      <c r="X9" s="35"/>
    </row>
    <row r="10" spans="2:24" ht="15.5" customHeight="1" x14ac:dyDescent="0.35">
      <c r="B10" s="9"/>
      <c r="C10" s="13"/>
      <c r="D10" s="1"/>
      <c r="E10" s="1"/>
      <c r="F10" s="27"/>
      <c r="G10" s="10"/>
      <c r="J10" s="45"/>
      <c r="K10" s="56" t="s">
        <v>8</v>
      </c>
      <c r="L10" s="30" t="s">
        <v>5</v>
      </c>
      <c r="M10" s="30" t="e">
        <f>K7</f>
        <v>#NUM!</v>
      </c>
      <c r="N10" s="30">
        <f>L7</f>
        <v>-1.1071879738652182</v>
      </c>
      <c r="O10" s="30" t="e">
        <f>M7</f>
        <v>#NUM!</v>
      </c>
      <c r="P10" s="40">
        <f>N7</f>
        <v>-0.95361155613803261</v>
      </c>
      <c r="R10" s="58" t="s">
        <v>8</v>
      </c>
      <c r="S10" s="37"/>
      <c r="T10" s="37" t="s">
        <v>1</v>
      </c>
      <c r="U10" s="37" t="s">
        <v>2</v>
      </c>
      <c r="V10" s="37" t="s">
        <v>3</v>
      </c>
      <c r="W10" s="38" t="s">
        <v>10</v>
      </c>
      <c r="X10" s="35"/>
    </row>
    <row r="11" spans="2:24" ht="15.5" x14ac:dyDescent="0.35">
      <c r="B11" s="9"/>
      <c r="C11" s="13"/>
      <c r="D11" s="1" t="s">
        <v>17</v>
      </c>
      <c r="E11" s="15"/>
      <c r="F11" s="27" t="s">
        <v>21</v>
      </c>
      <c r="G11" s="10"/>
      <c r="J11" s="45"/>
      <c r="K11" s="56"/>
      <c r="L11" s="30" t="s">
        <v>6</v>
      </c>
      <c r="M11" s="30" t="e">
        <f>$M$10*T11+$N$10*U11+$O$10*V11+$P$10*W11+T13</f>
        <v>#NUM!</v>
      </c>
      <c r="N11" s="30" t="e">
        <f>$M$10*T12+$N$10*U12+$O$10*V12+$P$10*W12+T14</f>
        <v>#NUM!</v>
      </c>
      <c r="P11" s="40"/>
      <c r="R11" s="59"/>
      <c r="S11" s="30" t="s">
        <v>12</v>
      </c>
      <c r="T11" s="30">
        <v>-0.60699999999999998</v>
      </c>
      <c r="U11" s="30">
        <v>-5.1499999999999997E-2</v>
      </c>
      <c r="V11" s="30">
        <v>-3.2732000000000001</v>
      </c>
      <c r="W11" s="40">
        <v>0.15359999999999999</v>
      </c>
      <c r="X11" s="35"/>
    </row>
    <row r="12" spans="2:24" ht="15.5" x14ac:dyDescent="0.35">
      <c r="B12" s="9"/>
      <c r="C12" s="13"/>
      <c r="D12" s="1"/>
      <c r="E12" s="5"/>
      <c r="F12" s="27"/>
      <c r="G12" s="10"/>
      <c r="J12" s="45"/>
      <c r="K12" s="56"/>
      <c r="L12" s="30" t="s">
        <v>7</v>
      </c>
      <c r="M12" s="30" t="e">
        <f>IF(M11&gt;=0,M11,0)</f>
        <v>#NUM!</v>
      </c>
      <c r="N12" s="30" t="e">
        <f>IF(N11&gt;=0,N11,0)</f>
        <v>#NUM!</v>
      </c>
      <c r="P12" s="40"/>
      <c r="R12" s="59"/>
      <c r="S12" s="30" t="s">
        <v>12</v>
      </c>
      <c r="T12" s="30">
        <v>-1.6040000000000001</v>
      </c>
      <c r="U12" s="30">
        <v>1.4635</v>
      </c>
      <c r="V12" s="30">
        <v>-10.7837</v>
      </c>
      <c r="W12" s="40">
        <v>-0.42570000000000002</v>
      </c>
      <c r="X12" s="35"/>
    </row>
    <row r="13" spans="2:24" ht="15.5" x14ac:dyDescent="0.35">
      <c r="B13" s="9"/>
      <c r="C13" s="13"/>
      <c r="D13" s="1" t="s">
        <v>18</v>
      </c>
      <c r="E13" s="15"/>
      <c r="F13" s="27" t="s">
        <v>22</v>
      </c>
      <c r="G13" s="10"/>
      <c r="J13" s="45"/>
      <c r="K13" s="57"/>
      <c r="L13" s="42"/>
      <c r="M13" s="42"/>
      <c r="N13" s="42"/>
      <c r="O13" s="42"/>
      <c r="P13" s="43"/>
      <c r="R13" s="39"/>
      <c r="S13" s="30" t="s">
        <v>13</v>
      </c>
      <c r="T13" s="30">
        <v>13.068</v>
      </c>
      <c r="W13" s="40"/>
      <c r="X13" s="35"/>
    </row>
    <row r="14" spans="2:24" ht="15.5" x14ac:dyDescent="0.35">
      <c r="B14" s="9"/>
      <c r="C14" s="13"/>
      <c r="D14" s="1"/>
      <c r="E14" s="5"/>
      <c r="F14" s="27"/>
      <c r="G14" s="10"/>
      <c r="J14" s="45"/>
      <c r="R14" s="41"/>
      <c r="S14" s="42" t="s">
        <v>13</v>
      </c>
      <c r="T14" s="42">
        <v>0.94040000000000001</v>
      </c>
      <c r="U14" s="42"/>
      <c r="V14" s="42"/>
      <c r="W14" s="43"/>
      <c r="X14" s="35"/>
    </row>
    <row r="15" spans="2:24" ht="15.5" x14ac:dyDescent="0.35">
      <c r="B15" s="9"/>
      <c r="C15" s="13"/>
      <c r="D15" s="22" t="s">
        <v>19</v>
      </c>
      <c r="E15" s="15"/>
      <c r="F15" s="27" t="s">
        <v>32</v>
      </c>
      <c r="G15" s="10"/>
      <c r="J15" s="45"/>
      <c r="X15" s="35"/>
    </row>
    <row r="16" spans="2:24" ht="15.5" x14ac:dyDescent="0.25">
      <c r="B16" s="9"/>
      <c r="C16" s="23"/>
      <c r="D16" s="2"/>
      <c r="E16" s="19"/>
      <c r="F16" s="3"/>
      <c r="G16" s="10"/>
      <c r="J16" s="34"/>
      <c r="X16" s="35"/>
    </row>
    <row r="17" spans="2:24" ht="15.5" x14ac:dyDescent="0.25">
      <c r="B17" s="9"/>
      <c r="D17" s="1"/>
      <c r="E17" s="1"/>
      <c r="F17" s="1"/>
      <c r="G17" s="10"/>
      <c r="J17" s="45"/>
      <c r="K17" s="36"/>
      <c r="L17" s="37"/>
      <c r="M17" s="37" t="s">
        <v>4</v>
      </c>
      <c r="N17" s="37"/>
      <c r="O17" s="37"/>
      <c r="P17" s="38"/>
      <c r="X17" s="35"/>
    </row>
    <row r="18" spans="2:24" ht="15.5" customHeight="1" x14ac:dyDescent="0.3">
      <c r="B18" s="9"/>
      <c r="C18" s="29" t="s">
        <v>23</v>
      </c>
      <c r="D18" s="11"/>
      <c r="E18" s="20"/>
      <c r="F18" s="21"/>
      <c r="G18" s="10"/>
      <c r="J18" s="45"/>
      <c r="K18" s="46" t="s">
        <v>9</v>
      </c>
      <c r="L18" s="30" t="s">
        <v>5</v>
      </c>
      <c r="M18" s="30" t="e">
        <f>M12</f>
        <v>#NUM!</v>
      </c>
      <c r="N18" s="30" t="e">
        <f>N12</f>
        <v>#NUM!</v>
      </c>
      <c r="P18" s="40"/>
      <c r="R18" s="58" t="s">
        <v>9</v>
      </c>
      <c r="S18" s="37" t="s">
        <v>12</v>
      </c>
      <c r="T18" s="37">
        <v>3.2023000000000001</v>
      </c>
      <c r="U18" s="37"/>
      <c r="V18" s="37"/>
      <c r="W18" s="38"/>
      <c r="X18" s="35"/>
    </row>
    <row r="19" spans="2:24" ht="18.5" x14ac:dyDescent="0.35">
      <c r="B19" s="9"/>
      <c r="C19" s="13"/>
      <c r="D19" s="22" t="s">
        <v>24</v>
      </c>
      <c r="E19" s="15" t="e">
        <f>IF(M19&lt;45,M19-5,M19)</f>
        <v>#NUM!</v>
      </c>
      <c r="F19" s="27" t="s">
        <v>26</v>
      </c>
      <c r="G19" s="10"/>
      <c r="J19" s="45"/>
      <c r="K19" s="46"/>
      <c r="L19" s="30" t="s">
        <v>6</v>
      </c>
      <c r="M19" s="30" t="e">
        <f>M18*T18+N18*T19</f>
        <v>#NUM!</v>
      </c>
      <c r="P19" s="40"/>
      <c r="R19" s="59"/>
      <c r="S19" s="30" t="s">
        <v>12</v>
      </c>
      <c r="T19" s="30">
        <v>1.9540999999999999</v>
      </c>
      <c r="W19" s="40"/>
      <c r="X19" s="35"/>
    </row>
    <row r="20" spans="2:24" x14ac:dyDescent="0.3">
      <c r="B20" s="9"/>
      <c r="C20" s="23"/>
      <c r="D20" s="16"/>
      <c r="E20" s="16"/>
      <c r="F20" s="17"/>
      <c r="G20" s="10"/>
      <c r="J20" s="45"/>
      <c r="K20" s="47"/>
      <c r="L20" s="42"/>
      <c r="M20" s="42"/>
      <c r="N20" s="42"/>
      <c r="O20" s="42"/>
      <c r="P20" s="43"/>
      <c r="R20" s="39"/>
      <c r="S20" s="30" t="s">
        <v>13</v>
      </c>
      <c r="T20" s="30">
        <v>0</v>
      </c>
      <c r="W20" s="40"/>
      <c r="X20" s="35"/>
    </row>
    <row r="21" spans="2:24" ht="15.5" x14ac:dyDescent="0.25">
      <c r="B21" s="9"/>
      <c r="D21" s="1"/>
      <c r="E21" s="1"/>
      <c r="F21" s="1"/>
      <c r="G21" s="10"/>
      <c r="J21" s="45"/>
      <c r="K21" s="48"/>
      <c r="R21" s="41"/>
      <c r="S21" s="42" t="s">
        <v>13</v>
      </c>
      <c r="T21" s="42">
        <v>0</v>
      </c>
      <c r="U21" s="42"/>
      <c r="V21" s="42"/>
      <c r="W21" s="43"/>
      <c r="X21" s="35"/>
    </row>
    <row r="22" spans="2:24" ht="16" thickBot="1" x14ac:dyDescent="0.3">
      <c r="B22" s="24"/>
      <c r="C22" s="25"/>
      <c r="D22" s="25"/>
      <c r="E22" s="25"/>
      <c r="F22" s="25"/>
      <c r="G22" s="26"/>
      <c r="J22" s="49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1"/>
    </row>
    <row r="23" spans="2:24" ht="15.5" x14ac:dyDescent="0.25">
      <c r="D23" s="1"/>
      <c r="E23" s="1"/>
      <c r="F23" s="1"/>
      <c r="J23" s="52"/>
    </row>
    <row r="24" spans="2:24" ht="15.5" x14ac:dyDescent="0.25">
      <c r="D24" s="1"/>
      <c r="E24" s="1"/>
      <c r="F24" s="1"/>
      <c r="J24" s="52"/>
    </row>
    <row r="25" spans="2:24" ht="15.5" x14ac:dyDescent="0.25">
      <c r="D25" s="1"/>
      <c r="E25" s="1"/>
      <c r="F25" s="1"/>
      <c r="J25" s="52"/>
    </row>
    <row r="26" spans="2:24" ht="15.5" x14ac:dyDescent="0.25">
      <c r="C26" s="1"/>
      <c r="D26" s="1"/>
      <c r="E26" s="1"/>
      <c r="F26" s="1"/>
      <c r="J26" s="52"/>
    </row>
    <row r="27" spans="2:24" ht="15.5" x14ac:dyDescent="0.25">
      <c r="C27" s="1"/>
      <c r="J27" s="52"/>
    </row>
    <row r="28" spans="2:24" ht="15.5" x14ac:dyDescent="0.25">
      <c r="C28" s="1"/>
    </row>
    <row r="29" spans="2:24" ht="15.5" x14ac:dyDescent="0.25">
      <c r="C29" s="1"/>
    </row>
    <row r="30" spans="2:24" ht="15.5" x14ac:dyDescent="0.25">
      <c r="C30" s="1"/>
      <c r="D30" s="1"/>
      <c r="E30" s="1"/>
      <c r="F30" s="1"/>
    </row>
    <row r="31" spans="2:24" ht="15.5" x14ac:dyDescent="0.25">
      <c r="C31" s="1"/>
      <c r="G31" s="18"/>
    </row>
  </sheetData>
  <mergeCells count="5">
    <mergeCell ref="B4:G5"/>
    <mergeCell ref="K10:K13"/>
    <mergeCell ref="R18:R19"/>
    <mergeCell ref="R10:R12"/>
    <mergeCell ref="B1:G1"/>
  </mergeCells>
  <phoneticPr fontId="4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BPNN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hill103</dc:creator>
  <dc:description>Consistency Validated.Password: 12345678</dc:description>
  <cp:lastModifiedBy>JIANG</cp:lastModifiedBy>
  <dcterms:created xsi:type="dcterms:W3CDTF">2016-10-07T07:51:35Z</dcterms:created>
  <dcterms:modified xsi:type="dcterms:W3CDTF">2023-05-05T02:24:01Z</dcterms:modified>
</cp:coreProperties>
</file>