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firstSheet="11" activeTab="16"/>
  </bookViews>
  <sheets>
    <sheet name="Study character " sheetId="1" r:id="rId1"/>
    <sheet name="WFA" sheetId="16" r:id="rId2"/>
    <sheet name="WFH" sheetId="15" r:id="rId3"/>
    <sheet name="HFA" sheetId="14" r:id="rId4"/>
    <sheet name="OI" sheetId="13" r:id="rId5"/>
    <sheet name="HB" sheetId="12" r:id="rId6"/>
    <sheet name="CD4" sheetId="11" r:id="rId7"/>
    <sheet name="IPT" sheetId="10" r:id="rId8"/>
    <sheet name="CPT" sheetId="9" r:id="rId9"/>
    <sheet name="ART failure " sheetId="8" r:id="rId10"/>
    <sheet name="Adherance " sheetId="7" r:id="rId11"/>
    <sheet name="Residence " sheetId="5" r:id="rId12"/>
    <sheet name="WHO stage " sheetId="4" r:id="rId13"/>
    <sheet name="Orphan" sheetId="6" r:id="rId14"/>
    <sheet name="Development " sheetId="17" r:id="rId15"/>
    <sheet name="Functional status " sheetId="18" r:id="rId16"/>
    <sheet name="ART regimen " sheetId="19" r:id="rId17"/>
  </sheets>
  <calcPr calcId="144525"/>
</workbook>
</file>

<file path=xl/calcChain.xml><?xml version="1.0" encoding="utf-8"?>
<calcChain xmlns="http://schemas.openxmlformats.org/spreadsheetml/2006/main">
  <c r="I5" i="19" l="1"/>
  <c r="H5" i="19"/>
  <c r="G5" i="19"/>
  <c r="G2" i="19"/>
  <c r="I3" i="19"/>
  <c r="I4" i="19"/>
  <c r="H3" i="19"/>
  <c r="H4" i="19"/>
  <c r="G3" i="19"/>
  <c r="G4" i="19"/>
  <c r="H2" i="19" l="1"/>
  <c r="I2" i="19"/>
  <c r="J24" i="1" l="1"/>
  <c r="Q24" i="1"/>
  <c r="N24" i="1"/>
  <c r="H14" i="12" l="1"/>
  <c r="I14" i="12" s="1"/>
  <c r="G14" i="12"/>
  <c r="H9" i="13"/>
  <c r="I9" i="13" s="1"/>
  <c r="G9" i="13"/>
  <c r="H11" i="4"/>
  <c r="I11" i="4"/>
  <c r="G11" i="4"/>
  <c r="H9" i="7"/>
  <c r="I9" i="7" s="1"/>
  <c r="G9" i="7"/>
  <c r="H8" i="13"/>
  <c r="I8" i="13" s="1"/>
  <c r="G8" i="13"/>
  <c r="H10" i="4"/>
  <c r="I10" i="4" s="1"/>
  <c r="G10" i="4"/>
  <c r="H13" i="12"/>
  <c r="I13" i="12" s="1"/>
  <c r="G13" i="12"/>
  <c r="H9" i="4"/>
  <c r="I9" i="4"/>
  <c r="G9" i="4"/>
  <c r="H7" i="13"/>
  <c r="I7" i="13" s="1"/>
  <c r="G7" i="13"/>
  <c r="H8" i="11"/>
  <c r="I8" i="11" s="1"/>
  <c r="G8" i="11"/>
  <c r="H8" i="7"/>
  <c r="I8" i="7" s="1"/>
  <c r="G8" i="7"/>
  <c r="H12" i="12"/>
  <c r="I12" i="12" s="1"/>
  <c r="G12" i="12"/>
  <c r="H8" i="9"/>
  <c r="I8" i="9" s="1"/>
  <c r="G8" i="9"/>
  <c r="H7" i="7"/>
  <c r="I7" i="7" s="1"/>
  <c r="G7" i="7"/>
  <c r="I3" i="14"/>
  <c r="H3" i="14"/>
  <c r="G3" i="14"/>
  <c r="G5" i="15"/>
  <c r="H5" i="15"/>
  <c r="I5" i="15"/>
  <c r="I5" i="16"/>
  <c r="H5" i="16"/>
  <c r="H6" i="16"/>
  <c r="G5" i="16"/>
  <c r="G6" i="16"/>
  <c r="H4" i="14"/>
  <c r="H8" i="4"/>
  <c r="I8" i="4" s="1"/>
  <c r="G8" i="4"/>
  <c r="H11" i="12"/>
  <c r="I11" i="12" s="1"/>
  <c r="G11" i="12"/>
  <c r="H7" i="11"/>
  <c r="I7" i="11" s="1"/>
  <c r="G7" i="11"/>
  <c r="H6" i="9"/>
  <c r="H7" i="9"/>
  <c r="G6" i="9"/>
  <c r="I6" i="9" s="1"/>
  <c r="G7" i="9"/>
  <c r="H10" i="12"/>
  <c r="I10" i="12" s="1"/>
  <c r="G10" i="12"/>
  <c r="H4" i="15"/>
  <c r="G4" i="15"/>
  <c r="I4" i="15" s="1"/>
  <c r="I4" i="16"/>
  <c r="H4" i="16"/>
  <c r="G4" i="16"/>
  <c r="H9" i="12"/>
  <c r="I9" i="12" s="1"/>
  <c r="G9" i="12"/>
  <c r="I3" i="17"/>
  <c r="H3" i="17"/>
  <c r="G3" i="17"/>
  <c r="H6" i="11"/>
  <c r="I6" i="11"/>
  <c r="G6" i="11"/>
  <c r="H7" i="4"/>
  <c r="I7" i="4" s="1"/>
  <c r="G7" i="4"/>
  <c r="I2" i="18"/>
  <c r="H2" i="18"/>
  <c r="G2" i="18"/>
  <c r="H5" i="13"/>
  <c r="H6" i="13"/>
  <c r="G5" i="13"/>
  <c r="I5" i="13" s="1"/>
  <c r="G6" i="13"/>
  <c r="G4" i="5"/>
  <c r="I4" i="5" s="1"/>
  <c r="G5" i="5"/>
  <c r="H4" i="5"/>
  <c r="H5" i="5"/>
  <c r="I5" i="10"/>
  <c r="H6" i="10"/>
  <c r="H5" i="10"/>
  <c r="G5" i="10"/>
  <c r="G6" i="10"/>
  <c r="G4" i="8"/>
  <c r="H4" i="8"/>
  <c r="H3" i="8"/>
  <c r="G3" i="8"/>
  <c r="I5" i="7"/>
  <c r="H5" i="7"/>
  <c r="H6" i="7"/>
  <c r="G5" i="7"/>
  <c r="G6" i="7"/>
  <c r="H8" i="12"/>
  <c r="I8" i="12" s="1"/>
  <c r="G8" i="12"/>
  <c r="H7" i="12"/>
  <c r="I7" i="12"/>
  <c r="G7" i="12"/>
  <c r="H6" i="4"/>
  <c r="I6" i="4" s="1"/>
  <c r="G6" i="4"/>
  <c r="G4" i="11"/>
  <c r="G5" i="11"/>
  <c r="H4" i="11"/>
  <c r="H5" i="11"/>
  <c r="G3" i="16"/>
  <c r="H3" i="16"/>
  <c r="H6" i="12"/>
  <c r="I6" i="12" s="1"/>
  <c r="G6" i="12"/>
  <c r="I5" i="4"/>
  <c r="H5" i="4"/>
  <c r="G5" i="4"/>
  <c r="I2" i="17"/>
  <c r="H2" i="17"/>
  <c r="G2" i="17"/>
  <c r="I5" i="9"/>
  <c r="H5" i="9"/>
  <c r="G5" i="9"/>
  <c r="I4" i="13"/>
  <c r="H4" i="13"/>
  <c r="G4" i="13"/>
  <c r="I2" i="16"/>
  <c r="H2" i="16"/>
  <c r="G2" i="16"/>
  <c r="I3" i="15"/>
  <c r="H3" i="15"/>
  <c r="G3" i="15"/>
  <c r="I4" i="7"/>
  <c r="H4" i="7"/>
  <c r="G4" i="7"/>
  <c r="I5" i="12"/>
  <c r="H5" i="12"/>
  <c r="G5" i="12"/>
  <c r="I4" i="4"/>
  <c r="H4" i="4"/>
  <c r="G4" i="4"/>
  <c r="I4" i="9"/>
  <c r="H4" i="9"/>
  <c r="G4" i="9"/>
  <c r="I4" i="10"/>
  <c r="H4" i="10"/>
  <c r="G4" i="10"/>
  <c r="H3" i="4"/>
  <c r="G3" i="4"/>
  <c r="I3" i="4" s="1"/>
  <c r="I2" i="15"/>
  <c r="H2" i="15"/>
  <c r="G2" i="15"/>
  <c r="I2" i="14"/>
  <c r="H2" i="14"/>
  <c r="G2" i="14"/>
  <c r="I3" i="12"/>
  <c r="I4" i="12"/>
  <c r="H3" i="12"/>
  <c r="H4" i="12"/>
  <c r="G4" i="12"/>
  <c r="I3" i="11"/>
  <c r="H3" i="11"/>
  <c r="G3" i="11"/>
  <c r="I2" i="4"/>
  <c r="H2" i="4"/>
  <c r="G2" i="4"/>
  <c r="H3" i="13"/>
  <c r="G3" i="13"/>
  <c r="I3" i="5"/>
  <c r="H3" i="5"/>
  <c r="G3" i="5"/>
  <c r="I3" i="7"/>
  <c r="H3" i="7"/>
  <c r="G3" i="7"/>
  <c r="I3" i="10"/>
  <c r="H3" i="10"/>
  <c r="G3" i="10"/>
  <c r="I3" i="9"/>
  <c r="H3" i="9"/>
  <c r="G3" i="9"/>
  <c r="G3" i="12"/>
  <c r="I2" i="13"/>
  <c r="H2" i="13"/>
  <c r="G2" i="13"/>
  <c r="I2" i="12"/>
  <c r="H2" i="12"/>
  <c r="G2" i="12"/>
  <c r="I2" i="11"/>
  <c r="H2" i="11"/>
  <c r="G2" i="11"/>
  <c r="I2" i="10"/>
  <c r="H2" i="10"/>
  <c r="G2" i="10"/>
  <c r="I2" i="9"/>
  <c r="H2" i="9"/>
  <c r="G2" i="9"/>
  <c r="I2" i="8"/>
  <c r="H2" i="8"/>
  <c r="G2" i="8"/>
  <c r="I2" i="7"/>
  <c r="H2" i="7"/>
  <c r="G2" i="7"/>
  <c r="I2" i="6"/>
  <c r="H2" i="6"/>
  <c r="G2" i="6"/>
  <c r="I2" i="5"/>
  <c r="H2" i="5"/>
  <c r="G2" i="5"/>
  <c r="I6" i="16" l="1"/>
  <c r="I6" i="13"/>
  <c r="I7" i="9"/>
  <c r="I6" i="7"/>
  <c r="I6" i="10"/>
  <c r="I5" i="5"/>
  <c r="I3" i="8"/>
  <c r="I4" i="8"/>
  <c r="I5" i="11"/>
  <c r="I4" i="11"/>
  <c r="I3" i="16"/>
  <c r="I3" i="13"/>
</calcChain>
</file>

<file path=xl/sharedStrings.xml><?xml version="1.0" encoding="utf-8"?>
<sst xmlns="http://schemas.openxmlformats.org/spreadsheetml/2006/main" count="512" uniqueCount="207">
  <si>
    <t>Authors</t>
  </si>
  <si>
    <t xml:space="preserve">Year  </t>
  </si>
  <si>
    <t xml:space="preserve">Region </t>
  </si>
  <si>
    <t>ID</t>
  </si>
  <si>
    <t>Study design</t>
  </si>
  <si>
    <t>Sample</t>
  </si>
  <si>
    <t>Female</t>
  </si>
  <si>
    <t xml:space="preserve">Male </t>
  </si>
  <si>
    <t>respose rate</t>
  </si>
  <si>
    <t xml:space="preserve">Death </t>
  </si>
  <si>
    <t xml:space="preserve">median follow up </t>
  </si>
  <si>
    <t xml:space="preserve">Mulgeta et al </t>
  </si>
  <si>
    <t>St. Paul referral Hospital and
Millennium Medical College, St. Peter Referral Hospital,
Zewuditu Memorial Hospital and Yekatit 12 Hospital</t>
  </si>
  <si>
    <t>Addis Ababa</t>
  </si>
  <si>
    <t>mortality</t>
  </si>
  <si>
    <t>9 months</t>
  </si>
  <si>
    <t>4112 child-years</t>
  </si>
  <si>
    <t xml:space="preserve">Author </t>
  </si>
  <si>
    <t>Year</t>
  </si>
  <si>
    <t>A=case(E)</t>
  </si>
  <si>
    <t>B=Contro(E)</t>
  </si>
  <si>
    <t>C=Case(NE)</t>
  </si>
  <si>
    <t>D=control(NE)</t>
  </si>
  <si>
    <t>E=A+C</t>
  </si>
  <si>
    <t>F=B+D</t>
  </si>
  <si>
    <t>total</t>
  </si>
  <si>
    <t>comparison</t>
  </si>
  <si>
    <t xml:space="preserve">Edessa et al </t>
  </si>
  <si>
    <t>Hiwot Fana Specialised University Hospital and Jugol Hospital</t>
  </si>
  <si>
    <t>609 child-years</t>
  </si>
  <si>
    <t>4 months</t>
  </si>
  <si>
    <t>R/follow up</t>
  </si>
  <si>
    <t xml:space="preserve">Kedir et al </t>
  </si>
  <si>
    <t>47 months (IQR=29, 62)</t>
  </si>
  <si>
    <t>30 months [Interquartile ranges
(IQR) 18 - 30 months]</t>
  </si>
  <si>
    <t>Adama Referral Hospital and Medical College</t>
  </si>
  <si>
    <t>Oromia</t>
  </si>
  <si>
    <t>January 1st 2006 to march 6th 2013</t>
  </si>
  <si>
    <t xml:space="preserve">Follow up period </t>
  </si>
  <si>
    <t>September 2010 to March 2013</t>
  </si>
  <si>
    <t>January 1,
2008 to December
31, 2015</t>
  </si>
  <si>
    <t xml:space="preserve">2078 child years </t>
  </si>
  <si>
    <t xml:space="preserve">Alebel et al </t>
  </si>
  <si>
    <t>January 2012 to February 2017</t>
  </si>
  <si>
    <t>Amhara</t>
  </si>
  <si>
    <t>1216.7 child years</t>
  </si>
  <si>
    <t>Debre
Markos Referral Hospital, Felege Hiwot Comprehensive
Specialized Hospital, and University of Gondar Compre-
hensive Specialized Hospital</t>
  </si>
  <si>
    <t>NR</t>
  </si>
  <si>
    <t>April 2005 to December 2008</t>
  </si>
  <si>
    <t xml:space="preserve">Asfawesen et al </t>
  </si>
  <si>
    <t>All African Leprosy and Rehabilita-
tion Centre</t>
  </si>
  <si>
    <t>16 months (IQR = 6–24
months)</t>
  </si>
  <si>
    <t>23 months</t>
  </si>
  <si>
    <t>68 months (quartile range (IQR) of 62.0 to
83.0 months</t>
  </si>
  <si>
    <t xml:space="preserve">Ebissa et al </t>
  </si>
  <si>
    <t>January 2008 to December 2009</t>
  </si>
  <si>
    <t>Black Lion, Yekatit 12,
Zewditu, and ALERT hospitals</t>
  </si>
  <si>
    <t>1054 child years</t>
  </si>
  <si>
    <t>Koye et al</t>
  </si>
  <si>
    <t>January
1st, 2006 - March 31st, 2011</t>
  </si>
  <si>
    <t>22 months (ranging
between 1 and 62 months, IQR=28 months)</t>
  </si>
  <si>
    <t>median /mean survival</t>
  </si>
  <si>
    <t>56.5 months (95% CI:
54.62, 58.38 months)= mean</t>
  </si>
  <si>
    <t>12.40 per 1000 child-years</t>
  </si>
  <si>
    <t>45.98 per 1000 child-years</t>
  </si>
  <si>
    <t>20.69  per 1000 child-years</t>
  </si>
  <si>
    <t>55.03 per 1000 child-years</t>
  </si>
  <si>
    <t>Gebremedhin et al</t>
  </si>
  <si>
    <t>1,186.25 child years</t>
  </si>
  <si>
    <t>16.85  per 1000 child-years</t>
  </si>
  <si>
    <t>June 2006 to June 2011</t>
  </si>
  <si>
    <t>Mekelle hospital</t>
  </si>
  <si>
    <t>Tigray</t>
  </si>
  <si>
    <t>36 months with IQR of 17 to 50 months</t>
  </si>
  <si>
    <t xml:space="preserve">Bitew et al </t>
  </si>
  <si>
    <t>February, 2006 to March, 2014</t>
  </si>
  <si>
    <t>21.02 per 1000
child years</t>
  </si>
  <si>
    <t>40.05 months; IQR 1 and 97 months</t>
  </si>
  <si>
    <t>761.9 child years</t>
  </si>
  <si>
    <t>SNNPR</t>
  </si>
  <si>
    <t>3 hospitals and 68 health centers and 2
non-governmental health centers in Wolaita Zone</t>
  </si>
  <si>
    <t>February 2005 to March 2017</t>
  </si>
  <si>
    <t>1167.67 child-
years</t>
  </si>
  <si>
    <t>University of Gon-
dar Comprehensive Specialized Hospital.</t>
  </si>
  <si>
    <t>32.7 per 1000 child-
years</t>
  </si>
  <si>
    <t>4
(IQR; 1.9–6.5) years</t>
  </si>
  <si>
    <t xml:space="preserve">40 per 1000
child-years </t>
  </si>
  <si>
    <t>Biyazin et al</t>
  </si>
  <si>
    <t>January 1st,
2014 to December 31, 2018.</t>
  </si>
  <si>
    <t>mean survival time of 55.54 (± 0.83) (95% CI: 53.90–57.17) months</t>
  </si>
  <si>
    <t>626 Child-Year</t>
  </si>
  <si>
    <t>25.6 per 1000 child-years</t>
  </si>
  <si>
    <t>Debre Markos Referral Hospital (DMRH)
and Shegaw Mota District Hospital</t>
  </si>
  <si>
    <t xml:space="preserve">Arage et al </t>
  </si>
  <si>
    <t>Debre Tabor General Hospital and Dessie Referral
Hospital</t>
  </si>
  <si>
    <t>December 2005 to November 2015</t>
  </si>
  <si>
    <t>The median
survival time was 91.6 months (95% confidence interval: 89.0–94.2)</t>
  </si>
  <si>
    <t>1,548.6 child years</t>
  </si>
  <si>
    <t>62.64 per 1000 child-
years</t>
  </si>
  <si>
    <t>Chekole et al</t>
  </si>
  <si>
    <t>1 September 2010 to 30 August 2019</t>
  </si>
  <si>
    <t xml:space="preserve">Bahirdar city administrative </t>
  </si>
  <si>
    <t>2,505.19 child- years</t>
  </si>
  <si>
    <t>The median follow-up
time was 51 months</t>
  </si>
  <si>
    <t>10.78 per 1000 child-years</t>
  </si>
  <si>
    <t>Sidamo and Hebo</t>
  </si>
  <si>
    <t>the Arba Minch Hospital and Arba
Minch Health Center</t>
  </si>
  <si>
    <t>Andargie et al</t>
  </si>
  <si>
    <t>University of Gondar
Comprehensive Specialized Hospital</t>
  </si>
  <si>
    <t xml:space="preserve">Felege Hiwot Referral Hospital </t>
  </si>
  <si>
    <t>January 2009 to December 2016</t>
  </si>
  <si>
    <t>mean survival time was 82.3 (95% CI=
79.48 - 85.14) months</t>
  </si>
  <si>
    <t>median follow up period of 50 (IQR = 24-80) months</t>
  </si>
  <si>
    <t>2719.5 child -years</t>
  </si>
  <si>
    <t>23.90 per 1000 child years</t>
  </si>
  <si>
    <t>2008 and 2013 and who followed
through April 2015</t>
  </si>
  <si>
    <t>1476 child years</t>
  </si>
  <si>
    <t>31.17 per 1000 child years</t>
  </si>
  <si>
    <t>2007 to 2009</t>
  </si>
  <si>
    <t>Atnafu and Wencheko</t>
  </si>
  <si>
    <t>Felege-Hiwot Referral Hospital</t>
  </si>
  <si>
    <t>548.75 child years</t>
  </si>
  <si>
    <t>129.38 per 1000 child years</t>
  </si>
  <si>
    <t>22.4 months with SD  of 0.7 months</t>
  </si>
  <si>
    <t>21 June 2003 to 15 March 2015</t>
  </si>
  <si>
    <t>Gesesew et al</t>
  </si>
  <si>
    <t>median follow up times of 49 months</t>
  </si>
  <si>
    <t xml:space="preserve">22.20 per 100o child years </t>
  </si>
  <si>
    <t>1171.17 child years</t>
  </si>
  <si>
    <t>Jimma University Teaching Hospital
(JUTH)</t>
  </si>
  <si>
    <t xml:space="preserve">Dawit et al </t>
  </si>
  <si>
    <t>1st Jan-
uary 2009 to 31stDecember 2018</t>
  </si>
  <si>
    <t>seven selected public hospitals in
Southern Ethiopia</t>
  </si>
  <si>
    <t xml:space="preserve">1581.3 child years </t>
  </si>
  <si>
    <t>median follow-up period of six(IQR: 3–8) years</t>
  </si>
  <si>
    <t xml:space="preserve">29.72 per 1000 children </t>
  </si>
  <si>
    <t>Gemechu et al</t>
  </si>
  <si>
    <t>January 2009 to December
2019</t>
  </si>
  <si>
    <t>Hawasa University Referral Hos-
pital , Wolaita Sodo University Teaching Referral
Hospital , Nigist Eleni Mohammad Memorial Refer-
ral Hospital , Yirgalem General Hospital , Arba
Minch General Hospital , and Jinka General Hospital</t>
  </si>
  <si>
    <t>1257.17 child-years of
observation</t>
  </si>
  <si>
    <t>27.84 per 1000 child years</t>
  </si>
  <si>
    <t>The median follow up
time was 4.5 years</t>
  </si>
  <si>
    <t xml:space="preserve">Chanie et al </t>
  </si>
  <si>
    <t>Debre Tabor Compressive Specialized Hospital,
Gondar Compressive Specialized Hospital, and South Gondar primary Hospitals</t>
  </si>
  <si>
    <t>March 1, 2014, to January 12, 2021</t>
  </si>
  <si>
    <t>1,063.17 years at risk</t>
  </si>
  <si>
    <t>36.68 per 1000 child -years</t>
  </si>
  <si>
    <t>range from 04 to 167 months days</t>
  </si>
  <si>
    <t xml:space="preserve">Nigussie et al </t>
  </si>
  <si>
    <t>(2008-2018)</t>
  </si>
  <si>
    <t>a mean survival time
of 10.75 (95% CI; 10.37 -11.14) months</t>
  </si>
  <si>
    <t xml:space="preserve">2574 years at risk </t>
  </si>
  <si>
    <t>Tagesse and Abebe</t>
  </si>
  <si>
    <t>2011 to 2015</t>
  </si>
  <si>
    <t>Tikur Anbessa Specialized
Hospital</t>
  </si>
  <si>
    <t>a median of 36 months with inter-
quartile range (IQR) from 18 months to 44
months</t>
  </si>
  <si>
    <t>19.95per 1000 child- years</t>
  </si>
  <si>
    <t>1103 person years of follow up</t>
  </si>
  <si>
    <t>Mekelle Hospital , Alamata Hospital  and Maychew Hospital</t>
  </si>
  <si>
    <t xml:space="preserve">Health facilities </t>
  </si>
  <si>
    <t xml:space="preserve">total child years at risk </t>
  </si>
  <si>
    <t xml:space="preserve">Person time </t>
  </si>
  <si>
    <t>Harari</t>
  </si>
  <si>
    <t>31.23 per 1000 child-years</t>
  </si>
  <si>
    <t xml:space="preserve">329 
child-years </t>
  </si>
  <si>
    <t>40.00per 1000 person-
years</t>
  </si>
  <si>
    <t>14.76 per 1000 child years</t>
  </si>
  <si>
    <t>YY</t>
  </si>
  <si>
    <t xml:space="preserve">2016 and above  </t>
  </si>
  <si>
    <t>2016 and above</t>
  </si>
  <si>
    <t>Before 2016</t>
  </si>
  <si>
    <t>SS</t>
  </si>
  <si>
    <t>&lt;500</t>
  </si>
  <si>
    <t>≥500</t>
  </si>
  <si>
    <t>HIV/TB</t>
  </si>
  <si>
    <t>rural vs urban</t>
  </si>
  <si>
    <t>yes vs no</t>
  </si>
  <si>
    <t>Chanie et al</t>
  </si>
  <si>
    <t>yes no</t>
  </si>
  <si>
    <t>&lt;10 mg vs</t>
  </si>
  <si>
    <t>Dawit et al</t>
  </si>
  <si>
    <t>Alebel et al</t>
  </si>
  <si>
    <t>stunted vs normal</t>
  </si>
  <si>
    <t>wasted /normal</t>
  </si>
  <si>
    <t>Ebissa et al</t>
  </si>
  <si>
    <t>III&amp;IV vs I&amp;II</t>
  </si>
  <si>
    <t>???</t>
  </si>
  <si>
    <t>No vs Yes</t>
  </si>
  <si>
    <t xml:space="preserve">No vs Yes </t>
  </si>
  <si>
    <t>underweight  vs normal</t>
  </si>
  <si>
    <t xml:space="preserve">Koye et al </t>
  </si>
  <si>
    <t>Delay/regress vs appropriate</t>
  </si>
  <si>
    <t>CD4 count below the threshold vs above threshold</t>
  </si>
  <si>
    <t xml:space="preserve">Gebremedhin et al </t>
  </si>
  <si>
    <t xml:space="preserve">Gemechu et al </t>
  </si>
  <si>
    <t>Bedridden vs working/ambulatory</t>
  </si>
  <si>
    <t xml:space="preserve">Atalell et al </t>
  </si>
  <si>
    <t>Atalell et al</t>
  </si>
  <si>
    <t xml:space="preserve">poor/fair / good </t>
  </si>
  <si>
    <t xml:space="preserve"> Biyazin et al </t>
  </si>
  <si>
    <t xml:space="preserve">Biyazin et al </t>
  </si>
  <si>
    <t xml:space="preserve">Andargie et al </t>
  </si>
  <si>
    <r>
      <t>≥</t>
    </r>
    <r>
      <rPr>
        <sz val="9.6"/>
        <color theme="1"/>
        <rFont val="Times New Roman"/>
        <family val="1"/>
      </rPr>
      <t xml:space="preserve"> 500</t>
    </r>
  </si>
  <si>
    <r>
      <t>&lt;</t>
    </r>
    <r>
      <rPr>
        <sz val="9.6"/>
        <color theme="1"/>
        <rFont val="Times New Roman"/>
        <family val="1"/>
      </rPr>
      <t>500</t>
    </r>
  </si>
  <si>
    <r>
      <t>≥</t>
    </r>
    <r>
      <rPr>
        <sz val="9.6"/>
        <rFont val="Times New Roman"/>
        <family val="1"/>
      </rPr>
      <t>500</t>
    </r>
  </si>
  <si>
    <t xml:space="preserve">NVP vs others </t>
  </si>
  <si>
    <t>Atnafu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</si>
</sst>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.6"/>
      <color theme="1"/>
      <name val="Times New Roman"/>
      <family val="1"/>
    </font>
    <font>
      <sz val="9.6"/>
      <name val="Times New Roman"/>
      <family val="1"/>
    </font>
    <font>
      <sz val="12"/>
      <color theme="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/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1" fillId="0" borderId="0" xfId="0" applyFont="1" applyFill="1" applyBorder="1" applyAlignment="1"/>
    <xf numFmtId="0" fontId="1" fillId="3" borderId="0" xfId="0" applyNumberFormat="1" applyFont="1" applyFill="1" applyBorder="1"/>
    <xf numFmtId="0" fontId="1" fillId="0" borderId="0" xfId="0" applyNumberFormat="1" applyFont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wrapText="1"/>
    </xf>
    <xf numFmtId="0" fontId="3" fillId="0" borderId="1" xfId="0" applyFont="1" applyFill="1" applyBorder="1"/>
    <xf numFmtId="0" fontId="1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8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opLeftCell="G18" zoomScale="60" zoomScaleNormal="60" workbookViewId="0">
      <selection activeCell="O34" sqref="O34"/>
    </sheetView>
  </sheetViews>
  <sheetFormatPr defaultRowHeight="15" x14ac:dyDescent="0.25"/>
  <cols>
    <col min="1" max="1" width="4.28515625" style="6" customWidth="1"/>
    <col min="2" max="2" width="30" style="2" customWidth="1"/>
    <col min="3" max="3" width="8" style="3" customWidth="1"/>
    <col min="4" max="4" width="48.140625" style="3" customWidth="1"/>
    <col min="5" max="5" width="9.42578125" style="3" customWidth="1"/>
    <col min="6" max="6" width="19.42578125" style="3" customWidth="1"/>
    <col min="7" max="7" width="17.140625" style="3" customWidth="1"/>
    <col min="8" max="8" width="18.7109375" style="6" customWidth="1"/>
    <col min="9" max="9" width="41.140625" style="2" customWidth="1"/>
    <col min="10" max="11" width="9" style="17" customWidth="1"/>
    <col min="12" max="12" width="8.140625" style="17" customWidth="1"/>
    <col min="13" max="13" width="13.85546875" style="16" customWidth="1"/>
    <col min="14" max="14" width="15.7109375" style="4" customWidth="1"/>
    <col min="15" max="15" width="14.7109375" style="34" customWidth="1"/>
    <col min="16" max="16" width="33.140625" style="4" customWidth="1"/>
    <col min="17" max="17" width="23.7109375" style="4" customWidth="1"/>
    <col min="18" max="18" width="22.5703125" style="4" customWidth="1"/>
    <col min="19" max="19" width="27.140625" style="4" customWidth="1"/>
    <col min="20" max="20" width="15.5703125" style="4" customWidth="1"/>
    <col min="21" max="21" width="9.7109375" style="2" customWidth="1"/>
    <col min="22" max="22" width="9.5703125" style="2" customWidth="1"/>
    <col min="23" max="23" width="122.7109375" style="2" customWidth="1"/>
    <col min="24" max="16384" width="9.140625" style="2"/>
  </cols>
  <sheetData>
    <row r="1" spans="1:25" s="1" customFormat="1" ht="39.950000000000003" customHeight="1" x14ac:dyDescent="0.25">
      <c r="A1" s="38" t="s">
        <v>3</v>
      </c>
      <c r="B1" s="38" t="s">
        <v>0</v>
      </c>
      <c r="C1" s="39" t="s">
        <v>1</v>
      </c>
      <c r="D1" s="39" t="s">
        <v>159</v>
      </c>
      <c r="E1" s="39" t="s">
        <v>174</v>
      </c>
      <c r="F1" s="39" t="s">
        <v>167</v>
      </c>
      <c r="G1" s="39" t="s">
        <v>2</v>
      </c>
      <c r="H1" s="39" t="s">
        <v>4</v>
      </c>
      <c r="I1" s="39" t="s">
        <v>38</v>
      </c>
      <c r="J1" s="40" t="s">
        <v>5</v>
      </c>
      <c r="K1" s="40" t="s">
        <v>171</v>
      </c>
      <c r="L1" s="40" t="s">
        <v>7</v>
      </c>
      <c r="M1" s="40" t="s">
        <v>6</v>
      </c>
      <c r="N1" s="40" t="s">
        <v>9</v>
      </c>
      <c r="O1" s="40" t="s">
        <v>8</v>
      </c>
      <c r="P1" s="40" t="s">
        <v>14</v>
      </c>
      <c r="Q1" s="40" t="s">
        <v>161</v>
      </c>
      <c r="R1" s="40" t="s">
        <v>160</v>
      </c>
      <c r="S1" s="40" t="s">
        <v>10</v>
      </c>
      <c r="T1" s="40" t="s">
        <v>61</v>
      </c>
      <c r="U1" s="15"/>
      <c r="V1" s="15"/>
      <c r="W1" s="15"/>
      <c r="X1" s="15"/>
      <c r="Y1" s="6"/>
    </row>
    <row r="2" spans="1:25" s="6" customFormat="1" ht="39.950000000000003" customHeight="1" x14ac:dyDescent="0.25">
      <c r="A2" s="5">
        <v>1</v>
      </c>
      <c r="B2" s="5" t="s">
        <v>11</v>
      </c>
      <c r="C2" s="5">
        <v>2017</v>
      </c>
      <c r="D2" s="13" t="s">
        <v>12</v>
      </c>
      <c r="E2" s="13"/>
      <c r="F2" s="46" t="s">
        <v>168</v>
      </c>
      <c r="G2" s="5" t="s">
        <v>13</v>
      </c>
      <c r="H2" s="13" t="s">
        <v>31</v>
      </c>
      <c r="I2" s="13" t="s">
        <v>40</v>
      </c>
      <c r="J2" s="9">
        <v>757</v>
      </c>
      <c r="K2" s="49" t="s">
        <v>202</v>
      </c>
      <c r="L2" s="5">
        <v>386</v>
      </c>
      <c r="M2" s="5">
        <v>371</v>
      </c>
      <c r="N2" s="5">
        <v>51</v>
      </c>
      <c r="O2" s="5">
        <v>100</v>
      </c>
      <c r="P2" s="13" t="s">
        <v>63</v>
      </c>
      <c r="Q2" s="13">
        <v>4112</v>
      </c>
      <c r="R2" s="13" t="s">
        <v>16</v>
      </c>
      <c r="S2" s="13" t="s">
        <v>53</v>
      </c>
      <c r="T2" s="13" t="s">
        <v>15</v>
      </c>
    </row>
    <row r="3" spans="1:25" ht="39.950000000000003" customHeight="1" x14ac:dyDescent="0.25">
      <c r="A3" s="5">
        <v>2</v>
      </c>
      <c r="B3" s="5" t="s">
        <v>125</v>
      </c>
      <c r="C3" s="5">
        <v>2018</v>
      </c>
      <c r="D3" s="13" t="s">
        <v>129</v>
      </c>
      <c r="E3" s="13"/>
      <c r="F3" s="46" t="s">
        <v>169</v>
      </c>
      <c r="G3" s="23" t="s">
        <v>36</v>
      </c>
      <c r="H3" s="29" t="s">
        <v>31</v>
      </c>
      <c r="I3" s="22" t="s">
        <v>124</v>
      </c>
      <c r="J3" s="20">
        <v>399</v>
      </c>
      <c r="K3" s="50" t="s">
        <v>203</v>
      </c>
      <c r="L3" s="20">
        <v>209</v>
      </c>
      <c r="M3" s="20">
        <v>190</v>
      </c>
      <c r="N3" s="20">
        <v>26</v>
      </c>
      <c r="O3" s="9">
        <v>100</v>
      </c>
      <c r="P3" s="20" t="s">
        <v>127</v>
      </c>
      <c r="Q3" s="20">
        <v>1171.17</v>
      </c>
      <c r="R3" s="20" t="s">
        <v>128</v>
      </c>
      <c r="S3" s="21" t="s">
        <v>126</v>
      </c>
      <c r="T3" s="20"/>
    </row>
    <row r="4" spans="1:25" s="6" customFormat="1" ht="39.950000000000003" customHeight="1" x14ac:dyDescent="0.25">
      <c r="A4" s="5">
        <v>3</v>
      </c>
      <c r="B4" s="5" t="s">
        <v>27</v>
      </c>
      <c r="C4" s="5">
        <v>2016</v>
      </c>
      <c r="D4" s="13" t="s">
        <v>28</v>
      </c>
      <c r="E4" s="13"/>
      <c r="F4" s="46" t="s">
        <v>169</v>
      </c>
      <c r="G4" s="5" t="s">
        <v>162</v>
      </c>
      <c r="H4" s="13" t="s">
        <v>31</v>
      </c>
      <c r="I4" s="13" t="s">
        <v>39</v>
      </c>
      <c r="J4" s="9">
        <v>305</v>
      </c>
      <c r="K4" s="49" t="s">
        <v>172</v>
      </c>
      <c r="L4" s="5">
        <v>146</v>
      </c>
      <c r="M4" s="5">
        <v>159</v>
      </c>
      <c r="N4" s="5">
        <v>28</v>
      </c>
      <c r="O4" s="5">
        <v>100</v>
      </c>
      <c r="P4" s="13" t="s">
        <v>64</v>
      </c>
      <c r="Q4" s="5">
        <v>609</v>
      </c>
      <c r="R4" s="5" t="s">
        <v>29</v>
      </c>
      <c r="S4" s="13" t="s">
        <v>34</v>
      </c>
      <c r="T4" s="31" t="s">
        <v>30</v>
      </c>
    </row>
    <row r="5" spans="1:25" ht="39.950000000000003" customHeight="1" x14ac:dyDescent="0.25">
      <c r="A5" s="5">
        <v>4</v>
      </c>
      <c r="B5" s="5" t="s">
        <v>142</v>
      </c>
      <c r="C5" s="5">
        <v>2021</v>
      </c>
      <c r="D5" s="13" t="s">
        <v>143</v>
      </c>
      <c r="E5" s="13"/>
      <c r="F5" s="46" t="s">
        <v>169</v>
      </c>
      <c r="G5" s="23" t="s">
        <v>44</v>
      </c>
      <c r="H5" s="29" t="s">
        <v>31</v>
      </c>
      <c r="I5" s="22" t="s">
        <v>144</v>
      </c>
      <c r="J5" s="20">
        <v>239</v>
      </c>
      <c r="K5" s="50" t="s">
        <v>172</v>
      </c>
      <c r="L5" s="20">
        <v>122</v>
      </c>
      <c r="M5" s="20">
        <v>117</v>
      </c>
      <c r="N5" s="20">
        <v>39</v>
      </c>
      <c r="O5" s="9">
        <v>100</v>
      </c>
      <c r="P5" s="21" t="s">
        <v>146</v>
      </c>
      <c r="Q5" s="20">
        <v>1063.17</v>
      </c>
      <c r="R5" s="20" t="s">
        <v>145</v>
      </c>
      <c r="S5" s="24" t="s">
        <v>147</v>
      </c>
      <c r="T5" s="20"/>
    </row>
    <row r="6" spans="1:25" s="6" customFormat="1" ht="39.950000000000003" customHeight="1" x14ac:dyDescent="0.25">
      <c r="A6" s="5">
        <v>5</v>
      </c>
      <c r="B6" s="10" t="s">
        <v>32</v>
      </c>
      <c r="C6" s="10">
        <v>2014</v>
      </c>
      <c r="D6" s="11" t="s">
        <v>35</v>
      </c>
      <c r="E6" s="11"/>
      <c r="F6" s="47" t="s">
        <v>170</v>
      </c>
      <c r="G6" s="11" t="s">
        <v>36</v>
      </c>
      <c r="H6" s="13" t="s">
        <v>31</v>
      </c>
      <c r="I6" s="11" t="s">
        <v>37</v>
      </c>
      <c r="J6" s="12">
        <v>560</v>
      </c>
      <c r="K6" s="51" t="s">
        <v>204</v>
      </c>
      <c r="L6" s="10">
        <v>277</v>
      </c>
      <c r="M6" s="10">
        <v>283</v>
      </c>
      <c r="N6" s="10">
        <v>43</v>
      </c>
      <c r="O6" s="10">
        <v>100</v>
      </c>
      <c r="P6" s="11" t="s">
        <v>65</v>
      </c>
      <c r="Q6" s="10">
        <v>2078</v>
      </c>
      <c r="R6" s="10" t="s">
        <v>41</v>
      </c>
      <c r="S6" s="11" t="s">
        <v>33</v>
      </c>
      <c r="T6" s="10"/>
    </row>
    <row r="7" spans="1:25" ht="39.950000000000003" customHeight="1" x14ac:dyDescent="0.25">
      <c r="A7" s="5">
        <v>6</v>
      </c>
      <c r="B7" s="5" t="s">
        <v>119</v>
      </c>
      <c r="C7" s="5">
        <v>2012</v>
      </c>
      <c r="D7" s="5" t="s">
        <v>120</v>
      </c>
      <c r="E7" s="5"/>
      <c r="F7" s="48" t="s">
        <v>170</v>
      </c>
      <c r="G7" s="23" t="s">
        <v>44</v>
      </c>
      <c r="H7" s="29" t="s">
        <v>31</v>
      </c>
      <c r="I7" s="19" t="s">
        <v>118</v>
      </c>
      <c r="J7" s="20">
        <v>255</v>
      </c>
      <c r="K7" s="50" t="s">
        <v>172</v>
      </c>
      <c r="L7" s="20">
        <v>141</v>
      </c>
      <c r="M7" s="20">
        <v>114</v>
      </c>
      <c r="N7" s="20">
        <v>71</v>
      </c>
      <c r="O7" s="9">
        <v>100</v>
      </c>
      <c r="P7" s="20" t="s">
        <v>122</v>
      </c>
      <c r="Q7" s="20">
        <v>548.75</v>
      </c>
      <c r="R7" s="20" t="s">
        <v>121</v>
      </c>
      <c r="S7" s="20" t="s">
        <v>47</v>
      </c>
      <c r="T7" s="21" t="s">
        <v>123</v>
      </c>
    </row>
    <row r="8" spans="1:25" ht="39.950000000000003" customHeight="1" x14ac:dyDescent="0.25">
      <c r="A8" s="5">
        <v>7</v>
      </c>
      <c r="B8" s="5" t="s">
        <v>130</v>
      </c>
      <c r="C8" s="5">
        <v>2021</v>
      </c>
      <c r="D8" s="13" t="s">
        <v>132</v>
      </c>
      <c r="E8" s="13"/>
      <c r="F8" s="46" t="s">
        <v>169</v>
      </c>
      <c r="G8" s="23" t="s">
        <v>79</v>
      </c>
      <c r="H8" s="29" t="s">
        <v>31</v>
      </c>
      <c r="I8" s="19" t="s">
        <v>131</v>
      </c>
      <c r="J8" s="20">
        <v>274</v>
      </c>
      <c r="K8" s="50" t="s">
        <v>172</v>
      </c>
      <c r="L8" s="20">
        <v>139</v>
      </c>
      <c r="M8" s="20">
        <v>135</v>
      </c>
      <c r="N8" s="20">
        <v>47</v>
      </c>
      <c r="O8" s="9">
        <v>95.81</v>
      </c>
      <c r="P8" s="20" t="s">
        <v>135</v>
      </c>
      <c r="Q8" s="20">
        <v>1581.3</v>
      </c>
      <c r="R8" s="20" t="s">
        <v>133</v>
      </c>
      <c r="S8" s="21" t="s">
        <v>134</v>
      </c>
      <c r="T8" s="20"/>
    </row>
    <row r="9" spans="1:25" s="6" customFormat="1" ht="39.950000000000003" customHeight="1" x14ac:dyDescent="0.25">
      <c r="A9" s="5">
        <v>8</v>
      </c>
      <c r="B9" s="5" t="s">
        <v>42</v>
      </c>
      <c r="C9" s="5">
        <v>2020</v>
      </c>
      <c r="D9" s="13" t="s">
        <v>46</v>
      </c>
      <c r="E9" s="13"/>
      <c r="F9" s="46" t="s">
        <v>169</v>
      </c>
      <c r="G9" s="5" t="s">
        <v>44</v>
      </c>
      <c r="H9" s="5" t="s">
        <v>31</v>
      </c>
      <c r="I9" s="13" t="s">
        <v>43</v>
      </c>
      <c r="J9" s="9">
        <v>538</v>
      </c>
      <c r="K9" s="49" t="s">
        <v>173</v>
      </c>
      <c r="L9" s="5">
        <v>260</v>
      </c>
      <c r="M9" s="5">
        <v>278</v>
      </c>
      <c r="N9" s="5">
        <v>38</v>
      </c>
      <c r="O9" s="5">
        <v>97.29</v>
      </c>
      <c r="P9" s="5" t="s">
        <v>163</v>
      </c>
      <c r="Q9" s="5">
        <v>1216.7</v>
      </c>
      <c r="R9" s="5" t="s">
        <v>45</v>
      </c>
      <c r="S9" s="5" t="s">
        <v>47</v>
      </c>
      <c r="T9" s="5" t="s">
        <v>47</v>
      </c>
    </row>
    <row r="10" spans="1:25" s="6" customFormat="1" ht="39.950000000000003" customHeight="1" x14ac:dyDescent="0.25">
      <c r="A10" s="5">
        <v>9</v>
      </c>
      <c r="B10" s="5" t="s">
        <v>49</v>
      </c>
      <c r="C10" s="5">
        <v>2011</v>
      </c>
      <c r="D10" s="5" t="s">
        <v>50</v>
      </c>
      <c r="E10" s="5"/>
      <c r="F10" s="48" t="s">
        <v>170</v>
      </c>
      <c r="G10" s="5" t="s">
        <v>13</v>
      </c>
      <c r="H10" s="5" t="s">
        <v>31</v>
      </c>
      <c r="I10" s="13" t="s">
        <v>48</v>
      </c>
      <c r="J10" s="9">
        <v>482</v>
      </c>
      <c r="K10" s="49" t="s">
        <v>172</v>
      </c>
      <c r="L10" s="5">
        <v>235</v>
      </c>
      <c r="M10" s="5">
        <v>247</v>
      </c>
      <c r="N10" s="5">
        <v>13</v>
      </c>
      <c r="O10" s="5">
        <v>100</v>
      </c>
      <c r="P10" s="5" t="s">
        <v>165</v>
      </c>
      <c r="Q10" s="5">
        <v>329</v>
      </c>
      <c r="R10" s="5" t="s">
        <v>164</v>
      </c>
      <c r="S10" s="5" t="s">
        <v>51</v>
      </c>
      <c r="T10" s="32" t="s">
        <v>52</v>
      </c>
    </row>
    <row r="11" spans="1:25" s="6" customFormat="1" ht="39.950000000000003" customHeight="1" x14ac:dyDescent="0.25">
      <c r="A11" s="5">
        <v>10</v>
      </c>
      <c r="B11" s="10" t="s">
        <v>54</v>
      </c>
      <c r="C11" s="10">
        <v>2015</v>
      </c>
      <c r="D11" s="11" t="s">
        <v>56</v>
      </c>
      <c r="E11" s="11"/>
      <c r="F11" s="47" t="s">
        <v>170</v>
      </c>
      <c r="G11" s="10" t="s">
        <v>13</v>
      </c>
      <c r="H11" s="10" t="s">
        <v>31</v>
      </c>
      <c r="I11" s="10" t="s">
        <v>55</v>
      </c>
      <c r="J11" s="12">
        <v>556</v>
      </c>
      <c r="K11" s="51" t="s">
        <v>173</v>
      </c>
      <c r="L11" s="10">
        <v>292</v>
      </c>
      <c r="M11" s="10">
        <v>264</v>
      </c>
      <c r="N11" s="10">
        <v>58</v>
      </c>
      <c r="O11" s="10">
        <v>100</v>
      </c>
      <c r="P11" s="11" t="s">
        <v>66</v>
      </c>
      <c r="Q11" s="10">
        <v>1054</v>
      </c>
      <c r="R11" s="10" t="s">
        <v>57</v>
      </c>
      <c r="S11" s="10" t="s">
        <v>47</v>
      </c>
      <c r="T11" s="10" t="s">
        <v>47</v>
      </c>
    </row>
    <row r="12" spans="1:25" ht="39.950000000000003" customHeight="1" x14ac:dyDescent="0.25">
      <c r="A12" s="5">
        <v>11</v>
      </c>
      <c r="B12" s="5" t="s">
        <v>148</v>
      </c>
      <c r="C12" s="5">
        <v>2022</v>
      </c>
      <c r="D12" s="13" t="s">
        <v>158</v>
      </c>
      <c r="E12" s="13"/>
      <c r="F12" s="46" t="s">
        <v>169</v>
      </c>
      <c r="G12" s="25" t="s">
        <v>72</v>
      </c>
      <c r="H12" s="30" t="s">
        <v>31</v>
      </c>
      <c r="I12" s="26" t="s">
        <v>149</v>
      </c>
      <c r="J12" s="27">
        <v>253</v>
      </c>
      <c r="K12" s="52" t="s">
        <v>172</v>
      </c>
      <c r="L12" s="27">
        <v>122</v>
      </c>
      <c r="M12" s="27">
        <v>131</v>
      </c>
      <c r="N12" s="27">
        <v>38</v>
      </c>
      <c r="O12" s="35">
        <v>89.7</v>
      </c>
      <c r="P12" s="27" t="s">
        <v>166</v>
      </c>
      <c r="Q12" s="27">
        <v>2574</v>
      </c>
      <c r="R12" s="28" t="s">
        <v>151</v>
      </c>
      <c r="S12" s="28"/>
      <c r="T12" s="28" t="s">
        <v>150</v>
      </c>
    </row>
    <row r="13" spans="1:25" s="6" customFormat="1" ht="39.950000000000003" customHeight="1" x14ac:dyDescent="0.25">
      <c r="A13" s="5">
        <v>12</v>
      </c>
      <c r="B13" s="5" t="s">
        <v>58</v>
      </c>
      <c r="C13" s="5">
        <v>2012</v>
      </c>
      <c r="D13" s="13" t="s">
        <v>109</v>
      </c>
      <c r="E13" s="13"/>
      <c r="F13" s="46" t="s">
        <v>170</v>
      </c>
      <c r="G13" s="5" t="s">
        <v>44</v>
      </c>
      <c r="H13" s="10" t="s">
        <v>31</v>
      </c>
      <c r="I13" s="11" t="s">
        <v>59</v>
      </c>
      <c r="J13" s="9">
        <v>549</v>
      </c>
      <c r="K13" s="49" t="s">
        <v>173</v>
      </c>
      <c r="L13" s="5">
        <v>286</v>
      </c>
      <c r="M13" s="5">
        <v>263</v>
      </c>
      <c r="N13" s="5">
        <v>41</v>
      </c>
      <c r="O13" s="5">
        <v>100</v>
      </c>
      <c r="P13" s="5" t="s">
        <v>86</v>
      </c>
      <c r="Q13" s="5">
        <v>1025</v>
      </c>
      <c r="R13" s="5">
        <v>1025</v>
      </c>
      <c r="S13" s="13" t="s">
        <v>60</v>
      </c>
      <c r="T13" s="13" t="s">
        <v>62</v>
      </c>
    </row>
    <row r="14" spans="1:25" s="6" customFormat="1" ht="39.950000000000003" customHeight="1" x14ac:dyDescent="0.25">
      <c r="A14" s="5">
        <v>13</v>
      </c>
      <c r="B14" s="5" t="s">
        <v>67</v>
      </c>
      <c r="C14" s="5">
        <v>2013</v>
      </c>
      <c r="D14" s="5" t="s">
        <v>71</v>
      </c>
      <c r="E14" s="5"/>
      <c r="F14" s="48" t="s">
        <v>170</v>
      </c>
      <c r="G14" s="5" t="s">
        <v>72</v>
      </c>
      <c r="H14" s="5" t="s">
        <v>31</v>
      </c>
      <c r="I14" s="5" t="s">
        <v>70</v>
      </c>
      <c r="J14" s="9">
        <v>416</v>
      </c>
      <c r="K14" s="49" t="s">
        <v>172</v>
      </c>
      <c r="L14" s="5">
        <v>200</v>
      </c>
      <c r="M14" s="5">
        <v>216</v>
      </c>
      <c r="N14" s="5">
        <v>20</v>
      </c>
      <c r="O14" s="5">
        <v>96.4</v>
      </c>
      <c r="P14" s="5" t="s">
        <v>69</v>
      </c>
      <c r="Q14" s="5">
        <v>1186.25</v>
      </c>
      <c r="R14" s="5" t="s">
        <v>68</v>
      </c>
      <c r="S14" s="5">
        <v>36</v>
      </c>
      <c r="T14" s="13" t="s">
        <v>73</v>
      </c>
    </row>
    <row r="15" spans="1:25" ht="39.950000000000003" customHeight="1" x14ac:dyDescent="0.25">
      <c r="A15" s="5">
        <v>14</v>
      </c>
      <c r="B15" s="5" t="s">
        <v>136</v>
      </c>
      <c r="C15" s="5">
        <v>2022</v>
      </c>
      <c r="D15" s="13" t="s">
        <v>138</v>
      </c>
      <c r="E15" s="13"/>
      <c r="F15" s="48" t="s">
        <v>169</v>
      </c>
      <c r="G15" s="23" t="s">
        <v>79</v>
      </c>
      <c r="H15" s="29" t="s">
        <v>31</v>
      </c>
      <c r="I15" s="19" t="s">
        <v>137</v>
      </c>
      <c r="J15" s="20">
        <v>284</v>
      </c>
      <c r="K15" s="50" t="s">
        <v>172</v>
      </c>
      <c r="L15" s="20">
        <v>137</v>
      </c>
      <c r="M15" s="20">
        <v>147</v>
      </c>
      <c r="N15" s="20">
        <v>35</v>
      </c>
      <c r="O15" s="9">
        <v>87.4</v>
      </c>
      <c r="P15" s="20" t="s">
        <v>140</v>
      </c>
      <c r="Q15" s="20">
        <v>1257.17</v>
      </c>
      <c r="R15" s="21" t="s">
        <v>139</v>
      </c>
      <c r="S15" s="21" t="s">
        <v>141</v>
      </c>
      <c r="T15" s="20"/>
    </row>
    <row r="16" spans="1:25" ht="39.950000000000003" customHeight="1" x14ac:dyDescent="0.25">
      <c r="A16" s="5">
        <v>15</v>
      </c>
      <c r="B16" s="5" t="s">
        <v>152</v>
      </c>
      <c r="C16" s="5">
        <v>2020</v>
      </c>
      <c r="D16" s="13" t="s">
        <v>154</v>
      </c>
      <c r="E16" s="13"/>
      <c r="F16" s="46" t="s">
        <v>169</v>
      </c>
      <c r="G16" s="25" t="s">
        <v>13</v>
      </c>
      <c r="H16" s="30" t="s">
        <v>31</v>
      </c>
      <c r="I16" s="26" t="s">
        <v>153</v>
      </c>
      <c r="J16" s="27">
        <v>410</v>
      </c>
      <c r="K16" s="52" t="s">
        <v>172</v>
      </c>
      <c r="L16" s="27">
        <v>220</v>
      </c>
      <c r="M16" s="27">
        <v>190</v>
      </c>
      <c r="N16" s="27">
        <v>22</v>
      </c>
      <c r="O16" s="35">
        <v>100</v>
      </c>
      <c r="P16" s="27" t="s">
        <v>156</v>
      </c>
      <c r="Q16" s="27">
        <v>1103</v>
      </c>
      <c r="R16" s="28" t="s">
        <v>157</v>
      </c>
      <c r="S16" s="28" t="s">
        <v>155</v>
      </c>
      <c r="T16" s="27"/>
    </row>
    <row r="17" spans="1:20" s="6" customFormat="1" ht="39.950000000000003" customHeight="1" x14ac:dyDescent="0.25">
      <c r="A17" s="5">
        <v>16</v>
      </c>
      <c r="B17" s="5" t="s">
        <v>74</v>
      </c>
      <c r="C17" s="5">
        <v>2017</v>
      </c>
      <c r="D17" s="13" t="s">
        <v>80</v>
      </c>
      <c r="E17" s="13"/>
      <c r="F17" s="46" t="s">
        <v>169</v>
      </c>
      <c r="G17" s="5" t="s">
        <v>79</v>
      </c>
      <c r="H17" s="5" t="s">
        <v>31</v>
      </c>
      <c r="I17" s="13" t="s">
        <v>75</v>
      </c>
      <c r="J17" s="9">
        <v>228</v>
      </c>
      <c r="K17" s="49" t="s">
        <v>172</v>
      </c>
      <c r="L17" s="5">
        <v>121</v>
      </c>
      <c r="M17" s="5">
        <v>107</v>
      </c>
      <c r="N17" s="5">
        <v>16</v>
      </c>
      <c r="O17" s="5">
        <v>87.7</v>
      </c>
      <c r="P17" s="5" t="s">
        <v>76</v>
      </c>
      <c r="Q17" s="5">
        <v>761.9</v>
      </c>
      <c r="R17" s="5" t="s">
        <v>78</v>
      </c>
      <c r="S17" s="5" t="s">
        <v>77</v>
      </c>
      <c r="T17" s="5" t="s">
        <v>47</v>
      </c>
    </row>
    <row r="18" spans="1:20" s="6" customFormat="1" ht="39.950000000000003" customHeight="1" x14ac:dyDescent="0.25">
      <c r="A18" s="5">
        <v>17</v>
      </c>
      <c r="B18" s="5" t="s">
        <v>196</v>
      </c>
      <c r="C18" s="5">
        <v>2018</v>
      </c>
      <c r="D18" s="13" t="s">
        <v>83</v>
      </c>
      <c r="E18" s="13"/>
      <c r="F18" s="46" t="s">
        <v>169</v>
      </c>
      <c r="G18" s="5" t="s">
        <v>44</v>
      </c>
      <c r="H18" s="5" t="s">
        <v>31</v>
      </c>
      <c r="I18" s="13" t="s">
        <v>81</v>
      </c>
      <c r="J18" s="9">
        <v>271</v>
      </c>
      <c r="K18" s="49" t="s">
        <v>172</v>
      </c>
      <c r="L18" s="5">
        <v>137</v>
      </c>
      <c r="M18" s="5">
        <v>134</v>
      </c>
      <c r="N18" s="5">
        <v>38</v>
      </c>
      <c r="O18" s="5">
        <v>100</v>
      </c>
      <c r="P18" s="5" t="s">
        <v>84</v>
      </c>
      <c r="Q18" s="5">
        <v>1167.67</v>
      </c>
      <c r="R18" s="13" t="s">
        <v>82</v>
      </c>
      <c r="S18" s="13" t="s">
        <v>85</v>
      </c>
      <c r="T18" s="5" t="s">
        <v>47</v>
      </c>
    </row>
    <row r="19" spans="1:20" s="6" customFormat="1" ht="39.950000000000003" customHeight="1" x14ac:dyDescent="0.25">
      <c r="A19" s="5">
        <v>18</v>
      </c>
      <c r="B19" s="5" t="s">
        <v>87</v>
      </c>
      <c r="C19" s="5">
        <v>2022</v>
      </c>
      <c r="D19" s="13" t="s">
        <v>92</v>
      </c>
      <c r="E19" s="13"/>
      <c r="F19" s="46" t="s">
        <v>169</v>
      </c>
      <c r="G19" s="5" t="s">
        <v>44</v>
      </c>
      <c r="H19" s="5" t="s">
        <v>31</v>
      </c>
      <c r="I19" s="13" t="s">
        <v>88</v>
      </c>
      <c r="J19" s="9">
        <v>251</v>
      </c>
      <c r="K19" s="49" t="s">
        <v>172</v>
      </c>
      <c r="L19" s="5">
        <v>130</v>
      </c>
      <c r="M19" s="5">
        <v>121</v>
      </c>
      <c r="N19" s="5">
        <v>16</v>
      </c>
      <c r="O19" s="5">
        <v>100</v>
      </c>
      <c r="P19" s="5" t="s">
        <v>91</v>
      </c>
      <c r="Q19" s="5">
        <v>626</v>
      </c>
      <c r="R19" s="5" t="s">
        <v>90</v>
      </c>
      <c r="S19" s="5" t="s">
        <v>47</v>
      </c>
      <c r="T19" s="13" t="s">
        <v>89</v>
      </c>
    </row>
    <row r="20" spans="1:20" s="6" customFormat="1" ht="39.950000000000003" customHeight="1" x14ac:dyDescent="0.25">
      <c r="A20" s="5">
        <v>19</v>
      </c>
      <c r="B20" s="5" t="s">
        <v>93</v>
      </c>
      <c r="C20" s="5">
        <v>2019</v>
      </c>
      <c r="D20" s="13" t="s">
        <v>94</v>
      </c>
      <c r="E20" s="13"/>
      <c r="F20" s="46" t="s">
        <v>169</v>
      </c>
      <c r="G20" s="5" t="s">
        <v>44</v>
      </c>
      <c r="H20" s="5" t="s">
        <v>31</v>
      </c>
      <c r="I20" s="13" t="s">
        <v>95</v>
      </c>
      <c r="J20" s="9">
        <v>426</v>
      </c>
      <c r="K20" s="49" t="s">
        <v>172</v>
      </c>
      <c r="L20" s="5">
        <v>209</v>
      </c>
      <c r="M20" s="5">
        <v>217</v>
      </c>
      <c r="N20" s="5">
        <v>97</v>
      </c>
      <c r="O20" s="5">
        <v>92.2</v>
      </c>
      <c r="P20" s="13" t="s">
        <v>98</v>
      </c>
      <c r="Q20" s="13">
        <v>1548.6</v>
      </c>
      <c r="R20" s="5" t="s">
        <v>97</v>
      </c>
      <c r="S20" s="13">
        <v>44</v>
      </c>
      <c r="T20" s="13" t="s">
        <v>96</v>
      </c>
    </row>
    <row r="21" spans="1:20" s="6" customFormat="1" ht="39.950000000000003" customHeight="1" x14ac:dyDescent="0.25">
      <c r="A21" s="5">
        <v>20</v>
      </c>
      <c r="B21" s="5" t="s">
        <v>99</v>
      </c>
      <c r="C21" s="5">
        <v>2022</v>
      </c>
      <c r="D21" s="5" t="s">
        <v>101</v>
      </c>
      <c r="E21" s="5"/>
      <c r="F21" s="48" t="s">
        <v>169</v>
      </c>
      <c r="G21" s="5" t="s">
        <v>44</v>
      </c>
      <c r="H21" s="5" t="s">
        <v>31</v>
      </c>
      <c r="I21" s="13" t="s">
        <v>100</v>
      </c>
      <c r="J21" s="9">
        <v>588</v>
      </c>
      <c r="K21" s="49" t="s">
        <v>173</v>
      </c>
      <c r="L21" s="13">
        <v>280</v>
      </c>
      <c r="M21" s="5">
        <v>308</v>
      </c>
      <c r="N21" s="5">
        <v>27</v>
      </c>
      <c r="O21" s="5">
        <v>100</v>
      </c>
      <c r="P21" s="13" t="s">
        <v>104</v>
      </c>
      <c r="Q21" s="13">
        <v>2505.19</v>
      </c>
      <c r="R21" s="5" t="s">
        <v>102</v>
      </c>
      <c r="S21" s="13" t="s">
        <v>103</v>
      </c>
      <c r="T21" s="5" t="s">
        <v>47</v>
      </c>
    </row>
    <row r="22" spans="1:20" s="14" customFormat="1" ht="39.950000000000003" customHeight="1" x14ac:dyDescent="0.25">
      <c r="A22" s="5">
        <v>20</v>
      </c>
      <c r="B22" s="5" t="s">
        <v>105</v>
      </c>
      <c r="C22" s="5">
        <v>2018</v>
      </c>
      <c r="D22" s="13" t="s">
        <v>106</v>
      </c>
      <c r="E22" s="13"/>
      <c r="F22" s="46" t="s">
        <v>169</v>
      </c>
      <c r="G22" s="5" t="s">
        <v>79</v>
      </c>
      <c r="H22" s="5" t="s">
        <v>31</v>
      </c>
      <c r="I22" s="13" t="s">
        <v>110</v>
      </c>
      <c r="J22" s="9">
        <v>421</v>
      </c>
      <c r="K22" s="49" t="s">
        <v>172</v>
      </c>
      <c r="L22" s="5">
        <v>241</v>
      </c>
      <c r="M22" s="5">
        <v>180</v>
      </c>
      <c r="N22" s="5">
        <v>65</v>
      </c>
      <c r="O22" s="5">
        <v>100</v>
      </c>
      <c r="P22" s="5" t="s">
        <v>114</v>
      </c>
      <c r="Q22" s="5">
        <v>2719.5</v>
      </c>
      <c r="R22" s="5" t="s">
        <v>113</v>
      </c>
      <c r="S22" s="5" t="s">
        <v>112</v>
      </c>
      <c r="T22" s="13" t="s">
        <v>111</v>
      </c>
    </row>
    <row r="23" spans="1:20" s="14" customFormat="1" ht="39.950000000000003" customHeight="1" x14ac:dyDescent="0.25">
      <c r="A23" s="5">
        <v>21</v>
      </c>
      <c r="B23" s="5" t="s">
        <v>107</v>
      </c>
      <c r="C23" s="5">
        <v>2018</v>
      </c>
      <c r="D23" s="13" t="s">
        <v>108</v>
      </c>
      <c r="E23" s="13"/>
      <c r="F23" s="46" t="s">
        <v>169</v>
      </c>
      <c r="G23" s="5" t="s">
        <v>44</v>
      </c>
      <c r="H23" s="5" t="s">
        <v>31</v>
      </c>
      <c r="I23" s="13" t="s">
        <v>115</v>
      </c>
      <c r="J23" s="9">
        <v>269</v>
      </c>
      <c r="K23" s="49" t="s">
        <v>172</v>
      </c>
      <c r="L23" s="5">
        <v>116</v>
      </c>
      <c r="M23" s="5">
        <v>153</v>
      </c>
      <c r="N23" s="5">
        <v>46</v>
      </c>
      <c r="O23" s="5">
        <v>100</v>
      </c>
      <c r="P23" s="5" t="s">
        <v>117</v>
      </c>
      <c r="Q23" s="5">
        <v>1476</v>
      </c>
      <c r="R23" s="5" t="s">
        <v>116</v>
      </c>
      <c r="S23" s="5" t="s">
        <v>47</v>
      </c>
      <c r="T23" s="5">
        <v>55</v>
      </c>
    </row>
    <row r="24" spans="1:20" s="14" customFormat="1" ht="39.950000000000003" customHeight="1" x14ac:dyDescent="0.25">
      <c r="A24" s="7"/>
      <c r="B24" s="7"/>
      <c r="C24" s="7"/>
      <c r="D24" s="36"/>
      <c r="E24" s="36"/>
      <c r="F24" s="36"/>
      <c r="G24" s="7"/>
      <c r="H24" s="7"/>
      <c r="I24" s="36"/>
      <c r="J24" s="37">
        <f>SUM(J2:J23)</f>
        <v>8731</v>
      </c>
      <c r="K24" s="37"/>
      <c r="L24" s="7"/>
      <c r="M24" s="7"/>
      <c r="N24" s="7">
        <f>SUM(N2:N23)</f>
        <v>875</v>
      </c>
      <c r="O24" s="7"/>
      <c r="P24" s="7"/>
      <c r="Q24" s="7">
        <f>SUM(Q2:Q23)</f>
        <v>31713.37</v>
      </c>
      <c r="R24" s="7"/>
      <c r="S24" s="7"/>
      <c r="T24" s="7"/>
    </row>
    <row r="25" spans="1:20" s="14" customFormat="1" ht="39.950000000000003" customHeight="1" x14ac:dyDescent="0.25">
      <c r="A25" s="7"/>
      <c r="B25" s="7"/>
      <c r="C25" s="7"/>
      <c r="D25" s="36"/>
      <c r="E25" s="36"/>
      <c r="F25" s="36"/>
      <c r="G25" s="7"/>
      <c r="H25" s="7"/>
      <c r="I25" s="36"/>
      <c r="J25" s="37"/>
      <c r="K25" s="3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M26" s="34"/>
    </row>
    <row r="27" spans="1:20" x14ac:dyDescent="0.25">
      <c r="M27" s="33"/>
    </row>
    <row r="28" spans="1:20" x14ac:dyDescent="0.25">
      <c r="M28" s="33"/>
    </row>
    <row r="29" spans="1:20" x14ac:dyDescent="0.25">
      <c r="M29" s="33"/>
    </row>
    <row r="30" spans="1:20" x14ac:dyDescent="0.25">
      <c r="M30" s="33"/>
    </row>
    <row r="31" spans="1:20" x14ac:dyDescent="0.25">
      <c r="M31" s="33"/>
    </row>
    <row r="32" spans="1:20" x14ac:dyDescent="0.25">
      <c r="M32" s="33"/>
    </row>
    <row r="33" spans="1:20" ht="15.75" x14ac:dyDescent="0.25">
      <c r="A33" s="7"/>
      <c r="B33" s="8"/>
      <c r="C33" s="8"/>
      <c r="D33" s="8"/>
      <c r="E33" s="8"/>
      <c r="F33" s="8"/>
      <c r="M33" s="34"/>
      <c r="N33" s="17"/>
      <c r="P33" s="17"/>
      <c r="Q33" s="17"/>
      <c r="R33" s="17"/>
      <c r="S33" s="17"/>
      <c r="T33" s="17"/>
    </row>
    <row r="34" spans="1:20" ht="15.75" x14ac:dyDescent="0.25">
      <c r="A34" s="7"/>
      <c r="B34" s="7"/>
      <c r="C34" s="7"/>
      <c r="D34" s="7"/>
      <c r="E34" s="7"/>
      <c r="F34" s="7"/>
      <c r="M34" s="34"/>
      <c r="N34" s="17"/>
      <c r="P34" s="17"/>
      <c r="Q34" s="17"/>
      <c r="R34" s="17"/>
      <c r="S34" s="17"/>
      <c r="T34" s="17"/>
    </row>
    <row r="35" spans="1:20" ht="15.75" x14ac:dyDescent="0.25">
      <c r="A35" s="7"/>
      <c r="B35" s="7"/>
      <c r="C35" s="7"/>
      <c r="D35" s="7"/>
      <c r="E35" s="7"/>
      <c r="F35" s="7"/>
      <c r="M35" s="34"/>
      <c r="N35" s="17"/>
      <c r="P35" s="17"/>
      <c r="Q35" s="17"/>
      <c r="R35" s="17"/>
      <c r="S35" s="17"/>
      <c r="T35" s="17"/>
    </row>
    <row r="36" spans="1:20" ht="15.75" x14ac:dyDescent="0.25">
      <c r="A36" s="7"/>
      <c r="B36" s="7"/>
      <c r="C36" s="7"/>
      <c r="D36" s="7"/>
      <c r="E36" s="7"/>
      <c r="F36" s="7"/>
      <c r="M36" s="34"/>
      <c r="N36" s="17"/>
      <c r="P36" s="17"/>
      <c r="Q36" s="17"/>
      <c r="R36" s="17"/>
      <c r="S36" s="17"/>
      <c r="T36" s="17"/>
    </row>
    <row r="37" spans="1:20" ht="15.75" x14ac:dyDescent="0.25">
      <c r="A37" s="7"/>
      <c r="B37" s="7"/>
      <c r="C37" s="7"/>
      <c r="D37" s="7"/>
      <c r="E37" s="7"/>
      <c r="F37" s="7"/>
      <c r="M37" s="34"/>
      <c r="N37" s="17"/>
      <c r="P37" s="17"/>
      <c r="Q37" s="17"/>
      <c r="R37" s="17"/>
      <c r="S37" s="17"/>
      <c r="T37" s="17"/>
    </row>
    <row r="38" spans="1:20" ht="15.75" x14ac:dyDescent="0.25">
      <c r="A38" s="7"/>
      <c r="B38" s="7"/>
      <c r="C38" s="7"/>
      <c r="D38" s="7"/>
      <c r="E38" s="7"/>
      <c r="F38" s="7"/>
      <c r="M38" s="18"/>
      <c r="N38" s="17"/>
      <c r="P38" s="17"/>
      <c r="Q38" s="17"/>
      <c r="R38" s="17"/>
      <c r="S38" s="17"/>
      <c r="T38" s="17"/>
    </row>
    <row r="39" spans="1:20" ht="15.75" x14ac:dyDescent="0.25">
      <c r="A39" s="7"/>
      <c r="B39" s="8"/>
      <c r="C39" s="8"/>
      <c r="D39" s="8"/>
      <c r="E39" s="8"/>
      <c r="F39" s="8"/>
      <c r="M39" s="18"/>
      <c r="N39" s="17"/>
      <c r="P39" s="17"/>
      <c r="Q39" s="17"/>
      <c r="R39" s="17"/>
      <c r="S39" s="17"/>
      <c r="T39" s="17"/>
    </row>
    <row r="40" spans="1:20" ht="15.75" x14ac:dyDescent="0.25">
      <c r="A40" s="7"/>
      <c r="B40" s="7"/>
      <c r="C40" s="7"/>
      <c r="D40" s="7"/>
      <c r="E40" s="7"/>
      <c r="F40" s="7"/>
      <c r="M40" s="18"/>
      <c r="N40" s="17"/>
      <c r="P40" s="17"/>
      <c r="Q40" s="17"/>
      <c r="R40" s="17"/>
      <c r="S40" s="17"/>
      <c r="T40" s="17"/>
    </row>
    <row r="41" spans="1:20" ht="15.75" x14ac:dyDescent="0.25">
      <c r="A41" s="7"/>
      <c r="B41" s="7"/>
      <c r="C41" s="7"/>
      <c r="D41" s="7"/>
      <c r="E41" s="7"/>
      <c r="F41" s="7"/>
    </row>
    <row r="42" spans="1:20" ht="15.75" x14ac:dyDescent="0.25">
      <c r="A42" s="7"/>
      <c r="B42" s="7"/>
      <c r="C42" s="7"/>
      <c r="D42" s="7"/>
      <c r="E42" s="7"/>
      <c r="F42" s="7"/>
    </row>
    <row r="43" spans="1:20" ht="15.75" x14ac:dyDescent="0.25">
      <c r="A43" s="7"/>
      <c r="B43" s="7"/>
      <c r="C43" s="7"/>
      <c r="D43" s="7"/>
      <c r="E43" s="7"/>
      <c r="F43" s="7"/>
    </row>
    <row r="44" spans="1:20" ht="15.75" x14ac:dyDescent="0.25">
      <c r="A44" s="7"/>
      <c r="B44" s="7"/>
      <c r="C44" s="7"/>
      <c r="D44" s="7"/>
      <c r="E44" s="7"/>
      <c r="F44" s="7"/>
    </row>
    <row r="45" spans="1:20" ht="15.75" x14ac:dyDescent="0.25">
      <c r="A45" s="7"/>
      <c r="B45" s="7"/>
      <c r="C45" s="7"/>
      <c r="D45" s="7"/>
      <c r="E45" s="7"/>
      <c r="F45" s="7"/>
    </row>
    <row r="46" spans="1:20" ht="15.75" x14ac:dyDescent="0.25">
      <c r="A46" s="7"/>
      <c r="B46" s="7"/>
      <c r="C46" s="7"/>
      <c r="D46" s="7"/>
      <c r="E46" s="7"/>
      <c r="F46" s="7"/>
    </row>
    <row r="47" spans="1:20" ht="15.75" x14ac:dyDescent="0.25">
      <c r="A47" s="7"/>
      <c r="B47" s="7"/>
      <c r="C47" s="7"/>
      <c r="D47" s="7"/>
      <c r="E47" s="7"/>
      <c r="F47" s="7"/>
    </row>
    <row r="48" spans="1:20" ht="15.75" x14ac:dyDescent="0.25">
      <c r="A48" s="7"/>
      <c r="B48" s="7"/>
      <c r="C48" s="7"/>
      <c r="D48" s="7"/>
      <c r="E48" s="7"/>
      <c r="F48" s="7"/>
    </row>
    <row r="49" spans="1:6" ht="15.75" x14ac:dyDescent="0.25">
      <c r="A49" s="7"/>
      <c r="B49" s="7"/>
      <c r="C49" s="7"/>
      <c r="D49" s="7"/>
      <c r="E49" s="7"/>
      <c r="F49" s="7"/>
    </row>
    <row r="50" spans="1:6" ht="15.75" x14ac:dyDescent="0.25">
      <c r="A50" s="7"/>
      <c r="B50" s="7"/>
      <c r="C50" s="7"/>
      <c r="D50" s="7"/>
      <c r="E50" s="7"/>
      <c r="F50" s="7"/>
    </row>
    <row r="51" spans="1:6" ht="15.75" x14ac:dyDescent="0.25">
      <c r="A51" s="7"/>
      <c r="B51" s="7"/>
      <c r="C51" s="7"/>
      <c r="D51" s="7"/>
      <c r="E51" s="7"/>
      <c r="F51" s="7"/>
    </row>
    <row r="52" spans="1:6" ht="15.75" x14ac:dyDescent="0.25">
      <c r="A52" s="7"/>
      <c r="B52" s="7"/>
      <c r="C52" s="7"/>
      <c r="D52" s="7"/>
      <c r="E52" s="7"/>
      <c r="F52" s="7"/>
    </row>
    <row r="53" spans="1:6" ht="15.75" x14ac:dyDescent="0.25">
      <c r="A53" s="7"/>
      <c r="B53" s="7"/>
      <c r="C53" s="7"/>
      <c r="D53" s="7"/>
      <c r="E53" s="7"/>
      <c r="F53" s="7"/>
    </row>
    <row r="54" spans="1:6" ht="15.75" x14ac:dyDescent="0.25">
      <c r="A54" s="7"/>
      <c r="B54" s="7"/>
      <c r="C54" s="7"/>
      <c r="D54" s="7"/>
      <c r="E54" s="7"/>
      <c r="F54" s="7"/>
    </row>
    <row r="55" spans="1:6" ht="15.75" x14ac:dyDescent="0.25">
      <c r="A55" s="7"/>
      <c r="B55" s="7"/>
      <c r="C55" s="7"/>
      <c r="D55" s="7"/>
      <c r="E55" s="7"/>
      <c r="F55" s="7"/>
    </row>
    <row r="56" spans="1:6" ht="15.75" x14ac:dyDescent="0.25">
      <c r="A56" s="7"/>
      <c r="B56" s="7"/>
      <c r="C56" s="7"/>
      <c r="D56" s="7"/>
      <c r="E56" s="7"/>
      <c r="F56" s="7"/>
    </row>
    <row r="57" spans="1:6" ht="15.75" x14ac:dyDescent="0.25">
      <c r="A57" s="7"/>
      <c r="B57" s="7"/>
      <c r="C57" s="7"/>
      <c r="D57" s="7"/>
      <c r="E57" s="7"/>
      <c r="F57" s="7"/>
    </row>
    <row r="58" spans="1:6" ht="15.75" x14ac:dyDescent="0.25">
      <c r="A58" s="7"/>
      <c r="B58" s="7"/>
      <c r="C58" s="7"/>
      <c r="D58" s="7"/>
      <c r="E58" s="7"/>
      <c r="F58" s="7"/>
    </row>
    <row r="59" spans="1:6" ht="15.75" x14ac:dyDescent="0.25">
      <c r="A59" s="7"/>
      <c r="B59" s="7"/>
      <c r="C59" s="7"/>
      <c r="D59" s="7"/>
      <c r="E59" s="7"/>
      <c r="F59" s="7"/>
    </row>
    <row r="60" spans="1:6" ht="15.75" x14ac:dyDescent="0.25">
      <c r="A60" s="7"/>
      <c r="B60" s="7"/>
      <c r="C60" s="7"/>
      <c r="D60" s="7"/>
      <c r="E60" s="7"/>
      <c r="F60" s="7"/>
    </row>
  </sheetData>
  <sortState ref="A2:U58">
    <sortCondition ref="C40"/>
  </sortState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I4"/>
    </sheetView>
  </sheetViews>
  <sheetFormatPr defaultRowHeight="15" x14ac:dyDescent="0.25"/>
  <cols>
    <col min="1" max="1" width="13.28515625" customWidth="1"/>
  </cols>
  <sheetData>
    <row r="1" spans="1:10" x14ac:dyDescent="0.25">
      <c r="A1" s="44" t="s">
        <v>17</v>
      </c>
      <c r="B1" s="44" t="s">
        <v>18</v>
      </c>
      <c r="C1" s="44" t="s">
        <v>19</v>
      </c>
      <c r="D1" s="44" t="s">
        <v>20</v>
      </c>
      <c r="E1" s="44" t="s">
        <v>21</v>
      </c>
      <c r="F1" s="44" t="s">
        <v>22</v>
      </c>
      <c r="G1" s="44" t="s">
        <v>23</v>
      </c>
      <c r="H1" s="44" t="s">
        <v>24</v>
      </c>
      <c r="I1" s="44" t="s">
        <v>25</v>
      </c>
      <c r="J1" t="s">
        <v>26</v>
      </c>
    </row>
    <row r="2" spans="1:10" x14ac:dyDescent="0.25">
      <c r="A2" s="44" t="s">
        <v>177</v>
      </c>
      <c r="B2" s="44">
        <v>2021</v>
      </c>
      <c r="C2" s="44">
        <v>22</v>
      </c>
      <c r="D2" s="44">
        <v>166</v>
      </c>
      <c r="E2" s="44">
        <v>21</v>
      </c>
      <c r="F2" s="44">
        <v>18</v>
      </c>
      <c r="G2" s="44">
        <f t="shared" ref="G2:H4" si="0">C2+E2</f>
        <v>43</v>
      </c>
      <c r="H2" s="44">
        <f t="shared" si="0"/>
        <v>184</v>
      </c>
      <c r="I2" s="44">
        <f>G2+H2</f>
        <v>227</v>
      </c>
      <c r="J2" t="s">
        <v>176</v>
      </c>
    </row>
    <row r="3" spans="1:10" x14ac:dyDescent="0.25">
      <c r="A3" s="44" t="s">
        <v>194</v>
      </c>
      <c r="B3" s="44">
        <v>2022</v>
      </c>
      <c r="C3" s="44">
        <v>3</v>
      </c>
      <c r="D3" s="44">
        <v>212</v>
      </c>
      <c r="E3" s="44">
        <v>37</v>
      </c>
      <c r="F3" s="44">
        <v>32</v>
      </c>
      <c r="G3" s="44">
        <f t="shared" si="0"/>
        <v>40</v>
      </c>
      <c r="H3" s="44">
        <f t="shared" si="0"/>
        <v>244</v>
      </c>
      <c r="I3" s="44">
        <f t="shared" ref="I3:I4" si="1">G3+H3</f>
        <v>284</v>
      </c>
    </row>
    <row r="4" spans="1:10" x14ac:dyDescent="0.25">
      <c r="A4" s="44" t="s">
        <v>74</v>
      </c>
      <c r="B4" s="44">
        <v>2017</v>
      </c>
      <c r="C4" s="44">
        <v>10</v>
      </c>
      <c r="D4" s="44">
        <v>6</v>
      </c>
      <c r="E4" s="44">
        <v>20</v>
      </c>
      <c r="F4" s="44">
        <v>192</v>
      </c>
      <c r="G4" s="44">
        <f t="shared" si="0"/>
        <v>30</v>
      </c>
      <c r="H4" s="44">
        <f t="shared" si="0"/>
        <v>198</v>
      </c>
      <c r="I4" s="44">
        <f t="shared" si="1"/>
        <v>228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sqref="A1:I9"/>
    </sheetView>
  </sheetViews>
  <sheetFormatPr defaultRowHeight="15" x14ac:dyDescent="0.25"/>
  <cols>
    <col min="1" max="1" width="19.28515625" customWidth="1"/>
    <col min="9" max="9" width="10.7109375" customWidth="1"/>
    <col min="10" max="10" width="12.28515625" customWidth="1"/>
  </cols>
  <sheetData>
    <row r="1" spans="1:10" x14ac:dyDescent="0.25">
      <c r="A1" s="43" t="s">
        <v>17</v>
      </c>
      <c r="B1" s="43" t="s">
        <v>18</v>
      </c>
      <c r="C1" s="43" t="s">
        <v>19</v>
      </c>
      <c r="D1" s="43" t="s">
        <v>20</v>
      </c>
      <c r="E1" s="43" t="s">
        <v>21</v>
      </c>
      <c r="F1" s="43" t="s">
        <v>22</v>
      </c>
      <c r="G1" s="43" t="s">
        <v>23</v>
      </c>
      <c r="H1" s="43" t="s">
        <v>24</v>
      </c>
      <c r="I1" s="43" t="s">
        <v>25</v>
      </c>
      <c r="J1" t="s">
        <v>26</v>
      </c>
    </row>
    <row r="2" spans="1:10" x14ac:dyDescent="0.25">
      <c r="A2" s="43" t="s">
        <v>142</v>
      </c>
      <c r="B2" s="43">
        <v>2021</v>
      </c>
      <c r="C2" s="43">
        <v>40</v>
      </c>
      <c r="D2" s="43">
        <v>148</v>
      </c>
      <c r="E2" s="43">
        <v>18</v>
      </c>
      <c r="F2" s="43">
        <v>21</v>
      </c>
      <c r="G2" s="43">
        <f t="shared" ref="G2:H9" si="0">C2+E2</f>
        <v>58</v>
      </c>
      <c r="H2" s="43">
        <f t="shared" si="0"/>
        <v>169</v>
      </c>
      <c r="I2" s="43">
        <f t="shared" ref="I2:I9" si="1">G2+H2</f>
        <v>227</v>
      </c>
      <c r="J2" t="s">
        <v>198</v>
      </c>
    </row>
    <row r="3" spans="1:10" x14ac:dyDescent="0.25">
      <c r="A3" s="43" t="s">
        <v>180</v>
      </c>
      <c r="B3" s="43">
        <v>2021</v>
      </c>
      <c r="C3" s="43">
        <v>38</v>
      </c>
      <c r="D3" s="43">
        <v>9</v>
      </c>
      <c r="E3" s="43">
        <v>43</v>
      </c>
      <c r="F3" s="43">
        <v>184</v>
      </c>
      <c r="G3" s="43">
        <f t="shared" si="0"/>
        <v>81</v>
      </c>
      <c r="H3" s="43">
        <f t="shared" si="0"/>
        <v>193</v>
      </c>
      <c r="I3" s="43">
        <f t="shared" si="1"/>
        <v>274</v>
      </c>
    </row>
    <row r="4" spans="1:10" x14ac:dyDescent="0.25">
      <c r="A4" s="43" t="s">
        <v>148</v>
      </c>
      <c r="B4" s="43">
        <v>2022</v>
      </c>
      <c r="C4" s="43">
        <v>24</v>
      </c>
      <c r="D4" s="43">
        <v>14</v>
      </c>
      <c r="E4" s="43">
        <v>18</v>
      </c>
      <c r="F4" s="43">
        <v>197</v>
      </c>
      <c r="G4" s="43">
        <f t="shared" si="0"/>
        <v>42</v>
      </c>
      <c r="H4" s="43">
        <f t="shared" si="0"/>
        <v>211</v>
      </c>
      <c r="I4" s="43">
        <f t="shared" si="1"/>
        <v>253</v>
      </c>
    </row>
    <row r="5" spans="1:10" x14ac:dyDescent="0.25">
      <c r="A5" s="43" t="s">
        <v>194</v>
      </c>
      <c r="B5" s="43">
        <v>2022</v>
      </c>
      <c r="C5" s="43">
        <v>7</v>
      </c>
      <c r="D5" s="43">
        <v>28</v>
      </c>
      <c r="E5" s="43">
        <v>11</v>
      </c>
      <c r="F5" s="43">
        <v>238</v>
      </c>
      <c r="G5" s="43">
        <f t="shared" si="0"/>
        <v>18</v>
      </c>
      <c r="H5" s="43">
        <f t="shared" si="0"/>
        <v>266</v>
      </c>
      <c r="I5" s="43">
        <f t="shared" si="1"/>
        <v>284</v>
      </c>
    </row>
    <row r="6" spans="1:10" x14ac:dyDescent="0.25">
      <c r="A6" s="43" t="s">
        <v>197</v>
      </c>
      <c r="B6" s="43">
        <v>2018</v>
      </c>
      <c r="C6" s="43">
        <v>15</v>
      </c>
      <c r="D6" s="43">
        <v>23</v>
      </c>
      <c r="E6" s="43">
        <v>25</v>
      </c>
      <c r="F6" s="43">
        <v>208</v>
      </c>
      <c r="G6" s="43">
        <f t="shared" si="0"/>
        <v>40</v>
      </c>
      <c r="H6" s="43">
        <f t="shared" si="0"/>
        <v>231</v>
      </c>
      <c r="I6" s="43">
        <f t="shared" si="1"/>
        <v>271</v>
      </c>
    </row>
    <row r="7" spans="1:10" x14ac:dyDescent="0.25">
      <c r="A7" s="43" t="s">
        <v>200</v>
      </c>
      <c r="B7" s="43">
        <v>2022</v>
      </c>
      <c r="C7" s="43">
        <v>8</v>
      </c>
      <c r="D7" s="43">
        <v>8</v>
      </c>
      <c r="E7" s="43">
        <v>26</v>
      </c>
      <c r="F7" s="43">
        <v>209</v>
      </c>
      <c r="G7" s="43">
        <f t="shared" si="0"/>
        <v>34</v>
      </c>
      <c r="H7" s="43">
        <f t="shared" si="0"/>
        <v>217</v>
      </c>
      <c r="I7" s="43">
        <f t="shared" si="1"/>
        <v>251</v>
      </c>
    </row>
    <row r="8" spans="1:10" x14ac:dyDescent="0.25">
      <c r="A8" s="43" t="s">
        <v>93</v>
      </c>
      <c r="B8" s="43">
        <v>2019</v>
      </c>
      <c r="C8" s="43">
        <v>15</v>
      </c>
      <c r="D8" s="43">
        <v>82</v>
      </c>
      <c r="E8" s="43">
        <v>51</v>
      </c>
      <c r="F8" s="43">
        <v>274</v>
      </c>
      <c r="G8" s="43">
        <f t="shared" si="0"/>
        <v>66</v>
      </c>
      <c r="H8" s="43">
        <f t="shared" si="0"/>
        <v>356</v>
      </c>
      <c r="I8" s="43">
        <f t="shared" si="1"/>
        <v>422</v>
      </c>
    </row>
    <row r="9" spans="1:10" x14ac:dyDescent="0.25">
      <c r="A9" s="45" t="s">
        <v>99</v>
      </c>
      <c r="B9" s="45">
        <v>2022</v>
      </c>
      <c r="C9" s="43">
        <v>8</v>
      </c>
      <c r="D9" s="43">
        <v>19</v>
      </c>
      <c r="E9" s="43">
        <v>38</v>
      </c>
      <c r="F9" s="43">
        <v>523</v>
      </c>
      <c r="G9" s="43">
        <f t="shared" si="0"/>
        <v>46</v>
      </c>
      <c r="H9" s="43">
        <f t="shared" si="0"/>
        <v>542</v>
      </c>
      <c r="I9" s="43">
        <f t="shared" si="1"/>
        <v>588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I5"/>
    </sheetView>
  </sheetViews>
  <sheetFormatPr defaultRowHeight="15" x14ac:dyDescent="0.25"/>
  <cols>
    <col min="1" max="1" width="14.140625" customWidth="1"/>
    <col min="9" max="9" width="11.7109375" customWidth="1"/>
    <col min="10" max="10" width="16.28515625" customWidth="1"/>
  </cols>
  <sheetData>
    <row r="1" spans="1:10" x14ac:dyDescent="0.25">
      <c r="A1" s="44" t="s">
        <v>17</v>
      </c>
      <c r="B1" s="44" t="s">
        <v>18</v>
      </c>
      <c r="C1" s="44" t="s">
        <v>19</v>
      </c>
      <c r="D1" s="44" t="s">
        <v>20</v>
      </c>
      <c r="E1" s="44" t="s">
        <v>21</v>
      </c>
      <c r="F1" s="44" t="s">
        <v>22</v>
      </c>
      <c r="G1" s="44" t="s">
        <v>23</v>
      </c>
      <c r="H1" s="44" t="s">
        <v>24</v>
      </c>
      <c r="I1" s="44" t="s">
        <v>25</v>
      </c>
      <c r="J1" t="s">
        <v>26</v>
      </c>
    </row>
    <row r="2" spans="1:10" x14ac:dyDescent="0.25">
      <c r="A2" s="44" t="s">
        <v>142</v>
      </c>
      <c r="B2" s="44">
        <v>2021</v>
      </c>
      <c r="C2" s="44">
        <v>31</v>
      </c>
      <c r="D2" s="44">
        <v>157</v>
      </c>
      <c r="E2" s="44">
        <v>9</v>
      </c>
      <c r="F2" s="44">
        <v>30</v>
      </c>
      <c r="G2" s="44">
        <f t="shared" ref="G2:H5" si="0">C2+E2</f>
        <v>40</v>
      </c>
      <c r="H2" s="44">
        <f t="shared" si="0"/>
        <v>187</v>
      </c>
      <c r="I2" s="44">
        <f>G2+H2</f>
        <v>227</v>
      </c>
      <c r="J2" t="s">
        <v>175</v>
      </c>
    </row>
    <row r="3" spans="1:10" x14ac:dyDescent="0.25">
      <c r="A3" s="44" t="s">
        <v>42</v>
      </c>
      <c r="B3" s="44">
        <v>2020</v>
      </c>
      <c r="C3" s="44">
        <v>3</v>
      </c>
      <c r="D3" s="44">
        <v>35</v>
      </c>
      <c r="E3" s="44">
        <v>85</v>
      </c>
      <c r="F3" s="44">
        <v>415</v>
      </c>
      <c r="G3" s="44">
        <f t="shared" si="0"/>
        <v>88</v>
      </c>
      <c r="H3" s="44">
        <f t="shared" si="0"/>
        <v>450</v>
      </c>
      <c r="I3" s="44">
        <f>G3+H3</f>
        <v>538</v>
      </c>
    </row>
    <row r="4" spans="1:10" x14ac:dyDescent="0.25">
      <c r="A4" s="44" t="s">
        <v>74</v>
      </c>
      <c r="B4" s="44">
        <v>2017</v>
      </c>
      <c r="C4" s="44">
        <v>9</v>
      </c>
      <c r="D4" s="44">
        <v>7</v>
      </c>
      <c r="E4" s="44">
        <v>61</v>
      </c>
      <c r="F4" s="44">
        <v>151</v>
      </c>
      <c r="G4" s="44">
        <f t="shared" si="0"/>
        <v>70</v>
      </c>
      <c r="H4" s="44">
        <f t="shared" si="0"/>
        <v>158</v>
      </c>
      <c r="I4" s="44">
        <f>G4+H4</f>
        <v>228</v>
      </c>
    </row>
    <row r="5" spans="1:10" x14ac:dyDescent="0.25">
      <c r="A5" s="44" t="s">
        <v>197</v>
      </c>
      <c r="B5" s="44">
        <v>2018</v>
      </c>
      <c r="C5" s="44">
        <v>10</v>
      </c>
      <c r="D5" s="44">
        <v>28</v>
      </c>
      <c r="E5" s="44">
        <v>42</v>
      </c>
      <c r="F5" s="44">
        <v>191</v>
      </c>
      <c r="G5" s="44">
        <f t="shared" si="0"/>
        <v>52</v>
      </c>
      <c r="H5" s="44">
        <f t="shared" si="0"/>
        <v>219</v>
      </c>
      <c r="I5" s="44">
        <f>G5+H5</f>
        <v>271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L11" sqref="L11"/>
    </sheetView>
  </sheetViews>
  <sheetFormatPr defaultRowHeight="15" x14ac:dyDescent="0.25"/>
  <cols>
    <col min="1" max="1" width="18.85546875" customWidth="1"/>
    <col min="4" max="4" width="13.5703125" customWidth="1"/>
    <col min="5" max="5" width="15.140625" customWidth="1"/>
  </cols>
  <sheetData>
    <row r="1" spans="1:10" x14ac:dyDescent="0.25">
      <c r="A1" s="43" t="s">
        <v>17</v>
      </c>
      <c r="B1" s="43" t="s">
        <v>18</v>
      </c>
      <c r="C1" s="43" t="s">
        <v>19</v>
      </c>
      <c r="D1" s="43" t="s">
        <v>20</v>
      </c>
      <c r="E1" s="43" t="s">
        <v>21</v>
      </c>
      <c r="F1" s="43" t="s">
        <v>22</v>
      </c>
      <c r="G1" s="43" t="s">
        <v>23</v>
      </c>
      <c r="H1" s="43" t="s">
        <v>24</v>
      </c>
      <c r="I1" s="43" t="s">
        <v>25</v>
      </c>
      <c r="J1" t="s">
        <v>26</v>
      </c>
    </row>
    <row r="2" spans="1:10" ht="15.75" x14ac:dyDescent="0.25">
      <c r="A2" s="42" t="s">
        <v>181</v>
      </c>
      <c r="B2" s="43">
        <v>2020</v>
      </c>
      <c r="C2" s="43">
        <v>30</v>
      </c>
      <c r="D2" s="43">
        <v>8</v>
      </c>
      <c r="E2" s="43">
        <v>198</v>
      </c>
      <c r="F2" s="43">
        <v>302</v>
      </c>
      <c r="G2" s="43">
        <f t="shared" ref="G2:G11" si="0">C2+E2</f>
        <v>228</v>
      </c>
      <c r="H2" s="43">
        <f t="shared" ref="H2:H11" si="1">D2+F2</f>
        <v>310</v>
      </c>
      <c r="I2" s="43">
        <f t="shared" ref="I2:I11" si="2">G2+H2</f>
        <v>538</v>
      </c>
      <c r="J2" t="s">
        <v>185</v>
      </c>
    </row>
    <row r="3" spans="1:10" x14ac:dyDescent="0.25">
      <c r="A3" s="43" t="s">
        <v>184</v>
      </c>
      <c r="B3" s="43">
        <v>2015</v>
      </c>
      <c r="C3" s="43">
        <v>54</v>
      </c>
      <c r="D3" s="43">
        <v>4</v>
      </c>
      <c r="E3" s="43">
        <v>328</v>
      </c>
      <c r="F3" s="43">
        <v>170</v>
      </c>
      <c r="G3" s="43">
        <f t="shared" si="0"/>
        <v>382</v>
      </c>
      <c r="H3" s="43">
        <f t="shared" si="1"/>
        <v>174</v>
      </c>
      <c r="I3" s="43">
        <f t="shared" si="2"/>
        <v>556</v>
      </c>
      <c r="J3" t="s">
        <v>186</v>
      </c>
    </row>
    <row r="4" spans="1:10" x14ac:dyDescent="0.25">
      <c r="A4" s="43" t="s">
        <v>148</v>
      </c>
      <c r="B4" s="43">
        <v>2022</v>
      </c>
      <c r="C4" s="43">
        <v>32</v>
      </c>
      <c r="D4" s="43">
        <v>6</v>
      </c>
      <c r="E4" s="43">
        <v>76</v>
      </c>
      <c r="F4" s="43">
        <v>139</v>
      </c>
      <c r="G4" s="43">
        <f t="shared" si="0"/>
        <v>108</v>
      </c>
      <c r="H4" s="43">
        <f t="shared" si="1"/>
        <v>145</v>
      </c>
      <c r="I4" s="43">
        <f t="shared" si="2"/>
        <v>253</v>
      </c>
    </row>
    <row r="5" spans="1:10" x14ac:dyDescent="0.25">
      <c r="A5" s="43" t="s">
        <v>190</v>
      </c>
      <c r="B5" s="43">
        <v>2012</v>
      </c>
      <c r="C5" s="43">
        <v>33</v>
      </c>
      <c r="D5" s="43">
        <v>8</v>
      </c>
      <c r="E5" s="43">
        <v>343</v>
      </c>
      <c r="F5" s="43">
        <v>165</v>
      </c>
      <c r="G5" s="43">
        <f t="shared" si="0"/>
        <v>376</v>
      </c>
      <c r="H5" s="43">
        <f t="shared" si="1"/>
        <v>173</v>
      </c>
      <c r="I5" s="43">
        <f t="shared" si="2"/>
        <v>549</v>
      </c>
    </row>
    <row r="6" spans="1:10" x14ac:dyDescent="0.25">
      <c r="A6" s="43" t="s">
        <v>193</v>
      </c>
      <c r="B6" s="43">
        <v>2013</v>
      </c>
      <c r="C6" s="43">
        <v>19</v>
      </c>
      <c r="D6" s="43">
        <v>303</v>
      </c>
      <c r="E6" s="43">
        <v>1</v>
      </c>
      <c r="F6" s="43">
        <v>93</v>
      </c>
      <c r="G6" s="43">
        <f t="shared" si="0"/>
        <v>20</v>
      </c>
      <c r="H6" s="43">
        <f t="shared" si="1"/>
        <v>396</v>
      </c>
      <c r="I6" s="43">
        <f t="shared" si="2"/>
        <v>416</v>
      </c>
    </row>
    <row r="7" spans="1:10" x14ac:dyDescent="0.25">
      <c r="A7" s="43" t="s">
        <v>74</v>
      </c>
      <c r="B7" s="43">
        <v>2017</v>
      </c>
      <c r="C7" s="43">
        <v>13</v>
      </c>
      <c r="D7" s="43">
        <v>3</v>
      </c>
      <c r="E7" s="43">
        <v>114</v>
      </c>
      <c r="F7" s="43">
        <v>98</v>
      </c>
      <c r="G7" s="43">
        <f t="shared" si="0"/>
        <v>127</v>
      </c>
      <c r="H7" s="43">
        <f t="shared" si="1"/>
        <v>101</v>
      </c>
      <c r="I7" s="43">
        <f t="shared" si="2"/>
        <v>228</v>
      </c>
    </row>
    <row r="8" spans="1:10" x14ac:dyDescent="0.25">
      <c r="A8" s="43" t="s">
        <v>200</v>
      </c>
      <c r="B8" s="43">
        <v>2022</v>
      </c>
      <c r="C8" s="43">
        <v>10</v>
      </c>
      <c r="D8" s="43">
        <v>6</v>
      </c>
      <c r="E8" s="43">
        <v>86</v>
      </c>
      <c r="F8" s="43">
        <v>149</v>
      </c>
      <c r="G8" s="43">
        <f t="shared" si="0"/>
        <v>96</v>
      </c>
      <c r="H8" s="43">
        <f t="shared" si="1"/>
        <v>155</v>
      </c>
      <c r="I8" s="43">
        <f t="shared" si="2"/>
        <v>251</v>
      </c>
    </row>
    <row r="9" spans="1:10" x14ac:dyDescent="0.25">
      <c r="A9" s="43" t="s">
        <v>93</v>
      </c>
      <c r="B9" s="43">
        <v>2019</v>
      </c>
      <c r="C9" s="43">
        <v>4</v>
      </c>
      <c r="D9" s="43">
        <v>93</v>
      </c>
      <c r="E9" s="43">
        <v>23</v>
      </c>
      <c r="F9" s="43">
        <v>304</v>
      </c>
      <c r="G9" s="43">
        <f t="shared" si="0"/>
        <v>27</v>
      </c>
      <c r="H9" s="43">
        <f t="shared" si="1"/>
        <v>397</v>
      </c>
      <c r="I9" s="43">
        <f t="shared" si="2"/>
        <v>424</v>
      </c>
    </row>
    <row r="10" spans="1:10" ht="15.75" x14ac:dyDescent="0.25">
      <c r="A10" s="42" t="s">
        <v>99</v>
      </c>
      <c r="B10" s="42">
        <v>2022</v>
      </c>
      <c r="C10" s="43">
        <v>18</v>
      </c>
      <c r="D10" s="43">
        <v>9</v>
      </c>
      <c r="E10" s="43">
        <v>136</v>
      </c>
      <c r="F10" s="43">
        <v>425</v>
      </c>
      <c r="G10" s="43">
        <f t="shared" si="0"/>
        <v>154</v>
      </c>
      <c r="H10" s="43">
        <f t="shared" si="1"/>
        <v>434</v>
      </c>
      <c r="I10" s="43">
        <f t="shared" si="2"/>
        <v>588</v>
      </c>
    </row>
    <row r="11" spans="1:10" x14ac:dyDescent="0.25">
      <c r="A11" s="43" t="s">
        <v>201</v>
      </c>
      <c r="B11" s="43">
        <v>2018</v>
      </c>
      <c r="C11" s="43">
        <v>43</v>
      </c>
      <c r="D11" s="43">
        <v>5</v>
      </c>
      <c r="E11" s="43">
        <v>120</v>
      </c>
      <c r="F11" s="43">
        <v>103</v>
      </c>
      <c r="G11" s="43">
        <f t="shared" si="0"/>
        <v>163</v>
      </c>
      <c r="H11" s="43">
        <f t="shared" si="1"/>
        <v>108</v>
      </c>
      <c r="I11" s="43">
        <f t="shared" si="2"/>
        <v>271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L11" sqref="L11"/>
    </sheetView>
  </sheetViews>
  <sheetFormatPr defaultRowHeight="15" x14ac:dyDescent="0.25"/>
  <cols>
    <col min="1" max="1" width="11" customWidth="1"/>
  </cols>
  <sheetData>
    <row r="1" spans="1:1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x14ac:dyDescent="0.25">
      <c r="A2" t="s">
        <v>142</v>
      </c>
      <c r="B2">
        <v>2021</v>
      </c>
      <c r="C2">
        <v>14</v>
      </c>
      <c r="D2">
        <v>174</v>
      </c>
      <c r="E2">
        <v>9</v>
      </c>
      <c r="F2">
        <v>30</v>
      </c>
      <c r="G2">
        <f>C2+E2</f>
        <v>23</v>
      </c>
      <c r="H2">
        <f>D2+F2</f>
        <v>204</v>
      </c>
      <c r="I2">
        <f>G2+H2</f>
        <v>227</v>
      </c>
      <c r="J2" t="s">
        <v>176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A3" sqref="A3:B3"/>
    </sheetView>
  </sheetViews>
  <sheetFormatPr defaultRowHeight="15" x14ac:dyDescent="0.25"/>
  <sheetData>
    <row r="1" spans="1:1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x14ac:dyDescent="0.25">
      <c r="A2" t="s">
        <v>190</v>
      </c>
      <c r="B2">
        <v>2012</v>
      </c>
      <c r="C2">
        <v>7</v>
      </c>
      <c r="D2">
        <v>34</v>
      </c>
      <c r="E2">
        <v>11</v>
      </c>
      <c r="F2">
        <v>497</v>
      </c>
      <c r="G2">
        <f>C2+E2</f>
        <v>18</v>
      </c>
      <c r="H2">
        <f>D2+F2</f>
        <v>531</v>
      </c>
      <c r="I2">
        <f>G2+H2</f>
        <v>549</v>
      </c>
      <c r="J2" t="s">
        <v>191</v>
      </c>
    </row>
    <row r="3" spans="1:10" x14ac:dyDescent="0.25">
      <c r="A3" t="s">
        <v>74</v>
      </c>
      <c r="B3">
        <v>2017</v>
      </c>
      <c r="C3">
        <v>10</v>
      </c>
      <c r="D3">
        <v>6</v>
      </c>
      <c r="E3">
        <v>55</v>
      </c>
      <c r="F3">
        <v>157</v>
      </c>
      <c r="G3">
        <f>C3+E3</f>
        <v>65</v>
      </c>
      <c r="H3">
        <f>D3+F3</f>
        <v>163</v>
      </c>
      <c r="I3">
        <f>G3+H3</f>
        <v>228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sqref="A1:J2"/>
    </sheetView>
  </sheetViews>
  <sheetFormatPr defaultRowHeight="15" x14ac:dyDescent="0.25"/>
  <sheetData>
    <row r="1" spans="1:1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x14ac:dyDescent="0.25">
      <c r="A2" t="s">
        <v>74</v>
      </c>
      <c r="B2">
        <v>2017</v>
      </c>
      <c r="C2">
        <v>8</v>
      </c>
      <c r="D2">
        <v>8</v>
      </c>
      <c r="E2">
        <v>18</v>
      </c>
      <c r="F2">
        <v>194</v>
      </c>
      <c r="G2">
        <f>C2+E2</f>
        <v>26</v>
      </c>
      <c r="H2">
        <f>D2+F2</f>
        <v>202</v>
      </c>
      <c r="I2">
        <f>G2+H2</f>
        <v>228</v>
      </c>
      <c r="J2" t="s">
        <v>195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K12" sqref="K12"/>
    </sheetView>
  </sheetViews>
  <sheetFormatPr defaultRowHeight="15" x14ac:dyDescent="0.25"/>
  <cols>
    <col min="1" max="1" width="13.42578125" customWidth="1"/>
    <col min="3" max="3" width="10.42578125" customWidth="1"/>
    <col min="4" max="4" width="12.85546875" customWidth="1"/>
    <col min="5" max="5" width="11.85546875" customWidth="1"/>
    <col min="6" max="6" width="13.5703125" bestFit="1" customWidth="1"/>
  </cols>
  <sheetData>
    <row r="1" spans="1:1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x14ac:dyDescent="0.25">
      <c r="A2" t="s">
        <v>201</v>
      </c>
      <c r="B2">
        <v>2018</v>
      </c>
      <c r="C2">
        <v>38</v>
      </c>
      <c r="D2">
        <v>187</v>
      </c>
      <c r="E2">
        <v>8</v>
      </c>
      <c r="F2">
        <v>36</v>
      </c>
      <c r="G2">
        <f>C2+E2</f>
        <v>46</v>
      </c>
      <c r="H2">
        <f>D2+F2</f>
        <v>223</v>
      </c>
      <c r="I2">
        <f>G2+H2</f>
        <v>269</v>
      </c>
      <c r="J2" t="s">
        <v>205</v>
      </c>
    </row>
    <row r="3" spans="1:10" x14ac:dyDescent="0.25">
      <c r="A3" t="s">
        <v>196</v>
      </c>
      <c r="B3">
        <v>2018</v>
      </c>
      <c r="C3">
        <v>24</v>
      </c>
      <c r="D3">
        <v>143</v>
      </c>
      <c r="E3">
        <v>12</v>
      </c>
      <c r="F3">
        <v>90</v>
      </c>
      <c r="G3">
        <f t="shared" ref="G3:G4" si="0">C3+E3</f>
        <v>36</v>
      </c>
      <c r="H3">
        <f t="shared" ref="H3:H4" si="1">D3+F3</f>
        <v>233</v>
      </c>
      <c r="I3">
        <f t="shared" ref="I3:I4" si="2">G3+H3</f>
        <v>269</v>
      </c>
    </row>
    <row r="4" spans="1:10" x14ac:dyDescent="0.25">
      <c r="A4" t="s">
        <v>130</v>
      </c>
      <c r="B4">
        <v>2021</v>
      </c>
      <c r="C4">
        <v>27</v>
      </c>
      <c r="D4">
        <v>142</v>
      </c>
      <c r="E4">
        <v>20</v>
      </c>
      <c r="F4">
        <v>85</v>
      </c>
      <c r="G4">
        <f t="shared" si="0"/>
        <v>47</v>
      </c>
      <c r="H4">
        <f t="shared" si="1"/>
        <v>227</v>
      </c>
      <c r="I4">
        <f t="shared" si="2"/>
        <v>274</v>
      </c>
    </row>
    <row r="5" spans="1:10" x14ac:dyDescent="0.25">
      <c r="A5" t="s">
        <v>206</v>
      </c>
      <c r="B5">
        <v>2012</v>
      </c>
      <c r="C5">
        <v>47</v>
      </c>
      <c r="D5">
        <v>117</v>
      </c>
      <c r="E5">
        <v>24</v>
      </c>
      <c r="F5">
        <v>67</v>
      </c>
      <c r="G5">
        <f>C5+E5</f>
        <v>71</v>
      </c>
      <c r="H5">
        <f>D5+F5</f>
        <v>184</v>
      </c>
      <c r="I5">
        <f>G5+H5</f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I6"/>
    </sheetView>
  </sheetViews>
  <sheetFormatPr defaultRowHeight="15" x14ac:dyDescent="0.25"/>
  <cols>
    <col min="1" max="1" width="16.140625" customWidth="1"/>
  </cols>
  <sheetData>
    <row r="1" spans="1:10" x14ac:dyDescent="0.25">
      <c r="A1" s="43" t="s">
        <v>17</v>
      </c>
      <c r="B1" s="43" t="s">
        <v>18</v>
      </c>
      <c r="C1" s="43" t="s">
        <v>19</v>
      </c>
      <c r="D1" s="43" t="s">
        <v>20</v>
      </c>
      <c r="E1" s="43" t="s">
        <v>21</v>
      </c>
      <c r="F1" s="43" t="s">
        <v>22</v>
      </c>
      <c r="G1" s="43" t="s">
        <v>23</v>
      </c>
      <c r="H1" s="43" t="s">
        <v>24</v>
      </c>
      <c r="I1" s="43" t="s">
        <v>25</v>
      </c>
      <c r="J1" t="s">
        <v>26</v>
      </c>
    </row>
    <row r="2" spans="1:10" x14ac:dyDescent="0.25">
      <c r="A2" s="43" t="s">
        <v>148</v>
      </c>
      <c r="B2" s="43">
        <v>2022</v>
      </c>
      <c r="C2" s="43">
        <v>35</v>
      </c>
      <c r="D2" s="43">
        <v>3</v>
      </c>
      <c r="E2" s="43">
        <v>140</v>
      </c>
      <c r="F2" s="43">
        <v>75</v>
      </c>
      <c r="G2" s="43">
        <f t="shared" ref="G2:H6" si="0">C2+E2</f>
        <v>175</v>
      </c>
      <c r="H2" s="43">
        <f t="shared" si="0"/>
        <v>78</v>
      </c>
      <c r="I2" s="43">
        <f>G2+H2</f>
        <v>253</v>
      </c>
      <c r="J2" t="s">
        <v>189</v>
      </c>
    </row>
    <row r="3" spans="1:10" x14ac:dyDescent="0.25">
      <c r="A3" s="43" t="s">
        <v>190</v>
      </c>
      <c r="B3" s="43">
        <v>2012</v>
      </c>
      <c r="C3" s="43">
        <v>39</v>
      </c>
      <c r="D3" s="43">
        <v>2</v>
      </c>
      <c r="E3" s="43">
        <v>414</v>
      </c>
      <c r="F3" s="43">
        <v>94</v>
      </c>
      <c r="G3" s="43">
        <f t="shared" si="0"/>
        <v>453</v>
      </c>
      <c r="H3" s="43">
        <f t="shared" si="0"/>
        <v>96</v>
      </c>
      <c r="I3" s="43">
        <f>G3+H3</f>
        <v>549</v>
      </c>
    </row>
    <row r="4" spans="1:10" x14ac:dyDescent="0.25">
      <c r="A4" s="43" t="s">
        <v>74</v>
      </c>
      <c r="B4" s="43">
        <v>2017</v>
      </c>
      <c r="C4" s="43">
        <v>10</v>
      </c>
      <c r="D4" s="43">
        <v>6</v>
      </c>
      <c r="E4" s="43">
        <v>68</v>
      </c>
      <c r="F4" s="43">
        <v>144</v>
      </c>
      <c r="G4" s="43">
        <f t="shared" si="0"/>
        <v>78</v>
      </c>
      <c r="H4" s="43">
        <f t="shared" si="0"/>
        <v>150</v>
      </c>
      <c r="I4" s="43">
        <f>G4+H4</f>
        <v>228</v>
      </c>
    </row>
    <row r="5" spans="1:10" x14ac:dyDescent="0.25">
      <c r="A5" s="43" t="s">
        <v>200</v>
      </c>
      <c r="B5" s="43">
        <v>2022</v>
      </c>
      <c r="C5" s="43">
        <v>10</v>
      </c>
      <c r="D5" s="43">
        <v>6</v>
      </c>
      <c r="E5" s="43">
        <v>70</v>
      </c>
      <c r="F5" s="43">
        <v>165</v>
      </c>
      <c r="G5" s="43">
        <f t="shared" si="0"/>
        <v>80</v>
      </c>
      <c r="H5" s="43">
        <f t="shared" si="0"/>
        <v>171</v>
      </c>
      <c r="I5" s="43">
        <f>G5+H5</f>
        <v>251</v>
      </c>
    </row>
    <row r="6" spans="1:10" x14ac:dyDescent="0.25">
      <c r="A6" s="45" t="s">
        <v>99</v>
      </c>
      <c r="B6" s="45">
        <v>2022</v>
      </c>
      <c r="C6" s="43">
        <v>12</v>
      </c>
      <c r="D6" s="43">
        <v>15</v>
      </c>
      <c r="E6" s="43">
        <v>79</v>
      </c>
      <c r="F6" s="43">
        <v>482</v>
      </c>
      <c r="G6" s="43">
        <f t="shared" si="0"/>
        <v>91</v>
      </c>
      <c r="H6" s="43">
        <f t="shared" si="0"/>
        <v>497</v>
      </c>
      <c r="I6" s="43">
        <f>G6+H6</f>
        <v>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I5"/>
    </sheetView>
  </sheetViews>
  <sheetFormatPr defaultRowHeight="15" x14ac:dyDescent="0.25"/>
  <sheetData>
    <row r="1" spans="1:10" x14ac:dyDescent="0.25">
      <c r="A1" s="44" t="s">
        <v>17</v>
      </c>
      <c r="B1" s="44" t="s">
        <v>18</v>
      </c>
      <c r="C1" s="44" t="s">
        <v>19</v>
      </c>
      <c r="D1" s="44" t="s">
        <v>20</v>
      </c>
      <c r="E1" s="44" t="s">
        <v>21</v>
      </c>
      <c r="F1" s="44" t="s">
        <v>22</v>
      </c>
      <c r="G1" s="44" t="s">
        <v>23</v>
      </c>
      <c r="H1" s="44" t="s">
        <v>24</v>
      </c>
      <c r="I1" s="44" t="s">
        <v>25</v>
      </c>
      <c r="J1" t="s">
        <v>26</v>
      </c>
    </row>
    <row r="2" spans="1:10" x14ac:dyDescent="0.25">
      <c r="A2" s="44" t="s">
        <v>42</v>
      </c>
      <c r="B2" s="44">
        <v>2020</v>
      </c>
      <c r="C2" s="44">
        <v>20</v>
      </c>
      <c r="D2" s="44">
        <v>18</v>
      </c>
      <c r="E2" s="44">
        <v>153</v>
      </c>
      <c r="F2" s="44">
        <v>347</v>
      </c>
      <c r="G2" s="44">
        <f t="shared" ref="G2:H5" si="0">C2+E2</f>
        <v>173</v>
      </c>
      <c r="H2" s="44">
        <f t="shared" si="0"/>
        <v>365</v>
      </c>
      <c r="I2" s="44">
        <f>G2+H2</f>
        <v>538</v>
      </c>
      <c r="J2" t="s">
        <v>183</v>
      </c>
    </row>
    <row r="3" spans="1:10" x14ac:dyDescent="0.25">
      <c r="A3" s="44" t="s">
        <v>148</v>
      </c>
      <c r="B3" s="44">
        <v>2022</v>
      </c>
      <c r="C3" s="44">
        <v>16</v>
      </c>
      <c r="D3" s="44">
        <v>22</v>
      </c>
      <c r="E3" s="44">
        <v>13</v>
      </c>
      <c r="F3" s="44">
        <v>202</v>
      </c>
      <c r="G3" s="44">
        <f t="shared" si="0"/>
        <v>29</v>
      </c>
      <c r="H3" s="44">
        <f t="shared" si="0"/>
        <v>224</v>
      </c>
      <c r="I3" s="44">
        <f t="shared" ref="I3:I4" si="1">G3+H3</f>
        <v>253</v>
      </c>
    </row>
    <row r="4" spans="1:10" x14ac:dyDescent="0.25">
      <c r="A4" s="44" t="s">
        <v>74</v>
      </c>
      <c r="B4" s="44">
        <v>2017</v>
      </c>
      <c r="C4" s="44">
        <v>12</v>
      </c>
      <c r="D4" s="44">
        <v>4</v>
      </c>
      <c r="E4" s="44">
        <v>90</v>
      </c>
      <c r="F4" s="44">
        <v>122</v>
      </c>
      <c r="G4" s="44">
        <f t="shared" si="0"/>
        <v>102</v>
      </c>
      <c r="H4" s="44">
        <f t="shared" si="0"/>
        <v>126</v>
      </c>
      <c r="I4" s="44">
        <f t="shared" si="1"/>
        <v>228</v>
      </c>
    </row>
    <row r="5" spans="1:10" x14ac:dyDescent="0.25">
      <c r="A5" s="44" t="s">
        <v>200</v>
      </c>
      <c r="B5" s="44">
        <v>2022</v>
      </c>
      <c r="C5" s="44">
        <v>10</v>
      </c>
      <c r="D5" s="44">
        <v>6</v>
      </c>
      <c r="E5" s="44">
        <v>57</v>
      </c>
      <c r="F5" s="44">
        <v>178</v>
      </c>
      <c r="G5" s="44">
        <f t="shared" si="0"/>
        <v>67</v>
      </c>
      <c r="H5" s="44">
        <f t="shared" si="0"/>
        <v>184</v>
      </c>
      <c r="I5" s="44">
        <f>G5+H5</f>
        <v>251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K9" sqref="K9"/>
    </sheetView>
  </sheetViews>
  <sheetFormatPr defaultRowHeight="15" x14ac:dyDescent="0.25"/>
  <sheetData>
    <row r="1" spans="1:10" x14ac:dyDescent="0.25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26</v>
      </c>
    </row>
    <row r="2" spans="1:10" x14ac:dyDescent="0.25">
      <c r="A2" t="s">
        <v>42</v>
      </c>
      <c r="B2">
        <v>2020</v>
      </c>
      <c r="C2">
        <v>26</v>
      </c>
      <c r="D2">
        <v>12</v>
      </c>
      <c r="E2">
        <v>176</v>
      </c>
      <c r="F2">
        <v>324</v>
      </c>
      <c r="G2">
        <f>C2+E2</f>
        <v>202</v>
      </c>
      <c r="H2">
        <f>D2+F2</f>
        <v>336</v>
      </c>
      <c r="I2">
        <f>G2+H2</f>
        <v>538</v>
      </c>
      <c r="J2" t="s">
        <v>182</v>
      </c>
    </row>
    <row r="3" spans="1:10" x14ac:dyDescent="0.25">
      <c r="A3" s="41" t="s">
        <v>200</v>
      </c>
      <c r="B3">
        <v>2022</v>
      </c>
      <c r="C3">
        <v>10</v>
      </c>
      <c r="D3">
        <v>6</v>
      </c>
      <c r="E3">
        <v>64</v>
      </c>
      <c r="F3">
        <v>171</v>
      </c>
      <c r="G3">
        <f>C3+E3</f>
        <v>74</v>
      </c>
      <c r="H3">
        <f>D3+F3</f>
        <v>177</v>
      </c>
      <c r="I3">
        <f>G3+H3</f>
        <v>251</v>
      </c>
    </row>
    <row r="4" spans="1:10" x14ac:dyDescent="0.25">
      <c r="H4">
        <f>D4+F4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K11" sqref="K11"/>
    </sheetView>
  </sheetViews>
  <sheetFormatPr defaultRowHeight="15" x14ac:dyDescent="0.25"/>
  <cols>
    <col min="1" max="1" width="11.85546875" customWidth="1"/>
  </cols>
  <sheetData>
    <row r="1" spans="1:10" x14ac:dyDescent="0.25">
      <c r="A1" s="43" t="s">
        <v>17</v>
      </c>
      <c r="B1" s="43" t="s">
        <v>18</v>
      </c>
      <c r="C1" s="43" t="s">
        <v>19</v>
      </c>
      <c r="D1" s="43" t="s">
        <v>20</v>
      </c>
      <c r="E1" s="43" t="s">
        <v>21</v>
      </c>
      <c r="F1" s="43" t="s">
        <v>22</v>
      </c>
      <c r="G1" s="43" t="s">
        <v>23</v>
      </c>
      <c r="H1" s="43" t="s">
        <v>24</v>
      </c>
      <c r="I1" s="43" t="s">
        <v>25</v>
      </c>
      <c r="J1" t="s">
        <v>26</v>
      </c>
    </row>
    <row r="2" spans="1:10" x14ac:dyDescent="0.25">
      <c r="A2" s="43" t="s">
        <v>177</v>
      </c>
      <c r="B2" s="43">
        <v>2021</v>
      </c>
      <c r="C2" s="43">
        <v>74</v>
      </c>
      <c r="D2" s="43">
        <v>114</v>
      </c>
      <c r="E2" s="43">
        <v>29</v>
      </c>
      <c r="F2" s="43">
        <v>10</v>
      </c>
      <c r="G2" s="43">
        <f t="shared" ref="G2:H9" si="0">C2+E2</f>
        <v>103</v>
      </c>
      <c r="H2" s="43">
        <f t="shared" si="0"/>
        <v>124</v>
      </c>
      <c r="I2" s="43">
        <f t="shared" ref="I2:I9" si="1">G2+H2</f>
        <v>227</v>
      </c>
      <c r="J2" t="s">
        <v>178</v>
      </c>
    </row>
    <row r="3" spans="1:10" x14ac:dyDescent="0.25">
      <c r="A3" s="43" t="s">
        <v>42</v>
      </c>
      <c r="B3" s="43">
        <v>2020</v>
      </c>
      <c r="C3" s="43">
        <v>30</v>
      </c>
      <c r="D3" s="43">
        <v>8</v>
      </c>
      <c r="E3" s="43">
        <v>212</v>
      </c>
      <c r="F3" s="43">
        <v>288</v>
      </c>
      <c r="G3" s="43">
        <f t="shared" si="0"/>
        <v>242</v>
      </c>
      <c r="H3" s="43">
        <f t="shared" si="0"/>
        <v>296</v>
      </c>
      <c r="I3" s="43">
        <f t="shared" si="1"/>
        <v>538</v>
      </c>
    </row>
    <row r="4" spans="1:10" x14ac:dyDescent="0.25">
      <c r="A4" s="43" t="s">
        <v>190</v>
      </c>
      <c r="B4" s="43">
        <v>2012</v>
      </c>
      <c r="C4" s="43">
        <v>20</v>
      </c>
      <c r="D4" s="43">
        <v>21</v>
      </c>
      <c r="E4" s="43">
        <v>145</v>
      </c>
      <c r="F4" s="43">
        <v>363</v>
      </c>
      <c r="G4" s="43">
        <f t="shared" si="0"/>
        <v>165</v>
      </c>
      <c r="H4" s="43">
        <f t="shared" si="0"/>
        <v>384</v>
      </c>
      <c r="I4" s="43">
        <f t="shared" si="1"/>
        <v>549</v>
      </c>
    </row>
    <row r="5" spans="1:10" x14ac:dyDescent="0.25">
      <c r="A5" s="43" t="s">
        <v>74</v>
      </c>
      <c r="B5" s="43">
        <v>2017</v>
      </c>
      <c r="C5" s="43">
        <v>14</v>
      </c>
      <c r="D5" s="43">
        <v>2</v>
      </c>
      <c r="E5" s="43">
        <v>194</v>
      </c>
      <c r="F5" s="43">
        <v>18</v>
      </c>
      <c r="G5" s="43">
        <f t="shared" si="0"/>
        <v>208</v>
      </c>
      <c r="H5" s="43">
        <f t="shared" si="0"/>
        <v>20</v>
      </c>
      <c r="I5" s="43">
        <f t="shared" si="1"/>
        <v>228</v>
      </c>
    </row>
    <row r="6" spans="1:10" x14ac:dyDescent="0.25">
      <c r="A6" s="43" t="s">
        <v>200</v>
      </c>
      <c r="B6" s="43">
        <v>2022</v>
      </c>
      <c r="C6" s="43">
        <v>10</v>
      </c>
      <c r="D6" s="43">
        <v>6</v>
      </c>
      <c r="E6" s="43">
        <v>65</v>
      </c>
      <c r="F6" s="43">
        <v>170</v>
      </c>
      <c r="G6" s="43">
        <f t="shared" si="0"/>
        <v>75</v>
      </c>
      <c r="H6" s="43">
        <f t="shared" si="0"/>
        <v>176</v>
      </c>
      <c r="I6" s="43">
        <f t="shared" si="1"/>
        <v>251</v>
      </c>
    </row>
    <row r="7" spans="1:10" x14ac:dyDescent="0.25">
      <c r="A7" s="43" t="s">
        <v>93</v>
      </c>
      <c r="B7" s="43">
        <v>2019</v>
      </c>
      <c r="C7" s="43">
        <v>56</v>
      </c>
      <c r="D7" s="43">
        <v>41</v>
      </c>
      <c r="E7" s="43">
        <v>183</v>
      </c>
      <c r="F7" s="43">
        <v>142</v>
      </c>
      <c r="G7" s="43">
        <f t="shared" si="0"/>
        <v>239</v>
      </c>
      <c r="H7" s="43">
        <f t="shared" si="0"/>
        <v>183</v>
      </c>
      <c r="I7" s="43">
        <f t="shared" si="1"/>
        <v>422</v>
      </c>
    </row>
    <row r="8" spans="1:10" x14ac:dyDescent="0.25">
      <c r="A8" s="45" t="s">
        <v>99</v>
      </c>
      <c r="B8" s="45">
        <v>2022</v>
      </c>
      <c r="C8" s="43">
        <v>18</v>
      </c>
      <c r="D8" s="43">
        <v>9</v>
      </c>
      <c r="E8" s="43">
        <v>170</v>
      </c>
      <c r="F8" s="43">
        <v>391</v>
      </c>
      <c r="G8" s="43">
        <f t="shared" si="0"/>
        <v>188</v>
      </c>
      <c r="H8" s="43">
        <f t="shared" si="0"/>
        <v>400</v>
      </c>
      <c r="I8" s="43">
        <f t="shared" si="1"/>
        <v>588</v>
      </c>
    </row>
    <row r="9" spans="1:10" x14ac:dyDescent="0.25">
      <c r="A9" s="43" t="s">
        <v>201</v>
      </c>
      <c r="B9" s="43">
        <v>2018</v>
      </c>
      <c r="C9" s="43">
        <v>24</v>
      </c>
      <c r="D9" s="43">
        <v>22</v>
      </c>
      <c r="E9" s="43">
        <v>121</v>
      </c>
      <c r="F9" s="43">
        <v>102</v>
      </c>
      <c r="G9" s="43">
        <f t="shared" si="0"/>
        <v>145</v>
      </c>
      <c r="H9" s="43">
        <f t="shared" si="0"/>
        <v>124</v>
      </c>
      <c r="I9" s="43">
        <f t="shared" si="1"/>
        <v>269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I14"/>
    </sheetView>
  </sheetViews>
  <sheetFormatPr defaultRowHeight="15" x14ac:dyDescent="0.25"/>
  <cols>
    <col min="1" max="1" width="20" customWidth="1"/>
  </cols>
  <sheetData>
    <row r="1" spans="1:10" x14ac:dyDescent="0.25">
      <c r="A1" s="43" t="s">
        <v>17</v>
      </c>
      <c r="B1" s="43" t="s">
        <v>18</v>
      </c>
      <c r="C1" s="43" t="s">
        <v>19</v>
      </c>
      <c r="D1" s="43" t="s">
        <v>20</v>
      </c>
      <c r="E1" s="43" t="s">
        <v>21</v>
      </c>
      <c r="F1" s="43" t="s">
        <v>22</v>
      </c>
      <c r="G1" s="43" t="s">
        <v>23</v>
      </c>
      <c r="H1" s="43" t="s">
        <v>24</v>
      </c>
      <c r="I1" s="43" t="s">
        <v>25</v>
      </c>
      <c r="J1" t="s">
        <v>26</v>
      </c>
    </row>
    <row r="2" spans="1:10" x14ac:dyDescent="0.25">
      <c r="A2" s="43" t="s">
        <v>177</v>
      </c>
      <c r="B2" s="43">
        <v>2021</v>
      </c>
      <c r="C2" s="43">
        <v>20</v>
      </c>
      <c r="D2" s="43">
        <v>168</v>
      </c>
      <c r="E2" s="43">
        <v>21</v>
      </c>
      <c r="F2" s="43">
        <v>18</v>
      </c>
      <c r="G2" s="43">
        <f>C2+E2</f>
        <v>41</v>
      </c>
      <c r="H2" s="43">
        <f>D2+F2</f>
        <v>186</v>
      </c>
      <c r="I2" s="43">
        <f>G2+H2</f>
        <v>227</v>
      </c>
      <c r="J2" t="s">
        <v>179</v>
      </c>
    </row>
    <row r="3" spans="1:10" x14ac:dyDescent="0.25">
      <c r="A3" s="43" t="s">
        <v>130</v>
      </c>
      <c r="B3" s="43">
        <v>2021</v>
      </c>
      <c r="C3" s="43">
        <v>27</v>
      </c>
      <c r="D3" s="43">
        <v>20</v>
      </c>
      <c r="E3" s="43">
        <v>17</v>
      </c>
      <c r="F3" s="43">
        <v>210</v>
      </c>
      <c r="G3" s="43">
        <f t="shared" ref="G3:G14" si="0">C3+E3</f>
        <v>44</v>
      </c>
      <c r="H3" s="43">
        <f t="shared" ref="H3:H4" si="1">D3+F3</f>
        <v>230</v>
      </c>
      <c r="I3" s="43">
        <f t="shared" ref="I3:I4" si="2">G3+H3</f>
        <v>274</v>
      </c>
    </row>
    <row r="4" spans="1:10" x14ac:dyDescent="0.25">
      <c r="A4" s="43" t="s">
        <v>181</v>
      </c>
      <c r="B4" s="43">
        <v>2020</v>
      </c>
      <c r="C4" s="43">
        <v>15</v>
      </c>
      <c r="D4" s="43">
        <v>23</v>
      </c>
      <c r="E4" s="43">
        <v>51</v>
      </c>
      <c r="F4" s="43">
        <v>449</v>
      </c>
      <c r="G4" s="43">
        <f t="shared" si="0"/>
        <v>66</v>
      </c>
      <c r="H4" s="43">
        <f t="shared" si="1"/>
        <v>472</v>
      </c>
      <c r="I4" s="43">
        <f t="shared" si="2"/>
        <v>538</v>
      </c>
    </row>
    <row r="5" spans="1:10" x14ac:dyDescent="0.25">
      <c r="A5" s="43" t="s">
        <v>148</v>
      </c>
      <c r="B5" s="43">
        <v>2022</v>
      </c>
      <c r="C5" s="43">
        <v>17</v>
      </c>
      <c r="D5" s="43">
        <v>21</v>
      </c>
      <c r="E5" s="43">
        <v>30</v>
      </c>
      <c r="F5" s="43">
        <v>185</v>
      </c>
      <c r="G5" s="43">
        <f t="shared" si="0"/>
        <v>47</v>
      </c>
      <c r="H5" s="43">
        <f t="shared" ref="H5:H14" si="3">D5+F5</f>
        <v>206</v>
      </c>
      <c r="I5" s="43">
        <f t="shared" ref="I5:I14" si="4">G5+H5</f>
        <v>253</v>
      </c>
    </row>
    <row r="6" spans="1:10" x14ac:dyDescent="0.25">
      <c r="A6" s="43" t="s">
        <v>190</v>
      </c>
      <c r="B6" s="43">
        <v>2012</v>
      </c>
      <c r="C6" s="43">
        <v>15</v>
      </c>
      <c r="D6" s="43">
        <v>24</v>
      </c>
      <c r="E6" s="43">
        <v>88</v>
      </c>
      <c r="F6" s="43">
        <v>393</v>
      </c>
      <c r="G6" s="43">
        <f t="shared" si="0"/>
        <v>103</v>
      </c>
      <c r="H6" s="43">
        <f t="shared" si="3"/>
        <v>417</v>
      </c>
      <c r="I6" s="43">
        <f t="shared" si="4"/>
        <v>520</v>
      </c>
    </row>
    <row r="7" spans="1:10" x14ac:dyDescent="0.25">
      <c r="A7" s="43" t="s">
        <v>193</v>
      </c>
      <c r="B7" s="43">
        <v>2013</v>
      </c>
      <c r="C7" s="43">
        <v>5</v>
      </c>
      <c r="D7" s="43">
        <v>15</v>
      </c>
      <c r="E7" s="43">
        <v>25</v>
      </c>
      <c r="F7" s="43">
        <v>363</v>
      </c>
      <c r="G7" s="43">
        <f t="shared" si="0"/>
        <v>30</v>
      </c>
      <c r="H7" s="43">
        <f t="shared" si="3"/>
        <v>378</v>
      </c>
      <c r="I7" s="43">
        <f t="shared" si="4"/>
        <v>408</v>
      </c>
    </row>
    <row r="8" spans="1:10" x14ac:dyDescent="0.25">
      <c r="A8" s="43" t="s">
        <v>194</v>
      </c>
      <c r="B8" s="43">
        <v>2022</v>
      </c>
      <c r="C8" s="43">
        <v>27</v>
      </c>
      <c r="D8" s="43">
        <v>8</v>
      </c>
      <c r="E8" s="43">
        <v>89</v>
      </c>
      <c r="F8" s="43">
        <v>160</v>
      </c>
      <c r="G8" s="43">
        <f t="shared" si="0"/>
        <v>116</v>
      </c>
      <c r="H8" s="43">
        <f t="shared" si="3"/>
        <v>168</v>
      </c>
      <c r="I8" s="43">
        <f t="shared" si="4"/>
        <v>284</v>
      </c>
    </row>
    <row r="9" spans="1:10" x14ac:dyDescent="0.25">
      <c r="A9" s="43" t="s">
        <v>74</v>
      </c>
      <c r="B9" s="43">
        <v>2017</v>
      </c>
      <c r="C9" s="43">
        <v>11</v>
      </c>
      <c r="D9" s="43">
        <v>5</v>
      </c>
      <c r="E9" s="43">
        <v>67</v>
      </c>
      <c r="F9" s="43">
        <v>145</v>
      </c>
      <c r="G9" s="43">
        <f t="shared" si="0"/>
        <v>78</v>
      </c>
      <c r="H9" s="43">
        <f t="shared" si="3"/>
        <v>150</v>
      </c>
      <c r="I9" s="43">
        <f t="shared" si="4"/>
        <v>228</v>
      </c>
    </row>
    <row r="10" spans="1:10" x14ac:dyDescent="0.25">
      <c r="A10" s="43" t="s">
        <v>197</v>
      </c>
      <c r="B10" s="43">
        <v>2018</v>
      </c>
      <c r="C10" s="43">
        <v>14</v>
      </c>
      <c r="D10" s="43">
        <v>24</v>
      </c>
      <c r="E10" s="43">
        <v>34</v>
      </c>
      <c r="F10" s="43">
        <v>199</v>
      </c>
      <c r="G10" s="43">
        <f t="shared" si="0"/>
        <v>48</v>
      </c>
      <c r="H10" s="43">
        <f t="shared" si="3"/>
        <v>223</v>
      </c>
      <c r="I10" s="43">
        <f t="shared" si="4"/>
        <v>271</v>
      </c>
    </row>
    <row r="11" spans="1:10" x14ac:dyDescent="0.25">
      <c r="A11" s="43" t="s">
        <v>199</v>
      </c>
      <c r="B11" s="43">
        <v>2022</v>
      </c>
      <c r="C11" s="43">
        <v>11</v>
      </c>
      <c r="D11" s="43">
        <v>5</v>
      </c>
      <c r="E11" s="43">
        <v>40</v>
      </c>
      <c r="F11" s="43">
        <v>193</v>
      </c>
      <c r="G11" s="43">
        <f t="shared" si="0"/>
        <v>51</v>
      </c>
      <c r="H11" s="43">
        <f t="shared" si="3"/>
        <v>198</v>
      </c>
      <c r="I11" s="43">
        <f t="shared" si="4"/>
        <v>249</v>
      </c>
    </row>
    <row r="12" spans="1:10" x14ac:dyDescent="0.25">
      <c r="A12" s="43" t="s">
        <v>93</v>
      </c>
      <c r="B12" s="43">
        <v>2019</v>
      </c>
      <c r="C12" s="43">
        <v>45</v>
      </c>
      <c r="D12" s="43">
        <v>53</v>
      </c>
      <c r="E12" s="43">
        <v>138</v>
      </c>
      <c r="F12" s="43">
        <v>171</v>
      </c>
      <c r="G12" s="43">
        <f t="shared" si="0"/>
        <v>183</v>
      </c>
      <c r="H12" s="43">
        <f t="shared" si="3"/>
        <v>224</v>
      </c>
      <c r="I12" s="43">
        <f t="shared" si="4"/>
        <v>407</v>
      </c>
    </row>
    <row r="13" spans="1:10" x14ac:dyDescent="0.25">
      <c r="A13" s="45" t="s">
        <v>99</v>
      </c>
      <c r="B13" s="45">
        <v>2022</v>
      </c>
      <c r="C13" s="43">
        <v>7</v>
      </c>
      <c r="D13" s="43">
        <v>20</v>
      </c>
      <c r="E13" s="43">
        <v>18</v>
      </c>
      <c r="F13" s="43">
        <v>534</v>
      </c>
      <c r="G13" s="43">
        <f t="shared" si="0"/>
        <v>25</v>
      </c>
      <c r="H13" s="43">
        <f t="shared" si="3"/>
        <v>554</v>
      </c>
      <c r="I13" s="43">
        <f t="shared" si="4"/>
        <v>579</v>
      </c>
    </row>
    <row r="14" spans="1:10" x14ac:dyDescent="0.25">
      <c r="A14" s="43" t="s">
        <v>201</v>
      </c>
      <c r="B14" s="43">
        <v>2018</v>
      </c>
      <c r="C14" s="43">
        <v>41</v>
      </c>
      <c r="D14" s="43">
        <v>5</v>
      </c>
      <c r="E14" s="43">
        <v>149</v>
      </c>
      <c r="F14" s="43">
        <v>43</v>
      </c>
      <c r="G14" s="43">
        <f t="shared" si="0"/>
        <v>190</v>
      </c>
      <c r="H14" s="43">
        <f t="shared" si="3"/>
        <v>48</v>
      </c>
      <c r="I14" s="43">
        <f t="shared" si="4"/>
        <v>238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7" sqref="A7"/>
    </sheetView>
  </sheetViews>
  <sheetFormatPr defaultRowHeight="15" x14ac:dyDescent="0.25"/>
  <cols>
    <col min="1" max="1" width="13.140625" customWidth="1"/>
  </cols>
  <sheetData>
    <row r="1" spans="1:10" x14ac:dyDescent="0.25">
      <c r="A1" s="44" t="s">
        <v>17</v>
      </c>
      <c r="B1" s="44" t="s">
        <v>18</v>
      </c>
      <c r="C1" s="44" t="s">
        <v>19</v>
      </c>
      <c r="D1" s="44" t="s">
        <v>20</v>
      </c>
      <c r="E1" s="44" t="s">
        <v>21</v>
      </c>
      <c r="F1" s="44" t="s">
        <v>22</v>
      </c>
      <c r="G1" s="44" t="s">
        <v>23</v>
      </c>
      <c r="H1" s="44" t="s">
        <v>24</v>
      </c>
      <c r="I1" s="44" t="s">
        <v>25</v>
      </c>
      <c r="J1" t="s">
        <v>26</v>
      </c>
    </row>
    <row r="2" spans="1:10" x14ac:dyDescent="0.25">
      <c r="A2" s="44" t="s">
        <v>177</v>
      </c>
      <c r="B2" s="44">
        <v>2021</v>
      </c>
      <c r="C2" s="44">
        <v>25</v>
      </c>
      <c r="D2" s="44">
        <v>163</v>
      </c>
      <c r="E2" s="44">
        <v>25</v>
      </c>
      <c r="F2" s="44">
        <v>14</v>
      </c>
      <c r="G2" s="44">
        <f t="shared" ref="G2:H8" si="0">SUM(C2+E2)</f>
        <v>50</v>
      </c>
      <c r="H2" s="44">
        <f t="shared" si="0"/>
        <v>177</v>
      </c>
      <c r="I2" s="44">
        <f t="shared" ref="I2:I8" si="1">SUM(G2:H2)</f>
        <v>227</v>
      </c>
      <c r="J2" t="s">
        <v>192</v>
      </c>
    </row>
    <row r="3" spans="1:10" x14ac:dyDescent="0.25">
      <c r="A3" s="44" t="s">
        <v>181</v>
      </c>
      <c r="B3" s="44">
        <v>2020</v>
      </c>
      <c r="C3" s="44">
        <v>33</v>
      </c>
      <c r="D3" s="44">
        <v>5</v>
      </c>
      <c r="E3" s="44">
        <v>341</v>
      </c>
      <c r="F3" s="44">
        <v>159</v>
      </c>
      <c r="G3" s="44">
        <f t="shared" si="0"/>
        <v>374</v>
      </c>
      <c r="H3" s="44">
        <f t="shared" si="0"/>
        <v>164</v>
      </c>
      <c r="I3" s="44">
        <f t="shared" si="1"/>
        <v>538</v>
      </c>
    </row>
    <row r="4" spans="1:10" x14ac:dyDescent="0.25">
      <c r="A4" s="44" t="s">
        <v>190</v>
      </c>
      <c r="B4" s="44">
        <v>2012</v>
      </c>
      <c r="C4" s="44">
        <v>30</v>
      </c>
      <c r="D4" s="44">
        <v>11</v>
      </c>
      <c r="E4" s="44">
        <v>259</v>
      </c>
      <c r="F4" s="44">
        <v>249</v>
      </c>
      <c r="G4" s="44">
        <f t="shared" si="0"/>
        <v>289</v>
      </c>
      <c r="H4" s="44">
        <f t="shared" si="0"/>
        <v>260</v>
      </c>
      <c r="I4" s="44">
        <f t="shared" si="1"/>
        <v>549</v>
      </c>
    </row>
    <row r="5" spans="1:10" x14ac:dyDescent="0.25">
      <c r="A5" s="44" t="s">
        <v>193</v>
      </c>
      <c r="B5" s="44">
        <v>2013</v>
      </c>
      <c r="C5" s="44">
        <v>14</v>
      </c>
      <c r="D5" s="44">
        <v>6</v>
      </c>
      <c r="E5" s="44">
        <v>169</v>
      </c>
      <c r="F5" s="44">
        <v>223</v>
      </c>
      <c r="G5" s="44">
        <f t="shared" si="0"/>
        <v>183</v>
      </c>
      <c r="H5" s="44">
        <f t="shared" si="0"/>
        <v>229</v>
      </c>
      <c r="I5" s="44">
        <f t="shared" si="1"/>
        <v>412</v>
      </c>
    </row>
    <row r="6" spans="1:10" x14ac:dyDescent="0.25">
      <c r="A6" s="44" t="s">
        <v>74</v>
      </c>
      <c r="B6" s="44">
        <v>2017</v>
      </c>
      <c r="C6" s="44">
        <v>11</v>
      </c>
      <c r="D6" s="44">
        <v>5</v>
      </c>
      <c r="E6" s="44">
        <v>126</v>
      </c>
      <c r="F6" s="44">
        <v>86</v>
      </c>
      <c r="G6" s="44">
        <f t="shared" si="0"/>
        <v>137</v>
      </c>
      <c r="H6" s="44">
        <f t="shared" si="0"/>
        <v>91</v>
      </c>
      <c r="I6" s="44">
        <f t="shared" si="1"/>
        <v>228</v>
      </c>
    </row>
    <row r="7" spans="1:10" x14ac:dyDescent="0.25">
      <c r="A7" s="44" t="s">
        <v>200</v>
      </c>
      <c r="B7" s="44">
        <v>2022</v>
      </c>
      <c r="C7" s="44">
        <v>12</v>
      </c>
      <c r="D7" s="44">
        <v>4</v>
      </c>
      <c r="E7" s="44">
        <v>52</v>
      </c>
      <c r="F7" s="44">
        <v>174</v>
      </c>
      <c r="G7" s="44">
        <f t="shared" si="0"/>
        <v>64</v>
      </c>
      <c r="H7" s="44">
        <f t="shared" si="0"/>
        <v>178</v>
      </c>
      <c r="I7" s="44">
        <f t="shared" si="1"/>
        <v>242</v>
      </c>
    </row>
    <row r="8" spans="1:10" x14ac:dyDescent="0.25">
      <c r="A8" s="44" t="s">
        <v>93</v>
      </c>
      <c r="B8" s="44">
        <v>2019</v>
      </c>
      <c r="C8" s="44">
        <v>42</v>
      </c>
      <c r="D8" s="44">
        <v>55</v>
      </c>
      <c r="E8" s="44">
        <v>102</v>
      </c>
      <c r="F8" s="44">
        <v>214</v>
      </c>
      <c r="G8" s="44">
        <f t="shared" si="0"/>
        <v>144</v>
      </c>
      <c r="H8" s="44">
        <f t="shared" si="0"/>
        <v>269</v>
      </c>
      <c r="I8" s="44">
        <f t="shared" si="1"/>
        <v>413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I6"/>
    </sheetView>
  </sheetViews>
  <sheetFormatPr defaultRowHeight="15" x14ac:dyDescent="0.25"/>
  <cols>
    <col min="1" max="1" width="13" customWidth="1"/>
  </cols>
  <sheetData>
    <row r="1" spans="1:10" x14ac:dyDescent="0.25">
      <c r="A1" s="44" t="s">
        <v>17</v>
      </c>
      <c r="B1" s="44" t="s">
        <v>18</v>
      </c>
      <c r="C1" s="44" t="s">
        <v>19</v>
      </c>
      <c r="D1" s="44" t="s">
        <v>20</v>
      </c>
      <c r="E1" s="44" t="s">
        <v>21</v>
      </c>
      <c r="F1" s="44" t="s">
        <v>22</v>
      </c>
      <c r="G1" s="44" t="s">
        <v>23</v>
      </c>
      <c r="H1" s="44" t="s">
        <v>24</v>
      </c>
      <c r="I1" s="44" t="s">
        <v>25</v>
      </c>
      <c r="J1" t="s">
        <v>26</v>
      </c>
    </row>
    <row r="2" spans="1:10" x14ac:dyDescent="0.25">
      <c r="A2" s="44" t="s">
        <v>177</v>
      </c>
      <c r="B2" s="44">
        <v>2021</v>
      </c>
      <c r="C2" s="44">
        <v>118</v>
      </c>
      <c r="D2" s="44">
        <v>70</v>
      </c>
      <c r="E2" s="44">
        <v>34</v>
      </c>
      <c r="F2" s="44">
        <v>5</v>
      </c>
      <c r="G2" s="44">
        <f t="shared" ref="G2:H6" si="0">C2+E2</f>
        <v>152</v>
      </c>
      <c r="H2" s="44">
        <f t="shared" si="0"/>
        <v>75</v>
      </c>
      <c r="I2" s="44">
        <f>G2+H2</f>
        <v>227</v>
      </c>
      <c r="J2" t="s">
        <v>187</v>
      </c>
    </row>
    <row r="3" spans="1:10" x14ac:dyDescent="0.25">
      <c r="A3" s="44" t="s">
        <v>130</v>
      </c>
      <c r="B3" s="44">
        <v>2021</v>
      </c>
      <c r="C3" s="44">
        <v>31</v>
      </c>
      <c r="D3" s="44">
        <v>16</v>
      </c>
      <c r="E3" s="44">
        <v>38</v>
      </c>
      <c r="F3" s="44">
        <v>189</v>
      </c>
      <c r="G3" s="44">
        <f t="shared" si="0"/>
        <v>69</v>
      </c>
      <c r="H3" s="44">
        <f t="shared" si="0"/>
        <v>205</v>
      </c>
      <c r="I3" s="44">
        <f>G3+H3</f>
        <v>274</v>
      </c>
    </row>
    <row r="4" spans="1:10" x14ac:dyDescent="0.25">
      <c r="A4" s="44" t="s">
        <v>148</v>
      </c>
      <c r="B4" s="44">
        <v>2022</v>
      </c>
      <c r="C4" s="44">
        <v>26</v>
      </c>
      <c r="D4" s="44">
        <v>12</v>
      </c>
      <c r="E4" s="44">
        <v>82</v>
      </c>
      <c r="F4" s="44">
        <v>132</v>
      </c>
      <c r="G4" s="44">
        <f t="shared" si="0"/>
        <v>108</v>
      </c>
      <c r="H4" s="44">
        <f t="shared" si="0"/>
        <v>144</v>
      </c>
      <c r="I4" s="44">
        <f>G4+H4</f>
        <v>252</v>
      </c>
    </row>
    <row r="5" spans="1:10" x14ac:dyDescent="0.25">
      <c r="A5" s="44" t="s">
        <v>194</v>
      </c>
      <c r="B5" s="44">
        <v>2022</v>
      </c>
      <c r="C5" s="44">
        <v>16</v>
      </c>
      <c r="D5" s="44">
        <v>19</v>
      </c>
      <c r="E5" s="44">
        <v>86</v>
      </c>
      <c r="F5" s="44">
        <v>163</v>
      </c>
      <c r="G5" s="44">
        <f t="shared" si="0"/>
        <v>102</v>
      </c>
      <c r="H5" s="44">
        <f t="shared" si="0"/>
        <v>182</v>
      </c>
      <c r="I5" s="44">
        <f>G5+H5</f>
        <v>284</v>
      </c>
    </row>
    <row r="6" spans="1:10" x14ac:dyDescent="0.25">
      <c r="A6" s="44" t="s">
        <v>197</v>
      </c>
      <c r="B6" s="44">
        <v>2018</v>
      </c>
      <c r="C6" s="44">
        <v>32</v>
      </c>
      <c r="D6" s="44">
        <v>6</v>
      </c>
      <c r="E6" s="44">
        <v>142</v>
      </c>
      <c r="F6" s="44">
        <v>91</v>
      </c>
      <c r="G6" s="44">
        <f t="shared" si="0"/>
        <v>174</v>
      </c>
      <c r="H6" s="44">
        <f t="shared" si="0"/>
        <v>97</v>
      </c>
      <c r="I6" s="44">
        <f>G6+H6</f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sqref="A1:I8"/>
    </sheetView>
  </sheetViews>
  <sheetFormatPr defaultRowHeight="15" x14ac:dyDescent="0.25"/>
  <cols>
    <col min="1" max="1" width="12.42578125" customWidth="1"/>
  </cols>
  <sheetData>
    <row r="1" spans="1:10" x14ac:dyDescent="0.25">
      <c r="A1" s="43" t="s">
        <v>17</v>
      </c>
      <c r="B1" s="43" t="s">
        <v>18</v>
      </c>
      <c r="C1" s="43" t="s">
        <v>19</v>
      </c>
      <c r="D1" s="43" t="s">
        <v>20</v>
      </c>
      <c r="E1" s="43" t="s">
        <v>21</v>
      </c>
      <c r="F1" s="43" t="s">
        <v>22</v>
      </c>
      <c r="G1" s="43" t="s">
        <v>23</v>
      </c>
      <c r="H1" s="43" t="s">
        <v>24</v>
      </c>
      <c r="I1" s="43" t="s">
        <v>25</v>
      </c>
      <c r="J1" t="s">
        <v>26</v>
      </c>
    </row>
    <row r="2" spans="1:10" x14ac:dyDescent="0.25">
      <c r="A2" s="43" t="s">
        <v>177</v>
      </c>
      <c r="B2" s="43">
        <v>2021</v>
      </c>
      <c r="C2" s="43">
        <v>19</v>
      </c>
      <c r="D2" s="43">
        <v>169</v>
      </c>
      <c r="E2" s="43">
        <v>25</v>
      </c>
      <c r="F2" s="43">
        <v>14</v>
      </c>
      <c r="G2" s="43">
        <f t="shared" ref="G2:H8" si="0">C2+E2</f>
        <v>44</v>
      </c>
      <c r="H2" s="43">
        <f t="shared" si="0"/>
        <v>183</v>
      </c>
      <c r="I2" s="43">
        <f t="shared" ref="I2:I8" si="1">G2+H2</f>
        <v>227</v>
      </c>
      <c r="J2" t="s">
        <v>188</v>
      </c>
    </row>
    <row r="3" spans="1:10" x14ac:dyDescent="0.25">
      <c r="A3" s="43" t="s">
        <v>130</v>
      </c>
      <c r="B3" s="43">
        <v>2021</v>
      </c>
      <c r="C3" s="43">
        <v>27</v>
      </c>
      <c r="D3" s="43">
        <v>20</v>
      </c>
      <c r="E3" s="43">
        <v>28</v>
      </c>
      <c r="F3" s="43">
        <v>199</v>
      </c>
      <c r="G3" s="43">
        <f t="shared" si="0"/>
        <v>55</v>
      </c>
      <c r="H3" s="43">
        <f t="shared" si="0"/>
        <v>219</v>
      </c>
      <c r="I3" s="43">
        <f t="shared" si="1"/>
        <v>274</v>
      </c>
    </row>
    <row r="4" spans="1:10" x14ac:dyDescent="0.25">
      <c r="A4" s="43" t="s">
        <v>148</v>
      </c>
      <c r="B4" s="43">
        <v>2022</v>
      </c>
      <c r="C4" s="43">
        <v>13</v>
      </c>
      <c r="D4" s="43">
        <v>25</v>
      </c>
      <c r="E4" s="43">
        <v>43</v>
      </c>
      <c r="F4" s="43">
        <v>172</v>
      </c>
      <c r="G4" s="43">
        <f t="shared" si="0"/>
        <v>56</v>
      </c>
      <c r="H4" s="43">
        <f t="shared" si="0"/>
        <v>197</v>
      </c>
      <c r="I4" s="43">
        <f t="shared" si="1"/>
        <v>253</v>
      </c>
    </row>
    <row r="5" spans="1:10" x14ac:dyDescent="0.25">
      <c r="A5" s="43" t="s">
        <v>190</v>
      </c>
      <c r="B5" s="43">
        <v>2012</v>
      </c>
      <c r="C5" s="43">
        <v>33</v>
      </c>
      <c r="D5" s="43">
        <v>8</v>
      </c>
      <c r="E5" s="43">
        <v>229</v>
      </c>
      <c r="F5" s="43">
        <v>279</v>
      </c>
      <c r="G5" s="43">
        <f t="shared" si="0"/>
        <v>262</v>
      </c>
      <c r="H5" s="43">
        <f t="shared" si="0"/>
        <v>287</v>
      </c>
      <c r="I5" s="43">
        <f t="shared" si="1"/>
        <v>549</v>
      </c>
    </row>
    <row r="6" spans="1:10" x14ac:dyDescent="0.25">
      <c r="A6" s="43" t="s">
        <v>197</v>
      </c>
      <c r="B6" s="43">
        <v>2018</v>
      </c>
      <c r="C6" s="43">
        <v>10</v>
      </c>
      <c r="D6" s="43">
        <v>28</v>
      </c>
      <c r="E6" s="43">
        <v>25</v>
      </c>
      <c r="F6" s="43">
        <v>208</v>
      </c>
      <c r="G6" s="43">
        <f t="shared" si="0"/>
        <v>35</v>
      </c>
      <c r="H6" s="43">
        <f t="shared" si="0"/>
        <v>236</v>
      </c>
      <c r="I6" s="43">
        <f t="shared" si="1"/>
        <v>271</v>
      </c>
    </row>
    <row r="7" spans="1:10" x14ac:dyDescent="0.25">
      <c r="A7" s="43" t="s">
        <v>200</v>
      </c>
      <c r="B7" s="43">
        <v>2022</v>
      </c>
      <c r="C7" s="43">
        <v>11</v>
      </c>
      <c r="D7" s="43">
        <v>5</v>
      </c>
      <c r="E7" s="43">
        <v>57</v>
      </c>
      <c r="F7" s="43">
        <v>178</v>
      </c>
      <c r="G7" s="43">
        <f t="shared" si="0"/>
        <v>68</v>
      </c>
      <c r="H7" s="43">
        <f t="shared" si="0"/>
        <v>183</v>
      </c>
      <c r="I7" s="43">
        <f t="shared" si="1"/>
        <v>251</v>
      </c>
    </row>
    <row r="8" spans="1:10" x14ac:dyDescent="0.25">
      <c r="A8" s="43" t="s">
        <v>93</v>
      </c>
      <c r="B8" s="43">
        <v>2019</v>
      </c>
      <c r="C8" s="43">
        <v>14</v>
      </c>
      <c r="D8" s="43">
        <v>83</v>
      </c>
      <c r="E8" s="43">
        <v>57</v>
      </c>
      <c r="F8" s="43">
        <v>268</v>
      </c>
      <c r="G8" s="43">
        <f t="shared" si="0"/>
        <v>71</v>
      </c>
      <c r="H8" s="43">
        <f t="shared" si="0"/>
        <v>351</v>
      </c>
      <c r="I8" s="43">
        <f t="shared" si="1"/>
        <v>422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Study character </vt:lpstr>
      <vt:lpstr>WFA</vt:lpstr>
      <vt:lpstr>WFH</vt:lpstr>
      <vt:lpstr>HFA</vt:lpstr>
      <vt:lpstr>OI</vt:lpstr>
      <vt:lpstr>HB</vt:lpstr>
      <vt:lpstr>CD4</vt:lpstr>
      <vt:lpstr>IPT</vt:lpstr>
      <vt:lpstr>CPT</vt:lpstr>
      <vt:lpstr>ART failure </vt:lpstr>
      <vt:lpstr>Adherance </vt:lpstr>
      <vt:lpstr>Residence </vt:lpstr>
      <vt:lpstr>WHO stage </vt:lpstr>
      <vt:lpstr>Orphan</vt:lpstr>
      <vt:lpstr>Development </vt:lpstr>
      <vt:lpstr>Functional status </vt:lpstr>
      <vt:lpstr>ART regimen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Woldegeorgis et al.</cp:lastModifiedBy>
  <dcterms:created xsi:type="dcterms:W3CDTF">2022-04-20T21:45:28Z</dcterms:created>
  <dcterms:modified xsi:type="dcterms:W3CDTF">2024-02-24T13:59:31Z</dcterms:modified>
</cp:coreProperties>
</file>